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EYLÜL\WEB\"/>
    </mc:Choice>
  </mc:AlternateContent>
  <xr:revisionPtr revIDLastSave="0" documentId="8_{C7926320-AD52-4A4F-B0F9-F83FFBECF83B}" xr6:coauthVersionLast="36" xr6:coauthVersionMax="36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L47" i="4" s="1"/>
  <c r="E47" i="4"/>
  <c r="K46" i="4"/>
  <c r="H46" i="4"/>
  <c r="E46" i="4"/>
  <c r="K45" i="4"/>
  <c r="E45" i="4"/>
  <c r="K44" i="4"/>
  <c r="H44" i="4"/>
  <c r="E44" i="4"/>
  <c r="K43" i="4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H37" i="4"/>
  <c r="E37" i="4"/>
  <c r="K36" i="4"/>
  <c r="H36" i="4"/>
  <c r="E36" i="4"/>
  <c r="K35" i="4"/>
  <c r="L35" i="4" s="1"/>
  <c r="E35" i="4"/>
  <c r="L34" i="4"/>
  <c r="E34" i="4"/>
  <c r="K33" i="4"/>
  <c r="L33" i="4" s="1"/>
  <c r="E33" i="4"/>
  <c r="K32" i="4"/>
  <c r="H32" i="4"/>
  <c r="E32" i="4"/>
  <c r="E31" i="4"/>
  <c r="L31" i="4" s="1"/>
  <c r="L30" i="4"/>
  <c r="K30" i="4"/>
  <c r="H30" i="4"/>
  <c r="E30" i="4"/>
  <c r="E29" i="4"/>
  <c r="L29" i="4" s="1"/>
  <c r="E28" i="4"/>
  <c r="L28" i="4" s="1"/>
  <c r="E27" i="4"/>
  <c r="L27" i="4" s="1"/>
  <c r="E26" i="4"/>
  <c r="L26" i="4" s="1"/>
  <c r="K25" i="4"/>
  <c r="H25" i="4"/>
  <c r="E25" i="4"/>
  <c r="L25" i="4" s="1"/>
  <c r="K24" i="4"/>
  <c r="H24" i="4"/>
  <c r="L24" i="4" s="1"/>
  <c r="E24" i="4"/>
  <c r="L23" i="4"/>
  <c r="E23" i="4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L16" i="4" s="1"/>
  <c r="H16" i="4"/>
  <c r="E16" i="4"/>
  <c r="E15" i="4"/>
  <c r="L15" i="4" s="1"/>
  <c r="K14" i="4"/>
  <c r="H14" i="4"/>
  <c r="E14" i="4"/>
  <c r="E13" i="4"/>
  <c r="L13" i="4" s="1"/>
  <c r="E12" i="4"/>
  <c r="L12" i="4" s="1"/>
  <c r="K11" i="4"/>
  <c r="H11" i="4"/>
  <c r="E11" i="4"/>
  <c r="K10" i="4"/>
  <c r="H10" i="4"/>
  <c r="E10" i="4"/>
  <c r="E9" i="4"/>
  <c r="L9" i="4" s="1"/>
  <c r="K8" i="4"/>
  <c r="H8" i="4"/>
  <c r="E8" i="4"/>
  <c r="L8" i="4" s="1"/>
  <c r="L7" i="4"/>
  <c r="E7" i="4"/>
  <c r="K6" i="4"/>
  <c r="L6" i="4" s="1"/>
  <c r="H6" i="4"/>
  <c r="E6" i="4"/>
  <c r="J5" i="4"/>
  <c r="J3" i="4" s="1"/>
  <c r="I5" i="4"/>
  <c r="G5" i="4"/>
  <c r="F5" i="4"/>
  <c r="H5" i="4" s="1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E4" i="4" s="1"/>
  <c r="L10" i="4" l="1"/>
  <c r="L43" i="4"/>
  <c r="L46" i="4"/>
  <c r="L14" i="4"/>
  <c r="L38" i="4"/>
  <c r="L49" i="4"/>
  <c r="K5" i="4"/>
  <c r="L5" i="4" s="1"/>
  <c r="L32" i="4"/>
  <c r="L41" i="4"/>
  <c r="L11" i="4"/>
  <c r="L36" i="4"/>
  <c r="L44" i="4"/>
  <c r="L4" i="4"/>
  <c r="L39" i="4"/>
  <c r="I3" i="4"/>
  <c r="K3" i="4" s="1"/>
  <c r="L42" i="4"/>
  <c r="L45" i="4"/>
  <c r="L40" i="4"/>
  <c r="L52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<sst xmlns="http://schemas.openxmlformats.org/spreadsheetml/2006/main" count="93891" uniqueCount="21133">
  <si>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</si>
  <si>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</si>
  <si>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</si>
  <si>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</si>
  <si>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</si>
  <si>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</si>
  <si>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</si>
  <si>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</si>
  <si>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</si>
  <si>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</si>
  <si>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</si>
  <si>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</si>
  <si>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</si>
  <si>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</si>
  <si>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</si>
  <si>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</si>
  <si>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</si>
  <si>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</si>
  <si>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</si>
  <si>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</si>
  <si>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</si>
  <si>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</si>
  <si>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</si>
  <si>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</si>
  <si>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</si>
  <si>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</si>
  <si>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</si>
  <si>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</si>
  <si>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</si>
  <si>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</si>
  <si>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</si>
  <si>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</si>
  <si>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</si>
  <si>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</si>
  <si>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</si>
  <si>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</si>
  <si>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</si>
  <si>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</si>
  <si>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</si>
  <si>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</si>
  <si>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</si>
  <si>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</si>
  <si>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</si>
  <si>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</si>
  <si>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</si>
  <si>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</si>
  <si>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</si>
  <si>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</si>
  <si>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</si>
  <si>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</si>
  <si>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</si>
  <si>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</si>
  <si>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</si>
  <si>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</si>
  <si>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</si>
  <si>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</si>
  <si>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</si>
  <si>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</si>
  <si>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</si>
  <si>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</si>
  <si>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</si>
  <si>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</si>
  <si>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</si>
  <si>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</si>
  <si>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</si>
  <si>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</si>
  <si>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</si>
  <si>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</si>
  <si>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</si>
  <si>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</si>
  <si>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</si>
  <si>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</si>
  <si>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</si>
  <si>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</si>
  <si>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</si>
  <si>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</si>
  <si>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</si>
  <si>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</si>
  <si>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</si>
  <si>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</si>
  <si>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</si>
  <si>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</si>
  <si>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</si>
  <si>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</si>
  <si>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</si>
  <si>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</si>
  <si>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</si>
  <si>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</si>
  <si>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</si>
  <si>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</si>
  <si>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</si>
  <si>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</si>
  <si>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</si>
  <si>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</si>
  <si>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</si>
  <si>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</si>
  <si>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</si>
  <si>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</si>
  <si>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</si>
  <si>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</si>
  <si>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</si>
  <si>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</si>
  <si>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</si>
  <si>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</si>
  <si>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</si>
  <si>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</si>
  <si>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</si>
  <si>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</si>
  <si>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</si>
  <si>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</si>
  <si>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</si>
  <si>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</si>
  <si>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</si>
  <si>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</si>
  <si>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</si>
  <si>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</si>
  <si>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</si>
  <si>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</si>
  <si>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</si>
  <si>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</si>
  <si>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</si>
  <si>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</si>
  <si>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</si>
  <si>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</si>
  <si>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</si>
  <si>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</si>
  <si>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OG Fideri</t>
  </si>
  <si>
    <t>GÖLBAŞI DSİ GÖLET TR 45-77-L00146_DIREK TIPI TRAFO HUCRESI H01_2056053</t>
  </si>
  <si>
    <t>OG Sigorta Atması</t>
  </si>
  <si>
    <t>Uzun</t>
  </si>
  <si>
    <t>Şebeke işletmecisi</t>
  </si>
  <si>
    <t>Bildirimsiz</t>
  </si>
  <si>
    <t>01.09.2023 00:53:02</t>
  </si>
  <si>
    <t>01.09.2023 01:37:26</t>
  </si>
  <si>
    <t>Dağıtım Transformatörü</t>
  </si>
  <si>
    <t>TR-1-5/9 35-20-L00053_35-20-L00053_2355329</t>
  </si>
  <si>
    <t>AG Pano Kol Sigorta Atığı</t>
  </si>
  <si>
    <t>01.09.2023 00:56:33</t>
  </si>
  <si>
    <t>01.09.2023 01:02:08</t>
  </si>
  <si>
    <t>DM02/TR18 BELEDİYE ÖNÜ 45-73-M00012_PTT GİRİŞ M01_66932989</t>
  </si>
  <si>
    <t>Şebeke Bakım Çalışması</t>
  </si>
  <si>
    <t>Bildirimli</t>
  </si>
  <si>
    <t>01.09.2023 01:00:00</t>
  </si>
  <si>
    <t>01.09.2023 02:00:00</t>
  </si>
  <si>
    <t>AG Fideri</t>
  </si>
  <si>
    <t>FOÇAKÖY TR-3 35-23-M00224_A_56357414_56357414</t>
  </si>
  <si>
    <t>Plansız Kesinti / Müdahale</t>
  </si>
  <si>
    <t>01.09.2023 01:15:10</t>
  </si>
  <si>
    <t>01.09.2023 02:10:58</t>
  </si>
  <si>
    <t>DENİZGİREN TR-2 35-21-L00080_B_91453196_91453196</t>
  </si>
  <si>
    <t>01.09.2023 01:56:44</t>
  </si>
  <si>
    <t>01.09.2023 03:47:42</t>
  </si>
  <si>
    <t>DM</t>
  </si>
  <si>
    <t>SALİHLİ İM 45-78-A00001_ŞEHİR-1 L04_48929099</t>
  </si>
  <si>
    <t>01.09.2023 02:00:24</t>
  </si>
  <si>
    <t>01.09.2023 02:25:04</t>
  </si>
  <si>
    <t>KÖK</t>
  </si>
  <si>
    <t>CANPAŞA KÖK 45-71-M00140_ALİ ÖRÜMLÜ M06_72246820</t>
  </si>
  <si>
    <t>OG Ayırıcı Arızası</t>
  </si>
  <si>
    <t>01.09.2023 02:02:42</t>
  </si>
  <si>
    <t>01.09.2023 02:27:52</t>
  </si>
  <si>
    <t>TR-2 35-31-L00002_35-31-L00002_2355069</t>
  </si>
  <si>
    <t>AG Hatta Ağaç Kesimi</t>
  </si>
  <si>
    <t>01.09.2023 02:58:34</t>
  </si>
  <si>
    <t>01.09.2023 04:04:11</t>
  </si>
  <si>
    <t>YENİFOÇA TR-3 35-23-M00003_C_56406873_56406873</t>
  </si>
  <si>
    <t>01.09.2023 03:00:57</t>
  </si>
  <si>
    <t>01.09.2023 03:35:08</t>
  </si>
  <si>
    <t>MURADİYE DM-5/11 45-71-M00232_DM-5/08 M02_72091348</t>
  </si>
  <si>
    <t>OG Fider Açması</t>
  </si>
  <si>
    <t>01.09.2023 03:08:11</t>
  </si>
  <si>
    <t>01.09.2023 03:11:24</t>
  </si>
  <si>
    <t>Saha Dağıtım Kutusu (SDK)</t>
  </si>
  <si>
    <t>K-2370 35-01-K02370_A 1A_5857561</t>
  </si>
  <si>
    <t>AG Box / Sdk Giriş Sigorta Atığı</t>
  </si>
  <si>
    <t>01.09.2023 05:29:38</t>
  </si>
  <si>
    <t>01.09.2023 08:38:21</t>
  </si>
  <si>
    <t>ÇUKURKÖY KÖK 35-29-L00034_ATEŞ TİCARET L01_2327033</t>
  </si>
  <si>
    <t>01.09.2023 06:40:01</t>
  </si>
  <si>
    <t>01.09.2023 06:59:01</t>
  </si>
  <si>
    <t>BİRGİ DM 35-15-L01013_CEVİZALAN L05_67562276</t>
  </si>
  <si>
    <t>01.09.2023 06:42:23</t>
  </si>
  <si>
    <t>01.09.2023 06:46:26</t>
  </si>
  <si>
    <t>İLMAKSAN KÖK 35-26-M00929_FORM İMPO İLMAKSAN M01_65891506</t>
  </si>
  <si>
    <t>01.09.2023 06:54:18</t>
  </si>
  <si>
    <t>01.09.2023 07:45:57</t>
  </si>
  <si>
    <t>ÖZBEK DM (TR-315) 35-19-M00044_AKKUM M06_72140386</t>
  </si>
  <si>
    <t>01.09.2023 06:58:32</t>
  </si>
  <si>
    <t>01.09.2023 07:03:15</t>
  </si>
  <si>
    <t>DM-9 45-71-M00386_GENEL KONUTLAR M07_66182332</t>
  </si>
  <si>
    <t>01.09.2023 07:07:04</t>
  </si>
  <si>
    <t>01.09.2023 07:13:49</t>
  </si>
  <si>
    <t>KAZANLI KÖK 35-15-L00951_SULAMA BATI (ÖZEL) L02_66954514</t>
  </si>
  <si>
    <t>01.09.2023 07:15:17</t>
  </si>
  <si>
    <t>01.09.2023 10:46:11</t>
  </si>
  <si>
    <t>TROPİKAL DM 35-27-L00056_ÖRNEKKÖY L04_72201722</t>
  </si>
  <si>
    <t>01.09.2023 07:21:41</t>
  </si>
  <si>
    <t>01.09.2023 08:10:41</t>
  </si>
  <si>
    <t>TEKELİ DM 35-22-M00088_DEVELİ (KÖYLER-1) M09_48495818</t>
  </si>
  <si>
    <t>01.09.2023 07:23:20</t>
  </si>
  <si>
    <t>01.09.2023 08:19:55</t>
  </si>
  <si>
    <t>YAKAKÖY KÖK 45-75-M00067_BOYALI M03_2092141</t>
  </si>
  <si>
    <t>01.09.2023 07:23:23</t>
  </si>
  <si>
    <t>01.09.2023 07:45:31</t>
  </si>
  <si>
    <t>SUBAŞI İM 35-26-A00002_SUBAŞI/TAMSA M01_2035577</t>
  </si>
  <si>
    <t>01.09.2023 07:34:23</t>
  </si>
  <si>
    <t>01.09.2023 07:40:35</t>
  </si>
  <si>
    <t>ATALAN KÖK 35-26-L00247_KIRBAŞ SULAMA L03_72823349</t>
  </si>
  <si>
    <t>01.09.2023 07:34:25</t>
  </si>
  <si>
    <t>01.09.2023 07:41:11</t>
  </si>
  <si>
    <t>Kullanıcı Bağlantı Hattı</t>
  </si>
  <si>
    <t>M-367 35-02-M00367_99222952_99222952</t>
  </si>
  <si>
    <t>AG Branşman Yeraltı Kablo Arızası</t>
  </si>
  <si>
    <t>01.09.2023 07:42:59</t>
  </si>
  <si>
    <t>01.09.2023 12:18:33</t>
  </si>
  <si>
    <t>BEYDERE KÖK 45-71-M00128_ÜÇPINAR M03_50217152</t>
  </si>
  <si>
    <t>01.09.2023 07:45:23</t>
  </si>
  <si>
    <t>01.09.2023 08:47:17</t>
  </si>
  <si>
    <t>ULUKENT KÖK-15 35-28-M00070_HatBaşıAyırıcı_53133686 M04_53133686</t>
  </si>
  <si>
    <t>01.09.2023 07:47:07</t>
  </si>
  <si>
    <t>01.09.2023 09:31:21</t>
  </si>
  <si>
    <t>DM-19/02A 45-71-M02184_SPEK ELEKTRONİK O-02 DİREK M05_65995563</t>
  </si>
  <si>
    <t>01.09.2023 07:48:15</t>
  </si>
  <si>
    <t>01.09.2023 09:29:58</t>
  </si>
  <si>
    <t>K-870 35-02-K00870_E_56379594_56379594</t>
  </si>
  <si>
    <t>01.09.2023 07:51:30</t>
  </si>
  <si>
    <t>01.09.2023 10:02:45</t>
  </si>
  <si>
    <t>TOLOZ KÖK 45-79-M00251_ERENKÖY-ÇEŞNELİ-OSMANİYE-KIZILDAĞ M02_66843654</t>
  </si>
  <si>
    <t>01.09.2023 08:03:20</t>
  </si>
  <si>
    <t>01.09.2023 08:49:04</t>
  </si>
  <si>
    <t>K-2009 35-01-K02009_DIREK TIPI TRAFO HUCRESI H01_2049642</t>
  </si>
  <si>
    <t>01.09.2023 08:03:51</t>
  </si>
  <si>
    <t>01.09.2023 10:23:01</t>
  </si>
  <si>
    <t>TR-1/21 45-72-M00021_TR-1/25 TR-1/26 M02_61377548</t>
  </si>
  <si>
    <t>01.09.2023 08:22:51</t>
  </si>
  <si>
    <t>01.09.2023 09:10:51</t>
  </si>
  <si>
    <t>TAHTALIÇAY KÖK (M-751) 35-22-M00145_M-1548 TÜFEKÇİOĞLU M02_2330035</t>
  </si>
  <si>
    <t>01.09.2023 08:35:57</t>
  </si>
  <si>
    <t>01.09.2023 09:51:45</t>
  </si>
  <si>
    <t>TR-257(DM-2/7) 35-19-L00257_35-19-L00257_72132452</t>
  </si>
  <si>
    <t>AG Termik Açması</t>
  </si>
  <si>
    <t>01.09.2023 08:40:40</t>
  </si>
  <si>
    <t>01.09.2023 11:38:47</t>
  </si>
  <si>
    <t>AYASKENT DM-2 (TR-1) 35-16-M00011_KADIKÖY M04_72045937</t>
  </si>
  <si>
    <t>01.09.2023 08:50:32</t>
  </si>
  <si>
    <t>01.09.2023 09:48:21</t>
  </si>
  <si>
    <t>ILGIN HATBAŞI KÖK 45-73-M01292_KİLLİK M04_83838134</t>
  </si>
  <si>
    <t>Kısa</t>
  </si>
  <si>
    <t>01.09.2023 08:53:11</t>
  </si>
  <si>
    <t>01.09.2023 08:54:10</t>
  </si>
  <si>
    <t>AŞAĞIÇOBANİSA KÖK 45-71-M00096_İSTASYON KABİN M05_2321777</t>
  </si>
  <si>
    <t>01.09.2023 08:54:41</t>
  </si>
  <si>
    <t>01.09.2023 10:34:25</t>
  </si>
  <si>
    <t>M-1959 35-02-M01959__72411018_72411018</t>
  </si>
  <si>
    <t>01.09.2023 08:57:05</t>
  </si>
  <si>
    <t>01.09.2023 10:59:05</t>
  </si>
  <si>
    <t>YAYAKENT DM 35-24-M00209_HatBaşıAyırıcı_97479747 M05_97479747</t>
  </si>
  <si>
    <t>01.09.2023 08:57:55</t>
  </si>
  <si>
    <t>01.09.2023 09:56:21</t>
  </si>
  <si>
    <t>L-289 DEMET AKBAĞ TRAFO 35-18-L00289__95564816_95564816</t>
  </si>
  <si>
    <t>Şebeke Yenileme ve Kapasite Artışı Çalışması</t>
  </si>
  <si>
    <t>01.09.2023 08:58:47</t>
  </si>
  <si>
    <t>01.09.2023 14:55:18</t>
  </si>
  <si>
    <t>ILGIN HATBAŞI KÖK 45-73-M01292_ÇAKIRCAALİ M02_83838185</t>
  </si>
  <si>
    <t>01.09.2023 08:59:41</t>
  </si>
  <si>
    <t>01.09.2023 09:41:51</t>
  </si>
  <si>
    <t>M-1732 35-09-M01732_A_56377868_56377868</t>
  </si>
  <si>
    <t>01.09.2023 09:00:00</t>
  </si>
  <si>
    <t>01.09.2023 09:26:51</t>
  </si>
  <si>
    <t>M-647 35-09-M00647_35-09-M00647_2365548</t>
  </si>
  <si>
    <t>01.09.2023 11:00:11</t>
  </si>
  <si>
    <t>K-3721 35-01-K03721_K-85 K01_65815833</t>
  </si>
  <si>
    <t>01.09.2023 09:00:42</t>
  </si>
  <si>
    <t>01.09.2023 14:27:11</t>
  </si>
  <si>
    <t>K-4833 35-01-K04833_DIREK TIPI TRAFO HUCRESI H01_2048190</t>
  </si>
  <si>
    <t>01.09.2023 09:01:26</t>
  </si>
  <si>
    <t>01.09.2023 12:33:51</t>
  </si>
  <si>
    <t>GERENKÖY TR-1 35-23-M00147_42127910_56356508_56356508</t>
  </si>
  <si>
    <t>01.09.2023 09:01:32</t>
  </si>
  <si>
    <t>01.09.2023 09:33:06</t>
  </si>
  <si>
    <t>K-858 35-01-K00858_DIREK TIPI TRAFO HUCRESI H01_2049365</t>
  </si>
  <si>
    <t>01.09.2023 09:03:01</t>
  </si>
  <si>
    <t>01.09.2023 09:26:41</t>
  </si>
  <si>
    <t>SOMA TR-4 45-82-M00004_45-82-M00004_2370228</t>
  </si>
  <si>
    <t>01.09.2023 09:03:43</t>
  </si>
  <si>
    <t>01.09.2023 10:04:01</t>
  </si>
  <si>
    <t>K-4833 35-01-K04833_35-01-K04833_2377059</t>
  </si>
  <si>
    <t>01.09.2023 09:04:38</t>
  </si>
  <si>
    <t>01.09.2023 12:35:12</t>
  </si>
  <si>
    <t>SELENDİ TR-20/A 45-81-M00255_945633341_945633341</t>
  </si>
  <si>
    <t>AG Havai Branşman Arızası</t>
  </si>
  <si>
    <t>01.09.2023 09:05:09</t>
  </si>
  <si>
    <t>01.09.2023 14:45:30</t>
  </si>
  <si>
    <t>M-2542 35-02-M02542_M-1275 M01_81703110</t>
  </si>
  <si>
    <t>01.09.2023 09:05:53</t>
  </si>
  <si>
    <t>01.09.2023 15:55:42</t>
  </si>
  <si>
    <t>TR-114 35-15-M00114_A_56406339_56406339</t>
  </si>
  <si>
    <t>01.09.2023 09:06:44</t>
  </si>
  <si>
    <t>01.09.2023 12:13:34</t>
  </si>
  <si>
    <t>TR-1 (DM-5/1) 35-19-M00001_DM-5/10 M03_2116774</t>
  </si>
  <si>
    <t>01.09.2023 09:09:00</t>
  </si>
  <si>
    <t>01.09.2023 16:23:00</t>
  </si>
  <si>
    <t>KALEMLİ TR-1 45-71-M01533_45-71-M01533_2367978</t>
  </si>
  <si>
    <t>01.09.2023 09:09:12</t>
  </si>
  <si>
    <t>01.09.2023 15:09:22</t>
  </si>
  <si>
    <t>SELENDİ TR-4 45-81-M00004_945633644_945633644</t>
  </si>
  <si>
    <t>Üçüncü Şahısların Vermiş Olduğu Hasarlar</t>
  </si>
  <si>
    <t>01.09.2023 09:11:28</t>
  </si>
  <si>
    <t>01.09.2023 11:06:41</t>
  </si>
  <si>
    <t>AHMETLİ TR-4 35-26-L00128_35-26-L00128_2351633</t>
  </si>
  <si>
    <t>01.09.2023 09:12:12</t>
  </si>
  <si>
    <t>01.09.2023 15:07:00</t>
  </si>
  <si>
    <t>GÖÇBEYLİ TR-2 35-16-M00017_35-16-M00017_2347111</t>
  </si>
  <si>
    <t>01.09.2023 09:14:31</t>
  </si>
  <si>
    <t>01.09.2023 09:27:58</t>
  </si>
  <si>
    <t>PAMUCAK KÖK 35-13-L00400_ESKİ PAMUCAK (HAVAALANI) L09_2097129</t>
  </si>
  <si>
    <t>01.09.2023 09:15:01</t>
  </si>
  <si>
    <t>01.09.2023 12:30:28</t>
  </si>
  <si>
    <t>TR-39 35-27-M00039_35-27-M00039_2362303</t>
  </si>
  <si>
    <t>Üçüncü Şahıs Talebiyle Planlı Çalışma</t>
  </si>
  <si>
    <t>01.09.2023 09:15:19</t>
  </si>
  <si>
    <t>01.09.2023 10:07:41</t>
  </si>
  <si>
    <t>M-3401(YATIRIM REZERVE) 35-03-M03401_35-03-M03401_88063540</t>
  </si>
  <si>
    <t>01.09.2023 09:15:23</t>
  </si>
  <si>
    <t>01.09.2023 16:09:06</t>
  </si>
  <si>
    <t>TM Fideri</t>
  </si>
  <si>
    <t>MORSAN TM 45-71-A00002_AKGEDİK M14_2312168</t>
  </si>
  <si>
    <t>01.09.2023 09:16:33</t>
  </si>
  <si>
    <t>01.09.2023 12:25:55</t>
  </si>
  <si>
    <t>SOMA A SANTRALİ İM/DM 45-82-A00001_HatBaşıAyırıcı_53135901 L16_53135901</t>
  </si>
  <si>
    <t>01.09.2023 09:18:59</t>
  </si>
  <si>
    <t>01.09.2023 10:29:51</t>
  </si>
  <si>
    <t>KEMİKLİDERE TR-1 45-80-M00134_45-80-M00134_2351328</t>
  </si>
  <si>
    <t>01.09.2023 09:26:43</t>
  </si>
  <si>
    <t>01.09.2023 17:01:34</t>
  </si>
  <si>
    <t>M-1732 35-09-M01732_35-09-M01732_42941372</t>
  </si>
  <si>
    <t>01.09.2023 10:01:15</t>
  </si>
  <si>
    <t>MORDOĞAN TR-41 35-21-L00164_35-21-L00164_72179980</t>
  </si>
  <si>
    <t>01.09.2023 09:27:15</t>
  </si>
  <si>
    <t>01.09.2023 16:43:00</t>
  </si>
  <si>
    <t>KEMALİYE DM (TR-1) 45-73-M00150_İSMETİYE M02_66715937</t>
  </si>
  <si>
    <t>01.09.2023 09:28:01</t>
  </si>
  <si>
    <t>01.09.2023 10:23:41</t>
  </si>
  <si>
    <t>PAMUCAK KÖK 35-13-L00400_PAMUCAK (DERELİ) L02_2095830</t>
  </si>
  <si>
    <t>01.09.2023 09:28:31</t>
  </si>
  <si>
    <t>01.09.2023 12:40:05</t>
  </si>
  <si>
    <t>L-197 GÖLCÜK KÖYÜ 35-14-L00197_35-14-L00197_2356164</t>
  </si>
  <si>
    <t>01.09.2023 09:28:35</t>
  </si>
  <si>
    <t>01.09.2023 16:51:51</t>
  </si>
  <si>
    <t>TR-65 45-77-L00065_TR-67 L05_2326744</t>
  </si>
  <si>
    <t>01.09.2023 09:31:09</t>
  </si>
  <si>
    <t>01.09.2023 15:43:35</t>
  </si>
  <si>
    <t>ULUKENT DM-1/16 35-28-M00069_ESKİ KARŞIYAKA M06_66552881</t>
  </si>
  <si>
    <t>01.09.2023 09:57:07</t>
  </si>
  <si>
    <t>PAMUCAK KÖK 35-13-L00400_PAMUCAK SAHİL-1 L05_2095824</t>
  </si>
  <si>
    <t>01.09.2023 09:36:48</t>
  </si>
  <si>
    <t>01.09.2023 12:46:14</t>
  </si>
  <si>
    <t>GÖÇBEYLİ TR-2 35-16-M00017_B_90938878_90938878</t>
  </si>
  <si>
    <t>01.09.2023 09:38:31</t>
  </si>
  <si>
    <t>01.09.2023 17:24:57</t>
  </si>
  <si>
    <t>ÇEVRE VE ŞEHİRCİLİK BAKANLIĞI TOKİ KARAKURT TR 45-76-M00251_45-76-M00251_82985673</t>
  </si>
  <si>
    <t>01.09.2023 09:39:08</t>
  </si>
  <si>
    <t>01.09.2023 14:36:33</t>
  </si>
  <si>
    <t>KULA İM 45-77-A00001_AKTAŞ L02_2052213</t>
  </si>
  <si>
    <t>01.09.2023 09:40:47</t>
  </si>
  <si>
    <t>01.09.2023 10:03:10</t>
  </si>
  <si>
    <t>TR-1/58 45-83-M00058_45-83-M00058_2356146</t>
  </si>
  <si>
    <t>01.09.2023 09:41:10</t>
  </si>
  <si>
    <t>01.09.2023 12:09:32</t>
  </si>
  <si>
    <t>K-210 35-07-K00210_35-07-K00210_49912380</t>
  </si>
  <si>
    <t>01.09.2023 09:41:22</t>
  </si>
  <si>
    <t>01.09.2023 16:32:38</t>
  </si>
  <si>
    <t>K-2631 35-03-K02631_35-03-K02631_41967588</t>
  </si>
  <si>
    <t>01.09.2023 09:48:11</t>
  </si>
  <si>
    <t>01.09.2023 10:15:51</t>
  </si>
  <si>
    <t>BAĞARASI TR-10 KÖK 35-23-M00179_ESKİİBAĞARASI M02_72143182</t>
  </si>
  <si>
    <t>01.09.2023 09:58:01</t>
  </si>
  <si>
    <t>01.09.2023 09:50:31</t>
  </si>
  <si>
    <t>01.09.2023 10:17:53</t>
  </si>
  <si>
    <t>GÜLBAHÇE TR-7 35-19-L00167_35-19-L00167_2350405</t>
  </si>
  <si>
    <t>01.09.2023 09:54:07</t>
  </si>
  <si>
    <t>01.09.2023 17:35:13</t>
  </si>
  <si>
    <t>DM-1/56 35-29-M00056_48362998_56362257_56362257</t>
  </si>
  <si>
    <t>01.09.2023 09:54:17</t>
  </si>
  <si>
    <t>01.09.2023 11:00:27</t>
  </si>
  <si>
    <t>ZEYTİNDAĞ TR-1 35-16-M00003_35-16-M00003_2346979</t>
  </si>
  <si>
    <t>01.09.2023 10:38:11</t>
  </si>
  <si>
    <t>ÇİFTLİK İM 35-18-A00003_PIRLANTA L03_2307803</t>
  </si>
  <si>
    <t>01.09.2023 09:59:43</t>
  </si>
  <si>
    <t>01.09.2023 12:48:34</t>
  </si>
  <si>
    <t>M-219 35-09-M00219_35-09-M00219_2371964</t>
  </si>
  <si>
    <t>01.09.2023 10:04:55</t>
  </si>
  <si>
    <t>01.09.2023 10:27:55</t>
  </si>
  <si>
    <t>KIRKAĞAÇ TR-10 45-76-M00010_KIRKAĞAÇ TR-25/TR-22/TR-15/TR-17 M02_72217272</t>
  </si>
  <si>
    <t>01.09.2023 10:05:21</t>
  </si>
  <si>
    <t>01.09.2023 10:27:51</t>
  </si>
  <si>
    <t>BADEMLİ HACIMUSA MEV. TR-32 35-15-L01052_35-15-L01052_2364716</t>
  </si>
  <si>
    <t>01.09.2023 10:07:09</t>
  </si>
  <si>
    <t>01.09.2023 17:06:34</t>
  </si>
  <si>
    <t>KORUBAŞI TR-1 45-75-M00240_45-75-M00240_2360151</t>
  </si>
  <si>
    <t>01.09.2023 10:08:57</t>
  </si>
  <si>
    <t>01.09.2023 18:10:41</t>
  </si>
  <si>
    <t>K-3515 35-02-K03515_C_56364825_56364825</t>
  </si>
  <si>
    <t>01.09.2023 10:09:54</t>
  </si>
  <si>
    <t>01.09.2023 19:54:00</t>
  </si>
  <si>
    <t>OĞLANANASI TR-9 35-22-M00262__79304886_79304886</t>
  </si>
  <si>
    <t>AG Tel Kopuğu</t>
  </si>
  <si>
    <t>01.09.2023 10:12:08</t>
  </si>
  <si>
    <t>01.09.2023 10:39:24</t>
  </si>
  <si>
    <t>M-907 35-03-M00907_35-03-M00907_2372695</t>
  </si>
  <si>
    <t>01.09.2023 10:13:31</t>
  </si>
  <si>
    <t>01.09.2023 17:14:19</t>
  </si>
  <si>
    <t>M-3307(YATIRIM REZERVE) 35-07-M03307_35-07-M03307_97111786</t>
  </si>
  <si>
    <t>01.09.2023 10:14:00</t>
  </si>
  <si>
    <t>01.09.2023 16:46:00</t>
  </si>
  <si>
    <t>GELENBE İM 45-76-A00001_GEBELER L12_2092293</t>
  </si>
  <si>
    <t>01.09.2023 10:17:21</t>
  </si>
  <si>
    <t>01.09.2023 10:22:03</t>
  </si>
  <si>
    <t>K-1049 35-02-K01049_C C1B_5842480</t>
  </si>
  <si>
    <t>01.09.2023 10:25:09</t>
  </si>
  <si>
    <t>01.09.2023 19:37:29</t>
  </si>
  <si>
    <t>K-1049 35-02-K01049_K-4795 K04_2054928</t>
  </si>
  <si>
    <t>01.09.2023 10:26:51</t>
  </si>
  <si>
    <t>01.09.2023 10:28:25</t>
  </si>
  <si>
    <t>KOLDERE KÖK 45-80-M00051_ÇAVUŞOĞLU TST M06_73403318</t>
  </si>
  <si>
    <t>01.09.2023 10:27:21</t>
  </si>
  <si>
    <t>01.09.2023 10:42:25</t>
  </si>
  <si>
    <t>K-4363 35-02-K04363_35-02-K04363_2368029</t>
  </si>
  <si>
    <t>01.09.2023 10:27:30</t>
  </si>
  <si>
    <t>01.09.2023 11:26:46</t>
  </si>
  <si>
    <t>TR-2/22 45-72-L00022_C_56393921_56393921</t>
  </si>
  <si>
    <t>01.09.2023 10:31:35</t>
  </si>
  <si>
    <t>01.09.2023 12:57:03</t>
  </si>
  <si>
    <t>İBRAHİMKUYU DM 35-15-M00286_ARITMA M10_67554489</t>
  </si>
  <si>
    <t>01.09.2023 10:32:24</t>
  </si>
  <si>
    <t>01.09.2023 10:38:38</t>
  </si>
  <si>
    <t>TR-91 35-17-M00091_35-17-M00091_65876406</t>
  </si>
  <si>
    <t>01.09.2023 10:36:07</t>
  </si>
  <si>
    <t>01.09.2023 11:27:22</t>
  </si>
  <si>
    <t>DM08/TR02 45-73-M00003_945669252_945669252</t>
  </si>
  <si>
    <t>01.09.2023 10:36:25</t>
  </si>
  <si>
    <t>01.09.2023 17:39:12</t>
  </si>
  <si>
    <t>KARABURUN TR-1/15 35-21-L00019_DAĞITIM TRAFO KARABURUN TR-1/15 L04_72176086</t>
  </si>
  <si>
    <t>01.09.2023 10:39:14</t>
  </si>
  <si>
    <t>01.09.2023 12:53:02</t>
  </si>
  <si>
    <t>OĞLANANASI TR-9 35-22-M00262_35-22-M00262_2362142</t>
  </si>
  <si>
    <t>01.09.2023 10:39:25</t>
  </si>
  <si>
    <t>01.09.2023 11:38:50</t>
  </si>
  <si>
    <t>M-1399 35-03-M01399_910357524_910357524</t>
  </si>
  <si>
    <t>01.09.2023 10:43:26</t>
  </si>
  <si>
    <t>01.09.2023 16:54:31</t>
  </si>
  <si>
    <t>ULUKENT KÖK-15 35-28-M00070_HatBaşıAyırıcı_53133685 M04_53133685</t>
  </si>
  <si>
    <t>01.09.2023 10:43:43</t>
  </si>
  <si>
    <t>01.09.2023 11:10:41</t>
  </si>
  <si>
    <t>K-3876 35-01-K03876_8277345 k3876/a1_5908530</t>
  </si>
  <si>
    <t>AG Yeraltı Kablo Arızası</t>
  </si>
  <si>
    <t>01.09.2023 10:45:14</t>
  </si>
  <si>
    <t>01.09.2023 11:19:09</t>
  </si>
  <si>
    <t>TEKELİ DM 35-22-M00088_PANCAR-2 M07_48495816</t>
  </si>
  <si>
    <t>01.09.2023 10:48:09</t>
  </si>
  <si>
    <t>01.09.2023 11:41:04</t>
  </si>
  <si>
    <t>KABAZLI KÖK 45-78-M00675_KABAZLI M03_65971365</t>
  </si>
  <si>
    <t>01.09.2023 10:51:01</t>
  </si>
  <si>
    <t>01.09.2023 10:51:05</t>
  </si>
  <si>
    <t>TEPECİK KÖPRÜ DM 35-14-M00332_HatBaşıAyırıcı_53138341 M15_53138341</t>
  </si>
  <si>
    <t>01.09.2023 10:52:21</t>
  </si>
  <si>
    <t>01.09.2023 11:14:42</t>
  </si>
  <si>
    <t>ORHANLI ORTA M-90 35-14-M00090_35-14-M00090_2373191</t>
  </si>
  <si>
    <t>01.09.2023 16:10:00</t>
  </si>
  <si>
    <t>ARMUTLU TR-14 35-27-M00573_ARMUTLU TR-17 M05_72161404</t>
  </si>
  <si>
    <t>01.09.2023 10:53:31</t>
  </si>
  <si>
    <t>01.09.2023 11:54:32</t>
  </si>
  <si>
    <t>SOMA DM-3 45-82-M00025_TR-16/4 M03_60210062</t>
  </si>
  <si>
    <t>01.09.2023 10:55:13</t>
  </si>
  <si>
    <t>01.09.2023 11:17:01</t>
  </si>
  <si>
    <t>KURUCUOVA TR-8 35-15-L00249_B_56361727_56361727</t>
  </si>
  <si>
    <t>01.09.2023 10:56:24</t>
  </si>
  <si>
    <t>01.09.2023 17:56:40</t>
  </si>
  <si>
    <t>ULUKENT DM-4/13 35-28-M00031_D D01_92539560</t>
  </si>
  <si>
    <t>01.09.2023 10:56:32</t>
  </si>
  <si>
    <t>01.09.2023 15:05:35</t>
  </si>
  <si>
    <t>SAZOBA DM 45-72-M00413_BEYOBA TARIMSAL SULAMA M07_2331526</t>
  </si>
  <si>
    <t>01.09.2023 10:59:22</t>
  </si>
  <si>
    <t>01.09.2023 17:13:01</t>
  </si>
  <si>
    <t>TR-94 YOLLUCA 35-19-L00094_35-19-L00094_2349645</t>
  </si>
  <si>
    <t>01.09.2023 11:01:51</t>
  </si>
  <si>
    <t>01.09.2023 11:27:41</t>
  </si>
  <si>
    <t>01.09.2023 11:26:35</t>
  </si>
  <si>
    <t>ERZE AMBALAJ KÖK 35-27-M00086_TR-32(DM03-TR-01) M04_72177598</t>
  </si>
  <si>
    <t>01.09.2023 11:12:22</t>
  </si>
  <si>
    <t>01.09.2023 11:25:25</t>
  </si>
  <si>
    <t>M-3066(YATIRIM REZERVE) 35-02-M03066_9119126_56362768_56362768</t>
  </si>
  <si>
    <t>01.09.2023 11:16:30</t>
  </si>
  <si>
    <t>01.09.2023 19:30:02</t>
  </si>
  <si>
    <t>K-3876 35-01-K03876_35-01-K03876_2367556</t>
  </si>
  <si>
    <t>01.09.2023 13:03:08</t>
  </si>
  <si>
    <t>DURASILLI TR-6 45-78-M01117_953262664_953262664</t>
  </si>
  <si>
    <t>01.09.2023 11:21:56</t>
  </si>
  <si>
    <t>01.09.2023 12:26:42</t>
  </si>
  <si>
    <t>TR-35 35-16-L00035_E E01_83600275</t>
  </si>
  <si>
    <t>01.09.2023 11:22:13</t>
  </si>
  <si>
    <t>01.09.2023 11:39:21</t>
  </si>
  <si>
    <t>KARAVELİLER TR-3 35-20-L00142_955197915_955197915</t>
  </si>
  <si>
    <t>01.09.2023 11:22:26</t>
  </si>
  <si>
    <t>01.09.2023 15:44:17</t>
  </si>
  <si>
    <t>SOMA TR-15 45-82-M00525_TR-15/1 TR-15/2 TR-15/5 M03_79767479</t>
  </si>
  <si>
    <t>OG Yeraltı Kablo Arızası</t>
  </si>
  <si>
    <t>01.09.2023 11:24:00</t>
  </si>
  <si>
    <t>01.09.2023 14:05:42</t>
  </si>
  <si>
    <t>DM-1/TR-19 35-13-M00027_DAĞITIM TRF DM-1/TR-19 M03_66202176</t>
  </si>
  <si>
    <t>01.09.2023 11:25:52</t>
  </si>
  <si>
    <t>01.09.2023 12:00:21</t>
  </si>
  <si>
    <t>TR-92 35-17-M00092_35-17-M00092_65872674</t>
  </si>
  <si>
    <t>01.09.2023 11:37:41</t>
  </si>
  <si>
    <t>01.09.2023 12:35:35</t>
  </si>
  <si>
    <t>ULUKENT DM-3/40 35-28-M00048_953396202_953396202</t>
  </si>
  <si>
    <t>01.09.2023 11:45:22</t>
  </si>
  <si>
    <t>01.09.2023 17:29:21</t>
  </si>
  <si>
    <t>ULUKENT DM-1/16 35-28-M00069_ESKİ KARŞIYAKA M06_66552813</t>
  </si>
  <si>
    <t>01.09.2023 11:46:47</t>
  </si>
  <si>
    <t>01.09.2023 12:37:44</t>
  </si>
  <si>
    <t>DM02/TR18 BELEDİYE ÖNÜ 45-73-M00012_C c2_45157952</t>
  </si>
  <si>
    <t>01.09.2023 11:54:42</t>
  </si>
  <si>
    <t>01.09.2023 13:10:49</t>
  </si>
  <si>
    <t>TR-17 35-31-L00017_47982013_56399872_56399872</t>
  </si>
  <si>
    <t>01.09.2023 11:56:15</t>
  </si>
  <si>
    <t>01.09.2023 13:43:22</t>
  </si>
  <si>
    <t>MURADİYE DM-5/10 45-71-M00775_PETEK PLASTİK VE ALPEREN TEKSTİL M05_2124690</t>
  </si>
  <si>
    <t>01.09.2023 11:56:33</t>
  </si>
  <si>
    <t>01.09.2023 12:13:43</t>
  </si>
  <si>
    <t>KAYACIK KÖK 45-75-M00065_HatBaşıAyırıcı_53136524 M05_53136524</t>
  </si>
  <si>
    <t>01.09.2023 12:14:39</t>
  </si>
  <si>
    <t>01.09.2023 12:57:39</t>
  </si>
  <si>
    <t>K-2377 35-08-K02377_97635441_97635441</t>
  </si>
  <si>
    <t>01.09.2023 12:15:50</t>
  </si>
  <si>
    <t>01.09.2023 13:43:25</t>
  </si>
  <si>
    <t>M-627 35-09-M00627_35-09-M00627_42941896</t>
  </si>
  <si>
    <t>01.09.2023 12:17:13</t>
  </si>
  <si>
    <t>01.09.2023 13:28:51</t>
  </si>
  <si>
    <t>HARMANDALI KÖK 45-71-M00061_AHMET KOCA M10_72231053</t>
  </si>
  <si>
    <t>01.09.2023 12:19:40</t>
  </si>
  <si>
    <t>01.09.2023 17:51:18</t>
  </si>
  <si>
    <t>SELENDİ TR-20 45-81-M00020_945624765_945624765</t>
  </si>
  <si>
    <t>01.09.2023 12:33:32</t>
  </si>
  <si>
    <t>01.09.2023 21:31:50</t>
  </si>
  <si>
    <t>FOÇA TR-46 35-23-L00046_E a4b_42054556</t>
  </si>
  <si>
    <t>01.09.2023 12:40:40</t>
  </si>
  <si>
    <t>01.09.2023 14:03:02</t>
  </si>
  <si>
    <t>K-358 35-04-K00358_99220796_99220796</t>
  </si>
  <si>
    <t>01.09.2023 12:42:11</t>
  </si>
  <si>
    <t>01.09.2023 17:05:08</t>
  </si>
  <si>
    <t>ÇIRPI İM 35-20-A00002_HASKÖY L13_2056287</t>
  </si>
  <si>
    <t>01.09.2023 12:46:10</t>
  </si>
  <si>
    <t>01.09.2023 12:56:50</t>
  </si>
  <si>
    <t>ARMUTLU TR-9 35-27-M00566_RTS BETON-BANVİT M05_72163308</t>
  </si>
  <si>
    <t>01.09.2023 12:52:13</t>
  </si>
  <si>
    <t>01.09.2023 14:31:16</t>
  </si>
  <si>
    <t>SARUHANLI TR-22 45-80-M00022_SARUHANLI TR-28 M02_72201452</t>
  </si>
  <si>
    <t>01.09.2023 12:59:05</t>
  </si>
  <si>
    <t>01.09.2023 13:23:32</t>
  </si>
  <si>
    <t>ALİAĞA DM6/TR12 35-17-M00478_35-17-M00478_66217790</t>
  </si>
  <si>
    <t>01.09.2023 13:00:00</t>
  </si>
  <si>
    <t>01.09.2023 14:08:00</t>
  </si>
  <si>
    <t>PAMUCAK KÖK 35-13-L00400_ZEYTİNKÖY KÖK L04_2095826</t>
  </si>
  <si>
    <t>01.09.2023 13:00:16</t>
  </si>
  <si>
    <t>01.09.2023 17:05:12</t>
  </si>
  <si>
    <t>KARABURUN İM 35-21-A00001_KÜÇÜKBAHÇE L05_2314244</t>
  </si>
  <si>
    <t>Manevra</t>
  </si>
  <si>
    <t>01.09.2023 13:08:09</t>
  </si>
  <si>
    <t>01.09.2023 13:15:31</t>
  </si>
  <si>
    <t>ALÇUK TM 35-17-A00001_HatBaşıAyırıcı_53133693 M30_53133693</t>
  </si>
  <si>
    <t>01.09.2023 13:09:42</t>
  </si>
  <si>
    <t>01.09.2023 14:28:34</t>
  </si>
  <si>
    <t>TR-78 45-78-L00078_DIREK TIPI TRAFO HUCRESI H01_2104163</t>
  </si>
  <si>
    <t>01.09.2023 13:17:42</t>
  </si>
  <si>
    <t>01.09.2023 15:34:34</t>
  </si>
  <si>
    <t>KARGIN KÖK 45-71-M00095_KARGIN GİRİŞ M08_2076279</t>
  </si>
  <si>
    <t>01.09.2023 13:22:21</t>
  </si>
  <si>
    <t>01.09.2023 13:22:42</t>
  </si>
  <si>
    <t>TR-95 45-78-L00095_953248014_953248014</t>
  </si>
  <si>
    <t>01.09.2023 13:39:50</t>
  </si>
  <si>
    <t>01.09.2023 14:02:59</t>
  </si>
  <si>
    <t>ALİBEYLİ TARIMSAL SULAMA TR-2 35-16-M00240_B_56399349_56399349</t>
  </si>
  <si>
    <t>01.09.2023 13:43:26</t>
  </si>
  <si>
    <t>01.09.2023 15:45:50</t>
  </si>
  <si>
    <t>DURASILLI TARIMSAL SULAMA-12 TR 45-78-M00996_DIREK TIPI TRAFO HUCRESI H01_2111777</t>
  </si>
  <si>
    <t>OG Atlama(Jumper) Arızası</t>
  </si>
  <si>
    <t>01.09.2023 13:46:04</t>
  </si>
  <si>
    <t>01.09.2023 16:04:31</t>
  </si>
  <si>
    <t>GÜLKENT TR-3 35-30-M00226_35-30-M00226_2356364</t>
  </si>
  <si>
    <t>01.09.2023 13:55:57</t>
  </si>
  <si>
    <t>01.09.2023 15:16:21</t>
  </si>
  <si>
    <t>MURADİYE TR-5 (ESKİ MEZARLIK YANI) 45-71-M00204_D_56400303_56400303</t>
  </si>
  <si>
    <t>01.09.2023 14:17:10</t>
  </si>
  <si>
    <t>01.09.2023 20:22:56</t>
  </si>
  <si>
    <t>01.09.2023 14:27:27</t>
  </si>
  <si>
    <t>01.09.2023 14:34:21</t>
  </si>
  <si>
    <t>YAHŞELLİ DM-5 35-28-M00882_MENEMEN-1 M07_66821006</t>
  </si>
  <si>
    <t>01.09.2023 14:55:57</t>
  </si>
  <si>
    <t>EKİZ KÖK 35-23-M00087_EKİZ TAVUKÇULUK M03_72156442</t>
  </si>
  <si>
    <t>01.09.2023 14:34:15</t>
  </si>
  <si>
    <t>01.09.2023 16:24:29</t>
  </si>
  <si>
    <t>ÇİLE DM 35-22-M00086_ÇAKALTEPE M04_50064098</t>
  </si>
  <si>
    <t>01.09.2023 14:35:15</t>
  </si>
  <si>
    <t>01.09.2023 14:37:16</t>
  </si>
  <si>
    <t>YENİFOÇA TR-44 35-23-M00044_950426945_950426945</t>
  </si>
  <si>
    <t>01.09.2023 14:41:08</t>
  </si>
  <si>
    <t>01.09.2023 19:46:14</t>
  </si>
  <si>
    <t>K-1304 35-08-K01304_95002493712_95002493712</t>
  </si>
  <si>
    <t>01.09.2023 14:50:52</t>
  </si>
  <si>
    <t>01.09.2023 18:31:58</t>
  </si>
  <si>
    <t>K-3762 35-08-K03762_A_65514051_65514051</t>
  </si>
  <si>
    <t>01.09.2023 14:59:14</t>
  </si>
  <si>
    <t>01.09.2023 19:06:26</t>
  </si>
  <si>
    <t>M-2768 35-02-M02768_99379773_99379773</t>
  </si>
  <si>
    <t>01.09.2023 15:01:56</t>
  </si>
  <si>
    <t>01.09.2023 17:09:24</t>
  </si>
  <si>
    <t>ÖZGÖRKEY KÖK 35-26-M00256_BEŞEVLER KUŞÇUBURUN M05_65969612</t>
  </si>
  <si>
    <t>01.09.2023 15:10:21</t>
  </si>
  <si>
    <t>01.09.2023 15:36:05</t>
  </si>
  <si>
    <t>TR-27 35-17-M00027_950313401_950313401</t>
  </si>
  <si>
    <t>01.09.2023 15:10:28</t>
  </si>
  <si>
    <t>01.09.2023 18:47:35</t>
  </si>
  <si>
    <t>K-4032 35-01-K04032_95001297099_95001297099</t>
  </si>
  <si>
    <t>01.09.2023 15:14:33</t>
  </si>
  <si>
    <t>01.09.2023 16:45:36</t>
  </si>
  <si>
    <t>GÜLKENT TR-3 35-30-M00226_B_56405127_56405127</t>
  </si>
  <si>
    <t>AG Box / Sdk Abone Çıkış Sigorta Atığı</t>
  </si>
  <si>
    <t>01.09.2023 15:16:44</t>
  </si>
  <si>
    <t>01.09.2023 17:29:42</t>
  </si>
  <si>
    <t>İNECİK TR-2 35-21-L00223_35-21-L00223_77677226</t>
  </si>
  <si>
    <t>01.09.2023 15:19:52</t>
  </si>
  <si>
    <t>01.09.2023 15:59:22</t>
  </si>
  <si>
    <t>KUMKUYUCAK KÖK 45-80-M00093_ÇİFTLİK M04_72193193</t>
  </si>
  <si>
    <t>01.09.2023 15:26:31</t>
  </si>
  <si>
    <t>01.09.2023 18:02:11</t>
  </si>
  <si>
    <t>TR-15 45-78-L00015_953264981_953264981</t>
  </si>
  <si>
    <t>01.09.2023 15:26:55</t>
  </si>
  <si>
    <t>01.09.2023 19:32:20</t>
  </si>
  <si>
    <t>AHMETLİ İM 45-84-A00001_TR-B M04_2067929</t>
  </si>
  <si>
    <t>01.09.2023 15:30:57</t>
  </si>
  <si>
    <t>01.09.2023 15:40:50</t>
  </si>
  <si>
    <t>BEYDERE KÖK 45-71-M00128_ESKİ KARAAĞAÇLI M07_50217162</t>
  </si>
  <si>
    <t>01.09.2023 15:33:27</t>
  </si>
  <si>
    <t>01.09.2023 15:36:21</t>
  </si>
  <si>
    <t>TR-80 45-78-L00080_DAHİLİ TRAFO TR-80 L04_2104294</t>
  </si>
  <si>
    <t>01.09.2023 15:40:09</t>
  </si>
  <si>
    <t>01.09.2023 17:33:35</t>
  </si>
  <si>
    <t>K-1191 35-04-K01191_A A1B_5810320</t>
  </si>
  <si>
    <t>01.09.2023 15:45:26</t>
  </si>
  <si>
    <t>01.09.2023 18:00:04</t>
  </si>
  <si>
    <t>ÜRKMEZ M-25 35-25-M00159_941927286_941927286</t>
  </si>
  <si>
    <t>01.09.2023 15:47:01</t>
  </si>
  <si>
    <t>01.09.2023 20:36:42</t>
  </si>
  <si>
    <t>KIZILAVLU KÖK 45-78-M00837_DELİBAŞLI GRUBU M02_66247833</t>
  </si>
  <si>
    <t>01.09.2023 16:01:02</t>
  </si>
  <si>
    <t>01.09.2023 16:01:12</t>
  </si>
  <si>
    <t>TOPARLAR KARŞI MAH.TR-2 35-29-L00324_35-29-L00324_2375083</t>
  </si>
  <si>
    <t>01.09.2023 16:06:21</t>
  </si>
  <si>
    <t>01.09.2023 19:13:05</t>
  </si>
  <si>
    <t>TAYTAN OFİS KÖK 45-78-M00314_HatBaşıAyırıcı_84998237 M06_84998237</t>
  </si>
  <si>
    <t>01.09.2023 16:13:31</t>
  </si>
  <si>
    <t>01.09.2023 17:58:10</t>
  </si>
  <si>
    <t>L-120 OVACIK 35-18-L00120_950462016_950462016</t>
  </si>
  <si>
    <t>01.09.2023 16:18:58</t>
  </si>
  <si>
    <t>01.09.2023 17:43:05</t>
  </si>
  <si>
    <t>YAĞCILAR KÖK 45-71-M00179_HatBaşıAyırıcı_53135847 M04_53135847</t>
  </si>
  <si>
    <t>01.09.2023 16:30:05</t>
  </si>
  <si>
    <t>01.09.2023 18:57:32</t>
  </si>
  <si>
    <t>TR-248 35-28-M00549_35-28-M00549_2363916</t>
  </si>
  <si>
    <t>01.09.2023 16:33:15</t>
  </si>
  <si>
    <t>01.09.2023 23:02:35</t>
  </si>
  <si>
    <t>ARAPLI TR-1 35-16-M00747_35-16-M00747_2348454</t>
  </si>
  <si>
    <t>01.09.2023 16:34:35</t>
  </si>
  <si>
    <t>01.09.2023 17:06:11</t>
  </si>
  <si>
    <t>SARAYCIK ARSAALANI TR-3 45-86-M00221_A_56404582_56404582</t>
  </si>
  <si>
    <t>01.09.2023 16:37:29</t>
  </si>
  <si>
    <t>01.09.2023 18:50:51</t>
  </si>
  <si>
    <t>İLYASLAR KÖK 45-76-M00048_BAKIR KÖK M01_72213064</t>
  </si>
  <si>
    <t>01.09.2023 16:40:21</t>
  </si>
  <si>
    <t>01.09.2023 17:13:31</t>
  </si>
  <si>
    <t>YENİCE KÖK 45-86-M00234_İÇİKLER ÇIKIŞ M02_41955325</t>
  </si>
  <si>
    <t>01.09.2023 16:42:45</t>
  </si>
  <si>
    <t>01.09.2023 16:50:13</t>
  </si>
  <si>
    <t>M-362 35-09-M00362_M-447 M03_47555515</t>
  </si>
  <si>
    <t>01.09.2023 16:45:01</t>
  </si>
  <si>
    <t>01.09.2023 17:49:05</t>
  </si>
  <si>
    <t>M-2145 35-07-M02145_97599353_97599353</t>
  </si>
  <si>
    <t>01.09.2023 16:56:38</t>
  </si>
  <si>
    <t>01.09.2023 19:14:43</t>
  </si>
  <si>
    <t>KAŞIKÇI BAHADIRLAR TR 45-75-M00097_A_56391337_56391337</t>
  </si>
  <si>
    <t>01.09.2023 17:04:00</t>
  </si>
  <si>
    <t>01.09.2023 19:54:59</t>
  </si>
  <si>
    <t>M-1008 35-03-M01008_912558392_912558392</t>
  </si>
  <si>
    <t>01.09.2023 17:06:57</t>
  </si>
  <si>
    <t>01.09.2023 19:25:09</t>
  </si>
  <si>
    <t>TR-27 35-17-M00027__72410670_72410670</t>
  </si>
  <si>
    <t>01.09.2023 17:11:21</t>
  </si>
  <si>
    <t>01.09.2023 19:05:25</t>
  </si>
  <si>
    <t>FOÇA TR-23 35-23-L00023_42133769_56355677_56355677</t>
  </si>
  <si>
    <t>01.09.2023 17:15:50</t>
  </si>
  <si>
    <t>01.09.2023 17:47:41</t>
  </si>
  <si>
    <t>K-1667 35-02-K01667_B B1B_5843504</t>
  </si>
  <si>
    <t>AG Yük Ayırıcı Arızası</t>
  </si>
  <si>
    <t>01.09.2023 17:19:49</t>
  </si>
  <si>
    <t>01.09.2023 19:11:17</t>
  </si>
  <si>
    <t>KAYIŞLAR KÖK 45-80-M00183_DİLEK M03_72195716</t>
  </si>
  <si>
    <t>01.09.2023 17:20:22</t>
  </si>
  <si>
    <t>01.09.2023 17:27:31</t>
  </si>
  <si>
    <t>ADAKÜRE KÖYÜ TR-1 35-32-L00027_B_56357533_56357533</t>
  </si>
  <si>
    <t>01.09.2023 17:22:03</t>
  </si>
  <si>
    <t>01.09.2023 20:11:31</t>
  </si>
  <si>
    <t>ARMUTLU DM 35-27-M00879_TANBOĞA ÇIKIŞI M07_2329962</t>
  </si>
  <si>
    <t>01.09.2023 17:22:06</t>
  </si>
  <si>
    <t>01.09.2023 23:03:41</t>
  </si>
  <si>
    <t>HALİLBEYLİ TR-1 KÖK 35-27-M01057_HAMZABABA VE KÖYLER M04_61283861</t>
  </si>
  <si>
    <t>01.09.2023 17:25:21</t>
  </si>
  <si>
    <t>01.09.2023 18:31:22</t>
  </si>
  <si>
    <t>HACI ABDİ YOLAYRIMI TR 35-20-L00050_955207976_955207976</t>
  </si>
  <si>
    <t>01.09.2023 17:27:43</t>
  </si>
  <si>
    <t>01.09.2023 18:43:49</t>
  </si>
  <si>
    <t>01.09.2023 18:01:05</t>
  </si>
  <si>
    <t>TİRE İM-DM-1 35-29-A00001_YENİÇİFTLİK M18_2312218</t>
  </si>
  <si>
    <t>01.09.2023 17:38:21</t>
  </si>
  <si>
    <t>01.09.2023 17:42:01</t>
  </si>
  <si>
    <t>TR-111 45-78-L00111_TR-80 L01_65935420</t>
  </si>
  <si>
    <t>01.09.2023 17:40:10</t>
  </si>
  <si>
    <t>01.09.2023 17:56:42</t>
  </si>
  <si>
    <t>URGANLI TR-8 45-83-M00573_45-83-M00573_2370731</t>
  </si>
  <si>
    <t>01.09.2023 17:46:25</t>
  </si>
  <si>
    <t>01.09.2023 17:52:42</t>
  </si>
  <si>
    <t>GELENBE İM 45-76-A00001_HatBaşıAyırıcı_53135055 L02_53135055</t>
  </si>
  <si>
    <t>01.09.2023 17:49:56</t>
  </si>
  <si>
    <t>01.09.2023 18:09:11</t>
  </si>
  <si>
    <t>DİKİLİ İM 35-30-A00001_DELİCETEPE M07_72356788</t>
  </si>
  <si>
    <t>01.09.2023 17:53:12</t>
  </si>
  <si>
    <t>01.09.2023 17:58:21</t>
  </si>
  <si>
    <t>ÇATALOLUK DM 45-74-M00227_GÜVELİ M05_2115043</t>
  </si>
  <si>
    <t>01.09.2023 17:55:55</t>
  </si>
  <si>
    <t>01.09.2023 18:00:18</t>
  </si>
  <si>
    <t>TR-43 35-16-L00043_95000129023_95000129023</t>
  </si>
  <si>
    <t>01.09.2023 17:57:33</t>
  </si>
  <si>
    <t>01.09.2023 23:14:06</t>
  </si>
  <si>
    <t>HASKÖY TR-2 35-20-L00207_C_56378459_56378459</t>
  </si>
  <si>
    <t>01.09.2023 17:57:56</t>
  </si>
  <si>
    <t>01.09.2023 19:36:59</t>
  </si>
  <si>
    <t>L-518 OVACIK 35-18-L00518_956333195_956333195</t>
  </si>
  <si>
    <t>01.09.2023 18:04:08</t>
  </si>
  <si>
    <t>01.09.2023 19:51:57</t>
  </si>
  <si>
    <t>TR-1/18 45-72-M00018_956503723_956503723</t>
  </si>
  <si>
    <t>01.09.2023 18:09:50</t>
  </si>
  <si>
    <t>01.09.2023 20:40:36</t>
  </si>
  <si>
    <t>URGANLI TR-1 KÖK 45-83-M00129_DERBENT TM M03_2098472</t>
  </si>
  <si>
    <t>01.09.2023 18:11:31</t>
  </si>
  <si>
    <t>01.09.2023 18:18:05</t>
  </si>
  <si>
    <t>M-891 35-02-M00891_M-32 M03_2064243</t>
  </si>
  <si>
    <t>01.09.2023 18:16:29</t>
  </si>
  <si>
    <t>01.09.2023 18:24:09</t>
  </si>
  <si>
    <t>DÜNDARLI KÖK 35-29-L00053_DALLIK GRB. ENH. L02_72215840</t>
  </si>
  <si>
    <t>01.09.2023 18:18:21</t>
  </si>
  <si>
    <t>01.09.2023 19:08:55</t>
  </si>
  <si>
    <t>YAĞCILAR KÖK 45-71-M00179_YAĞCILAR M04_72258020</t>
  </si>
  <si>
    <t>01.09.2023 18:24:35</t>
  </si>
  <si>
    <t>01.09.2023 18:51:41</t>
  </si>
  <si>
    <t>K-1213 35-02-K01213_99781622_99781622</t>
  </si>
  <si>
    <t>01.09.2023 18:24:43</t>
  </si>
  <si>
    <t>01.09.2023 19:18:24</t>
  </si>
  <si>
    <t>K-3762 35-08-K03762_35-08-K03762_60647555</t>
  </si>
  <si>
    <t>01.09.2023 20:27:48</t>
  </si>
  <si>
    <t>URGANLI TR-1 KÖK 45-83-M00129_TR-2 M05_2331301</t>
  </si>
  <si>
    <t>01.09.2023 19:09:39</t>
  </si>
  <si>
    <t>01.09.2023 19:26:21</t>
  </si>
  <si>
    <t>01.09.2023 19:11:14</t>
  </si>
  <si>
    <t>01.09.2023 21:17:08</t>
  </si>
  <si>
    <t>ÇAYBAŞI DM-1/TR-7 35-26-L00210_956632237_956632237</t>
  </si>
  <si>
    <t>01.09.2023 19:16:21</t>
  </si>
  <si>
    <t>01.09.2023 20:34:48</t>
  </si>
  <si>
    <t>TIRAZLI KÖK 45-79-M00079_BAHARLAR M06_72036291</t>
  </si>
  <si>
    <t>01.09.2023 19:16:55</t>
  </si>
  <si>
    <t>01.09.2023 19:18:19</t>
  </si>
  <si>
    <t>YELKİ TR-21 (M-2345) 35-10-M02345_956415638_956415638</t>
  </si>
  <si>
    <t>01.09.2023 19:24:47</t>
  </si>
  <si>
    <t>01.09.2023 21:37:51</t>
  </si>
  <si>
    <t>TAYTAN TR-1 KÖK 45-78-M00305_OFİS KÖK GİRİŞ/DEMİRKÖPRÜ-1 ÇIKIŞ M02_65651003</t>
  </si>
  <si>
    <t>01.09.2023 19:25:31</t>
  </si>
  <si>
    <t>01.09.2023 19:57:07</t>
  </si>
  <si>
    <t>ALOSBİ TM 35-17-A00006_ŞAKRAN M05_2310717</t>
  </si>
  <si>
    <t>01.09.2023 19:28:31</t>
  </si>
  <si>
    <t>01.09.2023 20:04:24</t>
  </si>
  <si>
    <t>K-1086 35-01-K01086_912799485_912799485</t>
  </si>
  <si>
    <t>01.09.2023 19:33:03</t>
  </si>
  <si>
    <t>01.09.2023 20:48:20</t>
  </si>
  <si>
    <t>GÜMÜŞÇAY KÖK 45-73-M00477_HatBaşıAyırıcı_62833603 M05_62833603</t>
  </si>
  <si>
    <t>01.09.2023 19:36:28</t>
  </si>
  <si>
    <t>01.09.2023 23:53:21</t>
  </si>
  <si>
    <t>DM-14/3B 45-71-M02250_964662733_964662733</t>
  </si>
  <si>
    <t>01.09.2023 19:43:43</t>
  </si>
  <si>
    <t>01.09.2023 20:44:32</t>
  </si>
  <si>
    <t>GÖKBEL TR-1 45-71-M01659_C_56387846_56387846</t>
  </si>
  <si>
    <t>01.09.2023 19:52:43</t>
  </si>
  <si>
    <t>01.09.2023 22:04:17</t>
  </si>
  <si>
    <t>K-1213 35-02-K01213_B b1b_5875699</t>
  </si>
  <si>
    <t>01.09.2023 20:00:49</t>
  </si>
  <si>
    <t>01.09.2023 20:56:52</t>
  </si>
  <si>
    <t>ALİAĞA TR-43 DM 35-17-M00043_M-54 ÇIKIŞI M13_2315084</t>
  </si>
  <si>
    <t>OG İletken Kopması</t>
  </si>
  <si>
    <t>01.09.2023 20:05:50</t>
  </si>
  <si>
    <t>02.09.2023 02:10:14</t>
  </si>
  <si>
    <t>MURADİYE HASTANE TR-1 45-71-M00193_953176805_953176805</t>
  </si>
  <si>
    <t>01.09.2023 20:06:38</t>
  </si>
  <si>
    <t>01.09.2023 20:49:10</t>
  </si>
  <si>
    <t>ÇANDARLI DM-TR-20 35-30-M00020_BERGAMA-1 M11_72352932</t>
  </si>
  <si>
    <t>01.09.2023 20:06:58</t>
  </si>
  <si>
    <t>01.09.2023 20:38:53</t>
  </si>
  <si>
    <t>K-4741 35-07-K04741_97578896_97578896</t>
  </si>
  <si>
    <t>01.09.2023 20:07:43</t>
  </si>
  <si>
    <t>01.09.2023 22:38:36</t>
  </si>
  <si>
    <t>TİRE İM-DM-1 35-29-A00001_AKÇAŞEHİR L19_2312360</t>
  </si>
  <si>
    <t>01.09.2023 20:15:02</t>
  </si>
  <si>
    <t>01.09.2023 20:20:30</t>
  </si>
  <si>
    <t>M-2008 35-02-M02008_D_56378001_56378001</t>
  </si>
  <si>
    <t>01.09.2023 20:17:01</t>
  </si>
  <si>
    <t>01.09.2023 22:45:35</t>
  </si>
  <si>
    <t>M-3190 (YATIRIM REZERVE 21) 35-02-M03190_35-02-M03190_82985532</t>
  </si>
  <si>
    <t>AG Kademe Ayarı</t>
  </si>
  <si>
    <t>01.09.2023 20:19:14</t>
  </si>
  <si>
    <t>01.09.2023 20:58:32</t>
  </si>
  <si>
    <t>KEMHALLI KÖK 45-86-M00044_HatBaşıAyırıcı_62800050 M03_62800050</t>
  </si>
  <si>
    <t>01.09.2023 20:27:01</t>
  </si>
  <si>
    <t>01.09.2023 21:46:05</t>
  </si>
  <si>
    <t>SALUR KÖK 45-75-M00062_945601844_945601844</t>
  </si>
  <si>
    <t>01.09.2023 20:40:58</t>
  </si>
  <si>
    <t>01.09.2023 21:51:34</t>
  </si>
  <si>
    <t>CAMBAZLI KÖK 45-84-M00005_MADEN KÖK M03_50241539</t>
  </si>
  <si>
    <t>01.09.2023 20:45:14</t>
  </si>
  <si>
    <t>01.09.2023 21:25:50</t>
  </si>
  <si>
    <t>E.KENTLİ ÖZEL TR 35-13-L00391Ö_DIREK TIPI TRAFO HUCRESI H01_2036465</t>
  </si>
  <si>
    <t>OG Atlama Arızası</t>
  </si>
  <si>
    <t>01.09.2023 20:48:25</t>
  </si>
  <si>
    <t>01.09.2023 21:37:28</t>
  </si>
  <si>
    <t>K-1579 35-01-K01579_910917515_910917515</t>
  </si>
  <si>
    <t>01.09.2023 20:50:11</t>
  </si>
  <si>
    <t>01.09.2023 21:32:24</t>
  </si>
  <si>
    <t>01.09.2023 21:10:04</t>
  </si>
  <si>
    <t>01.09.2023 21:11:43</t>
  </si>
  <si>
    <t>EMİRALEM TR-21 35-28-M00093_35-28-M00093_92389703</t>
  </si>
  <si>
    <t>01.09.2023 21:35:29</t>
  </si>
  <si>
    <t>01.09.2023 22:20:44</t>
  </si>
  <si>
    <t>DUTLUCA TR-1 45-75-M00282_945611642_945611642</t>
  </si>
  <si>
    <t>01.09.2023 21:36:37</t>
  </si>
  <si>
    <t>01.09.2023 23:09:10</t>
  </si>
  <si>
    <t>BELEVİ İM 35-13-A00002_BELEVİ OTOBAN SULAMA L01_2064123</t>
  </si>
  <si>
    <t>01.09.2023 22:24:13</t>
  </si>
  <si>
    <t>TR-26 (DM-3/8) 35-17-M00026_A B02_5768120</t>
  </si>
  <si>
    <t>01.09.2023 21:43:51</t>
  </si>
  <si>
    <t>01.09.2023 22:42:51</t>
  </si>
  <si>
    <t>İSTASYONALTI KÖK 45-83-M00131_ARPALIK KÖK-1 M03_2099100</t>
  </si>
  <si>
    <t>01.09.2023 22:09:36</t>
  </si>
  <si>
    <t>01.09.2023 22:54:02</t>
  </si>
  <si>
    <t>KURUCUOVA TR-8 35-15-L00249_C_56361948_56361948</t>
  </si>
  <si>
    <t>01.09.2023 22:35:42</t>
  </si>
  <si>
    <t>01.09.2023 23:54:22</t>
  </si>
  <si>
    <t>M-2517 35-02-M02517_E_56367040_56367040</t>
  </si>
  <si>
    <t>01.09.2023 22:44:12</t>
  </si>
  <si>
    <t>02.09.2023 00:17:54</t>
  </si>
  <si>
    <t>GÜNYAKA TR-3 45-79-M00478_DIREK TIPI TRAFO HUCRESI H01_2073941</t>
  </si>
  <si>
    <t>01.09.2023 22:48:32</t>
  </si>
  <si>
    <t>02.09.2023 00:30:53</t>
  </si>
  <si>
    <t>ARPALIK KÖK 45-83-M00137_İZZETTİN KÖK M03_2096509</t>
  </si>
  <si>
    <t>01.09.2023 23:04:07</t>
  </si>
  <si>
    <t>01.09.2023 23:25:58</t>
  </si>
  <si>
    <t>KUYUCAK DM 35-27-M00273_KUYUCAK M04_72164171</t>
  </si>
  <si>
    <t>01.09.2023 23:05:41</t>
  </si>
  <si>
    <t>01.09.2023 23:33:26</t>
  </si>
  <si>
    <t>GERENKÖY KÖK 35-23-M00156_ILIPINAR KÖK M02_72155666</t>
  </si>
  <si>
    <t>01.09.2023 23:13:02</t>
  </si>
  <si>
    <t>01.09.2023 23:37:11</t>
  </si>
  <si>
    <t>VİLLAKENT DM 35-28-M00381_VİLLAKENT TR-5 M09_66521701</t>
  </si>
  <si>
    <t>01.09.2023 23:13:17</t>
  </si>
  <si>
    <t>01.09.2023 23:58:47</t>
  </si>
  <si>
    <t>01.09.2023 23:18:35</t>
  </si>
  <si>
    <t>02.09.2023 00:04:38</t>
  </si>
  <si>
    <t>GÜMÜŞÇAY KÖK 45-73-M00477_SERİNKÖY M04_2056799</t>
  </si>
  <si>
    <t>01.09.2023 23:30:00</t>
  </si>
  <si>
    <t>01.09.2023 23:46:52</t>
  </si>
  <si>
    <t>İZZETTİN KÖK 45-83-M00132_HatBaşıAyırıcı_53137042 M03_53137042</t>
  </si>
  <si>
    <t>01.09.2023 23:37:13</t>
  </si>
  <si>
    <t>02.09.2023 01:09:14</t>
  </si>
  <si>
    <t>02.09.2023 00:45:41</t>
  </si>
  <si>
    <t>02.09.2023 01:10:23</t>
  </si>
  <si>
    <t>İZZETTİN KÖK 45-83-M00132_SİNİRLİ M02_2327937</t>
  </si>
  <si>
    <t>02.09.2023 01:14:14</t>
  </si>
  <si>
    <t>L-424 AKTAŞ MARKET 35-18-L00424_950458994_950458994</t>
  </si>
  <si>
    <t>02.09.2023 01:21:46</t>
  </si>
  <si>
    <t>02.09.2023 03:38:39</t>
  </si>
  <si>
    <t>02.09.2023 01:38:45</t>
  </si>
  <si>
    <t>02.09.2023 03:54:31</t>
  </si>
  <si>
    <t>GÜLKENT TR-5 35-30-M00228_35-30-M00228_2361410</t>
  </si>
  <si>
    <t>02.09.2023 01:50:08</t>
  </si>
  <si>
    <t>02.09.2023 02:24:36</t>
  </si>
  <si>
    <t>TR-37/A 45-77-L00095_D d1b_42438251</t>
  </si>
  <si>
    <t>02.09.2023 01:59:03</t>
  </si>
  <si>
    <t>02.09.2023 02:56:35</t>
  </si>
  <si>
    <t>SOĞANLI TR-1 45-73-M01034_B_56394374_56394374</t>
  </si>
  <si>
    <t>02.09.2023 02:03:07</t>
  </si>
  <si>
    <t>02.09.2023 04:19:13</t>
  </si>
  <si>
    <t>ÖDEMİŞ İM 35-15-A00001_ŞEHİR-2 L03_83647077</t>
  </si>
  <si>
    <t>02.09.2023 03:00:12</t>
  </si>
  <si>
    <t>02.09.2023 04:16:24</t>
  </si>
  <si>
    <t>ÖDEMİŞ İM 35-15-A00001_BOZDAĞ L17_2310688</t>
  </si>
  <si>
    <t>02.09.2023 03:11:32</t>
  </si>
  <si>
    <t>02.09.2023 03:32:02</t>
  </si>
  <si>
    <t>TİRE İM-DM-1 35-29-A00001_ÇIRPI SULAMA 34.5 M04_2312230</t>
  </si>
  <si>
    <t>02.09.2023 03:24:26</t>
  </si>
  <si>
    <t>02.09.2023 03:34:58</t>
  </si>
  <si>
    <t>GÜNEY DM 45-83-L00130_DAĞMARMARA L07_2303291</t>
  </si>
  <si>
    <t>02.09.2023 03:38:38</t>
  </si>
  <si>
    <t>02.09.2023 04:28:55</t>
  </si>
  <si>
    <t>YILMAZ İM 45-78-A00003_CAFERBEY L05_2331485</t>
  </si>
  <si>
    <t>02.09.2023 03:39:06</t>
  </si>
  <si>
    <t>02.09.2023 04:53:58</t>
  </si>
  <si>
    <t>ÜRKMEZ M-3 35-25-M00139_956652001_956652001</t>
  </si>
  <si>
    <t>02.09.2023 03:43:16</t>
  </si>
  <si>
    <t>02.09.2023 05:02:14</t>
  </si>
  <si>
    <t>GÖLCÜK DM 35-15-L01153_SUBATAN L04_67177020</t>
  </si>
  <si>
    <t>02.09.2023 03:47:37</t>
  </si>
  <si>
    <t>02.09.2023 04:20:32</t>
  </si>
  <si>
    <t>02.09.2023 04:14:57</t>
  </si>
  <si>
    <t>02.09.2023 07:07:08</t>
  </si>
  <si>
    <t>TR-41 KÖK 45-78-L00041_TR-44 L01_65890244</t>
  </si>
  <si>
    <t>02.09.2023 04:21:19</t>
  </si>
  <si>
    <t>02.09.2023 05:17:29</t>
  </si>
  <si>
    <t>POYRAZDAMLARI TR-11 45-78-M00576_KEMERDAMLARI YUKARIKEMER M05_2106464</t>
  </si>
  <si>
    <t>02.09.2023 04:25:15</t>
  </si>
  <si>
    <t>02.09.2023 07:59:30</t>
  </si>
  <si>
    <t>SALİHLİ TM 45-78-A00004_ÇAPAKLI M14_2310857</t>
  </si>
  <si>
    <t>02.09.2023 04:29:17</t>
  </si>
  <si>
    <t>02.09.2023 05:25:27</t>
  </si>
  <si>
    <t>VİLLAKENT TR-2 35-28-M00390_E E04_61180141</t>
  </si>
  <si>
    <t>02.09.2023 04:32:23</t>
  </si>
  <si>
    <t>02.09.2023 07:14:02</t>
  </si>
  <si>
    <t>02.09.2023 04:41:36</t>
  </si>
  <si>
    <t>02.09.2023 05:00:18</t>
  </si>
  <si>
    <t>KAPANCI KÖK 45-78-L00229_KARAYAHŞİ-ÇAYKÖY L03_2108491</t>
  </si>
  <si>
    <t>02.09.2023 04:53:57</t>
  </si>
  <si>
    <t>02.09.2023 05:47:24</t>
  </si>
  <si>
    <t>BEYDAĞ İM 35-32-A00001_BARAJ M09_2308132</t>
  </si>
  <si>
    <t>02.09.2023 05:06:41</t>
  </si>
  <si>
    <t>02.09.2023 08:44:07</t>
  </si>
  <si>
    <t>KAPANCI KÖK 45-78-L00229_HatBaşıAyırıcı_53139905 L02_53139905</t>
  </si>
  <si>
    <t>02.09.2023 05:08:24</t>
  </si>
  <si>
    <t>02.09.2023 11:21:41</t>
  </si>
  <si>
    <t>YOLÜSTÜ İM 35-15-A00002_KAVAKKUYU M04_2314563</t>
  </si>
  <si>
    <t>02.09.2023 05:10:23</t>
  </si>
  <si>
    <t>02.09.2023 05:46:20</t>
  </si>
  <si>
    <t>VELİLER KÖK 35-31-L00116_YEŞİLDERE L01_2337020</t>
  </si>
  <si>
    <t>02.09.2023 05:12:22</t>
  </si>
  <si>
    <t>BİRGİ DM 35-15-L01013_KEMER L06_67562405</t>
  </si>
  <si>
    <t>02.09.2023 05:13:48</t>
  </si>
  <si>
    <t>02.09.2023 06:03:52</t>
  </si>
  <si>
    <t>02.09.2023 05:24:51</t>
  </si>
  <si>
    <t>02.09.2023 05:44:49</t>
  </si>
  <si>
    <t>YAKAKÖY KÖK 45-75-M00067_KAYACIK ESKİ SARIALİLER M05_2324690</t>
  </si>
  <si>
    <t>02.09.2023 05:41:52</t>
  </si>
  <si>
    <t>02.09.2023 06:05:16</t>
  </si>
  <si>
    <t>KAYACIK KÖK 45-75-M00065_HatBaşıAyırıcı_53135658 M04_53135658</t>
  </si>
  <si>
    <t>02.09.2023 05:45:00</t>
  </si>
  <si>
    <t>02.09.2023 18:28:36</t>
  </si>
  <si>
    <t>POYRAZDAMLARI TR-1 KÖK 45-78-M00571_TR-11 M04_66081176</t>
  </si>
  <si>
    <t>02.09.2023 05:52:54</t>
  </si>
  <si>
    <t>02.09.2023 06:34:45</t>
  </si>
  <si>
    <t>EĞERCİ TR-1 35-26-L00167_9747739_56357937_56357937</t>
  </si>
  <si>
    <t>02.09.2023 05:53:11</t>
  </si>
  <si>
    <t>02.09.2023 07:50:27</t>
  </si>
  <si>
    <t>HASKÖY TR-2 35-20-L00207_A_56378460_56378460</t>
  </si>
  <si>
    <t>02.09.2023 05:57:06</t>
  </si>
  <si>
    <t>02.09.2023 09:28:24</t>
  </si>
  <si>
    <t>GÖRDES DM 45-75-M00050_KAYACIK M06_2083588</t>
  </si>
  <si>
    <t>02.09.2023 05:57:41</t>
  </si>
  <si>
    <t>02.09.2023 06:04:57</t>
  </si>
  <si>
    <t>MORSAN TM 45-71-A00002_MURADİYE M13_2312167</t>
  </si>
  <si>
    <t>02.09.2023 06:00:09</t>
  </si>
  <si>
    <t>02.09.2023 06:21:02</t>
  </si>
  <si>
    <t>MENEMEN DM-7 35-28-M00967_95000133580_95000133580</t>
  </si>
  <si>
    <t>02.09.2023 06:06:29</t>
  </si>
  <si>
    <t>02.09.2023 09:04:51</t>
  </si>
  <si>
    <t>KİRAZ İM 35-31-A00001_ŞEHİR-1 L05_2096756</t>
  </si>
  <si>
    <t>02.09.2023 06:16:16</t>
  </si>
  <si>
    <t>02.09.2023 06:37:33</t>
  </si>
  <si>
    <t>02.09.2023 06:26:28</t>
  </si>
  <si>
    <t>02.09.2023 07:39:32</t>
  </si>
  <si>
    <t>02.09.2023 06:26:51</t>
  </si>
  <si>
    <t>02.09.2023 06:55:08</t>
  </si>
  <si>
    <t>02.09.2023 06:28:17</t>
  </si>
  <si>
    <t>02.09.2023 08:06:43</t>
  </si>
  <si>
    <t>MORSAN TM 45-71-A00002_BAĞYOLU M12_2312165</t>
  </si>
  <si>
    <t>02.09.2023 06:30:16</t>
  </si>
  <si>
    <t>02.09.2023 07:30:43</t>
  </si>
  <si>
    <t>GÖRDES DM 45-75-M00050_KÜREKÇİ M09_2322179</t>
  </si>
  <si>
    <t>02.09.2023 06:42:48</t>
  </si>
  <si>
    <t>02.09.2023 07:26:49</t>
  </si>
  <si>
    <t>GÖLCÜK DM 35-15-L01153_SUBATAN L04_67177075</t>
  </si>
  <si>
    <t>02.09.2023 06:48:21</t>
  </si>
  <si>
    <t>02.09.2023 09:00:49</t>
  </si>
  <si>
    <t>MEHMET İNCE SULAMA GRUBU 35-27-M00174_A_91389622_91389622</t>
  </si>
  <si>
    <t>02.09.2023 06:56:26</t>
  </si>
  <si>
    <t>02.09.2023 10:08:07</t>
  </si>
  <si>
    <t>YILMAZ İM 45-78-A00003_TR-A (34.5) M02_2331186</t>
  </si>
  <si>
    <t>02.09.2023 07:04:10</t>
  </si>
  <si>
    <t>02.09.2023 09:05:04</t>
  </si>
  <si>
    <t>LOKMANKUYU KÖK 35-15-L00903_MENDERES L02_67112626</t>
  </si>
  <si>
    <t>02.09.2023 07:11:56</t>
  </si>
  <si>
    <t>02.09.2023 12:20:31</t>
  </si>
  <si>
    <t>TR-33 45-78-L00033_TR-37 L02_61214091</t>
  </si>
  <si>
    <t>02.09.2023 07:13:45</t>
  </si>
  <si>
    <t>02.09.2023 08:09:59</t>
  </si>
  <si>
    <t>KAYAKÖY DM 35-15-L00866_ALABAŞ L04_72307162</t>
  </si>
  <si>
    <t>02.09.2023 07:15:37</t>
  </si>
  <si>
    <t>02.09.2023 09:03:17</t>
  </si>
  <si>
    <t>YAĞBASAN TR-1 45-78-M00546_D_91362884_91362884</t>
  </si>
  <si>
    <t>02.09.2023 07:16:28</t>
  </si>
  <si>
    <t>02.09.2023 08:36:38</t>
  </si>
  <si>
    <t>OTOYOL DM 45-80-M02917_APPAK M01_72022599</t>
  </si>
  <si>
    <t>02.09.2023 07:18:27</t>
  </si>
  <si>
    <t>02.09.2023 08:00:19</t>
  </si>
  <si>
    <t>TR-2 35-31-L00002_DIREK TIPI TRAFO HUCRESI H01_2050715</t>
  </si>
  <si>
    <t>02.09.2023 07:27:27</t>
  </si>
  <si>
    <t>02.09.2023 13:40:30</t>
  </si>
  <si>
    <t>ARSLANLAR TM 35-26-A00004_SUBAŞI M19_2307691</t>
  </si>
  <si>
    <t>02.09.2023 07:31:46</t>
  </si>
  <si>
    <t>02.09.2023 07:35:01</t>
  </si>
  <si>
    <t>ÇOBANKÖY KÖK 35-29-L00066_HAMAMKÖY FİDERİ L05_72212415</t>
  </si>
  <si>
    <t>02.09.2023 07:31:53</t>
  </si>
  <si>
    <t>02.09.2023 09:06:32</t>
  </si>
  <si>
    <t>ALİ BAŞ VE ARK. T-SULAMA GRB. 35-13-L00114_DIREK TIPI TRAFO HUCRESI H01_2042143</t>
  </si>
  <si>
    <t>02.09.2023 07:33:59</t>
  </si>
  <si>
    <t>02.09.2023 10:12:16</t>
  </si>
  <si>
    <t>02.09.2023 07:35:35</t>
  </si>
  <si>
    <t>02.09.2023 08:44:39</t>
  </si>
  <si>
    <t>SELENDİ DM 45-81-M00001_OKLU İSA M15_2321601</t>
  </si>
  <si>
    <t>02.09.2023 07:36:33</t>
  </si>
  <si>
    <t>02.09.2023 12:21:38</t>
  </si>
  <si>
    <t>FUNDACIK KÖK 45-75-M00068_FUNDACIK M03_67108855</t>
  </si>
  <si>
    <t>02.09.2023 07:37:08</t>
  </si>
  <si>
    <t>02.09.2023 08:42:12</t>
  </si>
  <si>
    <t>GERELİ KÖYÜ KAVAKKUYU TR-6 35-15-M00223_A_56370051_56370051</t>
  </si>
  <si>
    <t>02.09.2023 07:41:40</t>
  </si>
  <si>
    <t>02.09.2023 13:24:49</t>
  </si>
  <si>
    <t>TROPİKAL DM 35-27-L00056_KIZILCA L01_72201764</t>
  </si>
  <si>
    <t>02.09.2023 07:42:33</t>
  </si>
  <si>
    <t>02.09.2023 09:51:46</t>
  </si>
  <si>
    <t>URGANLI TR-7 45-83-M00550_HatBaşıAyırıcı_97267769 M01_97267769</t>
  </si>
  <si>
    <t>02.09.2023 07:48:21</t>
  </si>
  <si>
    <t>02.09.2023 13:45:37</t>
  </si>
  <si>
    <t>GÜNEŞLİ KÖK 45-75-M00056_TR-11 M07_67577917</t>
  </si>
  <si>
    <t>02.09.2023 07:50:43</t>
  </si>
  <si>
    <t>02.09.2023 09:04:26</t>
  </si>
  <si>
    <t>GELENBE İM 45-76-A00001_GELENBE L09_2324154</t>
  </si>
  <si>
    <t>02.09.2023 07:53:05</t>
  </si>
  <si>
    <t>02.09.2023 10:07:45</t>
  </si>
  <si>
    <t>CAFERBEY KÖK 45-78-L00231_HatBaşıAyırıcı_53139937 L04_53139937</t>
  </si>
  <si>
    <t>02.09.2023 07:53:32</t>
  </si>
  <si>
    <t>02.09.2023 11:19:02</t>
  </si>
  <si>
    <t>UĞURLU KÖK 45-86-M00045_KAVAKYERİ YEŞİLKÖY M03_72226021</t>
  </si>
  <si>
    <t>02.09.2023 07:57:04</t>
  </si>
  <si>
    <t>02.09.2023 08:25:11</t>
  </si>
  <si>
    <t>M-1253 35-01-M01253_35-01-M01253_41902460</t>
  </si>
  <si>
    <t>02.09.2023 08:00:00</t>
  </si>
  <si>
    <t>02.09.2023 10:27:08</t>
  </si>
  <si>
    <t>KARAPINAR İM 45-78-A00002_HatBaşıAyırıcı_53140392 M02_53140392</t>
  </si>
  <si>
    <t>02.09.2023 08:00:33</t>
  </si>
  <si>
    <t>02.09.2023 10:10:01</t>
  </si>
  <si>
    <t>DM06/TR02 45-73-M00052_D_56355664_56355664</t>
  </si>
  <si>
    <t>02.09.2023 08:12:38</t>
  </si>
  <si>
    <t>02.09.2023 09:00:39</t>
  </si>
  <si>
    <t>YAKAKÖY KÖK 45-75-M00067_HatBaşıAyırıcı_53136392 M05_53136392</t>
  </si>
  <si>
    <t>02.09.2023 08:15:29</t>
  </si>
  <si>
    <t>02.09.2023 10:49:31</t>
  </si>
  <si>
    <t>İZZETTİN KÖK 45-83-M00132_SİNİRLİ M02_2107098</t>
  </si>
  <si>
    <t>02.09.2023 08:16:04</t>
  </si>
  <si>
    <t>02.09.2023 09:59:26</t>
  </si>
  <si>
    <t>M-1256 35-01-M01256_35-01-M01256_42564181</t>
  </si>
  <si>
    <t>02.09.2023 08:27:46</t>
  </si>
  <si>
    <t>02.09.2023 09:04:38</t>
  </si>
  <si>
    <t>KULAKSIZLAR KÖK 45-72-L00839_SIRÇALI L04_66574896</t>
  </si>
  <si>
    <t>02.09.2023 08:28:49</t>
  </si>
  <si>
    <t>02.09.2023 09:09:54</t>
  </si>
  <si>
    <t>ÇAKMAKLI TR-1 35-17-M00345_950305580_950305580</t>
  </si>
  <si>
    <t>02.09.2023 08:30:06</t>
  </si>
  <si>
    <t>02.09.2023 14:51:11</t>
  </si>
  <si>
    <t>M-650 35-02-M00650_M-652 M02_2103541</t>
  </si>
  <si>
    <t>02.09.2023 08:46:59</t>
  </si>
  <si>
    <t>02.09.2023 09:34:20</t>
  </si>
  <si>
    <t>K-387 35-08-K00387_35-08-K00387_2365191</t>
  </si>
  <si>
    <t>02.09.2023 08:47:15</t>
  </si>
  <si>
    <t>02.09.2023 13:55:59</t>
  </si>
  <si>
    <t>SARIGÖL TR-53 45-79-M00053_945567593_945567593</t>
  </si>
  <si>
    <t>02.09.2023 08:47:19</t>
  </si>
  <si>
    <t>02.09.2023 11:05:17</t>
  </si>
  <si>
    <t>TR-41 KÖK 45-78-L00041_HatBaşıAyırıcı_53139484 L01_53139484</t>
  </si>
  <si>
    <t>02.09.2023 08:47:26</t>
  </si>
  <si>
    <t>02.09.2023 12:56:54</t>
  </si>
  <si>
    <t>02.09.2023 08:47:54</t>
  </si>
  <si>
    <t>02.09.2023 17:14:56</t>
  </si>
  <si>
    <t>SULUDERE KÖK 35-31-L00057_SARISU L03_2113668</t>
  </si>
  <si>
    <t>02.09.2023 08:48:23</t>
  </si>
  <si>
    <t>02.09.2023 08:51:32</t>
  </si>
  <si>
    <t>HALİTPAŞA DM 45-80-M00060_BELEN M02_72188652</t>
  </si>
  <si>
    <t>02.09.2023 08:50:14</t>
  </si>
  <si>
    <t>DM-7/18 35-26-M00637__56359896_56359896</t>
  </si>
  <si>
    <t>02.09.2023 08:49:07</t>
  </si>
  <si>
    <t>02.09.2023 13:56:28</t>
  </si>
  <si>
    <t>TR-2/14 45-72-L00014_A_56407053_56407053</t>
  </si>
  <si>
    <t>02.09.2023 08:51:13</t>
  </si>
  <si>
    <t>02.09.2023 10:18:34</t>
  </si>
  <si>
    <t>TAYTAN OFİS KÖK 45-78-M00314_YENİ KABAZLI M016_60669735</t>
  </si>
  <si>
    <t>02.09.2023 08:51:21</t>
  </si>
  <si>
    <t>02.09.2023 09:15:45</t>
  </si>
  <si>
    <t>KULA İM 45-77-A00001_HatBaşıAyırıcı_89227339 M03_89227339</t>
  </si>
  <si>
    <t>02.09.2023 08:52:48</t>
  </si>
  <si>
    <t>02.09.2023 09:56:15</t>
  </si>
  <si>
    <t>TR-102 35-16-L00102_953346762_953346762</t>
  </si>
  <si>
    <t>02.09.2023 08:55:48</t>
  </si>
  <si>
    <t>02.09.2023 12:53:33</t>
  </si>
  <si>
    <t>02.09.2023 08:58:18</t>
  </si>
  <si>
    <t>02.09.2023 09:06:52</t>
  </si>
  <si>
    <t>SELÇUK İM/DM 35-13-A00004_SELÇUK ZİRAİ SULAMA L05_65986298</t>
  </si>
  <si>
    <t>02.09.2023 08:58:36</t>
  </si>
  <si>
    <t>02.09.2023 12:33:31</t>
  </si>
  <si>
    <t>K-2643 35-01-K02643_K-1563 K01_2118445</t>
  </si>
  <si>
    <t>02.09.2023 08:59:26</t>
  </si>
  <si>
    <t>02.09.2023 13:36:46</t>
  </si>
  <si>
    <t>02.09.2023 09:01:15</t>
  </si>
  <si>
    <t>02.09.2023 16:22:43</t>
  </si>
  <si>
    <t>M-2147 35-07-M02147_35-07-M02147_42989441</t>
  </si>
  <si>
    <t>02.09.2023 09:02:35</t>
  </si>
  <si>
    <t>02.09.2023 09:12:51</t>
  </si>
  <si>
    <t>M-3230 35-02-M03230_M-3231 M07_85738467</t>
  </si>
  <si>
    <t>02.09.2023 09:06:00</t>
  </si>
  <si>
    <t>02.09.2023 14:56:50</t>
  </si>
  <si>
    <t>AHMETLİ TR-4 35-26-L00128_B_91004731_91004731</t>
  </si>
  <si>
    <t>02.09.2023 15:21:22</t>
  </si>
  <si>
    <t>OSMANGAZİ İM 35-02-A00004_YAVUZ SELİM K19_2101342</t>
  </si>
  <si>
    <t>02.09.2023 09:07:37</t>
  </si>
  <si>
    <t>02.09.2023 18:07:56</t>
  </si>
  <si>
    <t>YILMAZ İM 45-78-A00003_HatBaşıAyırıcı_53140395 L01_53140395</t>
  </si>
  <si>
    <t>02.09.2023 09:07:56</t>
  </si>
  <si>
    <t>02.09.2023 13:40:58</t>
  </si>
  <si>
    <t>02.09.2023 09:08:36</t>
  </si>
  <si>
    <t>02.09.2023 14:59:59</t>
  </si>
  <si>
    <t>POYRAZDAMLARI TR-11 45-78-M00576_KURTTUTAN GES M02_2106466</t>
  </si>
  <si>
    <t>02.09.2023 09:10:48</t>
  </si>
  <si>
    <t>02.09.2023 12:10:08</t>
  </si>
  <si>
    <t>K-2707 35-03-K02707_35-03-K02707_41964271</t>
  </si>
  <si>
    <t>02.09.2023 09:11:18</t>
  </si>
  <si>
    <t>02.09.2023 16:12:41</t>
  </si>
  <si>
    <t>TR-1/77 45-72-M00077_TR-1/80 M02_83461222</t>
  </si>
  <si>
    <t>02.09.2023 09:12:05</t>
  </si>
  <si>
    <t>02.09.2023 09:42:41</t>
  </si>
  <si>
    <t>DM-20/20 45-71-M00445_HatBaşıAyırıcı_53139200 M02_53139200</t>
  </si>
  <si>
    <t>02.09.2023 09:16:15</t>
  </si>
  <si>
    <t>02.09.2023 09:58:21</t>
  </si>
  <si>
    <t>M-1250 35-01-M01250_35-01-M01250_2371970</t>
  </si>
  <si>
    <t>02.09.2023 09:16:39</t>
  </si>
  <si>
    <t>02.09.2023 09:39:29</t>
  </si>
  <si>
    <t>GÖÇBEYLİ TR-1 35-16-M00016_35-16-M00016_2347049</t>
  </si>
  <si>
    <t>02.09.2023 09:19:43</t>
  </si>
  <si>
    <t>02.09.2023 19:19:16</t>
  </si>
  <si>
    <t>TR-41 KÖK 45-78-L00041_KURŞUNLU BANYOLARI L07_65890245</t>
  </si>
  <si>
    <t>02.09.2023 09:21:18</t>
  </si>
  <si>
    <t>02.09.2023 10:12:31</t>
  </si>
  <si>
    <t>M-1402 35-01-M01402_E E1_53131662</t>
  </si>
  <si>
    <t>02.09.2023 09:22:01</t>
  </si>
  <si>
    <t>02.09.2023 11:02:12</t>
  </si>
  <si>
    <t>OVAKENT TR-6 35-15-L00586_35-15-L00586_2366044</t>
  </si>
  <si>
    <t>02.09.2023 09:23:31</t>
  </si>
  <si>
    <t>02.09.2023 13:36:21</t>
  </si>
  <si>
    <t>KARABURÇ TR-5 DURSUN BEY 35-31-L00264_956579799_956579799</t>
  </si>
  <si>
    <t>02.09.2023 09:23:48</t>
  </si>
  <si>
    <t>02.09.2023 15:12:05</t>
  </si>
  <si>
    <t>PİYADELER KÖK 45-73-M00136_HatBaşıAyırıcı_53136474 M09_53136474</t>
  </si>
  <si>
    <t>02.09.2023 09:25:11</t>
  </si>
  <si>
    <t>02.09.2023 09:25:42</t>
  </si>
  <si>
    <t>PANCAR KÖK 35-26-M00891_KARAKUYU M02_2123366</t>
  </si>
  <si>
    <t>02.09.2023 09:28:25</t>
  </si>
  <si>
    <t>02.09.2023 12:55:15</t>
  </si>
  <si>
    <t>AKKEÇİLİ KÖK 45-73-M00239_AKKEÇİLİ M03_72035048</t>
  </si>
  <si>
    <t>02.09.2023 09:31:32</t>
  </si>
  <si>
    <t>02.09.2023 16:42:59</t>
  </si>
  <si>
    <t>ELMABAĞ DM 35-15-L00317_OVACIK AKÇAKMAK L08_66822283</t>
  </si>
  <si>
    <t>02.09.2023 09:33:35</t>
  </si>
  <si>
    <t>02.09.2023 11:46:59</t>
  </si>
  <si>
    <t>SAĞANCI İM 35-16-A00003_HatBaşıAyırıcı_53140372 L05_53140372</t>
  </si>
  <si>
    <t>02.09.2023 09:34:13</t>
  </si>
  <si>
    <t>02.09.2023 15:43:57</t>
  </si>
  <si>
    <t>M-1635 GEÇİT 35-02-M01635_M-660 M04_2329435</t>
  </si>
  <si>
    <t>02.09.2023 13:03:11</t>
  </si>
  <si>
    <t>KARAKILIÇLI TR-1 45-71-M01555_DIREK TIPI TRAFO HUCRESI H01_2086648</t>
  </si>
  <si>
    <t>02.09.2023 09:36:00</t>
  </si>
  <si>
    <t>02.09.2023 10:49:57</t>
  </si>
  <si>
    <t>ALOSBİ TM 35-17-A00006_HatBaşıAyırıcı_97345635 M05_97345635</t>
  </si>
  <si>
    <t>02.09.2023 09:37:31</t>
  </si>
  <si>
    <t>02.09.2023 13:27:23</t>
  </si>
  <si>
    <t>KÖFÜNDERE TR-1 35-15-L00213_35-15-L00213_2365429</t>
  </si>
  <si>
    <t>02.09.2023 09:39:55</t>
  </si>
  <si>
    <t>02.09.2023 19:05:22</t>
  </si>
  <si>
    <t>TİRE İM-DM-1 35-29-A00001_ÇIRPI SULAMA 34.5 M04_2059514</t>
  </si>
  <si>
    <t>02.09.2023 09:40:28</t>
  </si>
  <si>
    <t>02.09.2023 10:03:02</t>
  </si>
  <si>
    <t>YENMİŞ KÖK 35-27-M00366_KEMALPAŞA T.M. M02_72163650</t>
  </si>
  <si>
    <t>02.09.2023 09:46:11</t>
  </si>
  <si>
    <t>02.09.2023 09:54:25</t>
  </si>
  <si>
    <t>VELİLER KÖK 35-31-L00116_CERİTLER L03_2337024</t>
  </si>
  <si>
    <t>02.09.2023 09:51:21</t>
  </si>
  <si>
    <t>02.09.2023 10:21:31</t>
  </si>
  <si>
    <t>KARAAĞAÇLI TR-2 45-71-M00130_TR-1 M04_72242797</t>
  </si>
  <si>
    <t>02.09.2023 09:53:01</t>
  </si>
  <si>
    <t>02.09.2023 11:13:05</t>
  </si>
  <si>
    <t>TR-150 35-16-L00150_D_56353139_56353139</t>
  </si>
  <si>
    <t>02.09.2023 09:53:54</t>
  </si>
  <si>
    <t>02.09.2023 10:43:29</t>
  </si>
  <si>
    <t>K-3523 35-02-K03523_35-02-K03523_2369212</t>
  </si>
  <si>
    <t>02.09.2023 09:54:55</t>
  </si>
  <si>
    <t>02.09.2023 09:56:45</t>
  </si>
  <si>
    <t>K-4576 35-07-K04576_35-07-K04576_48407131</t>
  </si>
  <si>
    <t>02.09.2023 09:55:33</t>
  </si>
  <si>
    <t>02.09.2023 13:42:09</t>
  </si>
  <si>
    <t>K-3523 35-02-K03523_B_56372034_56372034</t>
  </si>
  <si>
    <t>02.09.2023 15:13:00</t>
  </si>
  <si>
    <t>K-3523 35-02-K03523_C_56372031_56372031</t>
  </si>
  <si>
    <t>02.09.2023 15:47:07</t>
  </si>
  <si>
    <t>PINARBAŞI TR-1 45-80-M00182_45-80-M00182_73432060</t>
  </si>
  <si>
    <t>02.09.2023 10:00:21</t>
  </si>
  <si>
    <t>02.09.2023 10:11:55</t>
  </si>
  <si>
    <t>TR-103 35-15-L00103_950381113_950381113</t>
  </si>
  <si>
    <t>02.09.2023 10:00:54</t>
  </si>
  <si>
    <t>02.09.2023 14:16:16</t>
  </si>
  <si>
    <t>ORHANLI ORTA M-90 35-14-M00090_B_91262959_91262959</t>
  </si>
  <si>
    <t>02.09.2023 10:02:36</t>
  </si>
  <si>
    <t>02.09.2023 14:12:43</t>
  </si>
  <si>
    <t>M-850 KARAÇAM KÖK 35-02-M00850_BENZİNLİK M08_49919689</t>
  </si>
  <si>
    <t>02.09.2023 10:03:16</t>
  </si>
  <si>
    <t>02.09.2023 12:34:08</t>
  </si>
  <si>
    <t>02.09.2023 10:05:28</t>
  </si>
  <si>
    <t>02.09.2023 13:14:10</t>
  </si>
  <si>
    <t>BİOKÜTLE SANTRAL KÖK 45-72-M00616_TR-1/90 M02_72239428</t>
  </si>
  <si>
    <t>02.09.2023 10:07:07</t>
  </si>
  <si>
    <t>02.09.2023 10:42:51</t>
  </si>
  <si>
    <t>YENİ FOÇA TR-9 35-23-M00009_A_56366124_56366124</t>
  </si>
  <si>
    <t>02.09.2023 10:08:00</t>
  </si>
  <si>
    <t>02.09.2023 11:02:24</t>
  </si>
  <si>
    <t>TR-77 45-78-L00077_95002389347_95002389347</t>
  </si>
  <si>
    <t>02.09.2023 10:08:05</t>
  </si>
  <si>
    <t>02.09.2023 19:19:10</t>
  </si>
  <si>
    <t>02.09.2023 10:08:51</t>
  </si>
  <si>
    <t>02.09.2023 10:37:01</t>
  </si>
  <si>
    <t>YENMİŞ KÖK 35-27-M00366_GÜVENİKSAN-ÇAMBEL 2 M01_72163711</t>
  </si>
  <si>
    <t>02.09.2023 10:12:19</t>
  </si>
  <si>
    <t>02.09.2023 12:30:25</t>
  </si>
  <si>
    <t>M-639 OLDURUK KÖK 35-03-M00639_M-1810 M02_42868422</t>
  </si>
  <si>
    <t>02.09.2023 10:12:24</t>
  </si>
  <si>
    <t>02.09.2023 10:19:49</t>
  </si>
  <si>
    <t>YAKAKÖY KÖK 45-75-M00067_HatBaşıAyırıcı_78937785 M03_78937785</t>
  </si>
  <si>
    <t>02.09.2023 10:13:58</t>
  </si>
  <si>
    <t>02.09.2023 13:52:45</t>
  </si>
  <si>
    <t>ÇOBANKÖY TR-1 35-29-L00507_A_92819693_92819693</t>
  </si>
  <si>
    <t>02.09.2023 10:18:16</t>
  </si>
  <si>
    <t>02.09.2023 11:35:03</t>
  </si>
  <si>
    <t>SİYEKLİ KÖK 45-71-M00185_MALDAN M05_72256924</t>
  </si>
  <si>
    <t>02.09.2023 10:24:42</t>
  </si>
  <si>
    <t>02.09.2023 10:32:42</t>
  </si>
  <si>
    <t>K-3018 35-04-K03018_F F 1b_5905044</t>
  </si>
  <si>
    <t>02.09.2023 10:25:18</t>
  </si>
  <si>
    <t>02.09.2023 15:52:25</t>
  </si>
  <si>
    <t>ÇAMURHAMAMI KÖK 45-78-L00230_SARDES İÇME SUYU L02_2327766</t>
  </si>
  <si>
    <t>02.09.2023 10:25:19</t>
  </si>
  <si>
    <t>02.09.2023 11:29:40</t>
  </si>
  <si>
    <t>K-3726 35-02-K03726_K-4338 K02_2035571</t>
  </si>
  <si>
    <t>02.09.2023 10:25:31</t>
  </si>
  <si>
    <t>02.09.2023 12:40:38</t>
  </si>
  <si>
    <t>POYRAZDAMLARI TR-11 45-78-M00576_HatBaşıAyırıcı_53137014 M05_53137014</t>
  </si>
  <si>
    <t>02.09.2023 10:29:41</t>
  </si>
  <si>
    <t>02.09.2023 13:53:16</t>
  </si>
  <si>
    <t>ÇOBANLAR AYVACIK TR-4 35-15-L00360_35-15-L00360_2365321</t>
  </si>
  <si>
    <t>02.09.2023 10:31:29</t>
  </si>
  <si>
    <t>02.09.2023 14:04:55</t>
  </si>
  <si>
    <t>AKKEÇİLİ TR-1 45-78-M00624__72372100_72372100</t>
  </si>
  <si>
    <t>02.09.2023 10:32:44</t>
  </si>
  <si>
    <t>02.09.2023 13:07:08</t>
  </si>
  <si>
    <t>AHMETLİ İM 45-84-A00001_DERBENT GİRİŞ M05_88391856</t>
  </si>
  <si>
    <t>02.09.2023 10:34:58</t>
  </si>
  <si>
    <t>02.09.2023 11:21:11</t>
  </si>
  <si>
    <t>SARIGÖL TR-29 45-79-M00029_TR-34-35-36-33 M03_2075844</t>
  </si>
  <si>
    <t>02.09.2023 10:35:31</t>
  </si>
  <si>
    <t>02.09.2023 11:14:41</t>
  </si>
  <si>
    <t>ŞEVKİ DİRİK GRB. 35-20-M00018_A_91283733_91283733</t>
  </si>
  <si>
    <t>02.09.2023 10:35:40</t>
  </si>
  <si>
    <t>02.09.2023 12:51:54</t>
  </si>
  <si>
    <t>M-1255 35-01-M01255_35-01-M01255_85348072</t>
  </si>
  <si>
    <t>02.09.2023 10:36:30</t>
  </si>
  <si>
    <t>02.09.2023 12:03:20</t>
  </si>
  <si>
    <t>EĞERCİ TR-1 35-26-L00167_956605547_956605547</t>
  </si>
  <si>
    <t>02.09.2023 10:39:11</t>
  </si>
  <si>
    <t>02.09.2023 11:14:22</t>
  </si>
  <si>
    <t>TR-96 35-16-L00096_966671260_966671260</t>
  </si>
  <si>
    <t>02.09.2023 10:39:59</t>
  </si>
  <si>
    <t>02.09.2023 14:59:56</t>
  </si>
  <si>
    <t>ÇÖMLEKÇİ TR-7 ARABACILAR 35-31-L00094_ H_61233535</t>
  </si>
  <si>
    <t>02.09.2023 10:40:52</t>
  </si>
  <si>
    <t>02.09.2023 14:48:32</t>
  </si>
  <si>
    <t>TR-2/14-A 45-72-L00068_D_56404811_56404811</t>
  </si>
  <si>
    <t>02.09.2023 10:42:34</t>
  </si>
  <si>
    <t>02.09.2023 11:49:03</t>
  </si>
  <si>
    <t>SAKARLI KÖK 45-76-M00046_HatBaşıAyırıcı_53134687 M03_53134687</t>
  </si>
  <si>
    <t>02.09.2023 10:50:32</t>
  </si>
  <si>
    <t>02.09.2023 11:50:18</t>
  </si>
  <si>
    <t>BELEVİ İM 35-13-A00002_BELEVİ OTOBAN SULAMA L01_2313338</t>
  </si>
  <si>
    <t>02.09.2023 10:52:05</t>
  </si>
  <si>
    <t>02.09.2023 12:12:51</t>
  </si>
  <si>
    <t>SARIGÖL DM 45-79-M00069_HatBaşıAyırıcı_82145657 M18_82145657</t>
  </si>
  <si>
    <t>02.09.2023 10:52:09</t>
  </si>
  <si>
    <t>02.09.2023 12:11:41</t>
  </si>
  <si>
    <t>GÖÇBEYLİ DM 35-16-M00139_ALHATLI GRUBU-ÇAMOBA-DURMUŞLAR-KAPLAN M06_72044678</t>
  </si>
  <si>
    <t>02.09.2023 10:57:35</t>
  </si>
  <si>
    <t>02.09.2023 18:20:11</t>
  </si>
  <si>
    <t>DM-18 (UNCU BOZKÖY) 45-71-M00213_F f1b_44500681</t>
  </si>
  <si>
    <t>02.09.2023 10:59:52</t>
  </si>
  <si>
    <t>02.09.2023 14:30:49</t>
  </si>
  <si>
    <t>KAPANCI KÖK 45-78-L00229_HASALAN L02_2108490</t>
  </si>
  <si>
    <t>02.09.2023 11:03:05</t>
  </si>
  <si>
    <t>02.09.2023 11:04:35</t>
  </si>
  <si>
    <t>DM-14/05 (TR-14/19) 45-71-M00547_45090005_56402130_56402130</t>
  </si>
  <si>
    <t>02.09.2023 11:04:45</t>
  </si>
  <si>
    <t>02.09.2023 13:57:32</t>
  </si>
  <si>
    <t>K-2572 35-01-K02572_910966762_910966762</t>
  </si>
  <si>
    <t>02.09.2023 11:08:29</t>
  </si>
  <si>
    <t>02.09.2023 12:20:04</t>
  </si>
  <si>
    <t>AKSELENDİ İM 45-72-A00004_TR-B GİRİŞ L13_2327099</t>
  </si>
  <si>
    <t>02.09.2023 11:14:35</t>
  </si>
  <si>
    <t>02.09.2023 11:38:41</t>
  </si>
  <si>
    <t>KULAKSIZLAR KÖK 45-72-L00839_SIRÇALI L04_66574842</t>
  </si>
  <si>
    <t>02.09.2023 11:17:25</t>
  </si>
  <si>
    <t>02.09.2023 12:28:22</t>
  </si>
  <si>
    <t>M-3067(YATIRIM REZERVE) 35-02-M03067_35-02-M03067_80639120</t>
  </si>
  <si>
    <t>02.09.2023 11:18:03</t>
  </si>
  <si>
    <t>02.09.2023 16:55:32</t>
  </si>
  <si>
    <t>KEMERDAMLARI GÖLBAŞI MAHALLESİ 45-78-M00592_DIREK TIPI TRAFO HUCRESI H01_2108885</t>
  </si>
  <si>
    <t>02.09.2023 11:20:59</t>
  </si>
  <si>
    <t>02.09.2023 14:50:56</t>
  </si>
  <si>
    <t>TR-138 35-19-L00138__72372006_72372006</t>
  </si>
  <si>
    <t>02.09.2023 11:21:56</t>
  </si>
  <si>
    <t>02.09.2023 12:18:10</t>
  </si>
  <si>
    <t>KULAKSIZLAR KÖK 45-72-L00839_AKÇEŞME L03_66574841</t>
  </si>
  <si>
    <t>02.09.2023 11:22:02</t>
  </si>
  <si>
    <t>02.09.2023 12:31:31</t>
  </si>
  <si>
    <t>02.09.2023 11:25:33</t>
  </si>
  <si>
    <t>02.09.2023 11:29:45</t>
  </si>
  <si>
    <t>BAŞPINAR KÖK 45-76-L00001_AŞAĞI BOSTANCI-KARAKURT SULAMA L04_72214099</t>
  </si>
  <si>
    <t>02.09.2023 11:28:51</t>
  </si>
  <si>
    <t>02.09.2023 12:45:11</t>
  </si>
  <si>
    <t>TR-22 35-16-L00022_35-16-L00022_72010509</t>
  </si>
  <si>
    <t>02.09.2023 11:28:58</t>
  </si>
  <si>
    <t>02.09.2023 11:55:31</t>
  </si>
  <si>
    <t>GÖLMARMARA İM 45-85-A00001_ESKİ GÖLMARMARA L28_2305901</t>
  </si>
  <si>
    <t>02.09.2023 11:31:53</t>
  </si>
  <si>
    <t>02.09.2023 11:54:53</t>
  </si>
  <si>
    <t>SEYREK TR-6 35-28-M00910_F F01_79679186</t>
  </si>
  <si>
    <t>02.09.2023 11:34:42</t>
  </si>
  <si>
    <t>02.09.2023 12:23:19</t>
  </si>
  <si>
    <t>TR-83 35-30-L00083_955293204_955293204</t>
  </si>
  <si>
    <t>02.09.2023 11:38:13</t>
  </si>
  <si>
    <t>02.09.2023 17:04:54</t>
  </si>
  <si>
    <t>KEMHALLI KÖK 45-86-M00044_HatBaşıAyırıcı_85992566 M03_85992566</t>
  </si>
  <si>
    <t>02.09.2023 11:41:41</t>
  </si>
  <si>
    <t>02.09.2023 12:39:41</t>
  </si>
  <si>
    <t>ÇAYPINAR TR-1 45-78-L00291_953278230_953278230</t>
  </si>
  <si>
    <t>02.09.2023 11:43:25</t>
  </si>
  <si>
    <t>02.09.2023 17:00:37</t>
  </si>
  <si>
    <t>MENEMEN KÖK-22 35-28-L00022_MENEMEN TR-85 M01_66864060</t>
  </si>
  <si>
    <t>02.09.2023 11:47:21</t>
  </si>
  <si>
    <t>02.09.2023 12:10:11</t>
  </si>
  <si>
    <t>GERENKÖY TR-10 35-23-M00366_ H_76318319</t>
  </si>
  <si>
    <t>02.09.2023 11:47:47</t>
  </si>
  <si>
    <t>02.09.2023 12:51:42</t>
  </si>
  <si>
    <t>ÜÇPINAR DM 45-71-M00183_ÜÇPINAR M08_72249133</t>
  </si>
  <si>
    <t>02.09.2023 11:50:02</t>
  </si>
  <si>
    <t>02.09.2023 11:58:26</t>
  </si>
  <si>
    <t>SAKARLI KÖK 45-76-M00046_KOCAİSKAN M03_72214545</t>
  </si>
  <si>
    <t>02.09.2023 12:15:06</t>
  </si>
  <si>
    <t>K-1191 35-04-K01191_E K1191E1B_5837200</t>
  </si>
  <si>
    <t>02.09.2023 11:52:26</t>
  </si>
  <si>
    <t>02.09.2023 15:18:27</t>
  </si>
  <si>
    <t>DERBENT İM-DM 45-83-A00004_CANBAZLI KÖK M02_2329810</t>
  </si>
  <si>
    <t>02.09.2023 11:52:48</t>
  </si>
  <si>
    <t>02.09.2023 17:52:35</t>
  </si>
  <si>
    <t>DERBENT İM-DM 45-83-A00004_SARIBEY-2 L07_54875613</t>
  </si>
  <si>
    <t>02.09.2023 11:58:07</t>
  </si>
  <si>
    <t>02.09.2023 18:11:55</t>
  </si>
  <si>
    <t>M-251 35-09-M00251_M-252 M03_47547384</t>
  </si>
  <si>
    <t>02.09.2023 12:00:25</t>
  </si>
  <si>
    <t>02.09.2023 12:12:31</t>
  </si>
  <si>
    <t>DERBENT İM-DM 45-83-A00004_FABRİKALAR L06_2331775</t>
  </si>
  <si>
    <t>02.09.2023 12:01:55</t>
  </si>
  <si>
    <t>02.09.2023 17:56:21</t>
  </si>
  <si>
    <t>HACIVELİLER KÖK 45-85-L00035_45-85-L00035_2356598</t>
  </si>
  <si>
    <t>02.09.2023 12:05:11</t>
  </si>
  <si>
    <t>02.09.2023 12:46:15</t>
  </si>
  <si>
    <t>DERBENT İM-DM 45-83-A00004_B.BELEN M14_2097152</t>
  </si>
  <si>
    <t>02.09.2023 12:08:45</t>
  </si>
  <si>
    <t>02.09.2023 18:09:00</t>
  </si>
  <si>
    <t>TR-34 35-30-L00034_35-30-L00034_2356469</t>
  </si>
  <si>
    <t>02.09.2023 12:11:45</t>
  </si>
  <si>
    <t>02.09.2023 15:23:40</t>
  </si>
  <si>
    <t>KIRKAĞAÇ OTOYOL DM 45-76-M00235_AHMET EMEKLİ M04_66020989</t>
  </si>
  <si>
    <t>02.09.2023 12:11:55</t>
  </si>
  <si>
    <t>02.09.2023 12:22:20</t>
  </si>
  <si>
    <t>MEHMET ÇETE SULAMA GRUBU 35-29-M00325_A_56395679_56395679</t>
  </si>
  <si>
    <t>02.09.2023 12:17:28</t>
  </si>
  <si>
    <t>02.09.2023 14:26:11</t>
  </si>
  <si>
    <t>02.09.2023 12:18:36</t>
  </si>
  <si>
    <t>02.09.2023 12:21:21</t>
  </si>
  <si>
    <t>K-505 35-01-K00505_35-01-K00505_2354783</t>
  </si>
  <si>
    <t>02.09.2023 12:19:42</t>
  </si>
  <si>
    <t>02.09.2023 12:40:15</t>
  </si>
  <si>
    <t>02.09.2023 12:21:30</t>
  </si>
  <si>
    <t>02.09.2023 13:20:44</t>
  </si>
  <si>
    <t>ALAŞEHİR TR-80 45-73-M00080_C_56403967_56403967</t>
  </si>
  <si>
    <t>02.09.2023 12:22:24</t>
  </si>
  <si>
    <t>02.09.2023 14:30:58</t>
  </si>
  <si>
    <t>AHMETLİ TR-14 45-84-L00014_A_91268017_91268017</t>
  </si>
  <si>
    <t>02.09.2023 12:24:55</t>
  </si>
  <si>
    <t>02.09.2023 14:46:25</t>
  </si>
  <si>
    <t>FUNDACIK KÖK 45-75-M00068_ÇİÇEKLİ M02_67108854</t>
  </si>
  <si>
    <t>02.09.2023 12:25:25</t>
  </si>
  <si>
    <t>02.09.2023 12:50:12</t>
  </si>
  <si>
    <t>KARAAĞAÇ TR-1 45-75-M00228_B_56386725_56386725</t>
  </si>
  <si>
    <t>02.09.2023 12:26:09</t>
  </si>
  <si>
    <t>02.09.2023 17:52:30</t>
  </si>
  <si>
    <t>02.09.2023 12:50:21</t>
  </si>
  <si>
    <t>02.09.2023 13:11:05</t>
  </si>
  <si>
    <t>KAPAKLI TR-7 45-72-M00314_A_91260062_91260062</t>
  </si>
  <si>
    <t>02.09.2023 12:51:39</t>
  </si>
  <si>
    <t>02.09.2023 14:33:45</t>
  </si>
  <si>
    <t>GERENKÖY KÖK 35-23-M00156_GERENKÖY İZSU SU POMPALARI M05_72155663</t>
  </si>
  <si>
    <t>02.09.2023 15:09:24</t>
  </si>
  <si>
    <t>02.09.2023 12:51:55</t>
  </si>
  <si>
    <t>02.09.2023 12:54:45</t>
  </si>
  <si>
    <t>SOMA TR-26/5 45-82-M00489_TR-26/1-2-3 M02_72072004</t>
  </si>
  <si>
    <t>02.09.2023 12:54:40</t>
  </si>
  <si>
    <t>02.09.2023 13:32:41</t>
  </si>
  <si>
    <t>02.09.2023 13:43:30</t>
  </si>
  <si>
    <t>ARPALIK KÖK 45-83-M00137_İZZETTİN KÖK M03_2329854</t>
  </si>
  <si>
    <t>02.09.2023 13:01:01</t>
  </si>
  <si>
    <t>02.09.2023 13:31:57</t>
  </si>
  <si>
    <t>GELENBE İM 45-76-A00001_GELENBE L09_2081447</t>
  </si>
  <si>
    <t>02.09.2023 13:03:13</t>
  </si>
  <si>
    <t>02.09.2023 13:08:32</t>
  </si>
  <si>
    <t>KARAPINAR İM 45-78-A00002_GERİ DÖNÜŞ FİDERİ M05_66243668</t>
  </si>
  <si>
    <t>02.09.2023 13:04:21</t>
  </si>
  <si>
    <t>02.09.2023 13:05:01</t>
  </si>
  <si>
    <t>DERBENT İM-DM 45-83-A00004_MANİSA-1 M03_2099895</t>
  </si>
  <si>
    <t>02.09.2023 13:07:01</t>
  </si>
  <si>
    <t>02.09.2023 13:30:23</t>
  </si>
  <si>
    <t>DERBENT TM 45-83-A00003_DERBENT DM-1 M03_2312530</t>
  </si>
  <si>
    <t>02.09.2023 13:30:42</t>
  </si>
  <si>
    <t>TR-1/11 45-83-M00011_BAĞYURDU TM M014_83843128</t>
  </si>
  <si>
    <t>02.09.2023 13:07:21</t>
  </si>
  <si>
    <t>02.09.2023 13:30:36</t>
  </si>
  <si>
    <t>TR-1/83 KAPTANOĞLU DM 45-83-M00083_DERBENT GİRİŞ M04_61291946</t>
  </si>
  <si>
    <t>02.09.2023 13:07:25</t>
  </si>
  <si>
    <t>02.09.2023 13:30:32</t>
  </si>
  <si>
    <t>YAKAKÖY KÖK 45-75-M00067_HatBaşıAyırıcı_53135064 M05_53135064</t>
  </si>
  <si>
    <t>02.09.2023 13:09:14</t>
  </si>
  <si>
    <t>02.09.2023 21:49:42</t>
  </si>
  <si>
    <t>BAŞARAN TR-6 35-31-L00075_B_91006589_91006589</t>
  </si>
  <si>
    <t>02.09.2023 13:20:13</t>
  </si>
  <si>
    <t>02.09.2023 18:52:16</t>
  </si>
  <si>
    <t>GERELİ KÖYÜ KAVAKKUYU TR-6 35-15-M00223_35-15-M00223_2365389</t>
  </si>
  <si>
    <t>02.09.2023 13:38:57</t>
  </si>
  <si>
    <t>K-1809 35-01-K01809_R R1_5869126</t>
  </si>
  <si>
    <t>02.09.2023 13:25:17</t>
  </si>
  <si>
    <t>02.09.2023 14:40:28</t>
  </si>
  <si>
    <t>DEMİRKÖPRÜ TM 45-78-A00005_HatBaşıAyırıcı_53140231 M07_53140231</t>
  </si>
  <si>
    <t>02.09.2023 13:26:11</t>
  </si>
  <si>
    <t>02.09.2023 18:13:54</t>
  </si>
  <si>
    <t>TORBALI İM 35-26-A00001_KEMALPAŞA YOLU L03_2319155</t>
  </si>
  <si>
    <t>02.09.2023 13:26:54</t>
  </si>
  <si>
    <t>02.09.2023 17:27:21</t>
  </si>
  <si>
    <t>KARAPINAR İM 45-78-A00002_ERDELEK M02_66243739</t>
  </si>
  <si>
    <t>02.09.2023 13:46:41</t>
  </si>
  <si>
    <t>ZEYTİNOVA TR-3 35-20-L00309_10263818_56373599_56373599</t>
  </si>
  <si>
    <t>02.09.2023 13:51:28</t>
  </si>
  <si>
    <t>02.09.2023 14:53:53</t>
  </si>
  <si>
    <t>DM-2/13 35-26-M00833__56368726_56368726</t>
  </si>
  <si>
    <t>AG Direk Kırılması</t>
  </si>
  <si>
    <t>02.09.2023 13:51:44</t>
  </si>
  <si>
    <t>02.09.2023 16:01:11</t>
  </si>
  <si>
    <t>KARAKUYU KÖK 35-22-M00091_PANCAR M06_72111685</t>
  </si>
  <si>
    <t>02.09.2023 13:55:31</t>
  </si>
  <si>
    <t>02.09.2023 14:36:31</t>
  </si>
  <si>
    <t>POYRAZDAMLARI TR-11 45-78-M00576_HatBaşıAyırıcı_53138971 M05_53138971</t>
  </si>
  <si>
    <t>02.09.2023 13:56:07</t>
  </si>
  <si>
    <t>02.09.2023 15:47:15</t>
  </si>
  <si>
    <t>KULA İM 45-77-A00001_HatBaşıAyırıcı_89716744 M01_89716744</t>
  </si>
  <si>
    <t>02.09.2023 13:57:00</t>
  </si>
  <si>
    <t>03.09.2023 01:43:00</t>
  </si>
  <si>
    <t>YAKAKÖY KÖK 45-75-M00067_HatBaşıAyırıcı_87183306 M02_87183306</t>
  </si>
  <si>
    <t>02.09.2023 14:00:08</t>
  </si>
  <si>
    <t>02.09.2023 16:51:16</t>
  </si>
  <si>
    <t>M-2475(YATIRIM REZERVE) 35-02-M02475_DAĞITIM TRAFOSU M01_83756812</t>
  </si>
  <si>
    <t>02.09.2023 14:00:13</t>
  </si>
  <si>
    <t>02.09.2023 14:32:02</t>
  </si>
  <si>
    <t>ÇAKMAKLI TR-1 35-17-M00345_A_56363701_56363701</t>
  </si>
  <si>
    <t>02.09.2023 14:00:46</t>
  </si>
  <si>
    <t>02.09.2023 15:04:06</t>
  </si>
  <si>
    <t>PAZARKÖY KÖK 45-78-L00700_HatBaşıAyırıcı_53140408 L05_53140408</t>
  </si>
  <si>
    <t>02.09.2023 14:01:07</t>
  </si>
  <si>
    <t>02.09.2023 20:36:08</t>
  </si>
  <si>
    <t>DM-14/22 45-71-M00545_A_91408748_91408748</t>
  </si>
  <si>
    <t>02.09.2023 14:07:15</t>
  </si>
  <si>
    <t>02.09.2023 16:27:27</t>
  </si>
  <si>
    <t>L-400 35-18-L00400_950459373_950459373</t>
  </si>
  <si>
    <t>02.09.2023 14:11:33</t>
  </si>
  <si>
    <t>02.09.2023 19:47:05</t>
  </si>
  <si>
    <t>AYANLAR TR-1 45-81-M00094_DIREK TIPI TRAFO HUCRESI H01_2058285</t>
  </si>
  <si>
    <t>02.09.2023 14:15:51</t>
  </si>
  <si>
    <t>02.09.2023 14:25:32</t>
  </si>
  <si>
    <t>ARSLANLAR TM 35-26-A00004_KÖYLER-1 L42_2305571</t>
  </si>
  <si>
    <t>02.09.2023 14:17:00</t>
  </si>
  <si>
    <t>02.09.2023 14:21:22</t>
  </si>
  <si>
    <t>L-126 35-18-L00126_950457834_950457834</t>
  </si>
  <si>
    <t>02.09.2023 14:17:09</t>
  </si>
  <si>
    <t>02.09.2023 15:35:25</t>
  </si>
  <si>
    <t>İLYASLAR KÖK 45-76-M00048_HatBaşıAyırıcı_53135514 M02_53135514</t>
  </si>
  <si>
    <t>02.09.2023 14:19:30</t>
  </si>
  <si>
    <t>02.09.2023 17:40:00</t>
  </si>
  <si>
    <t>SALUR KÖK 45-75-M00062_GÜNEŞLİ M02_72037126</t>
  </si>
  <si>
    <t>02.09.2023 14:22:16</t>
  </si>
  <si>
    <t>02.09.2023 14:23:46</t>
  </si>
  <si>
    <t>K-4355 35-02-K04355_G_56375778_56375778</t>
  </si>
  <si>
    <t>02.09.2023 14:23:13</t>
  </si>
  <si>
    <t>02.09.2023 14:57:29</t>
  </si>
  <si>
    <t>KAYMAKÇI TR-22 35-15-M00250_35-15-M00250_2365395</t>
  </si>
  <si>
    <t>02.09.2023 14:25:14</t>
  </si>
  <si>
    <t>02.09.2023 17:32:09</t>
  </si>
  <si>
    <t>KAPANCI TR-1 45-78-L00380_953290986_953290986</t>
  </si>
  <si>
    <t>02.09.2023 14:38:13</t>
  </si>
  <si>
    <t>02.09.2023 23:58:38</t>
  </si>
  <si>
    <t>YEŞİLYURT TR-1 35-27-M01046_ H_61249385</t>
  </si>
  <si>
    <t>02.09.2023 14:40:15</t>
  </si>
  <si>
    <t>02.09.2023 17:46:04</t>
  </si>
  <si>
    <t>02.09.2023 14:40:42</t>
  </si>
  <si>
    <t>02.09.2023 18:44:04</t>
  </si>
  <si>
    <t>FIRDANLAR KÖK 45-76-M00257_KOCAİSKAN M02_96531658</t>
  </si>
  <si>
    <t>02.09.2023 14:41:41</t>
  </si>
  <si>
    <t>02.09.2023 14:48:31</t>
  </si>
  <si>
    <t>YAKAKÖY ULUBEY TR-2 45-75-M00223_DIREK TIPI TRAFO HUCRESI H01_2086743</t>
  </si>
  <si>
    <t>OG Parafudr Patlaması</t>
  </si>
  <si>
    <t>02.09.2023 14:43:16</t>
  </si>
  <si>
    <t>02.09.2023 15:48:46</t>
  </si>
  <si>
    <t>TR-2/82 BARIŞ MANÇO KÖK 45-83-L00082__72373182_72373182</t>
  </si>
  <si>
    <t>02.09.2023 14:53:23</t>
  </si>
  <si>
    <t>02.09.2023 16:47:22</t>
  </si>
  <si>
    <t>ZEYTİNOVA TR-3 35-20-L00309_35-20-L00309_2348643</t>
  </si>
  <si>
    <t>02.09.2023 16:03:08</t>
  </si>
  <si>
    <t>TR-44 35-16-L00044_953338723_953338723</t>
  </si>
  <si>
    <t>02.09.2023 14:56:41</t>
  </si>
  <si>
    <t>02.09.2023 18:50:19</t>
  </si>
  <si>
    <t>KARGIN KÖK 45-71-M00095_AYTEKİNLER ESKİ HARMANDALI M07_2076259</t>
  </si>
  <si>
    <t>02.09.2023 14:58:16</t>
  </si>
  <si>
    <t>02.09.2023 15:00:00</t>
  </si>
  <si>
    <t>DM08/TR39 45-73-M00030_945672019_945672019</t>
  </si>
  <si>
    <t>02.09.2023 15:00:49</t>
  </si>
  <si>
    <t>02.09.2023 17:17:22</t>
  </si>
  <si>
    <t>TEOMAN AVCIOĞLU SLM GRB TR 35-27-M00549_35-27-M00549_2366851</t>
  </si>
  <si>
    <t>Yangın</t>
  </si>
  <si>
    <t>02.09.2023 15:01:26</t>
  </si>
  <si>
    <t>02.09.2023 15:55:10</t>
  </si>
  <si>
    <t>ÇAKMAKLI TR-1 35-17-M00345_35-17-M00345_2360177</t>
  </si>
  <si>
    <t>MECİDİYE TR-1 KÖK 45-72-L00078_HatBaşıAyırıcı_53136948 L010_53136948</t>
  </si>
  <si>
    <t>02.09.2023 15:05:30</t>
  </si>
  <si>
    <t>02.09.2023 17:02:34</t>
  </si>
  <si>
    <t>GÖKEYÜP TR-1 KÖK 45-78-M00798_HatBaşıAyırıcı_53139952 M04_53139952</t>
  </si>
  <si>
    <t>02.09.2023 15:07:32</t>
  </si>
  <si>
    <t>02.09.2023 15:08:33</t>
  </si>
  <si>
    <t>ÇÖMLEKÇİ TR-7 ARABACILAR 35-31-L00094_35-31-L00094_61233538</t>
  </si>
  <si>
    <t>02.09.2023 15:10:26</t>
  </si>
  <si>
    <t>02.09.2023 15:54:42</t>
  </si>
  <si>
    <t>BAĞLICA KÖK 45-79-M00248_HatBaşıAyırıcı_53134331 M04_53134331</t>
  </si>
  <si>
    <t>02.09.2023 15:30:06</t>
  </si>
  <si>
    <t>02.09.2023 18:02:28</t>
  </si>
  <si>
    <t>M-1538 35-01-M01538_B_56380816_56380816</t>
  </si>
  <si>
    <t>AG Klemens Arızası</t>
  </si>
  <si>
    <t>02.09.2023 15:39:52</t>
  </si>
  <si>
    <t>02.09.2023 16:46:20</t>
  </si>
  <si>
    <t>02.09.2023 15:45:51</t>
  </si>
  <si>
    <t>02.09.2023 17:03:08</t>
  </si>
  <si>
    <t>ALİAĞA TR-43 DM 35-17-M00043_GÜZELHİSAR ÇIKIŞI M12_2122091</t>
  </si>
  <si>
    <t>02.09.2023 15:49:23</t>
  </si>
  <si>
    <t>02.09.2023 15:50:06</t>
  </si>
  <si>
    <t>OVAKENT TR-6 35-15-L00586_A_56367737_56367737</t>
  </si>
  <si>
    <t>02.09.2023 15:50:31</t>
  </si>
  <si>
    <t>02.09.2023 17:08:02</t>
  </si>
  <si>
    <t>M-2981 35-02-M02981_912480645_912480645</t>
  </si>
  <si>
    <t>02.09.2023 15:54:41</t>
  </si>
  <si>
    <t>02.09.2023 18:05:41</t>
  </si>
  <si>
    <t>KARAHALİLLİ TR-3 35-20-L00096_95000499313_95000499313</t>
  </si>
  <si>
    <t>02.09.2023 16:06:05</t>
  </si>
  <si>
    <t>02.09.2023 22:29:56</t>
  </si>
  <si>
    <t>KARAAĞAÇLI TR-1 45-71-M01904_ M02_2115745</t>
  </si>
  <si>
    <t>02.09.2023 16:07:13</t>
  </si>
  <si>
    <t>02.09.2023 17:23:30</t>
  </si>
  <si>
    <t>SİYEKLİ KÖK 45-71-M00185_DAĞYENİCE M07_72256926</t>
  </si>
  <si>
    <t>02.09.2023 16:10:35</t>
  </si>
  <si>
    <t>02.09.2023 16:16:59</t>
  </si>
  <si>
    <t>BEYDERE KÖK 45-71-M00128_HatBaşıAyırıcı_53134561 M03_53134561</t>
  </si>
  <si>
    <t>02.09.2023 16:15:07</t>
  </si>
  <si>
    <t>02.09.2023 19:43:53</t>
  </si>
  <si>
    <t>ALİAĞA TR-43 DM 35-17-M00043_ALOSBİ ŞAKRAN GİRİŞ M11_2122089</t>
  </si>
  <si>
    <t>02.09.2023 16:15:57</t>
  </si>
  <si>
    <t>02.09.2023 17:14:20</t>
  </si>
  <si>
    <t>YILMAZ TR-29 45-78-M00189_95002463505_95002463505</t>
  </si>
  <si>
    <t>02.09.2023 16:23:48</t>
  </si>
  <si>
    <t>02.09.2023 17:04:21</t>
  </si>
  <si>
    <t>K-982 35-07-K00982_35-07-K00982_2363531</t>
  </si>
  <si>
    <t>02.09.2023 16:24:19</t>
  </si>
  <si>
    <t>02.09.2023 17:05:29</t>
  </si>
  <si>
    <t>TR-1/6 45-83-M00006_955159819_955159819</t>
  </si>
  <si>
    <t>02.09.2023 16:26:53</t>
  </si>
  <si>
    <t>02.09.2023 22:50:10</t>
  </si>
  <si>
    <t>ÜRKMEZ M-8 35-25-M00143_ÜRKMEZ M-27 M05_89207697</t>
  </si>
  <si>
    <t>02.09.2023 16:31:30</t>
  </si>
  <si>
    <t>02.09.2023 17:38:01</t>
  </si>
  <si>
    <t>02.09.2023 16:32:47</t>
  </si>
  <si>
    <t>02.09.2023 17:54:07</t>
  </si>
  <si>
    <t>MENDERES DM-4/TR-1 35-22-M00004_DM-4/TR-12 M14_2104463</t>
  </si>
  <si>
    <t>02.09.2023 16:35:17</t>
  </si>
  <si>
    <t>02.09.2023 17:53:21</t>
  </si>
  <si>
    <t>ALTINKÖY TR-1 45-81-M00120_45-81-M00120_2376130</t>
  </si>
  <si>
    <t>02.09.2023 16:42:31</t>
  </si>
  <si>
    <t>02.09.2023 18:06:36</t>
  </si>
  <si>
    <t>ASARLIK DM-2 35-28-M00169_35-28-M00169_2351777</t>
  </si>
  <si>
    <t>02.09.2023 16:49:01</t>
  </si>
  <si>
    <t>02.09.2023 20:20:06</t>
  </si>
  <si>
    <t>SELENDİ DM 45-81-M00001_ESKİ SELENDİ M16_2079218</t>
  </si>
  <si>
    <t>02.09.2023 16:50:00</t>
  </si>
  <si>
    <t>02.09.2023 22:20:24</t>
  </si>
  <si>
    <t>KULA TM 45-77-A00002_SELENDİ M24_2334807</t>
  </si>
  <si>
    <t>02.09.2023 16:54:34</t>
  </si>
  <si>
    <t>02.09.2023 20:58:21</t>
  </si>
  <si>
    <t>MADEN KÖK 45-83-M00128_İZZETTİN M03_47316670</t>
  </si>
  <si>
    <t>02.09.2023 16:56:07</t>
  </si>
  <si>
    <t>02.09.2023 17:01:03</t>
  </si>
  <si>
    <t>TR-52 45-77-L00052_YURTBAŞI L02_72209736</t>
  </si>
  <si>
    <t>02.09.2023 16:57:04</t>
  </si>
  <si>
    <t>02.09.2023 18:08:54</t>
  </si>
  <si>
    <t>K-4458 35-01-K04458_35-01-K04458_2361302</t>
  </si>
  <si>
    <t>02.09.2023 16:57:38</t>
  </si>
  <si>
    <t>02.09.2023 18:26:37</t>
  </si>
  <si>
    <t>ÇİFTLİKDERE TR-1 45-73-M00546_C_56386113_56386113</t>
  </si>
  <si>
    <t>02.09.2023 17:00:35</t>
  </si>
  <si>
    <t>02.09.2023 19:44:07</t>
  </si>
  <si>
    <t>KULA İM 45-77-A00001_KULA-2(ŞEHİR-2) L03_2052211</t>
  </si>
  <si>
    <t>02.09.2023 17:00:41</t>
  </si>
  <si>
    <t>02.09.2023 17:12:18</t>
  </si>
  <si>
    <t>KAYAKÖY MALAŞ TR-11 35-15-L00494_C_56369680_56369680</t>
  </si>
  <si>
    <t>02.09.2023 17:04:35</t>
  </si>
  <si>
    <t>02.09.2023 17:35:51</t>
  </si>
  <si>
    <t>L-401 ALTINYUNUS DM 35-18-L00401_SAĞLIKÇILAR L-477 L15_2326016</t>
  </si>
  <si>
    <t>Hırsızlık</t>
  </si>
  <si>
    <t>02.09.2023 17:10:27</t>
  </si>
  <si>
    <t>02.09.2023 18:11:18</t>
  </si>
  <si>
    <t>AVUNDURUK TR-1 35-31-L00179_47918757_56404327_56404327</t>
  </si>
  <si>
    <t>02.09.2023 17:10:33</t>
  </si>
  <si>
    <t>02.09.2023 21:08:55</t>
  </si>
  <si>
    <t>TR-129 35-15-M00129_950359128_950359128</t>
  </si>
  <si>
    <t>02.09.2023 17:12:05</t>
  </si>
  <si>
    <t>02.09.2023 19:04:24</t>
  </si>
  <si>
    <t>GÖKÇEKÖY TURGUTREİS TR-1 45-80-L00180_45-80-L00180_2361965</t>
  </si>
  <si>
    <t>02.09.2023 17:22:28</t>
  </si>
  <si>
    <t>02.09.2023 18:15:49</t>
  </si>
  <si>
    <t>AHMETLİ DM 45-77-M00187_HatBaşıAyırıcı_80386657 M08_80386657</t>
  </si>
  <si>
    <t>02.09.2023 17:22:51</t>
  </si>
  <si>
    <t>02.09.2023 17:39:00</t>
  </si>
  <si>
    <t>02.09.2023 17:24:09</t>
  </si>
  <si>
    <t>02.09.2023 19:14:59</t>
  </si>
  <si>
    <t>YAKAKÖY KÖK 45-75-M00067_HatBaşıAyırıcı_53135109 M02_53135109</t>
  </si>
  <si>
    <t>02.09.2023 17:30:27</t>
  </si>
  <si>
    <t>02.09.2023 18:30:37</t>
  </si>
  <si>
    <t>K-3416 35-08-K03416_98741904_98741904</t>
  </si>
  <si>
    <t>02.09.2023 17:31:45</t>
  </si>
  <si>
    <t>02.09.2023 19:10:10</t>
  </si>
  <si>
    <t>KAYAKÖY MALAŞ TR-11 35-15-L00494_35-15-L00494_2365937</t>
  </si>
  <si>
    <t>02.09.2023 18:10:24</t>
  </si>
  <si>
    <t>ÇAYBAŞI DM-1/19 35-26-M00182_ M11_2038832</t>
  </si>
  <si>
    <t>02.09.2023 17:36:01</t>
  </si>
  <si>
    <t>02.09.2023 18:11:51</t>
  </si>
  <si>
    <t>KURUCUOVA TR-4 35-15-L00255_A_56369302_56369302</t>
  </si>
  <si>
    <t>AG Pano Faz Sigorta Atığı</t>
  </si>
  <si>
    <t>02.09.2023 17:36:37</t>
  </si>
  <si>
    <t>02.09.2023 22:06:20</t>
  </si>
  <si>
    <t>KARAKUYU-8 35-26-M00442_DIREK TIPI TRAFO HUCRESI H01_2040277</t>
  </si>
  <si>
    <t>02.09.2023 17:38:32</t>
  </si>
  <si>
    <t>02.09.2023 18:35:06</t>
  </si>
  <si>
    <t>02.09.2023 17:39:01</t>
  </si>
  <si>
    <t>02.09.2023 18:36:16</t>
  </si>
  <si>
    <t>K-3101 35-02-K03101_35-02-K03101_2365897</t>
  </si>
  <si>
    <t>02.09.2023 17:44:16</t>
  </si>
  <si>
    <t>02.09.2023 20:12:28</t>
  </si>
  <si>
    <t>02.09.2023 17:50:27</t>
  </si>
  <si>
    <t>02.09.2023 17:57:27</t>
  </si>
  <si>
    <t>KULA TM 45-77-A00002_KULA DM M26_2334809</t>
  </si>
  <si>
    <t>02.09.2023 17:51:36</t>
  </si>
  <si>
    <t>02.09.2023 18:20:24</t>
  </si>
  <si>
    <t>CANLI TR-3 35-20-L00134_35-20-L00134_2364016</t>
  </si>
  <si>
    <t>AG Pano Arızası</t>
  </si>
  <si>
    <t>02.09.2023 17:53:18</t>
  </si>
  <si>
    <t>02.09.2023 21:05:46</t>
  </si>
  <si>
    <t>SASKO SİTESİ TR-1 35-21-L00211_35-21-L00211_2350039</t>
  </si>
  <si>
    <t>02.09.2023 17:57:31</t>
  </si>
  <si>
    <t>02.09.2023 19:35:41</t>
  </si>
  <si>
    <t>DM06/TR02 45-73-M00052_945674080_945674080</t>
  </si>
  <si>
    <t>02.09.2023 17:59:31</t>
  </si>
  <si>
    <t>02.09.2023 19:12:47</t>
  </si>
  <si>
    <t>AYASKENT DM-2 (TR-1) 35-16-M00011_ÖZBATILILAR BELEDİYE-AZİZİYE-PAŞAKÖY M05_72045944</t>
  </si>
  <si>
    <t>02.09.2023 18:00:36</t>
  </si>
  <si>
    <t>02.09.2023 18:55:16</t>
  </si>
  <si>
    <t>BORLU KÖK 45-86-M00046_ÇATALOLUK DM M02_72227104</t>
  </si>
  <si>
    <t>02.09.2023 18:01:46</t>
  </si>
  <si>
    <t>02.09.2023 22:03:06</t>
  </si>
  <si>
    <t>TR-41 KÖK 45-78-L00041_HatBaşıAyırıcı_53139476 L01_53139476</t>
  </si>
  <si>
    <t>02.09.2023 18:03:47</t>
  </si>
  <si>
    <t>03.09.2023 00:07:16</t>
  </si>
  <si>
    <t>SÜLEYMAN ÇORUM VE ARKADAŞLARI 35-24-M00246_A_91218344_91218344</t>
  </si>
  <si>
    <t>02.09.2023 18:07:10</t>
  </si>
  <si>
    <t>02.09.2023 19:27:29</t>
  </si>
  <si>
    <t>OSMANİYE ÇERDİN YAYLASI TR 45-73-M00505_945688940_945688940</t>
  </si>
  <si>
    <t>02.09.2023 18:08:58</t>
  </si>
  <si>
    <t>02.09.2023 22:18:08</t>
  </si>
  <si>
    <t>MALAZ BAĞBAŞI TR-1 45-75-M00289_C_56397878_56397878</t>
  </si>
  <si>
    <t>02.09.2023 18:09:09</t>
  </si>
  <si>
    <t>02.09.2023 23:48:25</t>
  </si>
  <si>
    <t>K-811 35-01-K00811_965330672_965330672</t>
  </si>
  <si>
    <t>02.09.2023 18:09:44</t>
  </si>
  <si>
    <t>02.09.2023 22:31:52</t>
  </si>
  <si>
    <t>02.09.2023 18:25:01</t>
  </si>
  <si>
    <t>02.09.2023 19:10:28</t>
  </si>
  <si>
    <t>HİSARLIK YUVALI TR-3 35-29-L00211_A_91411122_91411122</t>
  </si>
  <si>
    <t>02.09.2023 18:25:09</t>
  </si>
  <si>
    <t>02.09.2023 19:47:28</t>
  </si>
  <si>
    <t>UĞURLU KÖK 45-86-M00045_ALANYOLU KIRANŞEYH M04_72226053</t>
  </si>
  <si>
    <t>02.09.2023 18:29:11</t>
  </si>
  <si>
    <t>02.09.2023 19:43:51</t>
  </si>
  <si>
    <t>KAYMAKÇI İM 35-15-A00004_ORHANGAZİ L08_2121825</t>
  </si>
  <si>
    <t>02.09.2023 18:33:03</t>
  </si>
  <si>
    <t>02.09.2023 18:42:19</t>
  </si>
  <si>
    <t>ÇAMPINAR TR-1 45-83-M00428_DIREK TIPI TRAFO HUCRESI H01_2104908</t>
  </si>
  <si>
    <t>02.09.2023 18:33:33</t>
  </si>
  <si>
    <t>02.09.2023 20:24:13</t>
  </si>
  <si>
    <t>KARAKUYU KÖK 35-26-M00437_TR-2/TR-3/TR-4/TARİŞ/ŞİNASİ ERTAN İÇE SUYU M12_66057220</t>
  </si>
  <si>
    <t>02.09.2023 19:30:03</t>
  </si>
  <si>
    <t>YAKAKÖY ULUPINAR TR-1 45-75-M00255_DIREK TIPI TRAFO HUCRESI H01_2088402</t>
  </si>
  <si>
    <t>02.09.2023 18:37:38</t>
  </si>
  <si>
    <t>02.09.2023 20:21:43</t>
  </si>
  <si>
    <t>KULA İM 45-77-A00001_HatBaşıAyırıcı_79939740 M07_79939740</t>
  </si>
  <si>
    <t>02.09.2023 18:38:53</t>
  </si>
  <si>
    <t>02.09.2023 19:56:46</t>
  </si>
  <si>
    <t>BAŞARAN TR-6 35-31-L00075_35-31-L00075_2351270</t>
  </si>
  <si>
    <t>02.09.2023 19:41:08</t>
  </si>
  <si>
    <t>KIZILOBA TR-1 35-20-L00257_D_56362798_56362798</t>
  </si>
  <si>
    <t>02.09.2023 18:57:57</t>
  </si>
  <si>
    <t>03.09.2023 02:45:26</t>
  </si>
  <si>
    <t>02.09.2023 18:59:58</t>
  </si>
  <si>
    <t>02.09.2023 19:24:01</t>
  </si>
  <si>
    <t>02.09.2023 19:02:20</t>
  </si>
  <si>
    <t>02.09.2023 20:00:37</t>
  </si>
  <si>
    <t>DERBENT İM-DM 45-83-A00004_SARIBEY-2 L07_54875609</t>
  </si>
  <si>
    <t>02.09.2023 19:02:35</t>
  </si>
  <si>
    <t>02.09.2023 20:50:15</t>
  </si>
  <si>
    <t>TR-74 HAYRETTİN TEKBAŞ GRB. 35-15-M00074_A_91099804_91099804</t>
  </si>
  <si>
    <t>02.09.2023 19:06:21</t>
  </si>
  <si>
    <t>02.09.2023 21:24:13</t>
  </si>
  <si>
    <t>02.09.2023 19:08:40</t>
  </si>
  <si>
    <t>02.09.2023 21:09:41</t>
  </si>
  <si>
    <t>ÇAVUŞLAR TR-1 45-79-M00270_A_91385346_91385346</t>
  </si>
  <si>
    <t>02.09.2023 19:08:48</t>
  </si>
  <si>
    <t>02.09.2023 20:00:56</t>
  </si>
  <si>
    <t>TR-162 35-15-L00162_35-15-L00162_2366031</t>
  </si>
  <si>
    <t>02.09.2023 19:13:31</t>
  </si>
  <si>
    <t>02.09.2023 19:22:31</t>
  </si>
  <si>
    <t>ULUDERBENT DM 45-73-M00491_HatBaşıAyırıcı_81541331 M05_81541331</t>
  </si>
  <si>
    <t>02.09.2023 19:26:58</t>
  </si>
  <si>
    <t>02.09.2023 21:10:36</t>
  </si>
  <si>
    <t>GÜVERCİNLİK TR-1 45-77-L00334_DIREK TIPI TRAFO HUCRESI H01_2049615</t>
  </si>
  <si>
    <t>02.09.2023 19:36:21</t>
  </si>
  <si>
    <t>02.09.2023 23:28:18</t>
  </si>
  <si>
    <t>VİLLAKENT TR-2 35-28-M00390_E e2b_5918674</t>
  </si>
  <si>
    <t>02.09.2023 19:36:50</t>
  </si>
  <si>
    <t>02.09.2023 22:20:54</t>
  </si>
  <si>
    <t>ÇARIKBOZDAĞ TR-8 45-73-M01241_A_81113772_81113772</t>
  </si>
  <si>
    <t>02.09.2023 19:38:28</t>
  </si>
  <si>
    <t>02.09.2023 22:50:00</t>
  </si>
  <si>
    <t>ERGÜN AS SULAMA GRUBU 35-29-L00296_950346221_950346221</t>
  </si>
  <si>
    <t>02.09.2023 19:38:48</t>
  </si>
  <si>
    <t>02.09.2023 21:43:49</t>
  </si>
  <si>
    <t>02.09.2023 19:39:06</t>
  </si>
  <si>
    <t>02.09.2023 20:11:52</t>
  </si>
  <si>
    <t>02.09.2023 19:41:12</t>
  </si>
  <si>
    <t>02.09.2023 20:31:08</t>
  </si>
  <si>
    <t>KEMERDAMLARI ORHANİYE MAH.TR-1 45-78-L00661_DIREK TIPI TRAFO HUCRESI H01_2112768</t>
  </si>
  <si>
    <t>02.09.2023 19:41:45</t>
  </si>
  <si>
    <t>02.09.2023 22:51:06</t>
  </si>
  <si>
    <t>BANKSİS TR-2 35-14-M00362_E E1b_5953189</t>
  </si>
  <si>
    <t>02.09.2023 19:42:23</t>
  </si>
  <si>
    <t>02.09.2023 21:00:48</t>
  </si>
  <si>
    <t>TR-60 45-78-M00060_953256398_953256398</t>
  </si>
  <si>
    <t>02.09.2023 19:43:42</t>
  </si>
  <si>
    <t>02.09.2023 21:47:50</t>
  </si>
  <si>
    <t>YAKAKÖY KÖK 45-75-M00067_HatBaşıAyırıcı_53135037 M05_53135037</t>
  </si>
  <si>
    <t>02.09.2023 19:44:32</t>
  </si>
  <si>
    <t>03.09.2023 00:22:30</t>
  </si>
  <si>
    <t>02.09.2023 19:48:26</t>
  </si>
  <si>
    <t>02.09.2023 21:05:06</t>
  </si>
  <si>
    <t>SAZOBA DM 45-72-M00413_SAZOBA TARIMSAL SULAMA M08_2331531</t>
  </si>
  <si>
    <t>02.09.2023 19:53:06</t>
  </si>
  <si>
    <t>02.09.2023 19:53:36</t>
  </si>
  <si>
    <t>ÇANDARLI TR-1 35-30-M00001_C_56367633_56367633</t>
  </si>
  <si>
    <t>02.09.2023 20:08:31</t>
  </si>
  <si>
    <t>02.09.2023 22:34:35</t>
  </si>
  <si>
    <t>SALİHLİ TR-73 45-78-M00073_95000089408_95000089408</t>
  </si>
  <si>
    <t>02.09.2023 20:16:06</t>
  </si>
  <si>
    <t>02.09.2023 20:47:40</t>
  </si>
  <si>
    <t>TR-1/28 45-72-M00028_TR-1/81  -  TR-1/82 M06_66492538</t>
  </si>
  <si>
    <t>02.09.2023 20:21:46</t>
  </si>
  <si>
    <t>02.09.2023 20:57:41</t>
  </si>
  <si>
    <t>DM-14/3B 45-71-M02250_DM-14/4-B M02_73387478</t>
  </si>
  <si>
    <t>02.09.2023 20:38:26</t>
  </si>
  <si>
    <t>02.09.2023 20:50:16</t>
  </si>
  <si>
    <t>MALTEPE TR-1 35-28-M00444_95000508754_95000508754</t>
  </si>
  <si>
    <t>02.09.2023 20:41:56</t>
  </si>
  <si>
    <t>02.09.2023 23:24:28</t>
  </si>
  <si>
    <t>SÜTÇÜLER DM 35-27-M00900_ÇAMBEL-2 ( YENMİŞ KÖK) M11_92758016</t>
  </si>
  <si>
    <t>02.09.2023 20:46:08</t>
  </si>
  <si>
    <t>02.09.2023 20:47:05</t>
  </si>
  <si>
    <t>OG Travers Arızası</t>
  </si>
  <si>
    <t>02.09.2023 21:05:52</t>
  </si>
  <si>
    <t>02.09.2023 22:36:43</t>
  </si>
  <si>
    <t>GÖLCÜK TR-32 35-15-L00335_35-15-L00335_2365787</t>
  </si>
  <si>
    <t>02.09.2023 21:06:17</t>
  </si>
  <si>
    <t>02.09.2023 22:11:21</t>
  </si>
  <si>
    <t>02.09.2023 21:13:49</t>
  </si>
  <si>
    <t>03.09.2023 01:29:02</t>
  </si>
  <si>
    <t>K-4753 35-01-K04753_911411465_911411465</t>
  </si>
  <si>
    <t>02.09.2023 21:14:36</t>
  </si>
  <si>
    <t>03.09.2023 00:05:57</t>
  </si>
  <si>
    <t>ÇANAKÇI KÖK 45-79-M00194_HatBaşıAyırıcı_87243072 M01_87243072</t>
  </si>
  <si>
    <t>02.09.2023 21:35:13</t>
  </si>
  <si>
    <t>03.09.2023 01:16:14</t>
  </si>
  <si>
    <t>PAZARKÖY KÖK 45-78-L00700_PAZARKÖY TR-1 TR-2 L02_2327902</t>
  </si>
  <si>
    <t>02.09.2023 22:09:32</t>
  </si>
  <si>
    <t>02.09.2023 22:50:31</t>
  </si>
  <si>
    <t>SART TR-10 45-78-M00183_953251904_953251904</t>
  </si>
  <si>
    <t>02.09.2023 22:09:38</t>
  </si>
  <si>
    <t>03.09.2023 02:04:20</t>
  </si>
  <si>
    <t>02.09.2023 22:26:47</t>
  </si>
  <si>
    <t>02.09.2023 22:32:58</t>
  </si>
  <si>
    <t>KARAYAĞCI AVŞAR TR-1 45-75-M00293_A_56385883_56385883</t>
  </si>
  <si>
    <t>02.09.2023 22:29:28</t>
  </si>
  <si>
    <t>02.09.2023 23:04:35</t>
  </si>
  <si>
    <t>M-909 GEÇİT 35-02-M00909_M-605 M01_95519983</t>
  </si>
  <si>
    <t>02.09.2023 22:30:00</t>
  </si>
  <si>
    <t>03.09.2023 05:12:09</t>
  </si>
  <si>
    <t>BORLU KÖK 45-86-M00046_ÇATALOLUK DM M02_72227047</t>
  </si>
  <si>
    <t>03.09.2023 00:35:24</t>
  </si>
  <si>
    <t>ÇARIKBOZDAĞ TR-8 45-73-M01241_45-73-M01241_81113766</t>
  </si>
  <si>
    <t>02.09.2023 22:56:51</t>
  </si>
  <si>
    <t>02.09.2023 23:01:48</t>
  </si>
  <si>
    <t>02.09.2023 23:06:24</t>
  </si>
  <si>
    <t>ÇANDARLI TR-1 35-30-M00001_955322439_955322439</t>
  </si>
  <si>
    <t>02.09.2023 23:02:39</t>
  </si>
  <si>
    <t>03.09.2023 01:54:06</t>
  </si>
  <si>
    <t>KARABÖRGLÜ TR-1 45-72-L00174_956533098_956533098</t>
  </si>
  <si>
    <t>02.09.2023 23:03:15</t>
  </si>
  <si>
    <t>03.09.2023 02:06:58</t>
  </si>
  <si>
    <t>MURADİYE TR-5 (ESKİ MEZARLIK YANI) 45-71-M00204_953243237_953243237</t>
  </si>
  <si>
    <t>02.09.2023 23:08:59</t>
  </si>
  <si>
    <t>03.09.2023 06:18:16</t>
  </si>
  <si>
    <t>K-195 35-03-K00195_A A1_5915538</t>
  </si>
  <si>
    <t>02.09.2023 23:09:27</t>
  </si>
  <si>
    <t>03.09.2023 00:06:38</t>
  </si>
  <si>
    <t>02.09.2023 23:28:04</t>
  </si>
  <si>
    <t>03.09.2023 00:01:46</t>
  </si>
  <si>
    <t>DEREKÖY KÖK 45-77-L00290_HatBaşıAyırıcı_89227634 L05_89227634</t>
  </si>
  <si>
    <t>03.09.2023 00:21:36</t>
  </si>
  <si>
    <t>K-210 35-07-K00210_B B1_66164731</t>
  </si>
  <si>
    <t>02.09.2023 23:38:56</t>
  </si>
  <si>
    <t>03.09.2023 01:30:42</t>
  </si>
  <si>
    <t>ALİAĞA TR-43 DM 35-17-M00043_A A03_60809369</t>
  </si>
  <si>
    <t>02.09.2023 23:39:13</t>
  </si>
  <si>
    <t>03.09.2023 02:07:44</t>
  </si>
  <si>
    <t>03.09.2023 00:48:16</t>
  </si>
  <si>
    <t>KAPAKLI İM 45-72-A00003_KAPAKLI-KAYALIOĞLU L07_2107698</t>
  </si>
  <si>
    <t>03.09.2023 00:18:35</t>
  </si>
  <si>
    <t>03.09.2023 00:23:05</t>
  </si>
  <si>
    <t>PİREVELİLER TR-1 35-16-M00081_35-16-M00081_2360630</t>
  </si>
  <si>
    <t>03.09.2023 00:52:01</t>
  </si>
  <si>
    <t>03.09.2023 03:49:06</t>
  </si>
  <si>
    <t>MORDOĞAN TR-41 35-21-L00164_C_56379221_56379221</t>
  </si>
  <si>
    <t>AG Nötr İletken Kopması</t>
  </si>
  <si>
    <t>03.09.2023 01:21:18</t>
  </si>
  <si>
    <t>03.09.2023 02:02:57</t>
  </si>
  <si>
    <t>YAKAKÖY KÖK 45-75-M00067_KAYACIK ESKİ SARIALİLER M05_2092145</t>
  </si>
  <si>
    <t>03.09.2023 02:22:32</t>
  </si>
  <si>
    <t>03.09.2023 02:49:52</t>
  </si>
  <si>
    <t>TR-249 (DM-5/10) 35-19-M00249_DAĞITIM TRAFOSU M05_2095032</t>
  </si>
  <si>
    <t>OG Kesici Arızası</t>
  </si>
  <si>
    <t>03.09.2023 02:46:39</t>
  </si>
  <si>
    <t>03.09.2023 06:44:56</t>
  </si>
  <si>
    <t>ASARLIK TR-15 35-28-M00187_35-28-M00187_66527037</t>
  </si>
  <si>
    <t>03.09.2023 02:48:22</t>
  </si>
  <si>
    <t>03.09.2023 03:12:01</t>
  </si>
  <si>
    <t>M-382 35-02-M00382_A_56371693_56371693</t>
  </si>
  <si>
    <t>03.09.2023 03:02:05</t>
  </si>
  <si>
    <t>03.09.2023 06:06:00</t>
  </si>
  <si>
    <t>KAVAKLIDERE TR-9 45-73-M00143_KAVAKLIDERE TR-7 M03_2092994</t>
  </si>
  <si>
    <t>03.09.2023 03:07:42</t>
  </si>
  <si>
    <t>03.09.2023 03:08:06</t>
  </si>
  <si>
    <t>PİREVELİLER TR-1 35-16-M00081_953325036_953325036</t>
  </si>
  <si>
    <t>03.09.2023 04:14:05</t>
  </si>
  <si>
    <t>03.09.2023 08:52:25</t>
  </si>
  <si>
    <t>DM-3/TR-21 35-22-M00066_B B01_5830459</t>
  </si>
  <si>
    <t>03.09.2023 04:59:24</t>
  </si>
  <si>
    <t>03.09.2023 11:48:46</t>
  </si>
  <si>
    <t>K-2974 35-02-K02974_D_56375104_56375104</t>
  </si>
  <si>
    <t>03.09.2023 05:18:11</t>
  </si>
  <si>
    <t>03.09.2023 07:35:37</t>
  </si>
  <si>
    <t>03.09.2023 05:39:18</t>
  </si>
  <si>
    <t>03.09.2023 06:28:29</t>
  </si>
  <si>
    <t>SARIALİLER KALE MAH.TR-1 45-75-M00242_DIREK TIPI TRAFO HUCRESI H01_2088393</t>
  </si>
  <si>
    <t>OG Trafo Arızası</t>
  </si>
  <si>
    <t>03.09.2023 06:10:08</t>
  </si>
  <si>
    <t>03.09.2023 15:00:09</t>
  </si>
  <si>
    <t>K-610 35-02-K00610_S_56362685_56362685</t>
  </si>
  <si>
    <t>03.09.2023 06:19:00</t>
  </si>
  <si>
    <t>03.09.2023 09:13:38</t>
  </si>
  <si>
    <t>K-610 35-02-K00610_C_56365451_56365451</t>
  </si>
  <si>
    <t>03.09.2023 06:19:13</t>
  </si>
  <si>
    <t>03.09.2023 09:03:41</t>
  </si>
  <si>
    <t>GÜVERCİNLİK ZABITAĞA TR-1 45-77-L00338_DIREK TIPI TRAFO HUCRESI H01_2049616</t>
  </si>
  <si>
    <t>03.09.2023 06:42:24</t>
  </si>
  <si>
    <t>03.09.2023 07:47:26</t>
  </si>
  <si>
    <t>GÖRDES TR-17 45-75-M00408_DAHİLİ TRAFO M03_84599906</t>
  </si>
  <si>
    <t>03.09.2023 06:42:42</t>
  </si>
  <si>
    <t>03.09.2023 17:11:16</t>
  </si>
  <si>
    <t>DELEMENLER KÖK 45-73-M00490_HACIALİLER M03_2081976</t>
  </si>
  <si>
    <t>03.09.2023 06:50:41</t>
  </si>
  <si>
    <t>03.09.2023 06:51:11</t>
  </si>
  <si>
    <t>DELEMENLER KÖK 45-73-M00490_HatBaşıAyırıcı_53135748 M03_53135748</t>
  </si>
  <si>
    <t>03.09.2023 06:53:52</t>
  </si>
  <si>
    <t>03.09.2023 07:46:32</t>
  </si>
  <si>
    <t>L-400 35-18-L00400_EMNİYET L10_2094152</t>
  </si>
  <si>
    <t>03.09.2023 06:57:25</t>
  </si>
  <si>
    <t>03.09.2023 07:15:42</t>
  </si>
  <si>
    <t>HALİTPAŞA DM 45-80-M00060_DEVELİ-ÇAMLIYURT M03_72188716</t>
  </si>
  <si>
    <t>03.09.2023 07:22:26</t>
  </si>
  <si>
    <t>03.09.2023 07:23:01</t>
  </si>
  <si>
    <t>YAHŞELLİ KÖK 35-28-M00293_HAYKIRAN M01_66582619</t>
  </si>
  <si>
    <t>03.09.2023 07:23:06</t>
  </si>
  <si>
    <t>03.09.2023 07:42:01</t>
  </si>
  <si>
    <t>L-230 (45 KABİN) 35-18-L00230_L-265 L02_76972487</t>
  </si>
  <si>
    <t>03.09.2023 07:23:10</t>
  </si>
  <si>
    <t>03.09.2023 07:53:32</t>
  </si>
  <si>
    <t>SARUHANLI DM 45-80-M00001_HACIRAHMANLI M13_2086516</t>
  </si>
  <si>
    <t>03.09.2023 07:30:52</t>
  </si>
  <si>
    <t>03.09.2023 07:39:00</t>
  </si>
  <si>
    <t>ÇOMAKLAR KÖYÜ TR-1 35-32-L00077_A_56357137_56357137</t>
  </si>
  <si>
    <t>03.09.2023 07:31:21</t>
  </si>
  <si>
    <t>03.09.2023 09:42:49</t>
  </si>
  <si>
    <t>HACI HALİLLER DM 45-71-M00065_KARAOĞLANLI M07_72237420</t>
  </si>
  <si>
    <t>03.09.2023 07:32:56</t>
  </si>
  <si>
    <t>03.09.2023 08:48:46</t>
  </si>
  <si>
    <t>K-2974 35-02-K02974_35-02-K02974_2365799</t>
  </si>
  <si>
    <t>03.09.2023 07:45:36</t>
  </si>
  <si>
    <t>YENİCE KARAVELİ TR-6 45-86-M00326__72371951_72371951</t>
  </si>
  <si>
    <t>03.09.2023 07:35:45</t>
  </si>
  <si>
    <t>03.09.2023 08:46:04</t>
  </si>
  <si>
    <t>M-460 35-03-M00460_DIREK TIPI TRAFO HUCRESI H01_2069738</t>
  </si>
  <si>
    <t>03.09.2023 07:40:22</t>
  </si>
  <si>
    <t>03.09.2023 11:03:43</t>
  </si>
  <si>
    <t>DEREKÖY YENİ MAH. TR-2 45-77-L00293_945501518_945501518</t>
  </si>
  <si>
    <t>03.09.2023 07:42:51</t>
  </si>
  <si>
    <t>03.09.2023 11:29:40</t>
  </si>
  <si>
    <t>TAYTAN OFİS KÖK 45-78-M00314_SALİHLİ DM-1 GİRİŞİ (DEMİRKÖPRÜ-1) M011_60669726</t>
  </si>
  <si>
    <t>03.09.2023 07:48:43</t>
  </si>
  <si>
    <t>03.09.2023 07:50:26</t>
  </si>
  <si>
    <t>03.09.2023 07:49:21</t>
  </si>
  <si>
    <t>03.09.2023 07:57:16</t>
  </si>
  <si>
    <t>PANCAR KÖK 35-26-M00891_PANCAR ŞEHİR M01_2123364</t>
  </si>
  <si>
    <t>03.09.2023 07:49:56</t>
  </si>
  <si>
    <t>03.09.2023 09:08:11</t>
  </si>
  <si>
    <t>TAYTAN OFİS KÖK 45-78-M00314_ÜLKÜ FABRİKALAR M014_60669732</t>
  </si>
  <si>
    <t>03.09.2023 07:56:42</t>
  </si>
  <si>
    <t>03.09.2023 08:45:02</t>
  </si>
  <si>
    <t>HACIRAHMANLI TR-1 KÖK 45-80-M00070_HACIRAHMANLI M05_72197691</t>
  </si>
  <si>
    <t>03.09.2023 07:59:26</t>
  </si>
  <si>
    <t>03.09.2023 08:32:40</t>
  </si>
  <si>
    <t>M-1105 35-01-M01105_35-01-M01105_2375056</t>
  </si>
  <si>
    <t>03.09.2023 08:00:00</t>
  </si>
  <si>
    <t>03.09.2023 12:05:16</t>
  </si>
  <si>
    <t>03.09.2023 08:03:26</t>
  </si>
  <si>
    <t>03.09.2023 08:19:51</t>
  </si>
  <si>
    <t>TR-34 35-27-M00034_K.DERE M06_82887135</t>
  </si>
  <si>
    <t>03.09.2023 08:07:41</t>
  </si>
  <si>
    <t>03.09.2023 08:08:11</t>
  </si>
  <si>
    <t>YAKAKÖY KÖK 45-75-M00067_TEPEKÖY M02_2092139</t>
  </si>
  <si>
    <t>03.09.2023 08:10:36</t>
  </si>
  <si>
    <t>03.09.2023 08:17:43</t>
  </si>
  <si>
    <t>MAHMUTLAR KÖK 45-74-M00354_HatBaşıAyırıcı_84164060 M010_84164060</t>
  </si>
  <si>
    <t>03.09.2023 08:29:58</t>
  </si>
  <si>
    <t>03.09.2023 11:13:50</t>
  </si>
  <si>
    <t>KARAAHMETLİ TR-1 45-71-M01704_45-71-M01704_2369389</t>
  </si>
  <si>
    <t>03.09.2023 08:31:09</t>
  </si>
  <si>
    <t>03.09.2023 11:22:51</t>
  </si>
  <si>
    <t>KARAKUYU KÖK 35-26-M00437_KÖYLER KORUCUK M06_66057101</t>
  </si>
  <si>
    <t>03.09.2023 08:32:26</t>
  </si>
  <si>
    <t>03.09.2023 08:34:00</t>
  </si>
  <si>
    <t>03.09.2023 08:35:24</t>
  </si>
  <si>
    <t>03.09.2023 10:36:59</t>
  </si>
  <si>
    <t>GÖKÇEN DM 1-2/7 35-29-L00063_48309284_56397404_56397404</t>
  </si>
  <si>
    <t>03.09.2023 08:37:00</t>
  </si>
  <si>
    <t>03.09.2023 09:53:39</t>
  </si>
  <si>
    <t>DM-17/03 HUZUREVİ 45-71-M00415_B B01b_95115080</t>
  </si>
  <si>
    <t>03.09.2023 08:37:35</t>
  </si>
  <si>
    <t>03.09.2023 14:19:23</t>
  </si>
  <si>
    <t>03.09.2023 08:42:31</t>
  </si>
  <si>
    <t>03.09.2023 09:24:56</t>
  </si>
  <si>
    <t>K-1020 35-01-K01020_35-01-K01020_41905911</t>
  </si>
  <si>
    <t>03.09.2023 08:43:27</t>
  </si>
  <si>
    <t>03.09.2023 10:56:01</t>
  </si>
  <si>
    <t>M-2674 35-01-M02674_35-01-M02674_72042673</t>
  </si>
  <si>
    <t>03.09.2023 08:50:25</t>
  </si>
  <si>
    <t>03.09.2023 09:49:36</t>
  </si>
  <si>
    <t>YAZIBAŞI DM-5 35-26-M00550_BATI BGETON/KUŞÇUBURUN TR-1 TR-2 TR-3 M16_2335554</t>
  </si>
  <si>
    <t>03.09.2023 08:52:19</t>
  </si>
  <si>
    <t>03.09.2023 12:56:36</t>
  </si>
  <si>
    <t>03.09.2023 08:53:21</t>
  </si>
  <si>
    <t>03.09.2023 08:59:11</t>
  </si>
  <si>
    <t>BAĞCILAR TR-2 45-78-M00684_960980758_960980758</t>
  </si>
  <si>
    <t>03.09.2023 08:58:47</t>
  </si>
  <si>
    <t>03.09.2023 09:43:52</t>
  </si>
  <si>
    <t>M-922 35-02-M00922_M-278 M02_2042174</t>
  </si>
  <si>
    <t>03.09.2023 09:00:10</t>
  </si>
  <si>
    <t>03.09.2023 16:51:52</t>
  </si>
  <si>
    <t>OCAKLI TR-1 35-15-L00770_B_91241509_91241509</t>
  </si>
  <si>
    <t>03.09.2023 09:01:11</t>
  </si>
  <si>
    <t>03.09.2023 14:29:53</t>
  </si>
  <si>
    <t>M-313 35-02-M00313_M-314 M02_2096873</t>
  </si>
  <si>
    <t>03.09.2023 09:01:31</t>
  </si>
  <si>
    <t>03.09.2023 14:21:23</t>
  </si>
  <si>
    <t>03.09.2023 09:04:39</t>
  </si>
  <si>
    <t>03.09.2023 09:22:41</t>
  </si>
  <si>
    <t>KALINHARMAN TR-1 45-77-L00303_A_56387490_56387490</t>
  </si>
  <si>
    <t>03.09.2023 09:06:41</t>
  </si>
  <si>
    <t>03.09.2023 13:20:15</t>
  </si>
  <si>
    <t>L-31 35-14-L00031_35-14-L00031_2350379</t>
  </si>
  <si>
    <t>03.09.2023 09:09:41</t>
  </si>
  <si>
    <t>03.09.2023 10:54:36</t>
  </si>
  <si>
    <t>TR-130 35-15-L00130_35-15-L00130_66740907</t>
  </si>
  <si>
    <t>03.09.2023 09:10:26</t>
  </si>
  <si>
    <t>03.09.2023 09:41:31</t>
  </si>
  <si>
    <t>M-2904 35-02-M02904_35-02-M02904_73285642</t>
  </si>
  <si>
    <t>03.09.2023 09:13:50</t>
  </si>
  <si>
    <t>03.09.2023 11:31:26</t>
  </si>
  <si>
    <t>TAYTAN OFİS KÖK 45-78-M00314_HatBaşıAyırıcı_53139710 M06_53139710</t>
  </si>
  <si>
    <t>03.09.2023 09:15:05</t>
  </si>
  <si>
    <t>03.09.2023 11:38:22</t>
  </si>
  <si>
    <t>03.09.2023 09:17:15</t>
  </si>
  <si>
    <t>03.09.2023 09:23:21</t>
  </si>
  <si>
    <t>BAHRİBABA TM 35-01-A00006_KONAK M05_92605145</t>
  </si>
  <si>
    <t>03.09.2023 09:20:16</t>
  </si>
  <si>
    <t>03.09.2023 13:01:36</t>
  </si>
  <si>
    <t>CABBAR DM 45-73-M00100_DSİ ÇIKIŞ M03_2307311</t>
  </si>
  <si>
    <t>03.09.2023 09:20:19</t>
  </si>
  <si>
    <t>03.09.2023 14:57:56</t>
  </si>
  <si>
    <t>KARABURUN TEPEBOZ KÖYÜ TR 35-21-L00056_35-21-L00056_2355166</t>
  </si>
  <si>
    <t>03.09.2023 09:21:38</t>
  </si>
  <si>
    <t>03.09.2023 17:38:32</t>
  </si>
  <si>
    <t>DAĞDERE TR-1 45-72-M00256_A_56406436_56406436</t>
  </si>
  <si>
    <t>03.09.2023 09:25:05</t>
  </si>
  <si>
    <t>03.09.2023 13:58:17</t>
  </si>
  <si>
    <t>L-197 GÖLCÜK KÖYÜ 35-14-L00197_DIREK TIPI TRAFO HUCRESI H01_2102074</t>
  </si>
  <si>
    <t>03.09.2023 09:28:20</t>
  </si>
  <si>
    <t>03.09.2023 15:44:15</t>
  </si>
  <si>
    <t>K-253 35-01-K00253_910522164_910522164</t>
  </si>
  <si>
    <t>03.09.2023 09:28:41</t>
  </si>
  <si>
    <t>03.09.2023 10:44:22</t>
  </si>
  <si>
    <t>MURADİYE DM-11/3 KÖK 45-71-M00844_DM-11/3A M02_72091058</t>
  </si>
  <si>
    <t>03.09.2023 09:29:19</t>
  </si>
  <si>
    <t>03.09.2023 15:46:37</t>
  </si>
  <si>
    <t>KOLDERE TR-8 45-80-M00055_KOLDERE TR-6 M01_72196942</t>
  </si>
  <si>
    <t>03.09.2023 09:30:06</t>
  </si>
  <si>
    <t>03.09.2023 09:40:26</t>
  </si>
  <si>
    <t>KIRKAĞAÇ TR-6 45-76-M00006_45-76-M00006_58212167</t>
  </si>
  <si>
    <t>03.09.2023 09:35:12</t>
  </si>
  <si>
    <t>03.09.2023 15:07:48</t>
  </si>
  <si>
    <t>ÇANKAYA KÖK 35-26-M00587_TORUN M05_65934376</t>
  </si>
  <si>
    <t>03.09.2023 09:35:18</t>
  </si>
  <si>
    <t>03.09.2023 15:06:06</t>
  </si>
  <si>
    <t>ÇOMAKLAR KÖYÜ TR-1 35-32-L00077_35-32-L00077_2362981</t>
  </si>
  <si>
    <t>03.09.2023 10:47:14</t>
  </si>
  <si>
    <t>03.09.2023 09:45:55</t>
  </si>
  <si>
    <t>03.09.2023 10:02:58</t>
  </si>
  <si>
    <t>03.09.2023 09:48:26</t>
  </si>
  <si>
    <t>03.09.2023 11:31:24</t>
  </si>
  <si>
    <t>DM-14/4b 45-71-M00543_DIREK TIPI TRAFO HUCRESI H01_2074630</t>
  </si>
  <si>
    <t>03.09.2023 09:52:44</t>
  </si>
  <si>
    <t>03.09.2023 16:57:38</t>
  </si>
  <si>
    <t>DM08/TR38 TARIM KREDİ YANI 45-73-M00020_DAĞITIM TRAFOSU M03_66885712</t>
  </si>
  <si>
    <t>03.09.2023 09:53:01</t>
  </si>
  <si>
    <t>03.09.2023 13:17:36</t>
  </si>
  <si>
    <t>DM-3/TR-34 35-22-M00073_DAĞITIM TRAFOSU M03_80832607</t>
  </si>
  <si>
    <t>03.09.2023 09:55:59</t>
  </si>
  <si>
    <t>03.09.2023 12:36:46</t>
  </si>
  <si>
    <t>ARMAK KÖK 35-26-M00558_KLORAK M04_65935495</t>
  </si>
  <si>
    <t>03.09.2023 09:56:06</t>
  </si>
  <si>
    <t>03.09.2023 15:12:21</t>
  </si>
  <si>
    <t>MANİSA BÜYÜKŞEHİR BELEDİYESİ YUNUSEMRE TÜRBESİ 45-77-L00444_HatBaşıAyırıcı_89227454 L03_89227454</t>
  </si>
  <si>
    <t>03.09.2023 09:56:11</t>
  </si>
  <si>
    <t>03.09.2023 09:56:42</t>
  </si>
  <si>
    <t>ASARLIK TR-15 35-28-M00187_C _5829400</t>
  </si>
  <si>
    <t>03.09.2023 09:58:57</t>
  </si>
  <si>
    <t>03.09.2023 10:28:26</t>
  </si>
  <si>
    <t>K-511 35-01-K00511_35-01-K00511_2374747</t>
  </si>
  <si>
    <t>03.09.2023 10:00:46</t>
  </si>
  <si>
    <t>03.09.2023 10:38:51</t>
  </si>
  <si>
    <t>M-1451 35-01-M01451_35-01-M01451_65822981</t>
  </si>
  <si>
    <t>03.09.2023 10:00:47</t>
  </si>
  <si>
    <t>03.09.2023 12:40:40</t>
  </si>
  <si>
    <t>DERBENT İM-DM 45-83-A00004_B.BELEN M14_2331773</t>
  </si>
  <si>
    <t>03.09.2023 10:04:21</t>
  </si>
  <si>
    <t>03.09.2023 20:08:00</t>
  </si>
  <si>
    <t>03.09.2023 10:06:36</t>
  </si>
  <si>
    <t>03.09.2023 20:10:06</t>
  </si>
  <si>
    <t>PAMUKYAZI-2 35-26-L00381_DIREK TIPI TRAFO HUCRESI H01_2040383</t>
  </si>
  <si>
    <t>03.09.2023 10:08:17</t>
  </si>
  <si>
    <t>03.09.2023 11:39:58</t>
  </si>
  <si>
    <t>M-2927 35-03-M02927_95000125922_95000125922</t>
  </si>
  <si>
    <t>03.09.2023 10:09:03</t>
  </si>
  <si>
    <t>03.09.2023 12:02:16</t>
  </si>
  <si>
    <t>YENİFOÇA TR-24 35-23-M00024_YENİFOÇA TR-25 M03_90827982</t>
  </si>
  <si>
    <t>03.09.2023 10:17:41</t>
  </si>
  <si>
    <t>03.09.2023 11:30:51</t>
  </si>
  <si>
    <t>AKSELENDİ İM 45-72-A00004_ILCAKSU L23_2326924</t>
  </si>
  <si>
    <t>03.09.2023 10:18:24</t>
  </si>
  <si>
    <t>03.09.2023 12:22:25</t>
  </si>
  <si>
    <t>TR-107 35-15-L00107_950380628_950380628</t>
  </si>
  <si>
    <t>03.09.2023 10:23:26</t>
  </si>
  <si>
    <t>03.09.2023 13:22:34</t>
  </si>
  <si>
    <t>03.09.2023 10:24:59</t>
  </si>
  <si>
    <t>03.09.2023 11:00:16</t>
  </si>
  <si>
    <t>03.09.2023 10:48:26</t>
  </si>
  <si>
    <t>TR-124 35-15-L00124_35-15-L00124_2364610</t>
  </si>
  <si>
    <t>03.09.2023 10:29:16</t>
  </si>
  <si>
    <t>03.09.2023 11:17:45</t>
  </si>
  <si>
    <t>M-1570 35-02-M01570_M-3 M01_88751002</t>
  </si>
  <si>
    <t>03.09.2023 10:33:52</t>
  </si>
  <si>
    <t>03.09.2023 16:36:10</t>
  </si>
  <si>
    <t>DM-7/7 35-26-M00638_BALKAN SÜT M02_65952548</t>
  </si>
  <si>
    <t>03.09.2023 10:36:51</t>
  </si>
  <si>
    <t>03.09.2023 15:37:06</t>
  </si>
  <si>
    <t>K-633 35-02-K00633_B_65504461_65504461</t>
  </si>
  <si>
    <t>AG Hatta Yabancı Cisim</t>
  </si>
  <si>
    <t>03.09.2023 10:38:22</t>
  </si>
  <si>
    <t>03.09.2023 11:18:18</t>
  </si>
  <si>
    <t>M-639 OLDURUK KÖK 35-03-M00639_M-1929 M04_42868424</t>
  </si>
  <si>
    <t>03.09.2023 10:40:14</t>
  </si>
  <si>
    <t>03.09.2023 10:56:53</t>
  </si>
  <si>
    <t>DAĞHACIYUSUF TR-4 45-73-M01228_945652893_945652893</t>
  </si>
  <si>
    <t>03.09.2023 10:51:49</t>
  </si>
  <si>
    <t>03.09.2023 13:13:27</t>
  </si>
  <si>
    <t>KOCAKAĞAN İSLAMİYE TR-1 45-72-L00232_B_91258856_91258856</t>
  </si>
  <si>
    <t>03.09.2023 10:54:16</t>
  </si>
  <si>
    <t>03.09.2023 14:56:52</t>
  </si>
  <si>
    <t>TURGUTLU TR-1/1 DM 45-83-M00001_KAPTANOĞLU M07_72159570</t>
  </si>
  <si>
    <t>03.09.2023 11:03:58</t>
  </si>
  <si>
    <t>03.09.2023 15:00:51</t>
  </si>
  <si>
    <t>K-616 35-01-K00616_35-01-K00616_85209550</t>
  </si>
  <si>
    <t>03.09.2023 11:09:09</t>
  </si>
  <si>
    <t>03.09.2023 11:31:44</t>
  </si>
  <si>
    <t>TR-102 35-16-L00102_966616119_966616119</t>
  </si>
  <si>
    <t>03.09.2023 11:16:24</t>
  </si>
  <si>
    <t>03.09.2023 13:56:57</t>
  </si>
  <si>
    <t>03.09.2023 11:35:09</t>
  </si>
  <si>
    <t>03.09.2023 11:41:41</t>
  </si>
  <si>
    <t>DEREKÖY KÖK 45-82-M00153_IŞIKLAR-1 GİRİŞ M03_72197871</t>
  </si>
  <si>
    <t>03.09.2023 11:36:16</t>
  </si>
  <si>
    <t>03.09.2023 12:03:46</t>
  </si>
  <si>
    <t>SUBAŞI İM 35-26-A00002_PAMUKYAZI L04_2035578</t>
  </si>
  <si>
    <t>03.09.2023 11:39:11</t>
  </si>
  <si>
    <t>03.09.2023 12:23:13</t>
  </si>
  <si>
    <t>TEKKE TR-3 35-15-L00125_A_56368656_56368656</t>
  </si>
  <si>
    <t>03.09.2023 11:47:26</t>
  </si>
  <si>
    <t>03.09.2023 12:59:45</t>
  </si>
  <si>
    <t>DM-3/TR-21 35-22-M00066_35-22-M00066_72129271</t>
  </si>
  <si>
    <t>03.09.2023 12:34:53</t>
  </si>
  <si>
    <t>PINARCIK TR-1 35-17-R00041_DIREK TIPI TRAFO HUCRESI H01_2048775</t>
  </si>
  <si>
    <t>03.09.2023 11:52:16</t>
  </si>
  <si>
    <t>03.09.2023 15:10:17</t>
  </si>
  <si>
    <t>SALUR KÖK 45-75-M00062_HatBaşıAyırıcı_53135069 M03_53135069</t>
  </si>
  <si>
    <t>03.09.2023 11:54:48</t>
  </si>
  <si>
    <t>03.09.2023 22:25:11</t>
  </si>
  <si>
    <t>03.09.2023 12:06:41</t>
  </si>
  <si>
    <t>03.09.2023 14:18:38</t>
  </si>
  <si>
    <t>K-1703 35-01-K01703_35-01-K01703_64219849</t>
  </si>
  <si>
    <t>03.09.2023 12:14:06</t>
  </si>
  <si>
    <t>03.09.2023 14:42:32</t>
  </si>
  <si>
    <t>L-317 BAHÇELİEVLER-1 35-18-L00317_95001192762_95001192762</t>
  </si>
  <si>
    <t>03.09.2023 12:17:47</t>
  </si>
  <si>
    <t>03.09.2023 14:12:57</t>
  </si>
  <si>
    <t>ALÇUK TM 35-17-A00001_HatBaşıAyırıcı_53133626 M30_53133626</t>
  </si>
  <si>
    <t>03.09.2023 12:21:12</t>
  </si>
  <si>
    <t>03.09.2023 14:42:46</t>
  </si>
  <si>
    <t>SELİMŞAHLAR TR-2 45-71-M00137_TOKİ M03_2320416</t>
  </si>
  <si>
    <t>03.09.2023 12:27:26</t>
  </si>
  <si>
    <t>03.09.2023 12:27:31</t>
  </si>
  <si>
    <t>M-1265 35-04-M01265_914526820_914526820</t>
  </si>
  <si>
    <t>03.09.2023 12:47:16</t>
  </si>
  <si>
    <t>03.09.2023 16:02:25</t>
  </si>
  <si>
    <t>03.09.2023 12:53:29</t>
  </si>
  <si>
    <t>03.09.2023 15:39:06</t>
  </si>
  <si>
    <t>SİNDEL SULAMA TR-1 35-16-M00183__91209305_91209305</t>
  </si>
  <si>
    <t>03.09.2023 13:09:09</t>
  </si>
  <si>
    <t>03.09.2023 15:57:57</t>
  </si>
  <si>
    <t>KIZILCAAVLU TR-2 35-15-L00181_C_56353895_56353895</t>
  </si>
  <si>
    <t>03.09.2023 13:10:02</t>
  </si>
  <si>
    <t>03.09.2023 15:53:57</t>
  </si>
  <si>
    <t>KARABAĞLAR TM 35-01-A00012_ESBAŞ-1 M09_2310484</t>
  </si>
  <si>
    <t>03.09.2023 13:12:41</t>
  </si>
  <si>
    <t>03.09.2023 14:19:11</t>
  </si>
  <si>
    <t>M-2010 35-01-M02010_M-2009 M01_45331751</t>
  </si>
  <si>
    <t>03.09.2023 13:14:51</t>
  </si>
  <si>
    <t>03.09.2023 16:47:21</t>
  </si>
  <si>
    <t>03.09.2023 13:17:02</t>
  </si>
  <si>
    <t>03.09.2023 13:53:01</t>
  </si>
  <si>
    <t>TR-350 35-19-L00350_956667601_956667601</t>
  </si>
  <si>
    <t>03.09.2023 13:26:20</t>
  </si>
  <si>
    <t>03.09.2023 14:52:23</t>
  </si>
  <si>
    <t>DÜNDARLI KÖK 35-29-L00053_HatBaşıAyırıcı_66164893 L05_66164893</t>
  </si>
  <si>
    <t>03.09.2023 13:29:37</t>
  </si>
  <si>
    <t>03.09.2023 15:17:51</t>
  </si>
  <si>
    <t>ÇEŞME İM 35-18-A00001_SİBAM L04_2308116</t>
  </si>
  <si>
    <t>03.09.2023 13:58:48</t>
  </si>
  <si>
    <t>03.09.2023 16:26:58</t>
  </si>
  <si>
    <t>K-2009 35-01-K02009_D_56376267_56376267</t>
  </si>
  <si>
    <t>03.09.2023 14:03:51</t>
  </si>
  <si>
    <t>03.09.2023 14:38:58</t>
  </si>
  <si>
    <t>ALAŞEHİR DM-12/5 45-73-M01127_945669276_945669276</t>
  </si>
  <si>
    <t>03.09.2023 14:10:16</t>
  </si>
  <si>
    <t>03.09.2023 14:24:47</t>
  </si>
  <si>
    <t>YOLÜSTÜ İM 35-15-A00002_BİRGİ-2 L11_2076434</t>
  </si>
  <si>
    <t>03.09.2023 14:12:56</t>
  </si>
  <si>
    <t>03.09.2023 14:55:31</t>
  </si>
  <si>
    <t>TR-97/A(GÜMÜŞÇAY) 45-78-L00740_45-78-L00740_64742288</t>
  </si>
  <si>
    <t>03.09.2023 14:13:40</t>
  </si>
  <si>
    <t>03.09.2023 14:55:02</t>
  </si>
  <si>
    <t>TR-297 SAYDAM SİTESİ 35-19-M00121__72374797_72374797</t>
  </si>
  <si>
    <t>Ağaç Kesimi</t>
  </si>
  <si>
    <t>03.09.2023 14:19:20</t>
  </si>
  <si>
    <t>03.09.2023 15:46:25</t>
  </si>
  <si>
    <t>03.09.2023 14:28:35</t>
  </si>
  <si>
    <t>03.09.2023 15:33:16</t>
  </si>
  <si>
    <t>TOKMAKLI KÖK 45-86-M00047_TOKMAKLI M05_72227762</t>
  </si>
  <si>
    <t>03.09.2023 14:32:32</t>
  </si>
  <si>
    <t>03.09.2023 14:56:51</t>
  </si>
  <si>
    <t>OVACIK TR-6 35-31-L00148_47821955_56352477_56352477</t>
  </si>
  <si>
    <t>03.09.2023 14:44:22</t>
  </si>
  <si>
    <t>03.09.2023 17:39:27</t>
  </si>
  <si>
    <t>KIRKAĞAÇ DM 45-76-M00043_AKHİSAR M08_72247473</t>
  </si>
  <si>
    <t>03.09.2023 14:49:21</t>
  </si>
  <si>
    <t>03.09.2023 16:07:58</t>
  </si>
  <si>
    <t>YUSUFLU TR-1 35-20-L00227_C_92885888_92885888</t>
  </si>
  <si>
    <t>03.09.2023 14:50:48</t>
  </si>
  <si>
    <t>03.09.2023 18:17:47</t>
  </si>
  <si>
    <t>K-4310 35-07-K04310_97624708_97624708</t>
  </si>
  <si>
    <t>03.09.2023 15:08:34</t>
  </si>
  <si>
    <t>03.09.2023 16:02:00</t>
  </si>
  <si>
    <t>PAZARKÖY KÖK 45-78-L00700_HatBaşıAyırıcı_53139756 L01_53139756</t>
  </si>
  <si>
    <t>03.09.2023 15:10:01</t>
  </si>
  <si>
    <t>03.09.2023 17:42:40</t>
  </si>
  <si>
    <t>03.09.2023 15:11:06</t>
  </si>
  <si>
    <t>03.09.2023 15:17:16</t>
  </si>
  <si>
    <t>GÜNEŞLİ KÖK 45-75-M00056_SALUR M03_67577842</t>
  </si>
  <si>
    <t>03.09.2023 15:23:46</t>
  </si>
  <si>
    <t>03.09.2023 15:24:26</t>
  </si>
  <si>
    <t>ÇAPAK KÖK 35-26-M00435_DAĞKIZILCA-2 ÇIKIŞ M05_66033222</t>
  </si>
  <si>
    <t>03.09.2023 15:27:01</t>
  </si>
  <si>
    <t>03.09.2023 15:27:11</t>
  </si>
  <si>
    <t>M-1335 KAYADİBİ KÖK 35-02-M01335_M-2625 M07_72281500</t>
  </si>
  <si>
    <t>03.09.2023 15:38:13</t>
  </si>
  <si>
    <t>03.09.2023 15:48:40</t>
  </si>
  <si>
    <t>ÇAMLICA KÖK 45-81-M00048_ÇERİPAŞA M02_71996149</t>
  </si>
  <si>
    <t>03.09.2023 15:45:21</t>
  </si>
  <si>
    <t>03.09.2023 15:46:31</t>
  </si>
  <si>
    <t>KUŞÇUBURUN-3 35-26-M00538_D_91176839_91176839</t>
  </si>
  <si>
    <t>03.09.2023 15:50:43</t>
  </si>
  <si>
    <t>03.09.2023 19:19:25</t>
  </si>
  <si>
    <t>GÜZELKÖY KÖK 45-71-M00123_HatBaşıAyırıcı_53134722 M03_53134722</t>
  </si>
  <si>
    <t>03.09.2023 15:52:09</t>
  </si>
  <si>
    <t>03.09.2023 19:27:26</t>
  </si>
  <si>
    <t>UÇAK KARDEŞLER KÖK 45-73-M00296_HatBaşıAyırıcı_85019950 M02_85019950</t>
  </si>
  <si>
    <t>03.09.2023 15:52:47</t>
  </si>
  <si>
    <t>03.09.2023 18:04:04</t>
  </si>
  <si>
    <t>AKGEDİK KÖK-2 45-71-M00163_UZUNBURUN M02_55994925</t>
  </si>
  <si>
    <t>03.09.2023 15:56:01</t>
  </si>
  <si>
    <t>03.09.2023 17:05:36</t>
  </si>
  <si>
    <t>UMMANDERESİ TR-1 45-75-M00075_B_56397907_56397907</t>
  </si>
  <si>
    <t>03.09.2023 16:03:57</t>
  </si>
  <si>
    <t>03.09.2023 22:50:01</t>
  </si>
  <si>
    <t>TR-1-3/5 PAMUK PAZARI KABİN 35-20-L00021_955195032_955195032</t>
  </si>
  <si>
    <t>03.09.2023 16:10:01</t>
  </si>
  <si>
    <t>03.09.2023 17:26:25</t>
  </si>
  <si>
    <t>POYRAZDAMLARI TR-11 45-78-M00576_HatBaşıAyırıcı_53139336 M05_53139336</t>
  </si>
  <si>
    <t>03.09.2023 16:12:28</t>
  </si>
  <si>
    <t>03.09.2023 18:39:22</t>
  </si>
  <si>
    <t>KAYALIOĞLU TR-8 45-72-L00073_45-72-L00073_2352549</t>
  </si>
  <si>
    <t>03.09.2023 16:14:36</t>
  </si>
  <si>
    <t>03.09.2023 17:46:31</t>
  </si>
  <si>
    <t>KUŞÇULAR DM 35-19-M00461_ALAÇATI-1 GİRİŞ M01_46998894</t>
  </si>
  <si>
    <t>03.09.2023 16:16:21</t>
  </si>
  <si>
    <t>03.09.2023 16:41:00</t>
  </si>
  <si>
    <t>URLA TM-1 35-19-A00004_ALAÇATI-1 M02_2313932</t>
  </si>
  <si>
    <t>03.09.2023 16:16:40</t>
  </si>
  <si>
    <t>03.09.2023 16:21:42</t>
  </si>
  <si>
    <t>KAZANLI TR-1 35-15-L00964_950379579_950379579</t>
  </si>
  <si>
    <t>03.09.2023 16:23:05</t>
  </si>
  <si>
    <t>03.09.2023 19:22:56</t>
  </si>
  <si>
    <t>KUŞÇULAR DM 35-19-M00461_ALAÇATI-1 ÇIKIŞ M02_46998891</t>
  </si>
  <si>
    <t>03.09.2023 16:27:38</t>
  </si>
  <si>
    <t>03.09.2023 16:42:30</t>
  </si>
  <si>
    <t>03.09.2023 16:36:52</t>
  </si>
  <si>
    <t>03.09.2023 16:45:41</t>
  </si>
  <si>
    <t>YİĞİTLER TR-3 35-27-L00227_35-27-L00227_2360059</t>
  </si>
  <si>
    <t>03.09.2023 16:47:43</t>
  </si>
  <si>
    <t>03.09.2023 17:37:36</t>
  </si>
  <si>
    <t>ZEYTİNDAĞ TR-1 35-16-M00003_953340082_953340082</t>
  </si>
  <si>
    <t>03.09.2023 16:48:45</t>
  </si>
  <si>
    <t>03.09.2023 19:42:00</t>
  </si>
  <si>
    <t>GÜLKENT TR-5 35-30-M00228_A_56375106_56375106</t>
  </si>
  <si>
    <t>03.09.2023 16:51:02</t>
  </si>
  <si>
    <t>03.09.2023 18:32:04</t>
  </si>
  <si>
    <t>TR-1 35-15-M00001_48879812_56381284_56381284</t>
  </si>
  <si>
    <t>03.09.2023 16:53:03</t>
  </si>
  <si>
    <t>03.09.2023 17:32:40</t>
  </si>
  <si>
    <t>BORLU TR-3 45-86-M00048_915764458_915764458</t>
  </si>
  <si>
    <t>03.09.2023 17:06:21</t>
  </si>
  <si>
    <t>03.09.2023 18:46:54</t>
  </si>
  <si>
    <t>IŞIKLAR TM 35-02-A00006_GÖKDERE M26_2308415</t>
  </si>
  <si>
    <t>03.09.2023 17:10:17</t>
  </si>
  <si>
    <t>03.09.2023 17:18:35</t>
  </si>
  <si>
    <t>03.09.2023 17:10:26</t>
  </si>
  <si>
    <t>03.09.2023 17:45:11</t>
  </si>
  <si>
    <t>KAZANLI TR-3 35-15-L00977_35-15-L00977_2352035</t>
  </si>
  <si>
    <t>03.09.2023 17:44:36</t>
  </si>
  <si>
    <t>03.09.2023 19:11:56</t>
  </si>
  <si>
    <t>BEĞENLER SUBAŞI TR-2 45-75-M00177_B_56391988_56391988</t>
  </si>
  <si>
    <t>03.09.2023 17:50:08</t>
  </si>
  <si>
    <t>03.09.2023 23:57:11</t>
  </si>
  <si>
    <t>VASFİ ÇALIŞKAN SULAMA GRUBU 35-29-M00161_35-29-M00161_2361661</t>
  </si>
  <si>
    <t>03.09.2023 17:50:09</t>
  </si>
  <si>
    <t>03.09.2023 19:28:58</t>
  </si>
  <si>
    <t>FIRDANLAR KÖK 45-76-M00257_DEMİRTAŞ M03_96531659</t>
  </si>
  <si>
    <t>03.09.2023 17:53:01</t>
  </si>
  <si>
    <t>03.09.2023 18:02:01</t>
  </si>
  <si>
    <t>VELİLER KÖK 35-31-L00116_HatBaşıAyırıcı_97422962 L02_97422962</t>
  </si>
  <si>
    <t>03.09.2023 17:53:21</t>
  </si>
  <si>
    <t>03.09.2023 19:08:36</t>
  </si>
  <si>
    <t>KABAKUM BANKACILAR TR-1 35-30-M00207_E_56403463_56403463</t>
  </si>
  <si>
    <t>03.09.2023 17:59:27</t>
  </si>
  <si>
    <t>03.09.2023 19:16:37</t>
  </si>
  <si>
    <t>UZUNKÖY TR-1 35-31-L00144_47827250_56405491_56405491</t>
  </si>
  <si>
    <t>03.09.2023 18:11:17</t>
  </si>
  <si>
    <t>03.09.2023 19:51:03</t>
  </si>
  <si>
    <t>AŞAĞICUMA TR-2 35-16-M00101_47478710_56395726_56395726</t>
  </si>
  <si>
    <t>03.09.2023 18:16:25</t>
  </si>
  <si>
    <t>03.09.2023 19:14:14</t>
  </si>
  <si>
    <t>YAKAKÖY KÖK 45-75-M00067_HatBaşıAyırıcı_53135534 M02_53135534</t>
  </si>
  <si>
    <t>03.09.2023 18:24:36</t>
  </si>
  <si>
    <t>03.09.2023 19:52:31</t>
  </si>
  <si>
    <t>KULA İM 45-77-A00001_HatBaşıAyırıcı_53139086 M01_53139086</t>
  </si>
  <si>
    <t>03.09.2023 18:31:29</t>
  </si>
  <si>
    <t>03.09.2023 19:56:36</t>
  </si>
  <si>
    <t>YENİPAZAR TR-1 45-78-M00686_950079177_950079177</t>
  </si>
  <si>
    <t>03.09.2023 18:43:04</t>
  </si>
  <si>
    <t>03.09.2023 20:11:07</t>
  </si>
  <si>
    <t>YENİ ŞAKRAN TR-12 35-17-M00212__56355758_56355758</t>
  </si>
  <si>
    <t>03.09.2023 18:47:43</t>
  </si>
  <si>
    <t>03.09.2023 19:35:22</t>
  </si>
  <si>
    <t>L-236 35-18-L00236_966931092_966931092</t>
  </si>
  <si>
    <t>03.09.2023 18:52:07</t>
  </si>
  <si>
    <t>03.09.2023 20:34:20</t>
  </si>
  <si>
    <t>KARAPINAR İM 45-78-A00002_HatBaşıAyırıcı_72002643 M02_72002643</t>
  </si>
  <si>
    <t>03.09.2023 18:54:44</t>
  </si>
  <si>
    <t>03.09.2023 22:35:21</t>
  </si>
  <si>
    <t>DEREKÖY KÖK 45-77-L00290_HatBaşıAyırıcı_89227522 L04_89227522</t>
  </si>
  <si>
    <t>03.09.2023 18:58:40</t>
  </si>
  <si>
    <t>03.09.2023 20:52:37</t>
  </si>
  <si>
    <t>03.09.2023 19:02:46</t>
  </si>
  <si>
    <t>03.09.2023 21:33:16</t>
  </si>
  <si>
    <t>SEYREK TR-2 35-28-M00909_915183021_915183021</t>
  </si>
  <si>
    <t>03.09.2023 19:08:10</t>
  </si>
  <si>
    <t>03.09.2023 19:57:35</t>
  </si>
  <si>
    <t>KEMALPAŞA TM 35-27-A00002_KEMALPAŞA-1 M06_2306690</t>
  </si>
  <si>
    <t>OG Kablo Başlığı Arızası</t>
  </si>
  <si>
    <t>03.09.2023 19:20:43</t>
  </si>
  <si>
    <t>03.09.2023 21:01:07</t>
  </si>
  <si>
    <t>MECİDİYE TR-4 45-72-L00577_B_91173678_91173678</t>
  </si>
  <si>
    <t>03.09.2023 19:21:30</t>
  </si>
  <si>
    <t>03.09.2023 22:13:30</t>
  </si>
  <si>
    <t>KAYMAKÇI TR-16 35-15-M00245_950387612_950387612</t>
  </si>
  <si>
    <t>03.09.2023 19:24:15</t>
  </si>
  <si>
    <t>03.09.2023 21:16:16</t>
  </si>
  <si>
    <t>KARABULU KÖK 35-31-L00227_DEMİRAYAKLAR L02_2119132</t>
  </si>
  <si>
    <t>03.09.2023 19:34:04</t>
  </si>
  <si>
    <t>03.09.2023 19:38:00</t>
  </si>
  <si>
    <t>TR-142 YAĞCILAR KÖK 35-19-M00142_YAĞCILAR M01_72114553</t>
  </si>
  <si>
    <t>03.09.2023 19:34:26</t>
  </si>
  <si>
    <t>03.09.2023 19:51:51</t>
  </si>
  <si>
    <t>GÖRDES TR-17 45-75-M00408__84910544_84910544</t>
  </si>
  <si>
    <t>03.09.2023 19:34:45</t>
  </si>
  <si>
    <t>03.09.2023 23:49:17</t>
  </si>
  <si>
    <t>KARABULU KÖK 35-31-L00227_KARABULU KÖK L06_2119140</t>
  </si>
  <si>
    <t>03.09.2023 19:35:11</t>
  </si>
  <si>
    <t>03.09.2023 20:16:41</t>
  </si>
  <si>
    <t>03.09.2023 19:38:31</t>
  </si>
  <si>
    <t>03.09.2023 20:02:31</t>
  </si>
  <si>
    <t>03.09.2023 19:59:41</t>
  </si>
  <si>
    <t>TR-74 HAYRETTİN TEKBAŞ GRB. 35-15-M00074_A_56361899_56361899</t>
  </si>
  <si>
    <t>03.09.2023 19:44:00</t>
  </si>
  <si>
    <t>04.09.2023 00:06:13</t>
  </si>
  <si>
    <t>KAŞIKÇI TR-1 35-24-M00240_35-24-M00240_2360789</t>
  </si>
  <si>
    <t>03.09.2023 19:44:41</t>
  </si>
  <si>
    <t>03.09.2023 19:47:33</t>
  </si>
  <si>
    <t>KINIK TM 35-24-A00004_KINIK-1 M017_76822105</t>
  </si>
  <si>
    <t>03.09.2023 19:45:13</t>
  </si>
  <si>
    <t>KAAN TR-1 45-71-M01520_45-71-M01520_2367646</t>
  </si>
  <si>
    <t>03.09.2023 19:50:49</t>
  </si>
  <si>
    <t>03.09.2023 23:55:32</t>
  </si>
  <si>
    <t>03.09.2023 19:57:00</t>
  </si>
  <si>
    <t>03.09.2023 20:38:17</t>
  </si>
  <si>
    <t>TR-240 35-19-L00240_C_91198587_91198587</t>
  </si>
  <si>
    <t>03.09.2023 19:57:31</t>
  </si>
  <si>
    <t>03.09.2023 21:52:29</t>
  </si>
  <si>
    <t>ÇINARLIKUYU KÖK 45-71-M00188_HatBaşıAyırıcı_53134658 M02_53134658</t>
  </si>
  <si>
    <t>03.09.2023 19:59:27</t>
  </si>
  <si>
    <t>03.09.2023 22:31:03</t>
  </si>
  <si>
    <t>K-4381 35-02-K04381_B B1B_5884785</t>
  </si>
  <si>
    <t>03.09.2023 20:14:09</t>
  </si>
  <si>
    <t>03.09.2023 22:54:23</t>
  </si>
  <si>
    <t>KAVAKLIDERE TR-12 45-73-M00145_TR-17 M01_2317696</t>
  </si>
  <si>
    <t>03.09.2023 20:23:36</t>
  </si>
  <si>
    <t>03.09.2023 21:41:57</t>
  </si>
  <si>
    <t>KAVAKLIDERE TR-18 45-73-M01017_45-73-M01017_2353367</t>
  </si>
  <si>
    <t>03.09.2023 21:42:49</t>
  </si>
  <si>
    <t>K-1635 35-02-K01635_K-3124 K04_2310381</t>
  </si>
  <si>
    <t>03.09.2023 20:34:11</t>
  </si>
  <si>
    <t>03.09.2023 21:27:31</t>
  </si>
  <si>
    <t>TAYTAN OFİS KÖK 45-78-M00314_ÜLKÜ FABRİKALAR M014_60669844</t>
  </si>
  <si>
    <t>03.09.2023 20:39:57</t>
  </si>
  <si>
    <t>03.09.2023 21:19:22</t>
  </si>
  <si>
    <t>TOPARLAR KARŞI MAH.TR-2 35-29-L00324__91369191_91369191</t>
  </si>
  <si>
    <t>03.09.2023 20:41:48</t>
  </si>
  <si>
    <t>03.09.2023 22:10:31</t>
  </si>
  <si>
    <t>DERBENT İM-DM 45-83-A00004_HatBaşıAyırıcı_53137061 L06_53137061</t>
  </si>
  <si>
    <t>03.09.2023 20:44:31</t>
  </si>
  <si>
    <t>03.09.2023 22:12:00</t>
  </si>
  <si>
    <t>H.K. KÖK 35-26-M00664_YAZIBAŞI ÇIKIŞI M05_65911869</t>
  </si>
  <si>
    <t>03.09.2023 20:44:40</t>
  </si>
  <si>
    <t>03.09.2023 21:01:51</t>
  </si>
  <si>
    <t>KİPA DM 35-26-M00283_HAVAI HAT DM-4 M03_2122331</t>
  </si>
  <si>
    <t>03.09.2023 20:45:31</t>
  </si>
  <si>
    <t>03.09.2023 21:01:47</t>
  </si>
  <si>
    <t>SEYDİKÖY TR-1 45-84-L00044_DIREK TIPI TRAFO HUCRESI H01_2064171</t>
  </si>
  <si>
    <t>03.09.2023 20:58:38</t>
  </si>
  <si>
    <t>03.09.2023 23:58:34</t>
  </si>
  <si>
    <t>BAHATTİN DOĞANER KÖK 35-27-M00482_KEMALPAŞA T.M. M02_72166792</t>
  </si>
  <si>
    <t>03.09.2023 21:03:41</t>
  </si>
  <si>
    <t>03.09.2023 22:24:07</t>
  </si>
  <si>
    <t>K-3036 35-04-K03036_E_56355980_56355980</t>
  </si>
  <si>
    <t>03.09.2023 21:26:51</t>
  </si>
  <si>
    <t>03.09.2023 22:03:37</t>
  </si>
  <si>
    <t>M-3335 35-04-M03335_C_56363578_56363578</t>
  </si>
  <si>
    <t>03.09.2023 21:37:33</t>
  </si>
  <si>
    <t>03.09.2023 22:34:29</t>
  </si>
  <si>
    <t>ÜLKÜ KÖK 45-78-M01394_SERVET BLOK M03_83839759</t>
  </si>
  <si>
    <t>03.09.2023 21:41:44</t>
  </si>
  <si>
    <t>04.09.2023 01:21:13</t>
  </si>
  <si>
    <t>M-3312(YATIRIM REZERVE) 35-07-M03312_99459112_99459112</t>
  </si>
  <si>
    <t>03.09.2023 21:49:42</t>
  </si>
  <si>
    <t>04.09.2023 00:11:58</t>
  </si>
  <si>
    <t>03.09.2023 22:02:53</t>
  </si>
  <si>
    <t>03.09.2023 22:24:31</t>
  </si>
  <si>
    <t>LOKMANKUYU KÖK 35-15-L00903_MENDERES L02_67112583</t>
  </si>
  <si>
    <t>03.09.2023 22:10:37</t>
  </si>
  <si>
    <t>03.09.2023 22:15:51</t>
  </si>
  <si>
    <t>KIZILDAM BADEMLİ TR-1 45-75-M00142_C_91025132_91025132</t>
  </si>
  <si>
    <t>03.09.2023 22:30:53</t>
  </si>
  <si>
    <t>04.09.2023 01:10:33</t>
  </si>
  <si>
    <t>M-1056 35-02-M01056_D_56365196_56365196</t>
  </si>
  <si>
    <t>03.09.2023 22:39:59</t>
  </si>
  <si>
    <t>04.09.2023 01:44:28</t>
  </si>
  <si>
    <t>ÇATALOLUK DM 45-74-M00227_HatBaşıAyırıcı_53134400 M10_53134400</t>
  </si>
  <si>
    <t>03.09.2023 22:44:37</t>
  </si>
  <si>
    <t>03.09.2023 23:44:51</t>
  </si>
  <si>
    <t>K-3515 35-02-K03515_913139408_913139408</t>
  </si>
  <si>
    <t>03.09.2023 23:03:10</t>
  </si>
  <si>
    <t>04.09.2023 00:51:23</t>
  </si>
  <si>
    <t>K-1996 35-01-K01996_B 1B_5914044</t>
  </si>
  <si>
    <t>04.09.2023 00:01:15</t>
  </si>
  <si>
    <t>04.09.2023 02:43:48</t>
  </si>
  <si>
    <t>AHMETLİ TR-1 45-77-M00056_A_56387086_56387086</t>
  </si>
  <si>
    <t>04.09.2023 00:01:29</t>
  </si>
  <si>
    <t>04.09.2023 01:16:11</t>
  </si>
  <si>
    <t>SART TR-4 45-78-M00176_TR-3 M01_2109152</t>
  </si>
  <si>
    <t>04.09.2023 00:16:07</t>
  </si>
  <si>
    <t>04.09.2023 08:46:03</t>
  </si>
  <si>
    <t>SART TR-1 KÖK 45-78-M00168_YILMAZ İM M05_81491751</t>
  </si>
  <si>
    <t>04.09.2023 00:16:51</t>
  </si>
  <si>
    <t>04.09.2023 01:35:47</t>
  </si>
  <si>
    <t>AHMETLİ TR-1 45-77-M00056_45-77-M00056_2355350</t>
  </si>
  <si>
    <t>04.09.2023 01:34:09</t>
  </si>
  <si>
    <t>04.09.2023 01:27:00</t>
  </si>
  <si>
    <t>04.09.2023 01:41:57</t>
  </si>
  <si>
    <t>GÖRDES TR-17 45-75-M00408_DAHİLİ TRAFO M03_84599907</t>
  </si>
  <si>
    <t>04.09.2023 02:10:06</t>
  </si>
  <si>
    <t>04.09.2023 04:15:11</t>
  </si>
  <si>
    <t>ÖZBEY İM 35-26-A00005_TR-1/ÖLÇÜ L04_2066123</t>
  </si>
  <si>
    <t>04.09.2023 06:01:42</t>
  </si>
  <si>
    <t>04.09.2023 06:26:57</t>
  </si>
  <si>
    <t>YAKAKÖY KÖK 45-75-M00067_HatBaşıAyırıcı_53135485 M02_53135485</t>
  </si>
  <si>
    <t>04.09.2023 06:04:32</t>
  </si>
  <si>
    <t>04.09.2023 07:14:55</t>
  </si>
  <si>
    <t>04.09.2023 06:13:51</t>
  </si>
  <si>
    <t>04.09.2023 06:45:31</t>
  </si>
  <si>
    <t>MORSAN TM 45-71-A00002_MURADİYE M13_2061929</t>
  </si>
  <si>
    <t>04.09.2023 06:13:57</t>
  </si>
  <si>
    <t>04.09.2023 06:35:21</t>
  </si>
  <si>
    <t>BAĞYURDU TM 35-27-A00003_OTOYOL M10_2306989</t>
  </si>
  <si>
    <t>04.09.2023 06:24:38</t>
  </si>
  <si>
    <t>04.09.2023 06:26:43</t>
  </si>
  <si>
    <t>KUŞLUK ÇAMKÖY TR-1 45-75-M00144_45-75-M00144_2356248</t>
  </si>
  <si>
    <t>04.09.2023 06:41:52</t>
  </si>
  <si>
    <t>04.09.2023 11:28:13</t>
  </si>
  <si>
    <t>GÜLENYAKA TURCUK TR-1 45-73-M00517_45-73-M00517_2353255</t>
  </si>
  <si>
    <t>04.09.2023 06:47:36</t>
  </si>
  <si>
    <t>04.09.2023 08:13:00</t>
  </si>
  <si>
    <t>BEYOBA TR-12 45-72-M00414_TR-6 SAZOBA TOPSU RİNG M04_2102850</t>
  </si>
  <si>
    <t>04.09.2023 06:50:37</t>
  </si>
  <si>
    <t>04.09.2023 06:50:51</t>
  </si>
  <si>
    <t>ÇANDARLI TR-18 35-30-M00018_955318015_955318015</t>
  </si>
  <si>
    <t>04.09.2023 06:56:14</t>
  </si>
  <si>
    <t>04.09.2023 12:32:33</t>
  </si>
  <si>
    <t>DERBENT TM 45-83-A00003_AHMETLİ M18_2312523</t>
  </si>
  <si>
    <t>04.09.2023 07:00:22</t>
  </si>
  <si>
    <t>04.09.2023 07:59:00</t>
  </si>
  <si>
    <t>TIRAZLI KÖK 45-79-M00079_BAHARLAR M06_72036244</t>
  </si>
  <si>
    <t>04.09.2023 07:07:47</t>
  </si>
  <si>
    <t>04.09.2023 07:07:57</t>
  </si>
  <si>
    <t>04.09.2023 07:14:01</t>
  </si>
  <si>
    <t>04.09.2023 07:59:47</t>
  </si>
  <si>
    <t>TAYTAN OFİS KÖK 45-78-M00314_HatBaşıAyırıcı_84998077 M06_84998077</t>
  </si>
  <si>
    <t>04.09.2023 07:19:52</t>
  </si>
  <si>
    <t>04.09.2023 09:21:38</t>
  </si>
  <si>
    <t>M-1414 35-01-M01414_D_56358673_56358673</t>
  </si>
  <si>
    <t>04.09.2023 07:23:40</t>
  </si>
  <si>
    <t>04.09.2023 11:35:40</t>
  </si>
  <si>
    <t>BADINCA TR-4 45-73-M00382_A_56397497_56397497</t>
  </si>
  <si>
    <t>04.09.2023 07:42:19</t>
  </si>
  <si>
    <t>04.09.2023 09:39:04</t>
  </si>
  <si>
    <t>İNCESU TR-1 45-77-L00100_C_56384976_56384976</t>
  </si>
  <si>
    <t>04.09.2023 07:42:56</t>
  </si>
  <si>
    <t>04.09.2023 09:09:36</t>
  </si>
  <si>
    <t>ALKAN KÖYÜ TR-1 45-73-M00204_945665871_945665871</t>
  </si>
  <si>
    <t>04.09.2023 07:47:55</t>
  </si>
  <si>
    <t>04.09.2023 09:53:57</t>
  </si>
  <si>
    <t>L-357 EGEM SAHİL SİT. 35-18-L00357_35-18-L00357_2357012</t>
  </si>
  <si>
    <t>04.09.2023 07:51:02</t>
  </si>
  <si>
    <t>04.09.2023 09:17:41</t>
  </si>
  <si>
    <t>ARKAS KÖK 35-27-M00497_EYÜP ALTIN M03_72167891</t>
  </si>
  <si>
    <t>04.09.2023 07:54:11</t>
  </si>
  <si>
    <t>04.09.2023 15:01:26</t>
  </si>
  <si>
    <t>KUŞÇULAR DM 35-19-M00461_ALAÇATI-1 ÇIKIŞ M02_46998946</t>
  </si>
  <si>
    <t>04.09.2023 08:14:20</t>
  </si>
  <si>
    <t>04.09.2023 10:11:31</t>
  </si>
  <si>
    <t>NH Altlık Arızası</t>
  </si>
  <si>
    <t>04.09.2023 08:17:37</t>
  </si>
  <si>
    <t>04.09.2023 09:06:13</t>
  </si>
  <si>
    <t>ARSLANLAR TM 35-26-A00004_DAĞKIZILCA-2 M07_2306547</t>
  </si>
  <si>
    <t>04.09.2023 08:31:12</t>
  </si>
  <si>
    <t>04.09.2023 08:39:21</t>
  </si>
  <si>
    <t>BAYINDIR İM 35-20-A00001_CANLI L09_2058779</t>
  </si>
  <si>
    <t>04.09.2023 08:32:07</t>
  </si>
  <si>
    <t>04.09.2023 08:32:41</t>
  </si>
  <si>
    <t>04.09.2023 08:38:21</t>
  </si>
  <si>
    <t>04.09.2023 08:56:57</t>
  </si>
  <si>
    <t>KÖSEDERE TR-2 35-21-L00125_35-21-L00125_2349148</t>
  </si>
  <si>
    <t>04.09.2023 08:49:58</t>
  </si>
  <si>
    <t>04.09.2023 10:15:57</t>
  </si>
  <si>
    <t>TR-55 45-77-L00055_945512261_945512261</t>
  </si>
  <si>
    <t>04.09.2023 08:50:26</t>
  </si>
  <si>
    <t>04.09.2023 10:03:35</t>
  </si>
  <si>
    <t>ÇAPAK KÖK 35-26-M00435_DAĞKIZILCA-1 GİRİŞ M03_76015958</t>
  </si>
  <si>
    <t>04.09.2023 08:56:11</t>
  </si>
  <si>
    <t>04.09.2023 09:52:41</t>
  </si>
  <si>
    <t>SOMA TR-4 45-82-M00004_DAĞITIM TRAFOSU M04_2094719</t>
  </si>
  <si>
    <t>04.09.2023 08:56:59</t>
  </si>
  <si>
    <t>04.09.2023 14:28:43</t>
  </si>
  <si>
    <t>M-2728 35-04-M02728_99263137_99263137</t>
  </si>
  <si>
    <t>04.09.2023 09:01:33</t>
  </si>
  <si>
    <t>M-2542 35-02-M02542_M-1046 M06_81703173</t>
  </si>
  <si>
    <t>04.09.2023 09:01:39</t>
  </si>
  <si>
    <t>04.09.2023 11:57:37</t>
  </si>
  <si>
    <t>04.09.2023 09:03:14</t>
  </si>
  <si>
    <t>04.09.2023 16:41:04</t>
  </si>
  <si>
    <t>KINIK TR-14 KÖK 35-24-L00014_TR-27 L08_2327983</t>
  </si>
  <si>
    <t>04.09.2023 09:03:53</t>
  </si>
  <si>
    <t>04.09.2023 11:22:47</t>
  </si>
  <si>
    <t>DM06/TR02 45-73-M00052_945677925_945677925</t>
  </si>
  <si>
    <t>04.09.2023 09:04:09</t>
  </si>
  <si>
    <t>04.09.2023 10:36:35</t>
  </si>
  <si>
    <t>YENİCEKÖY TR-1 45-72-L00184_B_56404612_56404612</t>
  </si>
  <si>
    <t>04.09.2023 09:04:11</t>
  </si>
  <si>
    <t>04.09.2023 15:31:08</t>
  </si>
  <si>
    <t>DM-13/21 (HAKİ BABA) 45-71-M00339_953215260_953215260</t>
  </si>
  <si>
    <t>04.09.2023 09:05:48</t>
  </si>
  <si>
    <t>04.09.2023 12:23:16</t>
  </si>
  <si>
    <t>GÖRDES TR-27 45-75-M00042_HatBaşıAyırıcı_53135103 M01_53135103</t>
  </si>
  <si>
    <t>04.09.2023 09:05:51</t>
  </si>
  <si>
    <t>04.09.2023 11:37:29</t>
  </si>
  <si>
    <t>K-1060 35-01-K01060_912329961_912329961</t>
  </si>
  <si>
    <t>04.09.2023 10:31:13</t>
  </si>
  <si>
    <t>VELİLER KÖK 35-31-L00116_UZUNKÖY L02_2119147</t>
  </si>
  <si>
    <t>04.09.2023 09:08:06</t>
  </si>
  <si>
    <t>04.09.2023 16:52:07</t>
  </si>
  <si>
    <t>DM-11/TR-11 45-72-L01002_DAĞITIM TRAFO DM-11/TR-11 L02_83506857</t>
  </si>
  <si>
    <t>04.09.2023 09:13:59</t>
  </si>
  <si>
    <t>04.09.2023 14:32:55</t>
  </si>
  <si>
    <t>K-3873 35-01-K03873_K-1061 K03_2070370</t>
  </si>
  <si>
    <t>04.09.2023 09:14:42</t>
  </si>
  <si>
    <t>04.09.2023 14:48:27</t>
  </si>
  <si>
    <t>04.09.2023 09:18:32</t>
  </si>
  <si>
    <t>04.09.2023 09:23:32</t>
  </si>
  <si>
    <t>OĞLANANASI TR-5 KÖK 35-22-M00092_OĞLANANASI TR-7 M07_89600570</t>
  </si>
  <si>
    <t>04.09.2023 09:20:37</t>
  </si>
  <si>
    <t>04.09.2023 09:52:51</t>
  </si>
  <si>
    <t>TR-51 35-15-M00051_C C01_93490462</t>
  </si>
  <si>
    <t>AG Box Arızası</t>
  </si>
  <si>
    <t>04.09.2023 09:24:40</t>
  </si>
  <si>
    <t>04.09.2023 12:22:09</t>
  </si>
  <si>
    <t>K-2950 35-03-K02950_910489227_910489227</t>
  </si>
  <si>
    <t>04.09.2023 09:26:27</t>
  </si>
  <si>
    <t>04.09.2023 12:37:44</t>
  </si>
  <si>
    <t>BİRGİ DM 35-15-L01013_CEVİZALAN L05_67562404</t>
  </si>
  <si>
    <t>04.09.2023 09:29:56</t>
  </si>
  <si>
    <t>04.09.2023 17:03:51</t>
  </si>
  <si>
    <t>DM-12/TR-1 45-72-L00062_45-72-L00062_66452752</t>
  </si>
  <si>
    <t>04.09.2023 09:32:08</t>
  </si>
  <si>
    <t>04.09.2023 13:04:17</t>
  </si>
  <si>
    <t>MEDAR TR-7 45-72-L00277_A_56393665_56393665</t>
  </si>
  <si>
    <t>04.09.2023 09:33:03</t>
  </si>
  <si>
    <t>04.09.2023 12:50:43</t>
  </si>
  <si>
    <t>PANAZTEPE DM 35-28-M00732_MALTEPE M03_2315519</t>
  </si>
  <si>
    <t>04.09.2023 09:34:31</t>
  </si>
  <si>
    <t>04.09.2023 15:25:37</t>
  </si>
  <si>
    <t>04.09.2023 09:39:18</t>
  </si>
  <si>
    <t>04.09.2023 17:20:17</t>
  </si>
  <si>
    <t>K-1194 35-08-K01194_TRF K04_42458822</t>
  </si>
  <si>
    <t>04.09.2023 09:40:57</t>
  </si>
  <si>
    <t>04.09.2023 10:06:45</t>
  </si>
  <si>
    <t>04.09.2023 09:42:53</t>
  </si>
  <si>
    <t>04.09.2023 17:37:32</t>
  </si>
  <si>
    <t>K-1996 35-01-K01996_911759012_911759012</t>
  </si>
  <si>
    <t>04.09.2023 09:53:01</t>
  </si>
  <si>
    <t>04.09.2023 11:47:22</t>
  </si>
  <si>
    <t>KÖPRÜBAŞI TR-10 45-86-M00010_45-86-M00010_72221111</t>
  </si>
  <si>
    <t>04.09.2023 14:03:00</t>
  </si>
  <si>
    <t>ORMANKÖY 35-26-M00466_12419215_56357753_56357753</t>
  </si>
  <si>
    <t>04.09.2023 09:54:09</t>
  </si>
  <si>
    <t>04.09.2023 11:21:12</t>
  </si>
  <si>
    <t>PAŞAKÖY KÖK 45-80-M00052_AYDINLAR ÇIKIŞI M06_72063857</t>
  </si>
  <si>
    <t>04.09.2023 09:55:12</t>
  </si>
  <si>
    <t>04.09.2023 12:16:01</t>
  </si>
  <si>
    <t>SAZOBA DM 45-72-M00413_KEMİKLİDERE GİRİŞ M04_2102711</t>
  </si>
  <si>
    <t>04.09.2023 09:57:21</t>
  </si>
  <si>
    <t>04.09.2023 11:19:01</t>
  </si>
  <si>
    <t>AVŞAR TR-1 45-83-L00340_FABRİKALAR L06_72154065</t>
  </si>
  <si>
    <t>04.09.2023 10:04:15</t>
  </si>
  <si>
    <t>04.09.2023 16:52:01</t>
  </si>
  <si>
    <t>105 EVLER 35-30-L00135_A_56404472_56404472</t>
  </si>
  <si>
    <t>04.09.2023 10:04:48</t>
  </si>
  <si>
    <t>04.09.2023 11:59:57</t>
  </si>
  <si>
    <t>04.09.2023 10:12:43</t>
  </si>
  <si>
    <t>04.09.2023 10:15:37</t>
  </si>
  <si>
    <t>KARABAĞ TR-1 35-31-L00127_35-31-L00127_2364004</t>
  </si>
  <si>
    <t>04.09.2023 10:15:42</t>
  </si>
  <si>
    <t>04.09.2023 14:52:11</t>
  </si>
  <si>
    <t>SEYREKLİ TR-1 35-15-L00441_35-15-L00441_2365593</t>
  </si>
  <si>
    <t>04.09.2023 10:19:17</t>
  </si>
  <si>
    <t>04.09.2023 17:15:47</t>
  </si>
  <si>
    <t>KÖSEDERE TR-1 35-21-L00124_35-21-L00124_2349075</t>
  </si>
  <si>
    <t>04.09.2023 10:25:58</t>
  </si>
  <si>
    <t>04.09.2023 15:25:52</t>
  </si>
  <si>
    <t>SELENDİ TR-10 45-81-M00010_945625999_945625999</t>
  </si>
  <si>
    <t>04.09.2023 10:26:20</t>
  </si>
  <si>
    <t>04.09.2023 18:25:53</t>
  </si>
  <si>
    <t>ŞEHİTLER TR-1 45-72-L00726_B_56406374_56406374</t>
  </si>
  <si>
    <t>04.09.2023 10:27:15</t>
  </si>
  <si>
    <t>04.09.2023 13:02:46</t>
  </si>
  <si>
    <t>M-3197 (YATIRIM REZERVE) 35-01-M03197_913242002_913242002</t>
  </si>
  <si>
    <t>04.09.2023 10:29:05</t>
  </si>
  <si>
    <t>04.09.2023 13:23:34</t>
  </si>
  <si>
    <t>TR-1/46 45-72-M00046_957839964_957839964</t>
  </si>
  <si>
    <t>04.09.2023 10:34:07</t>
  </si>
  <si>
    <t>04.09.2023 14:46:05</t>
  </si>
  <si>
    <t>DM-2/28 45-71-M00536_953205047_953205047</t>
  </si>
  <si>
    <t>04.09.2023 10:40:05</t>
  </si>
  <si>
    <t>04.09.2023 13:33:38</t>
  </si>
  <si>
    <t>AKHİSAR TM 45-72-A00006_KAPAKLI-1 M16_2313111</t>
  </si>
  <si>
    <t>04.09.2023 10:42:46</t>
  </si>
  <si>
    <t>04.09.2023 10:46:01</t>
  </si>
  <si>
    <t>KARGIN KÖK 45-71-M00095_AYTEKİNLER ESKİ HARMANDALI M07_2321769</t>
  </si>
  <si>
    <t>04.09.2023 10:47:01</t>
  </si>
  <si>
    <t>04.09.2023 10:47:07</t>
  </si>
  <si>
    <t>04.09.2023 10:48:17</t>
  </si>
  <si>
    <t>04.09.2023 11:35:01</t>
  </si>
  <si>
    <t>KIZLARALANI TR-1 45-72-L00712_C_56392157_56392157</t>
  </si>
  <si>
    <t>04.09.2023 10:49:20</t>
  </si>
  <si>
    <t>04.09.2023 12:28:16</t>
  </si>
  <si>
    <t>KARAKUZU TR-1 35-17-M00466_A_91186734_91186734</t>
  </si>
  <si>
    <t>04.09.2023 10:51:44</t>
  </si>
  <si>
    <t>04.09.2023 11:38:41</t>
  </si>
  <si>
    <t>AHMET  OLGUN VE ARK. T-SULAMA GRB. 35-13-L00127_DIREK TIPI TRAFO HUCRESI H01_2044503</t>
  </si>
  <si>
    <t>04.09.2023 10:55:28</t>
  </si>
  <si>
    <t>04.09.2023 12:50:30</t>
  </si>
  <si>
    <t>AZMAK TR-1 35-21-L00046_35-21-L00046_2357388</t>
  </si>
  <si>
    <t>04.09.2023 10:59:27</t>
  </si>
  <si>
    <t>04.09.2023 18:26:07</t>
  </si>
  <si>
    <t>KURTULMUŞ KÖK 45-72-L00080_KURTULMUŞ ÇIKIŞI L02_66546760</t>
  </si>
  <si>
    <t>04.09.2023 10:59:32</t>
  </si>
  <si>
    <t>04.09.2023 16:58:47</t>
  </si>
  <si>
    <t>AŞAĞICUMA TR-3 35-16-M00102_953322290_953322290</t>
  </si>
  <si>
    <t>04.09.2023 11:06:37</t>
  </si>
  <si>
    <t>04.09.2023 14:00:22</t>
  </si>
  <si>
    <t>TR-292 (İM-1/TR-2) 35-19-L00292_50031814 D03_50032192</t>
  </si>
  <si>
    <t>04.09.2023 11:07:31</t>
  </si>
  <si>
    <t>04.09.2023 12:40:18</t>
  </si>
  <si>
    <t>LOKMANKUYU KÖK 35-15-L00903_OVAKENT İM L04_67112580</t>
  </si>
  <si>
    <t>04.09.2023 11:07:47</t>
  </si>
  <si>
    <t>04.09.2023 11:18:37</t>
  </si>
  <si>
    <t>AKHİSAR İM 45-72-A00001_STADYUM DM M02_50251182</t>
  </si>
  <si>
    <t>04.09.2023 11:21:44</t>
  </si>
  <si>
    <t>04.09.2023 16:55:42</t>
  </si>
  <si>
    <t>04.09.2023 11:28:47</t>
  </si>
  <si>
    <t>04.09.2023 12:01:57</t>
  </si>
  <si>
    <t>ÖDEMİŞ İM 35-15-A00001_YENİ KENT L16_2062383</t>
  </si>
  <si>
    <t>04.09.2023 11:30:12</t>
  </si>
  <si>
    <t>04.09.2023 11:39:51</t>
  </si>
  <si>
    <t>K-3056 35-03-K03056_35-03-K03056_41936288</t>
  </si>
  <si>
    <t>04.09.2023 11:30:51</t>
  </si>
  <si>
    <t>04.09.2023 14:09:27</t>
  </si>
  <si>
    <t>04.09.2023 11:31:54</t>
  </si>
  <si>
    <t>04.09.2023 18:18:28</t>
  </si>
  <si>
    <t>DM-10/TR-37 35-22-M00554__81571013_81571013</t>
  </si>
  <si>
    <t>04.09.2023 11:31:57</t>
  </si>
  <si>
    <t>04.09.2023 13:06:01</t>
  </si>
  <si>
    <t>TR-2/33 45-72-L00033_B_91295794_91295794</t>
  </si>
  <si>
    <t>04.09.2023 11:34:09</t>
  </si>
  <si>
    <t>04.09.2023 15:23:04</t>
  </si>
  <si>
    <t>K-3248 35-07-K03248_35-07-K03248_2359595</t>
  </si>
  <si>
    <t>04.09.2023 11:34:45</t>
  </si>
  <si>
    <t>04.09.2023 11:48:57</t>
  </si>
  <si>
    <t>M-3056 35-03-M03056_35-03-M03056_79940549</t>
  </si>
  <si>
    <t>04.09.2023 11:37:28</t>
  </si>
  <si>
    <t>04.09.2023 14:12:24</t>
  </si>
  <si>
    <t>TR-2/93 45-83-L00093_45-83-L00093_2355088</t>
  </si>
  <si>
    <t>04.09.2023 11:46:10</t>
  </si>
  <si>
    <t>04.09.2023 12:47:37</t>
  </si>
  <si>
    <t>DM-21/18A 45-71-M00476_A A01b_95139685</t>
  </si>
  <si>
    <t>04.09.2023 11:48:04</t>
  </si>
  <si>
    <t>04.09.2023 15:32:12</t>
  </si>
  <si>
    <t>TR-81 45-78-L00081__60984679_60984679</t>
  </si>
  <si>
    <t>04.09.2023 12:08:55</t>
  </si>
  <si>
    <t>04.09.2023 13:33:41</t>
  </si>
  <si>
    <t>TR-2/4 45-83-L00004_45-83-L00004_72123412</t>
  </si>
  <si>
    <t>04.09.2023 12:10:43</t>
  </si>
  <si>
    <t>04.09.2023 12:52:00</t>
  </si>
  <si>
    <t>M-486 35-17-M00486_950306457_950306457</t>
  </si>
  <si>
    <t>04.09.2023 12:10:54</t>
  </si>
  <si>
    <t>04.09.2023 15:23:06</t>
  </si>
  <si>
    <t>SELENDİ DM 45-81-M00001_ESKİ SELENDİ M16_2321602</t>
  </si>
  <si>
    <t>04.09.2023 12:11:55</t>
  </si>
  <si>
    <t>04.09.2023 13:42:17</t>
  </si>
  <si>
    <t>BARAJ KÖK 35-17-M00461_HatBaşıAyırıcı_72921882 M04_72921882</t>
  </si>
  <si>
    <t>04.09.2023 12:12:28</t>
  </si>
  <si>
    <t>04.09.2023 12:52:41</t>
  </si>
  <si>
    <t>SELÇUK İM/DM 35-13-A00004_SELÇUK ZİRAİ SULAMA L05_65986069</t>
  </si>
  <si>
    <t>04.09.2023 12:16:03</t>
  </si>
  <si>
    <t>04.09.2023 12:46:10</t>
  </si>
  <si>
    <t>ARSLANLAR TM 35-26-A00004_BEŞİKÇİOĞLU M21_2307689</t>
  </si>
  <si>
    <t>04.09.2023 12:17:36</t>
  </si>
  <si>
    <t>04.09.2023 12:19:04</t>
  </si>
  <si>
    <t>AYRANCILAR DM-2 35-26-M00825_956627110_956627110</t>
  </si>
  <si>
    <t>04.09.2023 12:22:04</t>
  </si>
  <si>
    <t>04.09.2023 12:54:00</t>
  </si>
  <si>
    <t>K-1027 35-01-K01027_911700723_911700723</t>
  </si>
  <si>
    <t>04.09.2023 12:25:05</t>
  </si>
  <si>
    <t>04.09.2023 13:44:19</t>
  </si>
  <si>
    <t>M-1390 35-02-M01390_M-1470 M02_2035017</t>
  </si>
  <si>
    <t>04.09.2023 12:31:57</t>
  </si>
  <si>
    <t>04.09.2023 15:38:21</t>
  </si>
  <si>
    <t>BİRGİ TR-1 (TR-201) 35-19-M00201_956698697_956698697</t>
  </si>
  <si>
    <t>04.09.2023 12:38:47</t>
  </si>
  <si>
    <t>04.09.2023 15:46:45</t>
  </si>
  <si>
    <t>K-4226 35-08-K04226_99070942_99070942</t>
  </si>
  <si>
    <t>04.09.2023 12:39:35</t>
  </si>
  <si>
    <t>04.09.2023 15:55:41</t>
  </si>
  <si>
    <t>K-826 35-03-K00826_A A1_5892537</t>
  </si>
  <si>
    <t>AG Kablo Başlığı Arızası</t>
  </si>
  <si>
    <t>04.09.2023 12:40:46</t>
  </si>
  <si>
    <t>04.09.2023 14:09:17</t>
  </si>
  <si>
    <t>04.09.2023 12:41:55</t>
  </si>
  <si>
    <t>04.09.2023 17:22:47</t>
  </si>
  <si>
    <t>AYRANCILAR DM-2 35-26-M00825_5708969 D9_5926687</t>
  </si>
  <si>
    <t>04.09.2023 14:56:31</t>
  </si>
  <si>
    <t>KUŞÇULAR DM-2 35-19-M00515_KUŞÇULAR DM M02_80470363</t>
  </si>
  <si>
    <t>04.09.2023 12:57:11</t>
  </si>
  <si>
    <t>04.09.2023 13:46:31</t>
  </si>
  <si>
    <t>04.09.2023 13:01:22</t>
  </si>
  <si>
    <t>04.09.2023 13:03:03</t>
  </si>
  <si>
    <t>KAYIŞLAR KÖK 45-80-M00183_DİLEK M03_72195773</t>
  </si>
  <si>
    <t>04.09.2023 13:03:41</t>
  </si>
  <si>
    <t>04.09.2023 13:56:31</t>
  </si>
  <si>
    <t>POYRAZDAMLARI TR-11 45-78-M00576_KURTTUTAN GES M02_2106465</t>
  </si>
  <si>
    <t>04.09.2023 13:05:04</t>
  </si>
  <si>
    <t>04.09.2023 15:04:02</t>
  </si>
  <si>
    <t>DM-25/17-A 45-71-M00054_953196269_953196269</t>
  </si>
  <si>
    <t>04.09.2023 13:30:22</t>
  </si>
  <si>
    <t>04.09.2023 17:07:51</t>
  </si>
  <si>
    <t>YASEMİN DM 35-19-M00002_KUŞÇULAR DM-2 M02_2116640</t>
  </si>
  <si>
    <t>04.09.2023 13:34:36</t>
  </si>
  <si>
    <t>04.09.2023 13:42:33</t>
  </si>
  <si>
    <t>K-1025 35-01-K01025_35-01-K01025_2372293</t>
  </si>
  <si>
    <t>04.09.2023 13:37:32</t>
  </si>
  <si>
    <t>04.09.2023 13:48:31</t>
  </si>
  <si>
    <t>04.09.2023 13:38:21</t>
  </si>
  <si>
    <t>04.09.2023 15:43:18</t>
  </si>
  <si>
    <t>K-210 35-07-K00210_99402825_99402825</t>
  </si>
  <si>
    <t>04.09.2023 13:52:45</t>
  </si>
  <si>
    <t>04.09.2023 15:28:07</t>
  </si>
  <si>
    <t>L-109 BEYLER KÖYÜ 35-14-L00109_35-14-L00109_2368280</t>
  </si>
  <si>
    <t>04.09.2023 13:55:07</t>
  </si>
  <si>
    <t>04.09.2023 14:19:31</t>
  </si>
  <si>
    <t>TR-71 35-16-L00071_A_56397129_56397129</t>
  </si>
  <si>
    <t>04.09.2023 13:55:10</t>
  </si>
  <si>
    <t>04.09.2023 15:40:07</t>
  </si>
  <si>
    <t>KUMKUYUCAK KÖK 45-80-M00093_ÇİFTLİK M04_72193246</t>
  </si>
  <si>
    <t>04.09.2023 13:57:49</t>
  </si>
  <si>
    <t>04.09.2023 15:35:37</t>
  </si>
  <si>
    <t>AŞAĞICUMA TR-3 35-16-M00102_35-16-M00102_2347830</t>
  </si>
  <si>
    <t>04.09.2023 14:10:40</t>
  </si>
  <si>
    <t>YUKARI ÇOBANİSA TR-1 45-71-M00626_DIREK TIPI TRAFO HUCRESI H01_2077127</t>
  </si>
  <si>
    <t>04.09.2023 14:02:26</t>
  </si>
  <si>
    <t>04.09.2023 18:38:16</t>
  </si>
  <si>
    <t>DM-18/08 45-71-M00257_953218995_953218995</t>
  </si>
  <si>
    <t>04.09.2023 14:06:12</t>
  </si>
  <si>
    <t>04.09.2023 20:21:04</t>
  </si>
  <si>
    <t>K-826 35-03-K00826_35-03-K00826_41933386</t>
  </si>
  <si>
    <t>04.09.2023 14:49:17</t>
  </si>
  <si>
    <t>KAPAKLI DM 45-72-M00309_RAHMİYE-2 TARIMSAL SULAMA M03_2099571</t>
  </si>
  <si>
    <t>04.09.2023 14:16:46</t>
  </si>
  <si>
    <t>04.09.2023 14:44:04</t>
  </si>
  <si>
    <t>ULUKENT DM-6/7 KÖK 35-28-M00618_M-640 M12_79699569</t>
  </si>
  <si>
    <t>04.09.2023 14:17:17</t>
  </si>
  <si>
    <t>04.09.2023 15:14:51</t>
  </si>
  <si>
    <t>YEŞİLOVA ÇAYIR TR-2 35-20-L00127_955189793_955189793</t>
  </si>
  <si>
    <t>04.09.2023 14:21:56</t>
  </si>
  <si>
    <t>04.09.2023 16:52:25</t>
  </si>
  <si>
    <t>KUŞÇULAR DM-2 35-19-M00515_G _89423646</t>
  </si>
  <si>
    <t>04.09.2023 14:23:51</t>
  </si>
  <si>
    <t>04.09.2023 17:50:01</t>
  </si>
  <si>
    <t>MAHMUTLAR KÖK 45-74-M00354_HatBaşıAyırıcı_77952824 M09_77952824</t>
  </si>
  <si>
    <t>04.09.2023 14:37:57</t>
  </si>
  <si>
    <t>BORLU TR-3 45-86-M00048_ÇAMLICA TR-9/ÇAMLICA TR-12 M04_72228502</t>
  </si>
  <si>
    <t>04.09.2023 14:40:11</t>
  </si>
  <si>
    <t>04.09.2023 15:03:27</t>
  </si>
  <si>
    <t>K-1596 35-03-K01596_910342225_910342225</t>
  </si>
  <si>
    <t>04.09.2023 14:40:27</t>
  </si>
  <si>
    <t>04.09.2023 19:21:37</t>
  </si>
  <si>
    <t>SELENDİ TR-11 45-81-M00011_TR-12 M01_2078573</t>
  </si>
  <si>
    <t>04.09.2023 14:42:13</t>
  </si>
  <si>
    <t>04.09.2023 15:00:17</t>
  </si>
  <si>
    <t>ÇİNAN ÇALTIKÖY TR-1 45-81-M00228_45-81-M00228_2376471</t>
  </si>
  <si>
    <t>04.09.2023 14:44:57</t>
  </si>
  <si>
    <t>04.09.2023 15:42:55</t>
  </si>
  <si>
    <t>DM-13/21-A 45-71-M02374_954734855_954734855</t>
  </si>
  <si>
    <t>04.09.2023 14:47:20</t>
  </si>
  <si>
    <t>04.09.2023 16:07:28</t>
  </si>
  <si>
    <t>M-1980 35-09-M01980_913270309_913270309</t>
  </si>
  <si>
    <t>04.09.2023 14:50:53</t>
  </si>
  <si>
    <t>04.09.2023 17:51:01</t>
  </si>
  <si>
    <t>K-3577 35-02-K03577_35-02-K03577_2370273</t>
  </si>
  <si>
    <t>04.09.2023 15:05:01</t>
  </si>
  <si>
    <t>04.09.2023 15:38:51</t>
  </si>
  <si>
    <t>TR-61 35-26-M00061_956613693_956613693</t>
  </si>
  <si>
    <t>04.09.2023 15:06:59</t>
  </si>
  <si>
    <t>04.09.2023 15:45:52</t>
  </si>
  <si>
    <t>ERENKÖY TR-2 45-73-M00443_45-73-M00443_2353464</t>
  </si>
  <si>
    <t>04.09.2023 15:08:56</t>
  </si>
  <si>
    <t>04.09.2023 17:26:23</t>
  </si>
  <si>
    <t>TR-26 DM-4 45-72-M00116__81571166_81571166</t>
  </si>
  <si>
    <t>AG Sehim Bozukluğu</t>
  </si>
  <si>
    <t>04.09.2023 15:09:16</t>
  </si>
  <si>
    <t>04.09.2023 18:11:44</t>
  </si>
  <si>
    <t>ALİAĞA TR-43 DM 35-17-M00043_A A01_60809371</t>
  </si>
  <si>
    <t>04.09.2023 15:10:47</t>
  </si>
  <si>
    <t>04.09.2023 15:54:43</t>
  </si>
  <si>
    <t>DIRAZLAR TR-1 45-81-M00223_45-81-M00223_2376466</t>
  </si>
  <si>
    <t>04.09.2023 15:11:27</t>
  </si>
  <si>
    <t>04.09.2023 15:15:00</t>
  </si>
  <si>
    <t>TR-160 35-26-M00160_C_91052905_91052905</t>
  </si>
  <si>
    <t>04.09.2023 15:21:10</t>
  </si>
  <si>
    <t>04.09.2023 17:19:33</t>
  </si>
  <si>
    <t>TUZÇULLU TR-1 35-28-M00420_C_92412032_92412032</t>
  </si>
  <si>
    <t>04.09.2023 15:32:31</t>
  </si>
  <si>
    <t>04.09.2023 16:04:47</t>
  </si>
  <si>
    <t>K-4304 35-01-K04304_F_56361172_56361172</t>
  </si>
  <si>
    <t>04.09.2023 15:36:07</t>
  </si>
  <si>
    <t>04.09.2023 16:17:07</t>
  </si>
  <si>
    <t>TEKELİ DM 35-22-M00088_ESKİ AHMETBEYLİ M08_48495817</t>
  </si>
  <si>
    <t>04.09.2023 15:38:24</t>
  </si>
  <si>
    <t>04.09.2023 16:11:23</t>
  </si>
  <si>
    <t>TR-71 35-16-L00071_35-16-L00071_2349559</t>
  </si>
  <si>
    <t>04.09.2023 15:59:01</t>
  </si>
  <si>
    <t>OKLUİSA KÖK 45-81-M00046_SELENDİ DM M02_71994397</t>
  </si>
  <si>
    <t>04.09.2023 15:46:37</t>
  </si>
  <si>
    <t>04.09.2023 16:18:57</t>
  </si>
  <si>
    <t>04.09.2023 15:57:15</t>
  </si>
  <si>
    <t>04.09.2023 16:09:27</t>
  </si>
  <si>
    <t>DM-2/26 (ŞEHİTLER OKULU TR) 45-71-M00156_953204934_953204934</t>
  </si>
  <si>
    <t>04.09.2023 16:01:14</t>
  </si>
  <si>
    <t>04.09.2023 20:15:46</t>
  </si>
  <si>
    <t>KUŞÇULAR DM-2 35-19-M00515_KUŞÇULAR DM M02_80470427</t>
  </si>
  <si>
    <t>04.09.2023 16:02:12</t>
  </si>
  <si>
    <t>04.09.2023 16:03:27</t>
  </si>
  <si>
    <t>04.09.2023 16:09:01</t>
  </si>
  <si>
    <t>04.09.2023 16:13:57</t>
  </si>
  <si>
    <t>KAPANCI KÖK 45-78-L00229_HatBaşıAyırıcı_53139900 L02_53139900</t>
  </si>
  <si>
    <t>04.09.2023 16:13:17</t>
  </si>
  <si>
    <t>04.09.2023 16:14:57</t>
  </si>
  <si>
    <t>KINIK TR-24 35-24-M00024_35-24-M00024_2377346</t>
  </si>
  <si>
    <t>04.09.2023 16:16:33</t>
  </si>
  <si>
    <t>04.09.2023 17:55:57</t>
  </si>
  <si>
    <t>GÜLPINAR TR-1 45-75-M00147_945601372_945601372</t>
  </si>
  <si>
    <t>04.09.2023 16:16:51</t>
  </si>
  <si>
    <t>04.09.2023 17:26:50</t>
  </si>
  <si>
    <t>K-4304 35-01-K04304_35-01-K04304_2359780</t>
  </si>
  <si>
    <t>04.09.2023 16:36:50</t>
  </si>
  <si>
    <t>M-172 35-02-M00172_910692358_910692358</t>
  </si>
  <si>
    <t>04.09.2023 16:21:35</t>
  </si>
  <si>
    <t>04.09.2023 17:45:38</t>
  </si>
  <si>
    <t>SALUR KÖK 45-75-M00062_OĞULDURUK M03_72037125</t>
  </si>
  <si>
    <t>04.09.2023 16:31:11</t>
  </si>
  <si>
    <t>04.09.2023 16:32:01</t>
  </si>
  <si>
    <t>04.09.2023 16:32:52</t>
  </si>
  <si>
    <t>04.09.2023 17:03:37</t>
  </si>
  <si>
    <t>04.09.2023 16:35:11</t>
  </si>
  <si>
    <t>04.09.2023 16:35:21</t>
  </si>
  <si>
    <t>HARMANDALI KÖK 45-71-M00061_NURİ SORMAN M11_72231091</t>
  </si>
  <si>
    <t>04.09.2023 16:41:15</t>
  </si>
  <si>
    <t>04.09.2023 17:47:49</t>
  </si>
  <si>
    <t>BEYDERE KÖK 45-71-M00128_YENİKÖY (MANİSA TM DEN) M10_50217159</t>
  </si>
  <si>
    <t>04.09.2023 16:47:11</t>
  </si>
  <si>
    <t>04.09.2023 16:57:27</t>
  </si>
  <si>
    <t>RAHMANLAR TR-1 45-74-M00166_45-74-M00166_2359848</t>
  </si>
  <si>
    <t>04.09.2023 16:48:47</t>
  </si>
  <si>
    <t>04.09.2023 17:56:57</t>
  </si>
  <si>
    <t>SALUR KÖK 45-75-M00062_HatBaşıAyırıcı_53135529 M03_53135529</t>
  </si>
  <si>
    <t>04.09.2023 16:59:47</t>
  </si>
  <si>
    <t>04.09.2023 18:23:50</t>
  </si>
  <si>
    <t>SANAYİ SİTESİ TR-3 35-17-M00298_950315059_950315059</t>
  </si>
  <si>
    <t>04.09.2023 17:06:31</t>
  </si>
  <si>
    <t>04.09.2023 18:34:28</t>
  </si>
  <si>
    <t>M-3139(YATIRIM REZERVE) 35-02-M03139_ M01_81957558</t>
  </si>
  <si>
    <t>04.09.2023 17:08:47</t>
  </si>
  <si>
    <t>04.09.2023 18:50:51</t>
  </si>
  <si>
    <t>TR-1/2 45-72-M00002_956494652_956494652</t>
  </si>
  <si>
    <t>04.09.2023 17:12:33</t>
  </si>
  <si>
    <t>04.09.2023 18:43:54</t>
  </si>
  <si>
    <t>KIZILCAAVLU TR-1 35-29-L00565_35-29-L00565_2362068</t>
  </si>
  <si>
    <t>04.09.2023 17:20:20</t>
  </si>
  <si>
    <t>04.09.2023 18:23:17</t>
  </si>
  <si>
    <t>TR-43 35-16-L00043_948439276_948439276</t>
  </si>
  <si>
    <t>04.09.2023 17:20:29</t>
  </si>
  <si>
    <t>04.09.2023 18:32:56</t>
  </si>
  <si>
    <t>TR-85 SÜLEYMAN TALU GRB. 35-15-M00085_A_91361677_91361677</t>
  </si>
  <si>
    <t>04.09.2023 17:26:12</t>
  </si>
  <si>
    <t>04.09.2023 18:16:39</t>
  </si>
  <si>
    <t>SAZOBA TARIMSAL SULAMA TR-3 45-72-M00461_DIREK TIPI TRAFO HUCRESI H01_2112239</t>
  </si>
  <si>
    <t>04.09.2023 17:28:02</t>
  </si>
  <si>
    <t>04.09.2023 19:49:32</t>
  </si>
  <si>
    <t>FATİH KÖK 35-15-L01160_HORZUM L01_72298536</t>
  </si>
  <si>
    <t>04.09.2023 17:31:21</t>
  </si>
  <si>
    <t>04.09.2023 17:31:27</t>
  </si>
  <si>
    <t>IŞIKLAR KÖK 45-73-M00467_HatBaşıAyırıcı_97453147 M05_97453147</t>
  </si>
  <si>
    <t>04.09.2023 17:34:28</t>
  </si>
  <si>
    <t>04.09.2023 18:47:51</t>
  </si>
  <si>
    <t>KAPAKLI DM 45-72-M00309_RAHMİYE-1 TARIMSAL SULAMA M06_2099423</t>
  </si>
  <si>
    <t>04.09.2023 17:35:32</t>
  </si>
  <si>
    <t>04.09.2023 17:59:45</t>
  </si>
  <si>
    <t>YAKACIK TR-1 35-20-L00232_35-20-L00232_2376783</t>
  </si>
  <si>
    <t>04.09.2023 17:36:31</t>
  </si>
  <si>
    <t>04.09.2023 18:40:52</t>
  </si>
  <si>
    <t>M-2362 35-03-M02362_35-03-M02362_44450352</t>
  </si>
  <si>
    <t>04.09.2023 17:38:21</t>
  </si>
  <si>
    <t>04.09.2023 17:53:57</t>
  </si>
  <si>
    <t>SİNANCILAR KÖYÜ TR-2 35-27-L00260_A_90966649_90966649</t>
  </si>
  <si>
    <t>04.09.2023 17:39:03</t>
  </si>
  <si>
    <t>04.09.2023 20:22:50</t>
  </si>
  <si>
    <t>04.09.2023 17:42:31</t>
  </si>
  <si>
    <t>04.09.2023 18:18:57</t>
  </si>
  <si>
    <t>PAYAMLI M-21 35-25-M00171_956641885_956641885</t>
  </si>
  <si>
    <t>04.09.2023 17:47:34</t>
  </si>
  <si>
    <t>04.09.2023 21:17:00</t>
  </si>
  <si>
    <t>KÜRDÜLLÜ EKİNLİK TR-1 35-29-L00459_B_56402127_56402127</t>
  </si>
  <si>
    <t>04.09.2023 17:56:49</t>
  </si>
  <si>
    <t>04.09.2023 19:46:56</t>
  </si>
  <si>
    <t>K-4778 35-04-K04778_DIREK TIPI TRAFO HUCRESI H01_2089920</t>
  </si>
  <si>
    <t>04.09.2023 17:59:05</t>
  </si>
  <si>
    <t>04.09.2023 20:00:53</t>
  </si>
  <si>
    <t>GÜNEY DM 45-83-L00130_DAĞMARMARA L07_2096779</t>
  </si>
  <si>
    <t>04.09.2023 18:03:27</t>
  </si>
  <si>
    <t>04.09.2023 19:02:57</t>
  </si>
  <si>
    <t>04.09.2023 18:04:55</t>
  </si>
  <si>
    <t>04.09.2023 18:17:24</t>
  </si>
  <si>
    <t>YILMAZ İM 45-78-A00003_KAPANCI (YARAŞLI) L10_2103969</t>
  </si>
  <si>
    <t>04.09.2023 18:05:59</t>
  </si>
  <si>
    <t>04.09.2023 18:18:20</t>
  </si>
  <si>
    <t>DERİCİ KÖK 45-84-M00003_RAZOĞLU M07_2063919</t>
  </si>
  <si>
    <t>04.09.2023 18:06:47</t>
  </si>
  <si>
    <t>04.09.2023 19:37:51</t>
  </si>
  <si>
    <t>TR-1/10 45-72-M00010_TR-1/11 M05_85209825</t>
  </si>
  <si>
    <t>04.09.2023 18:08:23</t>
  </si>
  <si>
    <t>04.09.2023 19:41:54</t>
  </si>
  <si>
    <t>DERBENT TM 45-83-A00003_TURGUTLU ŞEHİR-1 M09_2312536</t>
  </si>
  <si>
    <t>04.09.2023 18:09:00</t>
  </si>
  <si>
    <t>04.09.2023 19:05:08</t>
  </si>
  <si>
    <t>TR-71 SEDAT IRMAK GRB. 35-15-M00071__96950122_96950122</t>
  </si>
  <si>
    <t>04.09.2023 18:11:06</t>
  </si>
  <si>
    <t>04.09.2023 21:08:05</t>
  </si>
  <si>
    <t>BAĞARASI TR-14 35-23-M00361_B_79385436_79385436</t>
  </si>
  <si>
    <t>04.09.2023 18:14:00</t>
  </si>
  <si>
    <t>04.09.2023 22:32:29</t>
  </si>
  <si>
    <t>TEKELİOĞLU TR-1 45-78-L00696_45-78-L00696_2353159</t>
  </si>
  <si>
    <t>04.09.2023 18:14:11</t>
  </si>
  <si>
    <t>04.09.2023 19:35:17</t>
  </si>
  <si>
    <t>04.09.2023 18:18:50</t>
  </si>
  <si>
    <t>04.09.2023 20:12:17</t>
  </si>
  <si>
    <t>TR-46 45-78-L00046__56387682_56387682</t>
  </si>
  <si>
    <t>04.09.2023 18:20:27</t>
  </si>
  <si>
    <t>04.09.2023 19:51:46</t>
  </si>
  <si>
    <t>MENEMEN TR-67 35-28-L00067_A E1_5907539</t>
  </si>
  <si>
    <t>04.09.2023 18:21:19</t>
  </si>
  <si>
    <t>04.09.2023 19:55:37</t>
  </si>
  <si>
    <t>K-870 35-02-K00870_95000578665_95000578665</t>
  </si>
  <si>
    <t>04.09.2023 18:27:59</t>
  </si>
  <si>
    <t>04.09.2023 21:46:04</t>
  </si>
  <si>
    <t>04.09.2023 18:28:22</t>
  </si>
  <si>
    <t>04.09.2023 18:42:46</t>
  </si>
  <si>
    <t>TR-58 45-78-M00058__72374191_72374191</t>
  </si>
  <si>
    <t>04.09.2023 18:30:34</t>
  </si>
  <si>
    <t>04.09.2023 19:18:41</t>
  </si>
  <si>
    <t>TIRAZLI KÖK 45-79-M00079_HatBaşıAyırıcı_64086892 M06_64086892</t>
  </si>
  <si>
    <t>04.09.2023 18:32:30</t>
  </si>
  <si>
    <t>04.09.2023 22:24:56</t>
  </si>
  <si>
    <t>TR-1/11 45-83-M00011_BAĞYURDU TM M014_83843010</t>
  </si>
  <si>
    <t>04.09.2023 18:32:41</t>
  </si>
  <si>
    <t>04.09.2023 19:45:01</t>
  </si>
  <si>
    <t>KİLLİK TR-6 45-73-M00347_45-73-M00347_66992767</t>
  </si>
  <si>
    <t>04.09.2023 18:34:19</t>
  </si>
  <si>
    <t>04.09.2023 21:39:57</t>
  </si>
  <si>
    <t>TR-43 35-16-L00043_915958150_915958150</t>
  </si>
  <si>
    <t>04.09.2023 18:38:03</t>
  </si>
  <si>
    <t>04.09.2023 20:27:43</t>
  </si>
  <si>
    <t>EMCELLİ TR-2 45-79-M00304_A_56388175_56388175</t>
  </si>
  <si>
    <t>04.09.2023 19:14:49</t>
  </si>
  <si>
    <t>04.09.2023 18:40:47</t>
  </si>
  <si>
    <t>04.09.2023 19:15:51</t>
  </si>
  <si>
    <t>ÇANAKÇI TR-1 45-79-M00187_A_56402931_56402931</t>
  </si>
  <si>
    <t>04.09.2023 18:42:05</t>
  </si>
  <si>
    <t>04.09.2023 21:05:45</t>
  </si>
  <si>
    <t>BEYLER KÖK 45-85-L00034_TAŞKUYUCAK L03_85678659</t>
  </si>
  <si>
    <t>04.09.2023 18:42:11</t>
  </si>
  <si>
    <t>04.09.2023 18:43:47</t>
  </si>
  <si>
    <t>AHMETLİ İM 45-84-A00001_KÖY GRUBU L05_2314527</t>
  </si>
  <si>
    <t>04.09.2023 19:30:31</t>
  </si>
  <si>
    <t>BEYLER KÖK 45-85-L00034_HatBaşıAyırıcı_53135928 L03_53135928</t>
  </si>
  <si>
    <t>04.09.2023 18:45:57</t>
  </si>
  <si>
    <t>04.09.2023 18:54:57</t>
  </si>
  <si>
    <t>DAYSAN TR-1 35-29-L00126_48346050_56370119_56370119</t>
  </si>
  <si>
    <t>04.09.2023 18:49:00</t>
  </si>
  <si>
    <t>04.09.2023 20:03:33</t>
  </si>
  <si>
    <t>ÇARIKMAHMUTLU TR 45-77-L00172_45-77-L00172_2374732</t>
  </si>
  <si>
    <t>04.09.2023 18:52:27</t>
  </si>
  <si>
    <t>04.09.2023 19:53:11</t>
  </si>
  <si>
    <t>YAKAKÖY KÖK 45-75-M00067_BOYALI M03_2324688</t>
  </si>
  <si>
    <t>04.09.2023 18:53:17</t>
  </si>
  <si>
    <t>04.09.2023 19:09:00</t>
  </si>
  <si>
    <t>MURADİYE TR-5 (ESKİ MEZARLIK YANI) 45-71-M00204_COCA COLA M02_2091441</t>
  </si>
  <si>
    <t>04.09.2023 18:55:27</t>
  </si>
  <si>
    <t>04.09.2023 20:48:41</t>
  </si>
  <si>
    <t>YUKARI ÇOBANİSA TR-1 45-71-M00626_43137476_56384245_56384245</t>
  </si>
  <si>
    <t>04.09.2023 18:57:41</t>
  </si>
  <si>
    <t>04.09.2023 19:34:33</t>
  </si>
  <si>
    <t>AKSELENDİ İM 45-72-A00004_AKSELENDİ TR7 L11_75948385</t>
  </si>
  <si>
    <t>04.09.2023 19:02:27</t>
  </si>
  <si>
    <t>04.09.2023 19:39:27</t>
  </si>
  <si>
    <t>04.09.2023 19:03:57</t>
  </si>
  <si>
    <t>04.09.2023 20:00:51</t>
  </si>
  <si>
    <t>04.09.2023 19:04:51</t>
  </si>
  <si>
    <t>04.09.2023 19:40:47</t>
  </si>
  <si>
    <t>AVŞAR İM 45-83-A00002_F KOLU L03_81661008</t>
  </si>
  <si>
    <t>04.09.2023 19:07:31</t>
  </si>
  <si>
    <t>04.09.2023 23:01:57</t>
  </si>
  <si>
    <t>POYRAZ KÖK 45-78-M00651_POYRAZ MERKEZ-BOZAĞAÇ M03_2307304</t>
  </si>
  <si>
    <t>04.09.2023 19:07:37</t>
  </si>
  <si>
    <t>04.09.2023 20:33:11</t>
  </si>
  <si>
    <t>DM-12/03 (KIZ YURDU YANI) 45-71-M00317_953199902_953199902</t>
  </si>
  <si>
    <t>04.09.2023 19:08:05</t>
  </si>
  <si>
    <t>04.09.2023 21:51:16</t>
  </si>
  <si>
    <t>KARAYENİCE TR-2 45-71-M01507_DIREK TIPI TRAFO HUCRESI H01_2082985</t>
  </si>
  <si>
    <t>04.09.2023 19:08:49</t>
  </si>
  <si>
    <t>04.09.2023 22:37:25</t>
  </si>
  <si>
    <t>YUSUFLU KÖK 35-20-L00077_ERGENLİ L01_66527928</t>
  </si>
  <si>
    <t>04.09.2023 19:13:01</t>
  </si>
  <si>
    <t>04.09.2023 19:13:07</t>
  </si>
  <si>
    <t>BADINCA KÖK 45-73-M00341_CABBAR DM GİRİŞ M01_75912944</t>
  </si>
  <si>
    <t>04.09.2023 19:13:11</t>
  </si>
  <si>
    <t>04.09.2023 19:45:21</t>
  </si>
  <si>
    <t>CABARLAR KÖK 45-75-M00053_HatBaşıAyırıcı_53135630 M02_53135630</t>
  </si>
  <si>
    <t>04.09.2023 19:13:47</t>
  </si>
  <si>
    <t>AKHİSAR TM 45-72-A00006_AKHİSAR ŞEHİR-3 M22_2313105</t>
  </si>
  <si>
    <t>04.09.2023 19:14:27</t>
  </si>
  <si>
    <t>04.09.2023 20:03:11</t>
  </si>
  <si>
    <t>EMCELLİ TR-2 45-79-M00304_45-79-M00304_2348723</t>
  </si>
  <si>
    <t>04.09.2023 20:11:55</t>
  </si>
  <si>
    <t>UĞURLU KÖK 45-86-M00045_ALANYOLU KIRANŞEYH M04_72226023</t>
  </si>
  <si>
    <t>04.09.2023 19:24:37</t>
  </si>
  <si>
    <t>04.09.2023 19:54:14</t>
  </si>
  <si>
    <t>AKHİSAR TM 45-72-A00006_GÖRDES M05_2313118</t>
  </si>
  <si>
    <t>04.09.2023 19:24:49</t>
  </si>
  <si>
    <t>04.09.2023 21:06:07</t>
  </si>
  <si>
    <t>TR-51 TORBALI PAZAR YERİ 35-26-M00051_95000044545_95000044545</t>
  </si>
  <si>
    <t>04.09.2023 19:26:22</t>
  </si>
  <si>
    <t>04.09.2023 21:31:08</t>
  </si>
  <si>
    <t>BAĞARASI TR-12 35-23-M00181_C_91357736_91357736</t>
  </si>
  <si>
    <t>04.09.2023 19:32:05</t>
  </si>
  <si>
    <t>04.09.2023 20:17:55</t>
  </si>
  <si>
    <t>SELENDİ TR-3 45-81-M00003_TR-30 M05_2076760</t>
  </si>
  <si>
    <t>04.09.2023 19:32:17</t>
  </si>
  <si>
    <t>04.09.2023 20:07:54</t>
  </si>
  <si>
    <t>ÇAKMAKLI TR-2 35-17-M00346_A_91304927_91304927</t>
  </si>
  <si>
    <t>04.09.2023 19:32:34</t>
  </si>
  <si>
    <t>04.09.2023 20:22:57</t>
  </si>
  <si>
    <t>SUDELİĞİ KÖK 45-72-L00111_DİNGİLLER ÇIKIŞI L03_66544615</t>
  </si>
  <si>
    <t>04.09.2023 19:33:17</t>
  </si>
  <si>
    <t>04.09.2023 19:33:42</t>
  </si>
  <si>
    <t>SARAÇLAR KÖK 45-77-L00104_HatBaşıAyırıcı_89227448 L05_89227448</t>
  </si>
  <si>
    <t>04.09.2023 19:34:57</t>
  </si>
  <si>
    <t>04.09.2023 20:30:34</t>
  </si>
  <si>
    <t>K-4982 35-04-K04982_K-1181 K05_95325359</t>
  </si>
  <si>
    <t>04.09.2023 19:37:17</t>
  </si>
  <si>
    <t>04.09.2023 19:47:17</t>
  </si>
  <si>
    <t>SARIBEY TR-3 45-83-L00302__83946701_83946701</t>
  </si>
  <si>
    <t>04.09.2023 19:38:23</t>
  </si>
  <si>
    <t>04.09.2023 20:36:20</t>
  </si>
  <si>
    <t>TR-71 45-78-L00071__56384678_56384678</t>
  </si>
  <si>
    <t>04.09.2023 19:41:23</t>
  </si>
  <si>
    <t>04.09.2023 21:22:04</t>
  </si>
  <si>
    <t>TR-20 45-74-M00020_B_56351985_56351985</t>
  </si>
  <si>
    <t>04.09.2023 19:43:29</t>
  </si>
  <si>
    <t>04.09.2023 20:11:33</t>
  </si>
  <si>
    <t>AKHİSAR TM 45-72-A00006_AKHİSAR ŞEHİR-2 M15_2313122</t>
  </si>
  <si>
    <t>04.09.2023 19:49:25</t>
  </si>
  <si>
    <t>04.09.2023 20:18:27</t>
  </si>
  <si>
    <t>AKHİSAR İM 45-72-A00001_BAŞLAMIŞ L02_2058314</t>
  </si>
  <si>
    <t>04.09.2023 19:50:01</t>
  </si>
  <si>
    <t>05.09.2023 04:10:00</t>
  </si>
  <si>
    <t>BADINCA KÖK 45-73-M00341_EVRENLİ KÖK M03_75912950</t>
  </si>
  <si>
    <t>04.09.2023 19:52:32</t>
  </si>
  <si>
    <t>04.09.2023 20:15:56</t>
  </si>
  <si>
    <t>HACIİSA TR-1 45-83-L00282_45-83-L00282_83780614</t>
  </si>
  <si>
    <t>04.09.2023 19:54:23</t>
  </si>
  <si>
    <t>04.09.2023 22:57:29</t>
  </si>
  <si>
    <t>SUBAŞI İM 35-26-A00002_NAİME L03_2035579</t>
  </si>
  <si>
    <t>04.09.2023 19:55:32</t>
  </si>
  <si>
    <t>04.09.2023 20:23:17</t>
  </si>
  <si>
    <t>SELENDİ TR-6 45-81-M00006_HASTANE ARKASI M03_2077426</t>
  </si>
  <si>
    <t>04.09.2023 20:00:27</t>
  </si>
  <si>
    <t>04.09.2023 20:04:47</t>
  </si>
  <si>
    <t>M-1765 35-02-M01765_DÖSAN- NİF M04_66096569</t>
  </si>
  <si>
    <t>04.09.2023 20:01:07</t>
  </si>
  <si>
    <t>04.09.2023 21:08:15</t>
  </si>
  <si>
    <t>M-1 35-02-M00001_KEMALPAŞA-2 ÇIKIŞ M13_78582491</t>
  </si>
  <si>
    <t>04.09.2023 20:01:08</t>
  </si>
  <si>
    <t>04.09.2023 20:30:37</t>
  </si>
  <si>
    <t>AFŞAR TR-3 YENİMAHALLE 45-79-M00346_A_91132120_91132120</t>
  </si>
  <si>
    <t>04.09.2023 20:07:21</t>
  </si>
  <si>
    <t>04.09.2023 22:12:17</t>
  </si>
  <si>
    <t>SELENDİ TR-3 45-81-M00003_45-81-M00003_2355013</t>
  </si>
  <si>
    <t>04.09.2023 20:12:34</t>
  </si>
  <si>
    <t>04.09.2023 20:47:53</t>
  </si>
  <si>
    <t>SELENDİ TR-6 45-81-M00006_YILDIZ ENEZLER M04_2077919</t>
  </si>
  <si>
    <t>OG İzolatör Arızası</t>
  </si>
  <si>
    <t>04.09.2023 20:14:04</t>
  </si>
  <si>
    <t>05.09.2023 00:25:36</t>
  </si>
  <si>
    <t>HAVAOĞLU TR-1 45-81-M00070_A_56398854_56398854</t>
  </si>
  <si>
    <t>05.09.2023 01:04:49</t>
  </si>
  <si>
    <t>K-601 35-01-K00601_911668451_911668451</t>
  </si>
  <si>
    <t>04.09.2023 20:16:17</t>
  </si>
  <si>
    <t>04.09.2023 22:29:28</t>
  </si>
  <si>
    <t>SEKİKÖY TR-12 35-15-L01177_A_90993080_90993080</t>
  </si>
  <si>
    <t>04.09.2023 20:16:39</t>
  </si>
  <si>
    <t>04.09.2023 20:26:13</t>
  </si>
  <si>
    <t>KERPİÇLİK KÖYÜ TR-1 35-15-L00546_D_56353894_56353894</t>
  </si>
  <si>
    <t>04.09.2023 20:19:12</t>
  </si>
  <si>
    <t>04.09.2023 22:59:37</t>
  </si>
  <si>
    <t>TR-70 35-16-L00070_A_56398440_56398440</t>
  </si>
  <si>
    <t>04.09.2023 20:19:33</t>
  </si>
  <si>
    <t>04.09.2023 20:50:36</t>
  </si>
  <si>
    <t>04.09.2023 20:21:07</t>
  </si>
  <si>
    <t>04.09.2023 20:28:58</t>
  </si>
  <si>
    <t>KUŞÇULAR DM-2 35-19-M00515__81571133_81571133</t>
  </si>
  <si>
    <t>04.09.2023 20:22:51</t>
  </si>
  <si>
    <t>04.09.2023 20:57:13</t>
  </si>
  <si>
    <t>BEYDERE KÖK 45-71-M00128_ESKİ YENİKÖY M09_50217160</t>
  </si>
  <si>
    <t>04.09.2023 20:25:38</t>
  </si>
  <si>
    <t>04.09.2023 21:20:28</t>
  </si>
  <si>
    <t>KAYALIOĞLU KÖK 45-72-L00070_KAYALIOĞLU L01_89345351</t>
  </si>
  <si>
    <t>04.09.2023 20:25:50</t>
  </si>
  <si>
    <t>04.09.2023 21:51:55</t>
  </si>
  <si>
    <t>YAKACIK TR-1 35-20-L00232_955206407_955206407</t>
  </si>
  <si>
    <t>04.09.2023 20:27:28</t>
  </si>
  <si>
    <t>04.09.2023 22:09:00</t>
  </si>
  <si>
    <t>KIRKAĞAÇ DM 45-76-M00043_GELENBE M03_72247484</t>
  </si>
  <si>
    <t>04.09.2023 20:28:27</t>
  </si>
  <si>
    <t>04.09.2023 23:38:51</t>
  </si>
  <si>
    <t>DM-2/TR-7 35-13-L00488_TR-10 L02_76711325</t>
  </si>
  <si>
    <t>04.09.2023 20:29:20</t>
  </si>
  <si>
    <t>04.09.2023 20:56:36</t>
  </si>
  <si>
    <t>KIZLARALANI TR-1 45-72-L00712_A_56394667_56394667</t>
  </si>
  <si>
    <t>04.09.2023 20:30:07</t>
  </si>
  <si>
    <t>05.09.2023 04:04:08</t>
  </si>
  <si>
    <t>SELÇUK İM/DM 35-13-A00004_ŞEHİR-1 L03_65986071</t>
  </si>
  <si>
    <t>04.09.2023 20:30:57</t>
  </si>
  <si>
    <t>04.09.2023 20:33:55</t>
  </si>
  <si>
    <t>ÖRÜCÜLER KÖK 45-74-M00355_DEMİRCİLER M02_79409447</t>
  </si>
  <si>
    <t>04.09.2023 20:31:32</t>
  </si>
  <si>
    <t>04.09.2023 20:31:51</t>
  </si>
  <si>
    <t>KÜÇÜKOBA TR-1 45-74-M00108_B_56356781_56356781</t>
  </si>
  <si>
    <t>04.09.2023 23:26:26</t>
  </si>
  <si>
    <t>DELEMENLER BAHÇEARASI TR-1 45-73-M00670_A_56390297_56390297</t>
  </si>
  <si>
    <t>04.09.2023 20:32:07</t>
  </si>
  <si>
    <t>04.09.2023 23:39:31</t>
  </si>
  <si>
    <t>NAİME KÖY-2 35-26-L00341_DIREK TIPI TRAFO HUCRESI H01_2039792</t>
  </si>
  <si>
    <t>04.09.2023 20:34:49</t>
  </si>
  <si>
    <t>04.09.2023 21:51:51</t>
  </si>
  <si>
    <t>SOMA A SANTRALİ İM/DM 45-82-A00001_MADEN L16_2324962</t>
  </si>
  <si>
    <t>04.09.2023 20:35:17</t>
  </si>
  <si>
    <t>04.09.2023 21:30:01</t>
  </si>
  <si>
    <t>KARAİSALAR TR-1 45-74-M00239_45-74-M00239_2370075</t>
  </si>
  <si>
    <t>04.09.2023 20:35:53</t>
  </si>
  <si>
    <t>05.09.2023 02:57:49</t>
  </si>
  <si>
    <t>M-452 35-02-M00452_D_56363697_56363697</t>
  </si>
  <si>
    <t>04.09.2023 20:35:55</t>
  </si>
  <si>
    <t>04.09.2023 23:05:55</t>
  </si>
  <si>
    <t>MEDAR DM 45-72-L00079_TR-3 L04_66588789</t>
  </si>
  <si>
    <t>04.09.2023 20:36:41</t>
  </si>
  <si>
    <t>04.09.2023 23:26:56</t>
  </si>
  <si>
    <t>AKSELENDİ TR-6 45-72-L00828_A_56406362_56406362</t>
  </si>
  <si>
    <t>04.09.2023 20:38:27</t>
  </si>
  <si>
    <t>05.09.2023 03:11:36</t>
  </si>
  <si>
    <t>ÖRÜCÜLER KÖK 45-74-M00355_BARDAKÇI M04_79409498</t>
  </si>
  <si>
    <t>04.09.2023 20:39:00</t>
  </si>
  <si>
    <t>04.09.2023 22:31:53</t>
  </si>
  <si>
    <t>MAHMUTLAR KÖK 45-74-M00354_DEMİRKÖPRÜ M08_79385783</t>
  </si>
  <si>
    <t>04.09.2023 20:42:57</t>
  </si>
  <si>
    <t>04.09.2023 20:44:00</t>
  </si>
  <si>
    <t>DM-9/TR-1 45-72-M00628_TR-1/86 M011_92389071</t>
  </si>
  <si>
    <t>04.09.2023 20:43:17</t>
  </si>
  <si>
    <t>05.09.2023 01:08:07</t>
  </si>
  <si>
    <t>BOZYERLER TR-2 35-16-M00140_A_56395400_56395400</t>
  </si>
  <si>
    <t>04.09.2023 20:43:18</t>
  </si>
  <si>
    <t>04.09.2023 21:59:30</t>
  </si>
  <si>
    <t>SARIYURT TR-1 35-20-L00259_35-20-L00259_2371388</t>
  </si>
  <si>
    <t>04.09.2023 20:50:31</t>
  </si>
  <si>
    <t>04.09.2023 21:26:37</t>
  </si>
  <si>
    <t>GÜMÜŞÇAY TR-1 45-73-M00903_B_56402277_56402277</t>
  </si>
  <si>
    <t>04.09.2023 20:51:48</t>
  </si>
  <si>
    <t>04.09.2023 22:27:18</t>
  </si>
  <si>
    <t>AKHİSAR İM 45-72-A00001_CAMÖNÜ L03_2058312</t>
  </si>
  <si>
    <t>04.09.2023 20:52:53</t>
  </si>
  <si>
    <t>05.09.2023 04:21:18</t>
  </si>
  <si>
    <t>04.09.2023 20:53:37</t>
  </si>
  <si>
    <t>04.09.2023 21:45:47</t>
  </si>
  <si>
    <t>SOMA A SANTRALİ İM/DM 45-82-A00001_DENİŞ-1 M11_2091633</t>
  </si>
  <si>
    <t>04.09.2023 21:03:51</t>
  </si>
  <si>
    <t>04.09.2023 23:31:12</t>
  </si>
  <si>
    <t>M-1335 KAYADİBİ KÖK 35-02-M01335_M-640 TRT ÇIKIŞI M03_2118176</t>
  </si>
  <si>
    <t>04.09.2023 21:08:35</t>
  </si>
  <si>
    <t>04.09.2023 22:23:55</t>
  </si>
  <si>
    <t>DM-3/12 35-29-M00012_48371367_56361192_56361192</t>
  </si>
  <si>
    <t>04.09.2023 21:16:19</t>
  </si>
  <si>
    <t>04.09.2023 22:09:24</t>
  </si>
  <si>
    <t>ALAYBEY MH TR-1 45-74-M00346_45-74-M00346_83949738</t>
  </si>
  <si>
    <t>04.09.2023 21:16:47</t>
  </si>
  <si>
    <t>05.09.2023 01:26:47</t>
  </si>
  <si>
    <t>DM-3/TR-9 35-13-L00055_TR-18 L01_66486527</t>
  </si>
  <si>
    <t>OG Hatta Ağaç Kesimi</t>
  </si>
  <si>
    <t>04.09.2023 21:16:57</t>
  </si>
  <si>
    <t>04.09.2023 22:12:52</t>
  </si>
  <si>
    <t>OKLUİSA KÖK 45-81-M00046_HatBaşıAyırıcı_73063134 M04_73063134</t>
  </si>
  <si>
    <t>04.09.2023 21:18:58</t>
  </si>
  <si>
    <t>05.09.2023 01:49:17</t>
  </si>
  <si>
    <t>04.09.2023 21:19:12</t>
  </si>
  <si>
    <t>04.09.2023 21:48:17</t>
  </si>
  <si>
    <t>04.09.2023 21:25:52</t>
  </si>
  <si>
    <t>04.09.2023 23:41:24</t>
  </si>
  <si>
    <t>RAHMANLAR KÖK 45-81-M00327_KARAKOZAN KÖY M03_90848851</t>
  </si>
  <si>
    <t>04.09.2023 21:28:57</t>
  </si>
  <si>
    <t>04.09.2023 23:59:47</t>
  </si>
  <si>
    <t>NİF KÖK 35-27-M00365_ENKA -ETHEM KUYUMCU-YENER TINAZ M02_72177338</t>
  </si>
  <si>
    <t>04.09.2023 21:29:55</t>
  </si>
  <si>
    <t>04.09.2023 23:55:06</t>
  </si>
  <si>
    <t>K-748 35-07-K00748_B_56379711_56379711</t>
  </si>
  <si>
    <t>04.09.2023 21:37:23</t>
  </si>
  <si>
    <t>04.09.2023 22:24:22</t>
  </si>
  <si>
    <t>GÖKÇEÖREN TEPE RESTAURANT TR 45-77-M00025_945515267_945515267</t>
  </si>
  <si>
    <t>04.09.2023 21:40:18</t>
  </si>
  <si>
    <t>05.09.2023 00:00:49</t>
  </si>
  <si>
    <t>CAVİT ALTUĞ ÖZEL TR 35-15-L00876Ö_DIREK TIPI TRAFO HUCRESI H01_2044547</t>
  </si>
  <si>
    <t>04.09.2023 21:46:40</t>
  </si>
  <si>
    <t>05.09.2023 01:08:06</t>
  </si>
  <si>
    <t>SUBAŞI İM 35-26-A00002_NAİME L03_2304032</t>
  </si>
  <si>
    <t>04.09.2023 21:51:21</t>
  </si>
  <si>
    <t>04.09.2023 22:28:52</t>
  </si>
  <si>
    <t>ÇAMPINAR TARIMSAL SULAMA TR-5 45-83-M00362_DIREK TIPI TRAFO HUCRESI H01_2104734</t>
  </si>
  <si>
    <t>04.09.2023 21:52:36</t>
  </si>
  <si>
    <t>05.09.2023 01:13:17</t>
  </si>
  <si>
    <t>KADIOVACIK TR-1 35-19-M00202_35-19-M00202_2364472</t>
  </si>
  <si>
    <t>04.09.2023 21:54:07</t>
  </si>
  <si>
    <t>04.09.2023 23:35:31</t>
  </si>
  <si>
    <t>DAMARDI AKPINAR TR-2 45-75-M00326_C_56398207_56398207</t>
  </si>
  <si>
    <t>04.09.2023 21:55:09</t>
  </si>
  <si>
    <t>05.09.2023 05:01:56</t>
  </si>
  <si>
    <t>DÖĞÜŞÖREN TR-1 45-86-M00349_45-86-M00349_83975546</t>
  </si>
  <si>
    <t>04.09.2023 22:01:05</t>
  </si>
  <si>
    <t>04.09.2023 22:58:01</t>
  </si>
  <si>
    <t>KARABURUN İM 35-21-A00001_YENİ LİMAN L03_2062912</t>
  </si>
  <si>
    <t>04.09.2023 22:06:34</t>
  </si>
  <si>
    <t>04.09.2023 22:08:57</t>
  </si>
  <si>
    <t>EVRENLİ İNCELER MAH TR-1 45-73-M00496_A_56401996_56401996</t>
  </si>
  <si>
    <t>04.09.2023 22:08:58</t>
  </si>
  <si>
    <t>04.09.2023 23:29:50</t>
  </si>
  <si>
    <t>SAZOBA DM 45-72-M00413_SAZOBA ÇIKIŞI M02_2331690</t>
  </si>
  <si>
    <t>04.09.2023 22:12:20</t>
  </si>
  <si>
    <t>05.09.2023 04:47:08</t>
  </si>
  <si>
    <t>04.09.2023 22:16:27</t>
  </si>
  <si>
    <t>04.09.2023 22:23:57</t>
  </si>
  <si>
    <t>K-748 35-07-K00748_35-07-K00748_48409163</t>
  </si>
  <si>
    <t>04.09.2023 22:38:49</t>
  </si>
  <si>
    <t>KARABURUN İM 35-21-A00001_HatBaşıAyırıcı_53138247 L05_53138247</t>
  </si>
  <si>
    <t>04.09.2023 22:25:15</t>
  </si>
  <si>
    <t>04.09.2023 23:07:09</t>
  </si>
  <si>
    <t>TR-2/108-A 45-83-L00311_B_56387589_56387589</t>
  </si>
  <si>
    <t>04.09.2023 22:31:23</t>
  </si>
  <si>
    <t>05.09.2023 01:39:53</t>
  </si>
  <si>
    <t>04.09.2023 22:46:55</t>
  </si>
  <si>
    <t>04.09.2023 22:57:37</t>
  </si>
  <si>
    <t>SELENDİ TR-10 45-81-M00010_945625998_945625998</t>
  </si>
  <si>
    <t>04.09.2023 22:52:36</t>
  </si>
  <si>
    <t>05.09.2023 08:23:39</t>
  </si>
  <si>
    <t>M-1308 35-09-M01308_C_56369561_56369561</t>
  </si>
  <si>
    <t>04.09.2023 22:53:38</t>
  </si>
  <si>
    <t>05.09.2023 00:39:28</t>
  </si>
  <si>
    <t>YUKARIKOÇAKLAR TR-1 45-79-M00104_945553582_945553582</t>
  </si>
  <si>
    <t>04.09.2023 22:57:45</t>
  </si>
  <si>
    <t>05.09.2023 01:35:11</t>
  </si>
  <si>
    <t>04.09.2023 22:58:31</t>
  </si>
  <si>
    <t>04.09.2023 23:01:15</t>
  </si>
  <si>
    <t>M-1063 35-03-M01063_F_56363255_56363255</t>
  </si>
  <si>
    <t>04.09.2023 23:03:49</t>
  </si>
  <si>
    <t>05.09.2023 00:37:14</t>
  </si>
  <si>
    <t>04.09.2023 23:07:01</t>
  </si>
  <si>
    <t>04.09.2023 23:42:00</t>
  </si>
  <si>
    <t>AKÇAKİLİSE TR-2 35-21-L00045_AZMAK TR-1 L02_72177549</t>
  </si>
  <si>
    <t>05.09.2023 02:02:50</t>
  </si>
  <si>
    <t>ŞEYHDAVUTLAR TR-3 KERTİL 45-79-M00141_C_56397603_56397603</t>
  </si>
  <si>
    <t>04.09.2023 23:10:41</t>
  </si>
  <si>
    <t>05.09.2023 02:56:38</t>
  </si>
  <si>
    <t>MESCİTLİ DM 35-15-L00904_MESCİTLİ L05_72321000</t>
  </si>
  <si>
    <t>04.09.2023 23:21:57</t>
  </si>
  <si>
    <t>05.09.2023 00:53:11</t>
  </si>
  <si>
    <t>HALKAPINAR TR-1 35-29-L00639_DIREK TIPI TRAFO HUCRESI H01_2098950</t>
  </si>
  <si>
    <t>04.09.2023 23:28:51</t>
  </si>
  <si>
    <t>04.09.2023 23:47:46</t>
  </si>
  <si>
    <t>04.09.2023 23:33:41</t>
  </si>
  <si>
    <t>05.09.2023 00:48:22</t>
  </si>
  <si>
    <t>TR-2/33 45-72-L00033_956500468_956500468</t>
  </si>
  <si>
    <t>04.09.2023 23:40:18</t>
  </si>
  <si>
    <t>05.09.2023 01:42:08</t>
  </si>
  <si>
    <t>K-2352 35-01-K02352_A A1_5923070</t>
  </si>
  <si>
    <t>04.09.2023 23:47:39</t>
  </si>
  <si>
    <t>05.09.2023 04:48:12</t>
  </si>
  <si>
    <t>DM-5/TR-8 45-72-M00562_95001333848_95001333848</t>
  </si>
  <si>
    <t>04.09.2023 23:54:23</t>
  </si>
  <si>
    <t>05.09.2023 02:52:50</t>
  </si>
  <si>
    <t>GÖKÇEÖREN TEPE RESTAURANT TR 45-77-M00025_45-77-M00025_2366413</t>
  </si>
  <si>
    <t>05.09.2023 00:34:00</t>
  </si>
  <si>
    <t>AKSELENDİ İM 45-72-A00004_AKSELENDİ TR2 L12_2327098</t>
  </si>
  <si>
    <t>05.09.2023 00:31:27</t>
  </si>
  <si>
    <t>05.09.2023 00:59:07</t>
  </si>
  <si>
    <t>05.09.2023 00:51:51</t>
  </si>
  <si>
    <t>05.09.2023 00:59:44</t>
  </si>
  <si>
    <t>CANLI TR-2 35-20-L00133_35-20-L00133_2367746</t>
  </si>
  <si>
    <t>05.09.2023 01:02:47</t>
  </si>
  <si>
    <t>05.09.2023 01:39:11</t>
  </si>
  <si>
    <t>SOMA TR-31/1 45-82-M00104_45-82-M00104_2369941</t>
  </si>
  <si>
    <t>05.09.2023 01:05:27</t>
  </si>
  <si>
    <t>05.09.2023 01:23:11</t>
  </si>
  <si>
    <t>AKSELENDİ TR-2 45-72-L00824_AKSELENDİ İM GİRİŞ L02_66579932</t>
  </si>
  <si>
    <t>05.09.2023 01:06:42</t>
  </si>
  <si>
    <t>05.09.2023 01:07:02</t>
  </si>
  <si>
    <t>TR-8 35-32-L00008_DIREK TIPI TRAFO HUCRESI H01_2050792</t>
  </si>
  <si>
    <t>05.09.2023 01:21:41</t>
  </si>
  <si>
    <t>05.09.2023 02:07:31</t>
  </si>
  <si>
    <t>05.09.2023 01:43:11</t>
  </si>
  <si>
    <t>05.09.2023 02:56:00</t>
  </si>
  <si>
    <t>YENİ ŞAKRAN TR-2 35-17-M00202_B_91200698_91200698</t>
  </si>
  <si>
    <t>05.09.2023 01:49:20</t>
  </si>
  <si>
    <t>05.09.2023 03:05:26</t>
  </si>
  <si>
    <t>05.09.2023 02:19:01</t>
  </si>
  <si>
    <t>05.09.2023 02:23:43</t>
  </si>
  <si>
    <t>ILIPINAR KÖK 35-23-M00154_ILIPINAR SULAMA ÇIKIŞI M08_67163398</t>
  </si>
  <si>
    <t>05.09.2023 02:40:21</t>
  </si>
  <si>
    <t>05.09.2023 03:17:02</t>
  </si>
  <si>
    <t>05.09.2023 02:58:57</t>
  </si>
  <si>
    <t>05.09.2023 03:51:07</t>
  </si>
  <si>
    <t>AKSELENDİ TR-6 45-72-L00828_TR-3 GİRİŞ L02_66575847</t>
  </si>
  <si>
    <t>05.09.2023 03:27:37</t>
  </si>
  <si>
    <t>05.09.2023 13:13:43</t>
  </si>
  <si>
    <t>GÜLKENT KÖK-3 35-30-M00219_GAZETECİLER SİTESİ M04_2099587</t>
  </si>
  <si>
    <t>05.09.2023 04:45:11</t>
  </si>
  <si>
    <t>05.09.2023 06:01:48</t>
  </si>
  <si>
    <t>DAMARDI AKPINAR TR-2 45-75-M00326_45-75-M00326_2367333</t>
  </si>
  <si>
    <t>05.09.2023 04:59:31</t>
  </si>
  <si>
    <t>05.09.2023 05:10:22</t>
  </si>
  <si>
    <t>ÜÇPINAR TR-2 45-71-M00187_ÜÇPINAR TR-7 M01_72250645</t>
  </si>
  <si>
    <t>05.09.2023 05:06:39</t>
  </si>
  <si>
    <t>05.09.2023 05:27:09</t>
  </si>
  <si>
    <t>DİNDARLI KÖK TR-3 KAKLIK 45-79-M00395_HatBaşıAyırıcı_64291096 M06_64291096</t>
  </si>
  <si>
    <t>05.09.2023 05:22:25</t>
  </si>
  <si>
    <t>05.09.2023 06:37:58</t>
  </si>
  <si>
    <t>ŞEHİTLİOĞLU ÇAKIRCA MAH TR 45-77-L00331_C_91094998_91094998</t>
  </si>
  <si>
    <t>05.09.2023 05:28:36</t>
  </si>
  <si>
    <t>05.09.2023 06:15:47</t>
  </si>
  <si>
    <t>RAHMANLAR KÖK 45-81-M00327_HatBaşıAyırıcı_95642564 M03_95642564</t>
  </si>
  <si>
    <t>05.09.2023 06:30:19</t>
  </si>
  <si>
    <t>05.09.2023 09:32:18</t>
  </si>
  <si>
    <t>MURADİYE DM 45-71-M00006_ORMAN FİDANLIĞI M12_2077013</t>
  </si>
  <si>
    <t>05.09.2023 06:45:13</t>
  </si>
  <si>
    <t>05.09.2023 07:02:50</t>
  </si>
  <si>
    <t>KAYALIOĞLU KÖK 45-72-L00070_KAYALIOĞLU L01_89345354</t>
  </si>
  <si>
    <t>05.09.2023 06:46:41</t>
  </si>
  <si>
    <t>05.09.2023 09:19:58</t>
  </si>
  <si>
    <t>TR-60 35-30-L00060_A_56397642_56397642</t>
  </si>
  <si>
    <t>05.09.2023 06:59:21</t>
  </si>
  <si>
    <t>05.09.2023 07:18:02</t>
  </si>
  <si>
    <t>KARABURÇ TR-5 DURSUN BEY 35-31-L00264_47945789_56398826_56398826</t>
  </si>
  <si>
    <t>05.09.2023 07:09:13</t>
  </si>
  <si>
    <t>05.09.2023 10:34:30</t>
  </si>
  <si>
    <t>K-4146 35-01-K04146_C_56370501_56370501</t>
  </si>
  <si>
    <t>05.09.2023 07:10:04</t>
  </si>
  <si>
    <t>05.09.2023 08:54:42</t>
  </si>
  <si>
    <t>POYRAZDAMLARI TR-1 KÖK 45-78-M00571_953254748_953254748</t>
  </si>
  <si>
    <t>05.09.2023 07:14:21</t>
  </si>
  <si>
    <t>05.09.2023 09:15:38</t>
  </si>
  <si>
    <t>SEKİKÖY TR-1 35-15-L00551__91245119_91245119</t>
  </si>
  <si>
    <t>05.09.2023 07:30:03</t>
  </si>
  <si>
    <t>05.09.2023 10:04:21</t>
  </si>
  <si>
    <t>05.09.2023 07:33:18</t>
  </si>
  <si>
    <t>05.09.2023 07:46:18</t>
  </si>
  <si>
    <t>GÜMÜLDÜR DM 35-25-M00100_BARAJ M01_2054403</t>
  </si>
  <si>
    <t>05.09.2023 07:33:41</t>
  </si>
  <si>
    <t>05.09.2023 07:37:01</t>
  </si>
  <si>
    <t>YENİCEKÖY TR-1 35-15-L00426_A_56381276_56381276</t>
  </si>
  <si>
    <t>05.09.2023 07:39:40</t>
  </si>
  <si>
    <t>05.09.2023 10:08:24</t>
  </si>
  <si>
    <t>K-1489 35-01-K01489_B 5B_5898308</t>
  </si>
  <si>
    <t>05.09.2023 07:45:43</t>
  </si>
  <si>
    <t>05.09.2023 10:15:48</t>
  </si>
  <si>
    <t>BAHARLAR TR-2 45-79-M00162_D_56385572_56385572</t>
  </si>
  <si>
    <t>05.09.2023 07:52:10</t>
  </si>
  <si>
    <t>05.09.2023 09:47:01</t>
  </si>
  <si>
    <t>MIDIKLI KÖK 45-81-M00043_KINIK M03_2101974</t>
  </si>
  <si>
    <t>05.09.2023 08:02:41</t>
  </si>
  <si>
    <t>05.09.2023 08:03:18</t>
  </si>
  <si>
    <t>GÜLBAHÇE TR-278 35-19-L00278_956688993_956688993</t>
  </si>
  <si>
    <t>05.09.2023 08:03:42</t>
  </si>
  <si>
    <t>05.09.2023 09:58:48</t>
  </si>
  <si>
    <t>TR-108 35-16-L00108_47554770_56397455_56397455</t>
  </si>
  <si>
    <t>05.09.2023 08:04:02</t>
  </si>
  <si>
    <t>05.09.2023 09:44:31</t>
  </si>
  <si>
    <t>CENKYERİ TR-1 45-82-M00131_CENKYERİ TR-4 M04_72195032</t>
  </si>
  <si>
    <t>05.09.2023 08:07:01</t>
  </si>
  <si>
    <t>05.09.2023 08:50:08</t>
  </si>
  <si>
    <t>M-234 35-02-M00234_966751208_966751208</t>
  </si>
  <si>
    <t>05.09.2023 08:11:46</t>
  </si>
  <si>
    <t>05.09.2023 12:10:13</t>
  </si>
  <si>
    <t>KÜNER TR-15 35-22-M00281_A_90368039_90368039</t>
  </si>
  <si>
    <t>05.09.2023 08:16:16</t>
  </si>
  <si>
    <t>05.09.2023 10:06:06</t>
  </si>
  <si>
    <t>TR-8 35-32-L00008_A_56401847_56401847</t>
  </si>
  <si>
    <t>05.09.2023 08:19:32</t>
  </si>
  <si>
    <t>05.09.2023 09:36:53</t>
  </si>
  <si>
    <t>SELENDİ TR-8 45-81-M00008_945625413_945625413</t>
  </si>
  <si>
    <t>05.09.2023 08:22:43</t>
  </si>
  <si>
    <t>05.09.2023 16:49:13</t>
  </si>
  <si>
    <t>GÖKEYÜP GÖZTEPE TR-2 45-78-M00808_B_91370700_91370700</t>
  </si>
  <si>
    <t>05.09.2023 08:34:53</t>
  </si>
  <si>
    <t>05.09.2023 10:10:48</t>
  </si>
  <si>
    <t>K-1051 35-04-K01051_99359914_99359914</t>
  </si>
  <si>
    <t>05.09.2023 08:39:04</t>
  </si>
  <si>
    <t>05.09.2023 09:50:47</t>
  </si>
  <si>
    <t>KERPİÇLİK TR-1 45-74-M00103_B_91336591_91336591</t>
  </si>
  <si>
    <t>05.09.2023 08:44:47</t>
  </si>
  <si>
    <t>05.09.2023 10:13:25</t>
  </si>
  <si>
    <t>K-2881 35-01-K02881_K-3873 K02_2118787</t>
  </si>
  <si>
    <t>05.09.2023 08:45:05</t>
  </si>
  <si>
    <t>05.09.2023 14:56:58</t>
  </si>
  <si>
    <t>KAŞIKÇI BAHADIRLAR TR 45-75-M00097_945603675_945603675</t>
  </si>
  <si>
    <t>05.09.2023 08:46:08</t>
  </si>
  <si>
    <t>05.09.2023 09:44:32</t>
  </si>
  <si>
    <t>TR-32 DEREKÖY 35-22-M00032__81571064_81571064</t>
  </si>
  <si>
    <t>05.09.2023 08:49:53</t>
  </si>
  <si>
    <t>05.09.2023 13:24:14</t>
  </si>
  <si>
    <t>BOYABAĞ TR-1 35-21-L00113_35-21-L00113_2373867</t>
  </si>
  <si>
    <t>05.09.2023 08:51:06</t>
  </si>
  <si>
    <t>05.09.2023 15:28:20</t>
  </si>
  <si>
    <t>TR-110 35-15-M00110_965248095_965248095</t>
  </si>
  <si>
    <t>05.09.2023 08:53:05</t>
  </si>
  <si>
    <t>05.09.2023 11:03:26</t>
  </si>
  <si>
    <t>BAŞIBÜYÜK KIRLILAR TR-3 45-77-L00482_B_83842663_83842663</t>
  </si>
  <si>
    <t>05.09.2023 08:53:08</t>
  </si>
  <si>
    <t>05.09.2023 09:51:47</t>
  </si>
  <si>
    <t>GELENBE İM 45-76-A00001_ALACALAR L02_2093763</t>
  </si>
  <si>
    <t>05.09.2023 08:54:09</t>
  </si>
  <si>
    <t>05.09.2023 09:03:52</t>
  </si>
  <si>
    <t>PAŞAKÖY KÖK 45-80-M00052_HatBaşıAyırıcı_53135478 M06_53135478</t>
  </si>
  <si>
    <t>05.09.2023 08:55:28</t>
  </si>
  <si>
    <t>05.09.2023 08:55:48</t>
  </si>
  <si>
    <t>ATALAN TOP SUL-1 35-26-L00290_DIREK TIPI TRAFO HUCRESI H01_2041762</t>
  </si>
  <si>
    <t>05.09.2023 08:56:06</t>
  </si>
  <si>
    <t>05.09.2023 09:58:11</t>
  </si>
  <si>
    <t>K-2914 35-03-K02914_35-03-K02914_41928624</t>
  </si>
  <si>
    <t>05.09.2023 09:00:00</t>
  </si>
  <si>
    <t>05.09.2023 09:40:28</t>
  </si>
  <si>
    <t>M-2389 35-02-M02389_M-2513 M03_66106961</t>
  </si>
  <si>
    <t>05.09.2023 09:02:16</t>
  </si>
  <si>
    <t>05.09.2023 10:32:21</t>
  </si>
  <si>
    <t>SELÇUK İM/DM 35-13-A00004_KÖYLER-ÇAMLIK L14_65986057</t>
  </si>
  <si>
    <t>05.09.2023 09:02:18</t>
  </si>
  <si>
    <t>05.09.2023 12:02:55</t>
  </si>
  <si>
    <t>VELİLER KÖK 35-31-L00116_GEDİK L05_2337021</t>
  </si>
  <si>
    <t>05.09.2023 09:04:31</t>
  </si>
  <si>
    <t>05.09.2023 12:33:08</t>
  </si>
  <si>
    <t>KIRCALAR TR-1 35-16-M00096_C_91064419_91064419</t>
  </si>
  <si>
    <t>05.09.2023 09:04:44</t>
  </si>
  <si>
    <t>05.09.2023 11:04:18</t>
  </si>
  <si>
    <t>AHMETLİ TR-4 35-26-L00128_A_91004732_91004732</t>
  </si>
  <si>
    <t>05.09.2023 09:05:21</t>
  </si>
  <si>
    <t>05.09.2023 15:58:43</t>
  </si>
  <si>
    <t>HACI HASAN KÖYÜ TR-1 35-15-L00271__91138012_91138012</t>
  </si>
  <si>
    <t>05.09.2023 09:06:04</t>
  </si>
  <si>
    <t>TR-157 35-19-M00157_A_91406058_91406058</t>
  </si>
  <si>
    <t>05.09.2023 09:06:50</t>
  </si>
  <si>
    <t>05.09.2023 15:57:36</t>
  </si>
  <si>
    <t>MESCİTLİ DM 35-15-L00904_MESCİTLİ SULAMA-1 L02_72320953</t>
  </si>
  <si>
    <t>05.09.2023 09:07:08</t>
  </si>
  <si>
    <t>05.09.2023 09:07:18</t>
  </si>
  <si>
    <t>TR-24 35-17-M00024__72374170_72374170</t>
  </si>
  <si>
    <t>05.09.2023 09:07:56</t>
  </si>
  <si>
    <t>05.09.2023 12:35:44</t>
  </si>
  <si>
    <t>GÖÇBEYLİ TR-2 35-16-M00017_C_90938874_90938874</t>
  </si>
  <si>
    <t>05.09.2023 09:09:18</t>
  </si>
  <si>
    <t>05.09.2023 18:01:55</t>
  </si>
  <si>
    <t>M-837 35-02-M00837_A_56379634_56379634</t>
  </si>
  <si>
    <t>05.09.2023 09:10:17</t>
  </si>
  <si>
    <t>05.09.2023 10:55:42</t>
  </si>
  <si>
    <t>05.09.2023 09:10:18</t>
  </si>
  <si>
    <t>05.09.2023 09:10:48</t>
  </si>
  <si>
    <t>ALAŞEHİR TR-81 45-73-M00081_945669780_945669780</t>
  </si>
  <si>
    <t>05.09.2023 09:10:22</t>
  </si>
  <si>
    <t>05.09.2023 12:21:28</t>
  </si>
  <si>
    <t>K-448 35-04-K00448_A_56364899_56364899</t>
  </si>
  <si>
    <t>05.09.2023 09:10:36</t>
  </si>
  <si>
    <t>05.09.2023 16:31:56</t>
  </si>
  <si>
    <t>SELÇUK İM/DM 35-13-A00004_ŞİRİNCE L04_65986299</t>
  </si>
  <si>
    <t>05.09.2023 09:12:30</t>
  </si>
  <si>
    <t>05.09.2023 11:59:24</t>
  </si>
  <si>
    <t>05.09.2023 09:14:47</t>
  </si>
  <si>
    <t>05.09.2023 11:03:48</t>
  </si>
  <si>
    <t>05.09.2023 09:15:58</t>
  </si>
  <si>
    <t>05.09.2023 09:32:28</t>
  </si>
  <si>
    <t>K-1505 35-03-K01505_35-03-K01505_41956163</t>
  </si>
  <si>
    <t>05.09.2023 09:16:10</t>
  </si>
  <si>
    <t>05.09.2023 14:57:58</t>
  </si>
  <si>
    <t>TEKKE TR-2 35-15-L01012__91359173_91359173</t>
  </si>
  <si>
    <t>05.09.2023 09:17:26</t>
  </si>
  <si>
    <t>05.09.2023 12:14:06</t>
  </si>
  <si>
    <t>KARAKOCA TR-1 45-71-M00978_45-71-M00978_2355322</t>
  </si>
  <si>
    <t>05.09.2023 09:22:08</t>
  </si>
  <si>
    <t>05.09.2023 09:43:08</t>
  </si>
  <si>
    <t>TİYENLİ KÖK 45-85-M00004_TİYENLİ -  KAPASİTÖR M05_72102276</t>
  </si>
  <si>
    <t>05.09.2023 09:22:09</t>
  </si>
  <si>
    <t>05.09.2023 10:11:09</t>
  </si>
  <si>
    <t>YENİKÖY TOPRAK SU TR-12 35-15-L00380__91228078_91228078</t>
  </si>
  <si>
    <t>05.09.2023 09:25:58</t>
  </si>
  <si>
    <t>05.09.2023 13:05:52</t>
  </si>
  <si>
    <t>YENİKÖY TR-4 45-71-M00125_YENİKÖY TR-3 M03_72244279</t>
  </si>
  <si>
    <t>05.09.2023 09:26:30</t>
  </si>
  <si>
    <t>05.09.2023 12:19:58</t>
  </si>
  <si>
    <t>TR-68 ÇAYIRÇEŞME 35-19-L00068_35-19-L00068_2347660</t>
  </si>
  <si>
    <t>05.09.2023 09:29:08</t>
  </si>
  <si>
    <t>05.09.2023 10:04:09</t>
  </si>
  <si>
    <t>TEPEKÖY TR-3 45-73-M00784_DIREK TIPI TRAFO HUCRESI H01_2092227</t>
  </si>
  <si>
    <t>05.09.2023 09:30:14</t>
  </si>
  <si>
    <t>05.09.2023 12:43:48</t>
  </si>
  <si>
    <t>MURADİYE DM 45-71-M00006_ÜÇPINAR DM M02_2322412</t>
  </si>
  <si>
    <t>05.09.2023 09:30:38</t>
  </si>
  <si>
    <t>05.09.2023 09:49:07</t>
  </si>
  <si>
    <t>BALIKLIOVA DM 35-19-L00270_BALIKLIOVA TR-3 TR-4 L05_2068679</t>
  </si>
  <si>
    <t>05.09.2023 09:30:50</t>
  </si>
  <si>
    <t>05.09.2023 09:59:38</t>
  </si>
  <si>
    <t>05.09.2023 09:30:57</t>
  </si>
  <si>
    <t>05.09.2023 14:31:17</t>
  </si>
  <si>
    <t>KÖPRÜBAŞI TR-23 (DERE YANI) 45-86-M00023_45-86-M00023_84551187</t>
  </si>
  <si>
    <t>05.09.2023 09:32:00</t>
  </si>
  <si>
    <t>05.09.2023 14:49:38</t>
  </si>
  <si>
    <t>DM-17 45-71-M00400_DM-17/3 M02_73387868</t>
  </si>
  <si>
    <t>05.09.2023 09:32:03</t>
  </si>
  <si>
    <t>05.09.2023 10:59:24</t>
  </si>
  <si>
    <t>05.09.2023 10:29:03</t>
  </si>
  <si>
    <t>SARIGÖL TR-37 45-79-M00037_TR-40 M05_2315979</t>
  </si>
  <si>
    <t>05.09.2023 09:32:58</t>
  </si>
  <si>
    <t>05.09.2023 10:18:45</t>
  </si>
  <si>
    <t>05.09.2023 09:33:08</t>
  </si>
  <si>
    <t>05.09.2023 10:08:58</t>
  </si>
  <si>
    <t>05.09.2023 09:33:34</t>
  </si>
  <si>
    <t>05.09.2023 10:56:08</t>
  </si>
  <si>
    <t>SÜLEYMAN AYYILDIZ TARIMSAL SULAMA TR 45-78-L00660_DIREK TIPI TRAFO HUCRESI H01_2125382</t>
  </si>
  <si>
    <t>05.09.2023 09:39:28</t>
  </si>
  <si>
    <t>05.09.2023 11:32:20</t>
  </si>
  <si>
    <t>ORHANLI ORTA M-90 35-14-M00090_D_91262955_91262955</t>
  </si>
  <si>
    <t>05.09.2023 15:19:07</t>
  </si>
  <si>
    <t>TR-74 HAYRETTİN TEKBAŞ GRB. 35-15-M00074_C_56368637_56368637</t>
  </si>
  <si>
    <t>05.09.2023 09:43:28</t>
  </si>
  <si>
    <t>05.09.2023 14:00:50</t>
  </si>
  <si>
    <t>TOPLUCA TR-1 45-72-L00730_45-72-L00730_2348221</t>
  </si>
  <si>
    <t>05.09.2023 09:45:48</t>
  </si>
  <si>
    <t>05.09.2023 11:08:08</t>
  </si>
  <si>
    <t>FOÇA TR-28 35-23-L00028_42133458_56398903_56398903</t>
  </si>
  <si>
    <t>05.09.2023 09:47:36</t>
  </si>
  <si>
    <t>05.09.2023 14:45:53</t>
  </si>
  <si>
    <t>YUKARIKOÇAKLAR TR-1 45-79-M00104_945553549_945553549</t>
  </si>
  <si>
    <t>05.09.2023 09:49:38</t>
  </si>
  <si>
    <t>05.09.2023 13:11:01</t>
  </si>
  <si>
    <t>M-3290(YATIRIM REZERVE) 35-02-M03290_ M01_86030990</t>
  </si>
  <si>
    <t>05.09.2023 09:50:18</t>
  </si>
  <si>
    <t>05.09.2023 11:23:56</t>
  </si>
  <si>
    <t>DM-2/17 (HATUNİYE) 45-71-M00170_95001271120_95001271120</t>
  </si>
  <si>
    <t>05.09.2023 09:50:56</t>
  </si>
  <si>
    <t>05.09.2023 11:47:06</t>
  </si>
  <si>
    <t>UZUNKÖY TR-2 35-31-L00143_35-31-L00143_2364097</t>
  </si>
  <si>
    <t>05.09.2023 09:51:22</t>
  </si>
  <si>
    <t>05.09.2023 17:29:18</t>
  </si>
  <si>
    <t>İSMET GÖKALP SULAMA GRUBU 35-29-M00242__91438557_91438557</t>
  </si>
  <si>
    <t>05.09.2023 09:52:32</t>
  </si>
  <si>
    <t>05.09.2023 10:28:23</t>
  </si>
  <si>
    <t>K-2311 35-03-K02311_E_56357802_56357802</t>
  </si>
  <si>
    <t>05.09.2023 09:53:32</t>
  </si>
  <si>
    <t>05.09.2023 09:58:42</t>
  </si>
  <si>
    <t>ALİZE KÖK 35-18-M00059_TATAR DM (İYTE)-1 M09_72185029</t>
  </si>
  <si>
    <t>05.09.2023 09:53:51</t>
  </si>
  <si>
    <t>05.09.2023 12:11:28</t>
  </si>
  <si>
    <t>ÇOBANLAR SUBATAN TR-1 35-15-L00358_A_96075599_96075599</t>
  </si>
  <si>
    <t>05.09.2023 09:56:28</t>
  </si>
  <si>
    <t>05.09.2023 13:06:36</t>
  </si>
  <si>
    <t>BİMEYKO TR-3 35-30-M00050_B_56352764_56352764</t>
  </si>
  <si>
    <t>05.09.2023 09:57:59</t>
  </si>
  <si>
    <t>05.09.2023 10:50:20</t>
  </si>
  <si>
    <t>ATALAN KÖK 35-26-L00247_ATALAN OVA SULAMA L01_72823345</t>
  </si>
  <si>
    <t>05.09.2023 11:15:44</t>
  </si>
  <si>
    <t>K-2311 35-03-K02311_35-03-K02311_42782397</t>
  </si>
  <si>
    <t>05.09.2023 11:21:11</t>
  </si>
  <si>
    <t>05.09.2023 09:59:07</t>
  </si>
  <si>
    <t>05.09.2023 10:01:29</t>
  </si>
  <si>
    <t>ÇAMPINAR TARIMSAL SULAMA TR-3 45-83-M00360_DIREK TIPI TRAFO HUCRESI H01_2065291</t>
  </si>
  <si>
    <t>05.09.2023 10:00:26</t>
  </si>
  <si>
    <t>05.09.2023 14:26:33</t>
  </si>
  <si>
    <t>05.09.2023 10:06:01</t>
  </si>
  <si>
    <t>05.09.2023 11:22:01</t>
  </si>
  <si>
    <t>MENDERES DM-2/TR-1 35-22-M00300_PERLİT M18_2328467</t>
  </si>
  <si>
    <t>05.09.2023 10:10:31</t>
  </si>
  <si>
    <t>05.09.2023 10:59:18</t>
  </si>
  <si>
    <t>SARIGÖL TR-53 45-79-M00053_945567726_945567726</t>
  </si>
  <si>
    <t>05.09.2023 10:12:04</t>
  </si>
  <si>
    <t>05.09.2023 11:22:33</t>
  </si>
  <si>
    <t>KULALI KÖYÜ TR-1 45-86-M00167_B_91081844_91081844</t>
  </si>
  <si>
    <t>05.09.2023 10:13:05</t>
  </si>
  <si>
    <t>05.09.2023 18:08:59</t>
  </si>
  <si>
    <t>DEREKÖY KÖK 45-77-L00290_DEREKÖY L04_2334411</t>
  </si>
  <si>
    <t>05.09.2023 10:16:12</t>
  </si>
  <si>
    <t>05.09.2023 10:37:18</t>
  </si>
  <si>
    <t>FOÇA TR-27 35-23-L00027_FOÇA TR-28 L02_2080990</t>
  </si>
  <si>
    <t>05.09.2023 10:21:39</t>
  </si>
  <si>
    <t>05.09.2023 16:54:50</t>
  </si>
  <si>
    <t>ABALIOĞLU DM 45-83-M00136_BAĞYURDU-DOĞALGAZ-OZAN BLOK M09_72134615</t>
  </si>
  <si>
    <t>05.09.2023 10:21:48</t>
  </si>
  <si>
    <t>05.09.2023 10:51:58</t>
  </si>
  <si>
    <t>L-456 35-18-L00456_950452259_950452259</t>
  </si>
  <si>
    <t>05.09.2023 10:22:01</t>
  </si>
  <si>
    <t>05.09.2023 11:46:17</t>
  </si>
  <si>
    <t>DEREKÖY KÖK 45-77-L00290_YURTBAŞI L05_2334410</t>
  </si>
  <si>
    <t>05.09.2023 11:27:20</t>
  </si>
  <si>
    <t>05.09.2023 10:27:38</t>
  </si>
  <si>
    <t>05.09.2023 11:32:58</t>
  </si>
  <si>
    <t>K-2352 35-01-K02352_911562673_911562673</t>
  </si>
  <si>
    <t>05.09.2023 10:29:05</t>
  </si>
  <si>
    <t>05.09.2023 11:31:04</t>
  </si>
  <si>
    <t>KARADOĞAN BENZİNLİK YANI TR-2 35-15-L00143_35-15-L00143_2346737</t>
  </si>
  <si>
    <t>05.09.2023 10:30:09</t>
  </si>
  <si>
    <t>05.09.2023 10:34:11</t>
  </si>
  <si>
    <t>SEYREKLİ TR-2 35-15-L00440_35-15-L00440_2365592</t>
  </si>
  <si>
    <t>05.09.2023 10:30:31</t>
  </si>
  <si>
    <t>06.09.2023 00:26:00</t>
  </si>
  <si>
    <t>KUŞÇULAR DM-2 35-19-M00515_35-19-M00515_80470434</t>
  </si>
  <si>
    <t>05.09.2023 10:32:08</t>
  </si>
  <si>
    <t>05.09.2023 11:21:08</t>
  </si>
  <si>
    <t>M-2513 35-02-M02513_M-2768 M01_66107577</t>
  </si>
  <si>
    <t>05.09.2023 12:59:33</t>
  </si>
  <si>
    <t>DEĞİRMENDERE TR-2 35-22-M00198_D_91320420_91320420</t>
  </si>
  <si>
    <t>05.09.2023 10:33:42</t>
  </si>
  <si>
    <t>05.09.2023 19:20:12</t>
  </si>
  <si>
    <t>KARABURÇ TR-5 DURSUN BEY 35-31-L00264_35-31-L00264_2365808</t>
  </si>
  <si>
    <t>05.09.2023 12:30:36</t>
  </si>
  <si>
    <t>KIRBAŞI TR-1 35-26-L00319_ H_81235503</t>
  </si>
  <si>
    <t>05.09.2023 10:36:06</t>
  </si>
  <si>
    <t>05.09.2023 12:59:14</t>
  </si>
  <si>
    <t>KARADOĞAN BENZİNLİK YANI TR-2 35-15-L00143_A_56371374_56371374</t>
  </si>
  <si>
    <t>05.09.2023 10:38:10</t>
  </si>
  <si>
    <t>05.09.2023 14:46:31</t>
  </si>
  <si>
    <t>M-1436 35-02-M01436_M-565 M02_2306969</t>
  </si>
  <si>
    <t>05.09.2023 10:39:41</t>
  </si>
  <si>
    <t>05.09.2023 11:39:54</t>
  </si>
  <si>
    <t>05.09.2023 10:40:18</t>
  </si>
  <si>
    <t>05.09.2023 10:59:42</t>
  </si>
  <si>
    <t>M-1063 35-03-M01063_35-03-M01063_41971641</t>
  </si>
  <si>
    <t>05.09.2023 10:45:46</t>
  </si>
  <si>
    <t>05.09.2023 11:19:30</t>
  </si>
  <si>
    <t>KÖSELER DAMDERESİ TR-1 45-75-M00173_D_91062002_91062002</t>
  </si>
  <si>
    <t>05.09.2023 10:46:26</t>
  </si>
  <si>
    <t>05.09.2023 17:41:31</t>
  </si>
  <si>
    <t>POYRAZDAMLARI TR-11 45-78-M00576_HatBaşıAyırıcı_53139566 M05_53139566</t>
  </si>
  <si>
    <t>05.09.2023 10:47:57</t>
  </si>
  <si>
    <t>05.09.2023 12:38:45</t>
  </si>
  <si>
    <t>FOÇA TR-4 35-23-L00004_FOÇA TR-45 L05_2331903</t>
  </si>
  <si>
    <t>OG Klemens Arızası</t>
  </si>
  <si>
    <t>05.09.2023 10:49:13</t>
  </si>
  <si>
    <t>05.09.2023 12:01:48</t>
  </si>
  <si>
    <t>M-3425(YATIRIM REZERVE) 35-03-M03425_913015148_913015148</t>
  </si>
  <si>
    <t>05.09.2023 10:50:28</t>
  </si>
  <si>
    <t>05.09.2023 12:29:33</t>
  </si>
  <si>
    <t>KURTULMUŞ KÖK 45-72-L00080_GİRİŞ - GERİLİM TRF L01_66546759</t>
  </si>
  <si>
    <t>05.09.2023 10:50:48</t>
  </si>
  <si>
    <t>05.09.2023 10:54:28</t>
  </si>
  <si>
    <t>M-1507 35-01-M01507_D_56376626_56376626</t>
  </si>
  <si>
    <t>05.09.2023 10:52:20</t>
  </si>
  <si>
    <t>05.09.2023 12:00:40</t>
  </si>
  <si>
    <t>SOMA A SANTRALİ İM/DM 45-82-A00001_SAVAŞTEPE 15.8 L14_2324960</t>
  </si>
  <si>
    <t>05.09.2023 10:54:58</t>
  </si>
  <si>
    <t>05.09.2023 11:22:51</t>
  </si>
  <si>
    <t>L-33 35-14-L00033_956660125_956660125</t>
  </si>
  <si>
    <t>05.09.2023 10:57:07</t>
  </si>
  <si>
    <t>05.09.2023 16:39:32</t>
  </si>
  <si>
    <t>ÇAVUŞLAR TR-5 TARIMSAL SULAMA 45-79-M00257_45-79-M00257_2366700</t>
  </si>
  <si>
    <t>05.09.2023 11:02:04</t>
  </si>
  <si>
    <t>05.09.2023 14:58:28</t>
  </si>
  <si>
    <t>05.09.2023 11:02:08</t>
  </si>
  <si>
    <t>05.09.2023 11:02:51</t>
  </si>
  <si>
    <t>M-2337 35-10-M02337_35-10-M02337_42777460</t>
  </si>
  <si>
    <t>05.09.2023 11:02:57</t>
  </si>
  <si>
    <t>05.09.2023 14:58:21</t>
  </si>
  <si>
    <t>05.09.2023 11:03:58</t>
  </si>
  <si>
    <t>SELENDİ TR-10 45-81-M00010_945625997_945625997</t>
  </si>
  <si>
    <t>05.09.2023 11:07:21</t>
  </si>
  <si>
    <t>05.09.2023 14:46:42</t>
  </si>
  <si>
    <t>05.09.2023 11:10:34</t>
  </si>
  <si>
    <t>05.09.2023 14:04:57</t>
  </si>
  <si>
    <t>M-2908 35-02-M02908_F F01b_95268451</t>
  </si>
  <si>
    <t>05.09.2023 11:12:13</t>
  </si>
  <si>
    <t>05.09.2023 11:45:59</t>
  </si>
  <si>
    <t>05.09.2023 11:12:27</t>
  </si>
  <si>
    <t>05.09.2023 19:05:04</t>
  </si>
  <si>
    <t>SELİMŞAHLAR TR-4 45-71-M00136_45-71-M00136_2357163</t>
  </si>
  <si>
    <t>05.09.2023 11:15:28</t>
  </si>
  <si>
    <t>05.09.2023 11:53:50</t>
  </si>
  <si>
    <t>CAMBAZLI KÖK 45-84-M00005_HatBaşıAyırıcı_53134203 M04_53134203</t>
  </si>
  <si>
    <t>05.09.2023 11:16:58</t>
  </si>
  <si>
    <t>05.09.2023 13:16:37</t>
  </si>
  <si>
    <t>ERDELLİ TR-2 KÖK 45-72-L00476_HatBaşıAyırıcı_53137213 L04_53137213</t>
  </si>
  <si>
    <t>05.09.2023 11:19:11</t>
  </si>
  <si>
    <t>05.09.2023 11:48:08</t>
  </si>
  <si>
    <t>M-1100 35-03-M01100_35-03-M01100_41941485</t>
  </si>
  <si>
    <t>05.09.2023 11:23:40</t>
  </si>
  <si>
    <t>05.09.2023 11:47:00</t>
  </si>
  <si>
    <t>TR-108 35-16-L00108_953354731_953354731</t>
  </si>
  <si>
    <t>05.09.2023 11:27:10</t>
  </si>
  <si>
    <t>05.09.2023 14:14:55</t>
  </si>
  <si>
    <t>K-4033 35-01-K04033_912193429_912193429</t>
  </si>
  <si>
    <t>05.09.2023 11:28:20</t>
  </si>
  <si>
    <t>05.09.2023 13:38:05</t>
  </si>
  <si>
    <t>TR-35 45-77-L00035_45-77-L00035_2363432</t>
  </si>
  <si>
    <t>05.09.2023 11:28:59</t>
  </si>
  <si>
    <t>05.09.2023 13:53:08</t>
  </si>
  <si>
    <t>BAHADIRLAR TR-3 45-79-M00124_A_56401274_56401274</t>
  </si>
  <si>
    <t>05.09.2023 11:32:47</t>
  </si>
  <si>
    <t>05.09.2023 13:31:53</t>
  </si>
  <si>
    <t>05.09.2023 11:34:44</t>
  </si>
  <si>
    <t>05.09.2023 12:08:04</t>
  </si>
  <si>
    <t>MEHMET İNCE SULAMA GRUBU 35-27-M00174_35-27-M00174_2368514</t>
  </si>
  <si>
    <t>05.09.2023 11:43:37</t>
  </si>
  <si>
    <t>05.09.2023 13:27:29</t>
  </si>
  <si>
    <t>ÇAYAĞZI TR-19 35-31-L00445_956581271_956581271</t>
  </si>
  <si>
    <t>AG Direkten Kesme Açma</t>
  </si>
  <si>
    <t>05.09.2023 11:44:53</t>
  </si>
  <si>
    <t>05.09.2023 13:49:04</t>
  </si>
  <si>
    <t>DM-25/15 45-71-M00394_953215758_953215758</t>
  </si>
  <si>
    <t>05.09.2023 11:45:04</t>
  </si>
  <si>
    <t>K-802 35-01-K00802_912035718_912035718</t>
  </si>
  <si>
    <t>05.09.2023 11:45:37</t>
  </si>
  <si>
    <t>05.09.2023 13:35:45</t>
  </si>
  <si>
    <t>DM12/TR4 45-73-M00094_45-73-M00094_66838656</t>
  </si>
  <si>
    <t>05.09.2023 11:46:12</t>
  </si>
  <si>
    <t>05.09.2023 17:05:58</t>
  </si>
  <si>
    <t>YENİCE GÖKSEKİ TR-2 45-86-M00216_45-86-M00216_2359307</t>
  </si>
  <si>
    <t>05.09.2023 11:46:21</t>
  </si>
  <si>
    <t>05.09.2023 12:35:58</t>
  </si>
  <si>
    <t>K-734 35-01-K00734_911835390_911835390</t>
  </si>
  <si>
    <t>05.09.2023 11:51:50</t>
  </si>
  <si>
    <t>05.09.2023 14:04:01</t>
  </si>
  <si>
    <t>OSMANCALI KÖYÜ TR-1 45-71-M01720_43170615_56385310_56385310</t>
  </si>
  <si>
    <t>05.09.2023 11:54:00</t>
  </si>
  <si>
    <t>05.09.2023 14:29:43</t>
  </si>
  <si>
    <t>K-802 35-01-K00802_911991374_911991374</t>
  </si>
  <si>
    <t>05.09.2023 11:54:21</t>
  </si>
  <si>
    <t>05.09.2023 13:05:50</t>
  </si>
  <si>
    <t>05.09.2023 11:59:58</t>
  </si>
  <si>
    <t>05.09.2023 12:11:08</t>
  </si>
  <si>
    <t>BÜYÜKBELEN KÖK 45-80-M00066_BELEN ŞEHİR-1 M04_72191787</t>
  </si>
  <si>
    <t>05.09.2023 12:02:11</t>
  </si>
  <si>
    <t>05.09.2023 12:48:11</t>
  </si>
  <si>
    <t>ESKİ FOÇA İM 35-23-A00001_TR-2 FİDERİ L07_2309134</t>
  </si>
  <si>
    <t>05.09.2023 12:06:18</t>
  </si>
  <si>
    <t>05.09.2023 13:06:28</t>
  </si>
  <si>
    <t>EYKO TR-2 35-30-M00028_C_56381626_56381626</t>
  </si>
  <si>
    <t>05.09.2023 12:14:50</t>
  </si>
  <si>
    <t>05.09.2023 12:57:13</t>
  </si>
  <si>
    <t>05.09.2023 12:24:48</t>
  </si>
  <si>
    <t>05.09.2023 12:25:18</t>
  </si>
  <si>
    <t>05.09.2023 12:25:48</t>
  </si>
  <si>
    <t>05.09.2023 13:16:58</t>
  </si>
  <si>
    <t>SUBAŞI İM 35-26-A00002_KIRBAŞ L01_2035575</t>
  </si>
  <si>
    <t>05.09.2023 13:16:18</t>
  </si>
  <si>
    <t>DM-13/20 (HAFSA SULTAN CAMİİ YANI) 45-71-M00334_953242638_953242638</t>
  </si>
  <si>
    <t>05.09.2023 12:29:50</t>
  </si>
  <si>
    <t>05.09.2023 13:15:40</t>
  </si>
  <si>
    <t>K-4542 35-01-K04542_K-3597 K02_2118814</t>
  </si>
  <si>
    <t>05.09.2023 12:34:16</t>
  </si>
  <si>
    <t>05.09.2023 13:25:41</t>
  </si>
  <si>
    <t>ARSLANLAR TM 35-26-A00004_BALIKDAĞI M02_2305251</t>
  </si>
  <si>
    <t>05.09.2023 12:34:27</t>
  </si>
  <si>
    <t>05.09.2023 18:58:18</t>
  </si>
  <si>
    <t>GÜZELBAHÇE İM 35-10-A00001_İSTİKLAL M07_77678571</t>
  </si>
  <si>
    <t>05.09.2023 12:35:19</t>
  </si>
  <si>
    <t>05.09.2023 12:44:45</t>
  </si>
  <si>
    <t>BAHARLAR TR-1 45-79-M00161_A_56386790_56386790</t>
  </si>
  <si>
    <t>05.09.2023 12:36:05</t>
  </si>
  <si>
    <t>05.09.2023 17:09:20</t>
  </si>
  <si>
    <t>TR-43 35-16-L00043_47578110_56353120_56353120</t>
  </si>
  <si>
    <t>05.09.2023 12:37:00</t>
  </si>
  <si>
    <t>05.09.2023 20:56:47</t>
  </si>
  <si>
    <t>ZEYTİNALAN İM 35-19-A00002_GÜZELBAHÇE-2 ÇIKIŞ (İSTİKLAL) M11_2052313</t>
  </si>
  <si>
    <t>05.09.2023 12:37:19</t>
  </si>
  <si>
    <t>05.09.2023 13:06:38</t>
  </si>
  <si>
    <t>K-440 35-01-K00440_K-4906 K04_97441655</t>
  </si>
  <si>
    <t>05.09.2023 12:37:31</t>
  </si>
  <si>
    <t>05.09.2023 12:38:18</t>
  </si>
  <si>
    <t>05.09.2023 12:55:21</t>
  </si>
  <si>
    <t>TR-111 ZEYTİNALANI 35-19-L00111_95000123626_95000123626</t>
  </si>
  <si>
    <t>05.09.2023 12:45:56</t>
  </si>
  <si>
    <t>05.09.2023 13:21:41</t>
  </si>
  <si>
    <t>M-2044 35-08-M02044_MENDERES M01_42967512</t>
  </si>
  <si>
    <t>05.09.2023 12:47:43</t>
  </si>
  <si>
    <t>05.09.2023 13:39:10</t>
  </si>
  <si>
    <t>DM-20/09 45-71-M00589_45-71-M00589_84312965</t>
  </si>
  <si>
    <t>05.09.2023 12:49:22</t>
  </si>
  <si>
    <t>05.09.2023 15:00:59</t>
  </si>
  <si>
    <t>YAKUP ÇAKAR GRUBU 35-26-M01200_A_91032660_91032660</t>
  </si>
  <si>
    <t>05.09.2023 12:53:08</t>
  </si>
  <si>
    <t>05.09.2023 20:35:41</t>
  </si>
  <si>
    <t>05.09.2023 13:03:21</t>
  </si>
  <si>
    <t>05.09.2023 17:47:07</t>
  </si>
  <si>
    <t>KIZILOBA KIRKPINAR TR-3 35-20-L00438__72372724_72372724</t>
  </si>
  <si>
    <t>05.09.2023 13:06:04</t>
  </si>
  <si>
    <t>05.09.2023 17:29:01</t>
  </si>
  <si>
    <t>DERİCİ KÖK 45-84-M00003_RAZOĞLU M07_2313984</t>
  </si>
  <si>
    <t>05.09.2023 13:06:18</t>
  </si>
  <si>
    <t>05.09.2023 13:26:51</t>
  </si>
  <si>
    <t>05.09.2023 13:09:59</t>
  </si>
  <si>
    <t>05.09.2023 15:47:35</t>
  </si>
  <si>
    <t>M-2728 35-04-M02728_95002422440_95002422440</t>
  </si>
  <si>
    <t>05.09.2023 13:13:07</t>
  </si>
  <si>
    <t>05.09.2023 13:35:56</t>
  </si>
  <si>
    <t>KAYALIOĞLU TR-7 45-72-L00072__56394381_56394381</t>
  </si>
  <si>
    <t>05.09.2023 13:17:04</t>
  </si>
  <si>
    <t>05.09.2023 15:11:08</t>
  </si>
  <si>
    <t>TURGUTALP KÖK 45-71-M00260_KOOPERATİF M04_72233757</t>
  </si>
  <si>
    <t>05.09.2023 13:17:51</t>
  </si>
  <si>
    <t>05.09.2023 14:11:41</t>
  </si>
  <si>
    <t>DİNDARLI KÖK TR-3 KAKLIK 45-79-M00395_ALEMŞAHLI M05_72035370</t>
  </si>
  <si>
    <t>05.09.2023 13:18:08</t>
  </si>
  <si>
    <t>05.09.2023 13:18:38</t>
  </si>
  <si>
    <t>ÇALIKLI TR-1 45-81-M00174_DIREK TIPI TRAFO HUCRESI H01_2054916</t>
  </si>
  <si>
    <t>05.09.2023 13:20:11</t>
  </si>
  <si>
    <t>05.09.2023 15:57:11</t>
  </si>
  <si>
    <t>TR-111 ZEYTİNALANI 35-19-L00111_8631331_56368369_56368369</t>
  </si>
  <si>
    <t>05.09.2023 14:06:02</t>
  </si>
  <si>
    <t>ZEYTİNALAN TR-110 35-19-M00110_35-19-M00110_2376668</t>
  </si>
  <si>
    <t>05.09.2023 13:24:28</t>
  </si>
  <si>
    <t>05.09.2023 15:15:41</t>
  </si>
  <si>
    <t>FOÇA TR-48 35-23-L00048_FOÇA TR-11 L02_72150365</t>
  </si>
  <si>
    <t>05.09.2023 13:25:15</t>
  </si>
  <si>
    <t>05.09.2023 14:44:11</t>
  </si>
  <si>
    <t>05.09.2023 13:27:41</t>
  </si>
  <si>
    <t>05.09.2023 13:28:28</t>
  </si>
  <si>
    <t>KORDON KÖK 45-78-M00730_HatBaşıAyırıcı_53139020 M02_53139020</t>
  </si>
  <si>
    <t>05.09.2023 13:29:55</t>
  </si>
  <si>
    <t>05.09.2023 15:44:08</t>
  </si>
  <si>
    <t>AKSELENDİ TR-6 45-72-L00828_45-72-L00828_66575865</t>
  </si>
  <si>
    <t>05.09.2023 13:30:22</t>
  </si>
  <si>
    <t>05.09.2023 16:01:14</t>
  </si>
  <si>
    <t>DM-3/1 35-19-M00003_KUPLAJ M08_2333739</t>
  </si>
  <si>
    <t>05.09.2023 13:31:01</t>
  </si>
  <si>
    <t>05.09.2023 14:05:01</t>
  </si>
  <si>
    <t>TR-35 35-27-M00035_961467475_961467475</t>
  </si>
  <si>
    <t>05.09.2023 13:32:38</t>
  </si>
  <si>
    <t>05.09.2023 15:41:27</t>
  </si>
  <si>
    <t>05.09.2023 13:33:21</t>
  </si>
  <si>
    <t>05.09.2023 13:40:08</t>
  </si>
  <si>
    <t>M-2513 35-02-M02513_M-2389 M03_66107581</t>
  </si>
  <si>
    <t>05.09.2023 13:35:52</t>
  </si>
  <si>
    <t>05.09.2023 18:18:48</t>
  </si>
  <si>
    <t>KIZILÇUKUR TR-5 KESKİN 45-79-M00469_B_56400539_56400539</t>
  </si>
  <si>
    <t>05.09.2023 13:37:56</t>
  </si>
  <si>
    <t>05.09.2023 19:41:00</t>
  </si>
  <si>
    <t>ÇAYAĞZI KÖK 35-31-L00259_KARABURÇ L02_2337269</t>
  </si>
  <si>
    <t>05.09.2023 13:39:36</t>
  </si>
  <si>
    <t>05.09.2023 17:21:46</t>
  </si>
  <si>
    <t>FOÇA TR-45 35-23-L00045_FOÇA TR-4 L01_72150620</t>
  </si>
  <si>
    <t>05.09.2023 13:46:58</t>
  </si>
  <si>
    <t>05.09.2023 14:01:11</t>
  </si>
  <si>
    <t>KARAYAKUP TR-1 45-75-M00273_DIREK TIPI TRAFO HUCRESI H01_2088907</t>
  </si>
  <si>
    <t>05.09.2023 13:56:57</t>
  </si>
  <si>
    <t>05.09.2023 16:44:41</t>
  </si>
  <si>
    <t>SAKARLI KÖK 45-76-M00046_HACET M04_72214505</t>
  </si>
  <si>
    <t>05.09.2023 13:59:51</t>
  </si>
  <si>
    <t>05.09.2023 14:06:24</t>
  </si>
  <si>
    <t>ALİAĞA GIS TM 35-17-A00014_EGE GÜBRE-2 (1H07) M07_66128142</t>
  </si>
  <si>
    <t>05.09.2023 14:00:21</t>
  </si>
  <si>
    <t>05.09.2023 14:03:19</t>
  </si>
  <si>
    <t>TR-74 HAYRETTİN TEKBAŞ GRB. 35-15-M00074_35-15-M00074_2353760</t>
  </si>
  <si>
    <t>05.09.2023 15:03:13</t>
  </si>
  <si>
    <t>M-3066(YATIRIM REZERVE) 35-02-M03066_35-02-M03066_80639069</t>
  </si>
  <si>
    <t>05.09.2023 14:01:08</t>
  </si>
  <si>
    <t>05.09.2023 16:39:43</t>
  </si>
  <si>
    <t>DM08/TR18 45-73-M00001_D d1_45129179</t>
  </si>
  <si>
    <t>05.09.2023 14:02:21</t>
  </si>
  <si>
    <t>05.09.2023 14:56:51</t>
  </si>
  <si>
    <t>OSMANCALI KÖK (YATIRIM REZERVE) 45-71-M02613_OSMANCALI KÖK M02_97586511</t>
  </si>
  <si>
    <t>05.09.2023 14:10:51</t>
  </si>
  <si>
    <t>05.09.2023 14:16:11</t>
  </si>
  <si>
    <t>AYDOĞDU TR-2 35-31-L00086_959829758_959829758</t>
  </si>
  <si>
    <t>05.09.2023 14:12:28</t>
  </si>
  <si>
    <t>05.09.2023 18:41:28</t>
  </si>
  <si>
    <t>ATALAN KÖK 35-26-L00247_ATALAN TOPRAK SULAMA L05_72823356</t>
  </si>
  <si>
    <t>05.09.2023 14:19:03</t>
  </si>
  <si>
    <t>05.09.2023 15:11:41</t>
  </si>
  <si>
    <t>ZEYTİNKÖY TR-2 35-13-L00066_946417205_946417205</t>
  </si>
  <si>
    <t>05.09.2023 14:20:36</t>
  </si>
  <si>
    <t>05.09.2023 15:00:10</t>
  </si>
  <si>
    <t>ALİAĞA TR-43 DM 35-17-M00043_HatBaşıAyırıcı_72823532 M13_72823532</t>
  </si>
  <si>
    <t>05.09.2023 14:22:58</t>
  </si>
  <si>
    <t>05.09.2023 14:56:31</t>
  </si>
  <si>
    <t>05.09.2023 14:23:18</t>
  </si>
  <si>
    <t>05.09.2023 14:23:28</t>
  </si>
  <si>
    <t>TR-11 35-15-M00011__72373397_72373397</t>
  </si>
  <si>
    <t>05.09.2023 14:41:51</t>
  </si>
  <si>
    <t>BERGAMA TM 35-16-A00004_HatBaşıAyırıcı_53140638 M08_53140638</t>
  </si>
  <si>
    <t>05.09.2023 14:42:31</t>
  </si>
  <si>
    <t>05.09.2023 17:01:23</t>
  </si>
  <si>
    <t>DM08/TR18 45-73-M00001_DAĞITIM TRAFOSU DM-8/18 M04_66935107</t>
  </si>
  <si>
    <t>05.09.2023 16:15:29</t>
  </si>
  <si>
    <t>TEPECİK KÖYÜ TR-1 45-71-M01289_953218838_953218838</t>
  </si>
  <si>
    <t>05.09.2023 15:02:50</t>
  </si>
  <si>
    <t>05.09.2023 19:00:07</t>
  </si>
  <si>
    <t>TR-75 35-19-L00075_956665580_956665580</t>
  </si>
  <si>
    <t>05.09.2023 15:05:24</t>
  </si>
  <si>
    <t>05.09.2023 18:18:47</t>
  </si>
  <si>
    <t>FOÇA CEZA İNFAZ KURUMU KÖK 35-23-M00302_FOÇA İM M02_67574171</t>
  </si>
  <si>
    <t>05.09.2023 15:07:18</t>
  </si>
  <si>
    <t>05.09.2023 15:33:18</t>
  </si>
  <si>
    <t>BAŞIBÜYÜK ACEMLER TR-1 45-77-L00159_45-77-L00159_2374660</t>
  </si>
  <si>
    <t>05.09.2023 15:10:48</t>
  </si>
  <si>
    <t>05.09.2023 15:14:45</t>
  </si>
  <si>
    <t>ÇALTIDERE KÖK 35-17-M00231_DERE MADENCİLİK M05_66291236</t>
  </si>
  <si>
    <t>05.09.2023 15:13:43</t>
  </si>
  <si>
    <t>05.09.2023 16:09:22</t>
  </si>
  <si>
    <t>DM-12/06 45-71-M02402_957778547_957778547</t>
  </si>
  <si>
    <t>05.09.2023 15:19:41</t>
  </si>
  <si>
    <t>05.09.2023 16:58:37</t>
  </si>
  <si>
    <t>KÖYLÜCE TR-1 45-74-M00235_945583392_945583392</t>
  </si>
  <si>
    <t>05.09.2023 17:55:48</t>
  </si>
  <si>
    <t>ESBAŞ İM 35-08-A00001_ESBAŞ-10 K05_2053329</t>
  </si>
  <si>
    <t>05.09.2023 15:21:11</t>
  </si>
  <si>
    <t>05.09.2023 15:36:23</t>
  </si>
  <si>
    <t>M-1570 35-02-M01570_M-1054 M04_88751001</t>
  </si>
  <si>
    <t>05.09.2023 15:23:41</t>
  </si>
  <si>
    <t>05.09.2023 16:38:06</t>
  </si>
  <si>
    <t>M-13 35-02-M00013_M-408 M08_2064789</t>
  </si>
  <si>
    <t>05.09.2023 15:24:39</t>
  </si>
  <si>
    <t>05.09.2023 15:41:03</t>
  </si>
  <si>
    <t>TR-1/4-A 45-72-M00130_956495275_956495275</t>
  </si>
  <si>
    <t>05.09.2023 15:24:49</t>
  </si>
  <si>
    <t>05.09.2023 17:26:45</t>
  </si>
  <si>
    <t>K-2470 35-02-K02470_K-2399 K01_2091852</t>
  </si>
  <si>
    <t>05.09.2023 15:25:54</t>
  </si>
  <si>
    <t>05.09.2023 17:52:58</t>
  </si>
  <si>
    <t>K-1193 35-07-K01193_97555357_97555357</t>
  </si>
  <si>
    <t>05.09.2023 15:33:24</t>
  </si>
  <si>
    <t>05.09.2023 16:43:18</t>
  </si>
  <si>
    <t>SELÇUK İM/DM 35-13-A00004_OTELLER M03_65986040</t>
  </si>
  <si>
    <t>05.09.2023 15:35:47</t>
  </si>
  <si>
    <t>05.09.2023 16:14:23</t>
  </si>
  <si>
    <t>TR-111 35-26-M00111_TR-112/113/TR-109/110 M03_65973902</t>
  </si>
  <si>
    <t>05.09.2023 15:36:38</t>
  </si>
  <si>
    <t>05.09.2023 17:35:59</t>
  </si>
  <si>
    <t>MENEMEN DM-4 35-28-M00733_YAHŞELLİ DM-5 M12_2315259</t>
  </si>
  <si>
    <t>05.09.2023 15:36:41</t>
  </si>
  <si>
    <t>05.09.2023 17:25:01</t>
  </si>
  <si>
    <t>K-3203 35-04-K03203_99393494_99393494</t>
  </si>
  <si>
    <t>05.09.2023 15:38:33</t>
  </si>
  <si>
    <t>05.09.2023 18:01:58</t>
  </si>
  <si>
    <t>BUCA TM 35-03-A00003_TR-B K20_2053451</t>
  </si>
  <si>
    <t>TEİAŞ Trafo Arızası</t>
  </si>
  <si>
    <t>İletim</t>
  </si>
  <si>
    <t>05.09.2023 15:44:13</t>
  </si>
  <si>
    <t>05.09.2023 16:53:20</t>
  </si>
  <si>
    <t>ÖZGÖRKEY KÖK 35-26-M00256_BEŞEVLER KUŞÇUBURUN M05_65969693</t>
  </si>
  <si>
    <t>05.09.2023 15:45:33</t>
  </si>
  <si>
    <t>05.09.2023 19:13:03</t>
  </si>
  <si>
    <t>ULUKENT DM-4 35-28-M00004_ULUKENT DM-3 M06_66492817</t>
  </si>
  <si>
    <t>05.09.2023 15:45:58</t>
  </si>
  <si>
    <t>05.09.2023 18:30:37</t>
  </si>
  <si>
    <t>BUCA TM 35-03-A00003_TR-C M34_2311293</t>
  </si>
  <si>
    <t>05.09.2023 15:48:25</t>
  </si>
  <si>
    <t>05.09.2023 16:23:58</t>
  </si>
  <si>
    <t>BUCA TM 35-03-A00003_TR-A K11_2055650</t>
  </si>
  <si>
    <t>05.09.2023 15:48:31</t>
  </si>
  <si>
    <t>05.09.2023 16:52:00</t>
  </si>
  <si>
    <t>ARSLANLAR TM 35-26-A00004_KÖYLER-3 L45_2305569</t>
  </si>
  <si>
    <t>05.09.2023 15:50:57</t>
  </si>
  <si>
    <t>05.09.2023 15:56:58</t>
  </si>
  <si>
    <t>HARMANDALI DM-2 (M-200) 35-09-M00200_M-2166Ö M01_45385755</t>
  </si>
  <si>
    <t>05.09.2023 15:52:02</t>
  </si>
  <si>
    <t>05.09.2023 16:05:00</t>
  </si>
  <si>
    <t>KARAKUYU KÖK 35-26-M00437_KÖYLER KORUCUK M06_66057122</t>
  </si>
  <si>
    <t>05.09.2023 15:52:31</t>
  </si>
  <si>
    <t>05.09.2023 17:00:07</t>
  </si>
  <si>
    <t>05.09.2023 15:52:55</t>
  </si>
  <si>
    <t>05.09.2023 15:56:21</t>
  </si>
  <si>
    <t>ULUCAK TM 35-28-A00002_GÖKTEPE RES M12_2313759</t>
  </si>
  <si>
    <t>05.09.2023 15:56:36</t>
  </si>
  <si>
    <t>05.09.2023 18:27:17</t>
  </si>
  <si>
    <t>YENİ ŞAKRAN TR-3 35-17-M00203_35-17-M00203_2375353</t>
  </si>
  <si>
    <t>05.09.2023 15:58:58</t>
  </si>
  <si>
    <t>05.09.2023 16:46:16</t>
  </si>
  <si>
    <t>05.09.2023 15:59:29</t>
  </si>
  <si>
    <t>05.09.2023 17:14:22</t>
  </si>
  <si>
    <t>ÇINARLIKUYU KÖK 45-71-M00188_ÇINARLIKUYU TR-1 M02_72248739</t>
  </si>
  <si>
    <t>05.09.2023 16:00:31</t>
  </si>
  <si>
    <t>05.09.2023 18:08:12</t>
  </si>
  <si>
    <t>KOYUNDERE DM 35-28-M00165_DONANIMLI YEDEK M05_66524566</t>
  </si>
  <si>
    <t>05.09.2023 16:00:51</t>
  </si>
  <si>
    <t>05.09.2023 16:54:36</t>
  </si>
  <si>
    <t>YAHŞELLİ KÖK 35-28-M00293_HAYKIRAN M01_66582309</t>
  </si>
  <si>
    <t>05.09.2023 16:00:58</t>
  </si>
  <si>
    <t>05.09.2023 17:26:18</t>
  </si>
  <si>
    <t>L-353 İŞTUR 35-18-L00353_12483134_56373444_56373444</t>
  </si>
  <si>
    <t>05.09.2023 16:02:28</t>
  </si>
  <si>
    <t>05.09.2023 17:17:26</t>
  </si>
  <si>
    <t>EĞERCİ TR-1 35-26-L00167_DIREK TIPI TRAFO HUCRESI H01_2040538</t>
  </si>
  <si>
    <t>05.09.2023 16:07:18</t>
  </si>
  <si>
    <t>05.09.2023 20:39:18</t>
  </si>
  <si>
    <t>KARABURUN TEPEBOZ KÖYÜ TR 35-21-L00056_6639202_56359963_56359963</t>
  </si>
  <si>
    <t>05.09.2023 16:10:47</t>
  </si>
  <si>
    <t>05.09.2023 17:57:34</t>
  </si>
  <si>
    <t>K-3082 35-04-K03082_35-04-K03082_41911382</t>
  </si>
  <si>
    <t>05.09.2023 16:11:03</t>
  </si>
  <si>
    <t>05.09.2023 19:36:58</t>
  </si>
  <si>
    <t>HARMANDALI KÖK 45-71-M00061_NURİ SORMAN M11_72231093</t>
  </si>
  <si>
    <t>05.09.2023 16:15:26</t>
  </si>
  <si>
    <t>05.09.2023 16:50:18</t>
  </si>
  <si>
    <t>M-669 KÖK 35-17-M00669_YENİ KARAKÖY M05_72390611</t>
  </si>
  <si>
    <t>05.09.2023 16:19:28</t>
  </si>
  <si>
    <t>05.09.2023 17:31:33</t>
  </si>
  <si>
    <t>AKPINAR GÖKSU MAH. TR-1 45-75-M00077_D_56386992_56386992</t>
  </si>
  <si>
    <t>05.09.2023 16:21:03</t>
  </si>
  <si>
    <t>05.09.2023 20:13:52</t>
  </si>
  <si>
    <t>KARAKUYU KÖK 35-22-M00091_PANCAR M06_72111628</t>
  </si>
  <si>
    <t>05.09.2023 16:22:21</t>
  </si>
  <si>
    <t>05.09.2023 17:33:54</t>
  </si>
  <si>
    <t>K-538 35-02-K00538_DIREK TIPI TRAFO HUCRESI H01_2067615</t>
  </si>
  <si>
    <t>05.09.2023 16:23:30</t>
  </si>
  <si>
    <t>05.09.2023 20:04:13</t>
  </si>
  <si>
    <t>GERMİYAN İM 35-18-A00004_KARABURUN-3 (KARAREİS KÖK) M02_2313569</t>
  </si>
  <si>
    <t>05.09.2023 16:31:19</t>
  </si>
  <si>
    <t>05.09.2023 20:16:42</t>
  </si>
  <si>
    <t>K-77 35-01-K00077_912187903_912187903</t>
  </si>
  <si>
    <t>05.09.2023 16:35:10</t>
  </si>
  <si>
    <t>05.09.2023 18:22:44</t>
  </si>
  <si>
    <t>K-2863 35-01-K02863_911664707_911664707</t>
  </si>
  <si>
    <t>05.09.2023 16:37:29</t>
  </si>
  <si>
    <t>05.09.2023 18:41:43</t>
  </si>
  <si>
    <t>YAKACIK TR-3 35-20-L00240__72649159_72649159</t>
  </si>
  <si>
    <t>05.09.2023 16:37:42</t>
  </si>
  <si>
    <t>05.09.2023 17:45:33</t>
  </si>
  <si>
    <t>K-429 35-01-K00429_910723114_910723114</t>
  </si>
  <si>
    <t>05.09.2023 16:39:38</t>
  </si>
  <si>
    <t>05.09.2023 17:42:32</t>
  </si>
  <si>
    <t>KURTULMUŞ KÖK 45-72-L00080_BAŞLAMIŞ ÇIKIŞI L05_66546806</t>
  </si>
  <si>
    <t>05.09.2023 16:41:47</t>
  </si>
  <si>
    <t>05.09.2023 17:01:38</t>
  </si>
  <si>
    <t>BAĞARASI TR-12 35-23-M00181_950424006_950424006</t>
  </si>
  <si>
    <t>05.09.2023 16:42:56</t>
  </si>
  <si>
    <t>05.09.2023 22:56:00</t>
  </si>
  <si>
    <t>YEŞİLYURT DM 45-73-M00476_YEŞİLYURT MERKEZ (TR-2) M05_2318330</t>
  </si>
  <si>
    <t>05.09.2023 16:46:01</t>
  </si>
  <si>
    <t>06.09.2023 00:01:06</t>
  </si>
  <si>
    <t>05.09.2023 16:46:30</t>
  </si>
  <si>
    <t>05.09.2023 16:52:25</t>
  </si>
  <si>
    <t>M-1951 35-09-M01951_912748549_912748549</t>
  </si>
  <si>
    <t>05.09.2023 16:46:40</t>
  </si>
  <si>
    <t>05.09.2023 18:44:09</t>
  </si>
  <si>
    <t>TR-65 45-77-L00065_95001344660_95001344660</t>
  </si>
  <si>
    <t>05.09.2023 16:49:30</t>
  </si>
  <si>
    <t>05.09.2023 20:17:13</t>
  </si>
  <si>
    <t>YENİ HARMANDALI TR-1 45-71-M00893_45-71-M00893_2356815</t>
  </si>
  <si>
    <t>05.09.2023 16:52:34</t>
  </si>
  <si>
    <t>05.09.2023 19:36:17</t>
  </si>
  <si>
    <t>K-3873 35-01-K03873_35-01-K03873_2349114</t>
  </si>
  <si>
    <t>05.09.2023 16:52:59</t>
  </si>
  <si>
    <t>05.09.2023 18:50:39</t>
  </si>
  <si>
    <t>K-3620 35-01-K03620_911584513_911584513</t>
  </si>
  <si>
    <t>05.09.2023 16:56:46</t>
  </si>
  <si>
    <t>05.09.2023 18:48:52</t>
  </si>
  <si>
    <t>DM-7/7 35-26-M00638_95000001501_95000001501</t>
  </si>
  <si>
    <t>05.09.2023 16:58:20</t>
  </si>
  <si>
    <t>05.09.2023 22:13:14</t>
  </si>
  <si>
    <t>SELÇUK İM/DM 35-13-A00004_OTELLER M03_65986047</t>
  </si>
  <si>
    <t>05.09.2023 16:58:26</t>
  </si>
  <si>
    <t>05.09.2023 18:49:35</t>
  </si>
  <si>
    <t>K-914 35-01-K00914_911827428_911827428</t>
  </si>
  <si>
    <t>05.09.2023 17:01:33</t>
  </si>
  <si>
    <t>05.09.2023 19:28:16</t>
  </si>
  <si>
    <t>UĞURLU KÖK 45-86-M00045_HatBaşıAyırıcı_53135423 M04_53135423</t>
  </si>
  <si>
    <t>05.09.2023 17:02:05</t>
  </si>
  <si>
    <t>05.09.2023 17:38:52</t>
  </si>
  <si>
    <t>SAĞANCI İM 35-16-A00003_SAĞANCI L03_2316402</t>
  </si>
  <si>
    <t>05.09.2023 17:04:55</t>
  </si>
  <si>
    <t>05.09.2023 18:38:30</t>
  </si>
  <si>
    <t>BERGAMA TM 35-16-A00004_KOZAK M10_2314066</t>
  </si>
  <si>
    <t>05.09.2023 17:05:38</t>
  </si>
  <si>
    <t>05.09.2023 17:50:20</t>
  </si>
  <si>
    <t>ULUKENT DM-1/4 35-28-M00065_ULUKENT DM-3/13 M01_66557622</t>
  </si>
  <si>
    <t>05.09.2023 17:07:30</t>
  </si>
  <si>
    <t>05.09.2023 20:12:36</t>
  </si>
  <si>
    <t>ULUKENT DM-3/34 35-28-M00034_ULUKENT DM-4/14 M01_66495359</t>
  </si>
  <si>
    <t>05.09.2023 17:08:23</t>
  </si>
  <si>
    <t>05.09.2023 22:55:19</t>
  </si>
  <si>
    <t>ULUKENT DM-4/11 35-28-M00028_ULUKENT DM-4/12 M03_66494447</t>
  </si>
  <si>
    <t>05.09.2023 23:05:23</t>
  </si>
  <si>
    <t>M-3425(YATIRIM REZERVE) 35-03-M03425_911005191_911005191</t>
  </si>
  <si>
    <t>05.09.2023 17:09:47</t>
  </si>
  <si>
    <t>05.09.2023 19:03:53</t>
  </si>
  <si>
    <t>K-1596 35-03-K01596_914985037_914985037</t>
  </si>
  <si>
    <t>05.09.2023 17:10:15</t>
  </si>
  <si>
    <t>05.09.2023 21:26:11</t>
  </si>
  <si>
    <t>K-1300 35-08-K01300_A a1b_5830137</t>
  </si>
  <si>
    <t>05.09.2023 17:10:31</t>
  </si>
  <si>
    <t>05.09.2023 19:56:17</t>
  </si>
  <si>
    <t>M-1 35-17-M00001_TOTALGAZ DM M03_66461793</t>
  </si>
  <si>
    <t>05.09.2023 17:11:10</t>
  </si>
  <si>
    <t>05.09.2023 19:40:02</t>
  </si>
  <si>
    <t>ÜRKMEZ M-17 35-25-M00174_D_91345475_91345475</t>
  </si>
  <si>
    <t>05.09.2023 17:17:21</t>
  </si>
  <si>
    <t>05.09.2023 18:39:08</t>
  </si>
  <si>
    <t>ZEYTİNLİOVA TR-1 KÖK 45-72-L00389_TR-2 - TR-2-A L03_2330199</t>
  </si>
  <si>
    <t>05.09.2023 17:24:49</t>
  </si>
  <si>
    <t>05.09.2023 18:26:37</t>
  </si>
  <si>
    <t>TR-111 35-26-M00111_TR-63 M02_65973940</t>
  </si>
  <si>
    <t>05.09.2023 17:25:37</t>
  </si>
  <si>
    <t>05.09.2023 18:08:32</t>
  </si>
  <si>
    <t>ÇAPAKLI TR-3 45-78-M00447_953295172_953295172</t>
  </si>
  <si>
    <t>05.09.2023 17:32:34</t>
  </si>
  <si>
    <t>05.09.2023 20:14:02</t>
  </si>
  <si>
    <t>05.09.2023 17:33:16</t>
  </si>
  <si>
    <t>05.09.2023 20:02:39</t>
  </si>
  <si>
    <t>K-692 35-04-K00692_C K692C2B_5816487</t>
  </si>
  <si>
    <t>05.09.2023 17:33:24</t>
  </si>
  <si>
    <t>05.09.2023 21:11:08</t>
  </si>
  <si>
    <t>K-827 35-01-K00827_911806818_911806818</t>
  </si>
  <si>
    <t>05.09.2023 17:34:47</t>
  </si>
  <si>
    <t>05.09.2023 20:27:23</t>
  </si>
  <si>
    <t>EMCELLİ TR-4 KARAOĞLANLAR 45-79-M00371_A_91041818_91041818</t>
  </si>
  <si>
    <t>05.09.2023 17:41:33</t>
  </si>
  <si>
    <t>05.09.2023 20:35:56</t>
  </si>
  <si>
    <t>MENEMEN DM-4 35-28-M00733_YAHŞELLİ DM-5 M12_2113635</t>
  </si>
  <si>
    <t>05.09.2023 17:46:01</t>
  </si>
  <si>
    <t>05.09.2023 18:39:28</t>
  </si>
  <si>
    <t>ÇAMÖNÜ TR-5 45-72-L00270_45-72-L00270_2367311</t>
  </si>
  <si>
    <t>05.09.2023 17:47:36</t>
  </si>
  <si>
    <t>06.09.2023 01:53:13</t>
  </si>
  <si>
    <t>05.09.2023 17:49:18</t>
  </si>
  <si>
    <t>05.09.2023 19:08:07</t>
  </si>
  <si>
    <t>GERENKÖY TR-4 35-23-M00150_DAĞITIM TRAFO GERENKÖY TR-4 M03_72154259</t>
  </si>
  <si>
    <t>05.09.2023 17:52:53</t>
  </si>
  <si>
    <t>06.09.2023 01:45:11</t>
  </si>
  <si>
    <t>TR-2/85 45-83-L00085_C_90999080_90999080</t>
  </si>
  <si>
    <t>05.09.2023 17:53:33</t>
  </si>
  <si>
    <t>05.09.2023 19:01:05</t>
  </si>
  <si>
    <t>ALAŞEHİR TM 45-73-A00001_YEŞİLYURT M06_2312672</t>
  </si>
  <si>
    <t>05.09.2023 17:54:12</t>
  </si>
  <si>
    <t>05.09.2023 18:09:24</t>
  </si>
  <si>
    <t>K-4742 35-07-K04742_99140648_99140648</t>
  </si>
  <si>
    <t>05.09.2023 17:59:26</t>
  </si>
  <si>
    <t>05.09.2023 19:52:13</t>
  </si>
  <si>
    <t>KARABURÇ PALA EVİ YANI TR-9 35-31-L00258_A_91230505_91230505</t>
  </si>
  <si>
    <t>05.09.2023 18:00:50</t>
  </si>
  <si>
    <t>05.09.2023 19:17:24</t>
  </si>
  <si>
    <t>TR-1/126-1 (KEMALPAŞA SOKAK TRF) 45-83-M00270_48123634_56400958_56400958</t>
  </si>
  <si>
    <t>05.09.2023 18:01:34</t>
  </si>
  <si>
    <t>05.09.2023 19:45:45</t>
  </si>
  <si>
    <t>DEĞİRMENDERE DM 35-22-M00085_DEĞİRMENDERE-1 M05_50066608</t>
  </si>
  <si>
    <t>05.09.2023 18:02:25</t>
  </si>
  <si>
    <t>05.09.2023 19:30:52</t>
  </si>
  <si>
    <t>M-164 35-18-M00164_950444028_950444028</t>
  </si>
  <si>
    <t>05.09.2023 18:08:35</t>
  </si>
  <si>
    <t>05.09.2023 20:03:01</t>
  </si>
  <si>
    <t>KARGIN KÖK 45-71-M00095_ŞİRVAN M04_2321772</t>
  </si>
  <si>
    <t>05.09.2023 18:10:05</t>
  </si>
  <si>
    <t>05.09.2023 19:54:22</t>
  </si>
  <si>
    <t>K-2560 35-03-K02560_A_56363651_56363651</t>
  </si>
  <si>
    <t>05.09.2023 18:12:34</t>
  </si>
  <si>
    <t>05.09.2023 19:34:12</t>
  </si>
  <si>
    <t>K-2724 35-01-K02724_911671122_911671122</t>
  </si>
  <si>
    <t>05.09.2023 18:14:36</t>
  </si>
  <si>
    <t>05.09.2023 21:47:52</t>
  </si>
  <si>
    <t>K-1924 35-10-K01924_912602879_912602879</t>
  </si>
  <si>
    <t>05.09.2023 18:15:02</t>
  </si>
  <si>
    <t>05.09.2023 21:46:05</t>
  </si>
  <si>
    <t>AHMETBEYLER DM 35-16-M00154_TIRMANLAR M04_82985664</t>
  </si>
  <si>
    <t>05.09.2023 18:15:06</t>
  </si>
  <si>
    <t>05.09.2023 18:43:51</t>
  </si>
  <si>
    <t>K-802 35-01-K00802_911961290_911961290</t>
  </si>
  <si>
    <t>05.09.2023 18:20:34</t>
  </si>
  <si>
    <t>05.09.2023 22:13:48</t>
  </si>
  <si>
    <t>ÇANDIR TR-1 45-74-M00113_B_56352948_56352948</t>
  </si>
  <si>
    <t>05.09.2023 18:23:50</t>
  </si>
  <si>
    <t>05.09.2023 20:33:18</t>
  </si>
  <si>
    <t>K-1984 35-02-K01984_99690923_99690923</t>
  </si>
  <si>
    <t>05.09.2023 18:32:07</t>
  </si>
  <si>
    <t>05.09.2023 21:12:17</t>
  </si>
  <si>
    <t>M-2075 35-02-M02075_913599634_913599634</t>
  </si>
  <si>
    <t>05.09.2023 18:32:33</t>
  </si>
  <si>
    <t>06.09.2023 01:26:26</t>
  </si>
  <si>
    <t>BEBEKLİ TR-3 45-77-L00198_945494300_945494300</t>
  </si>
  <si>
    <t>05.09.2023 18:42:35</t>
  </si>
  <si>
    <t>05.09.2023 21:37:02</t>
  </si>
  <si>
    <t>M-2549 35-09-M02549_F_56392078_56392078</t>
  </si>
  <si>
    <t>05.09.2023 18:42:54</t>
  </si>
  <si>
    <t>05.09.2023 20:09:06</t>
  </si>
  <si>
    <t>YUKARIBEY DM (TR-3) 35-16-M00866_HatBaşıAyırıcı_53140756 M05_53140756</t>
  </si>
  <si>
    <t>05.09.2023 18:47:48</t>
  </si>
  <si>
    <t>05.09.2023 20:49:44</t>
  </si>
  <si>
    <t>YAHŞELLİ KÖK 35-28-M00293_HatBaşıAyırıcı_53133933 M01_53133933</t>
  </si>
  <si>
    <t>05.09.2023 18:48:09</t>
  </si>
  <si>
    <t>05.09.2023 21:22:06</t>
  </si>
  <si>
    <t>ÇALTIDERE KÖK 35-17-M00231_HatBaşıAyırıcı_65313818 M03_65313818</t>
  </si>
  <si>
    <t>05.09.2023 18:50:35</t>
  </si>
  <si>
    <t>05.09.2023 20:09:39</t>
  </si>
  <si>
    <t>CEVİZALAN TR-1 35-15-L01021_A_56361668_56361668</t>
  </si>
  <si>
    <t>05.09.2023 19:00:20</t>
  </si>
  <si>
    <t>05.09.2023 22:49:48</t>
  </si>
  <si>
    <t>K-4131 35-04-K04131_C_56363915_56363915</t>
  </si>
  <si>
    <t>05.09.2023 19:04:17</t>
  </si>
  <si>
    <t>05.09.2023 20:36:37</t>
  </si>
  <si>
    <t>M-954 35-02-M00954_99478384_99478384</t>
  </si>
  <si>
    <t>05.09.2023 19:07:35</t>
  </si>
  <si>
    <t>05.09.2023 20:57:44</t>
  </si>
  <si>
    <t>HACIVELİLER TR-1 35-16-M00157_A_91051562_91051562</t>
  </si>
  <si>
    <t>05.09.2023 19:08:39</t>
  </si>
  <si>
    <t>05.09.2023 21:35:02</t>
  </si>
  <si>
    <t>K-608 35-02-K00608_99480244_99480244</t>
  </si>
  <si>
    <t>05.09.2023 19:08:43</t>
  </si>
  <si>
    <t>05.09.2023 20:53:46</t>
  </si>
  <si>
    <t>OSMANLAR TR-1 35-20-M00040_35-20-M00040_82732661</t>
  </si>
  <si>
    <t>05.09.2023 19:10:57</t>
  </si>
  <si>
    <t>05.09.2023 20:11:11</t>
  </si>
  <si>
    <t>K-1040 35-04-K01040_912727692_912727692</t>
  </si>
  <si>
    <t>05.09.2023 19:19:01</t>
  </si>
  <si>
    <t>05.09.2023 20:55:41</t>
  </si>
  <si>
    <t>ÖDEMİŞ TM-2 35-15-A00005_ÖDEMİŞ-2 M22_2334246</t>
  </si>
  <si>
    <t>05.09.2023 19:26:05</t>
  </si>
  <si>
    <t>05.09.2023 19:59:00</t>
  </si>
  <si>
    <t>05.09.2023 19:30:24</t>
  </si>
  <si>
    <t>05.09.2023 20:10:52</t>
  </si>
  <si>
    <t>KÖYLÜCE TR-1 45-74-M00235_A_65509387_65509387</t>
  </si>
  <si>
    <t>05.09.2023 19:30:59</t>
  </si>
  <si>
    <t>05.09.2023 22:10:56</t>
  </si>
  <si>
    <t>TR-93 35-16-L00093_B_91036011_91036011</t>
  </si>
  <si>
    <t>05.09.2023 19:34:34</t>
  </si>
  <si>
    <t>05.09.2023 22:41:08</t>
  </si>
  <si>
    <t>05.09.2023 21:07:04</t>
  </si>
  <si>
    <t>K-705 35-02-K00705_K-264 K03_2034992</t>
  </si>
  <si>
    <t>05.09.2023 19:44:23</t>
  </si>
  <si>
    <t>05.09.2023 20:00:00</t>
  </si>
  <si>
    <t>SELÇUK İM/DM 35-13-A00004_HatBaşıAyırıcı_53133634 L05_53133634</t>
  </si>
  <si>
    <t>05.09.2023 19:48:22</t>
  </si>
  <si>
    <t>05.09.2023 21:15:15</t>
  </si>
  <si>
    <t>KIRCALAR TR-1 35-16-M00096_A_91064417_91064417</t>
  </si>
  <si>
    <t>05.09.2023 19:52:48</t>
  </si>
  <si>
    <t>05.09.2023 22:13:42</t>
  </si>
  <si>
    <t>BALABAN TR-1 35-24-M00106_B_56376456_56376456</t>
  </si>
  <si>
    <t>05.09.2023 19:55:09</t>
  </si>
  <si>
    <t>05.09.2023 20:47:35</t>
  </si>
  <si>
    <t>BÖLCEK DM 35-16-M00153_MEZARLIKALTI M06_82962827</t>
  </si>
  <si>
    <t>05.09.2023 19:56:35</t>
  </si>
  <si>
    <t>05.09.2023 22:24:34</t>
  </si>
  <si>
    <t>ÜÇYOL KÖK 45-82-M00128_UZUNAHIRLI-MENTEŞE M04_2329337</t>
  </si>
  <si>
    <t>05.09.2023 20:00:46</t>
  </si>
  <si>
    <t>05.09.2023 23:16:45</t>
  </si>
  <si>
    <t>YAĞCILI TR-1 45-82-M00331_45-82-M00331_2353949</t>
  </si>
  <si>
    <t>05.09.2023 20:15:29</t>
  </si>
  <si>
    <t>06.09.2023 00:50:57</t>
  </si>
  <si>
    <t>TR-2/6-A 45-72-L00942_956499578_956499578</t>
  </si>
  <si>
    <t>05.09.2023 20:20:44</t>
  </si>
  <si>
    <t>05.09.2023 21:58:53</t>
  </si>
  <si>
    <t>GERELİ KÖYÜ KAVAKKUYU TR 7 35-15-M00224_B_56370001_56370001</t>
  </si>
  <si>
    <t>05.09.2023 20:23:41</t>
  </si>
  <si>
    <t>05.09.2023 22:41:48</t>
  </si>
  <si>
    <t>ARSLANLAR TM 35-26-A00004_HatBaşıAyırıcı_100707543 L42_100707543</t>
  </si>
  <si>
    <t>05.09.2023 21:15:39</t>
  </si>
  <si>
    <t>ALOSBİ TM 35-17-A00006_HatBaşıAyırıcı_65632082 M05_65632082</t>
  </si>
  <si>
    <t>05.09.2023 20:40:16</t>
  </si>
  <si>
    <t>06.09.2023 04:31:42</t>
  </si>
  <si>
    <t>SÜLEYMANLI KÖK 35-28-M00606_BOZALAN M04_66870926</t>
  </si>
  <si>
    <t>05.09.2023 20:44:28</t>
  </si>
  <si>
    <t>05.09.2023 20:49:48</t>
  </si>
  <si>
    <t>OKLUİSA KÖK 45-81-M00046_HatBaşıAyırıcı_53135460 M05_53135460</t>
  </si>
  <si>
    <t>05.09.2023 20:45:28</t>
  </si>
  <si>
    <t>05.09.2023 21:57:46</t>
  </si>
  <si>
    <t>BADEMLİ TR-4 35-30-L00101_B_56352647_56352647</t>
  </si>
  <si>
    <t>05.09.2023 20:46:10</t>
  </si>
  <si>
    <t>05.09.2023 21:40:49</t>
  </si>
  <si>
    <t>ULUKENT DM-3 35-28-M00003_DM-3/32 M05_2317613</t>
  </si>
  <si>
    <t>05.09.2023 20:48:07</t>
  </si>
  <si>
    <t>05.09.2023 23:10:53</t>
  </si>
  <si>
    <t>MAHMUT ESKİYÖRÜK SULAMA GRUBU 35-29-M00363_A_56395330_56395330</t>
  </si>
  <si>
    <t>05.09.2023 20:58:01</t>
  </si>
  <si>
    <t>05.09.2023 22:56:05</t>
  </si>
  <si>
    <t>05.09.2023 22:27:12</t>
  </si>
  <si>
    <t>ULUKENT DM-3/28 35-28-M00108_DM-3/34 M02_78087209</t>
  </si>
  <si>
    <t>05.09.2023 21:30:24</t>
  </si>
  <si>
    <t>05.09.2023 23:15:41</t>
  </si>
  <si>
    <t>SARIGÖL DM 45-79-M00069_HatBaşıAyırıcı_72341726 M18_72341726</t>
  </si>
  <si>
    <t>05.09.2023 21:39:29</t>
  </si>
  <si>
    <t>06.09.2023 02:55:57</t>
  </si>
  <si>
    <t>M-2917 35-01-M02917_A_56378224_56378224</t>
  </si>
  <si>
    <t>05.09.2023 21:57:05</t>
  </si>
  <si>
    <t>06.09.2023 03:33:54</t>
  </si>
  <si>
    <t>M-2922 35-04-M02922_99734452_99734452</t>
  </si>
  <si>
    <t>05.09.2023 22:06:14</t>
  </si>
  <si>
    <t>05.09.2023 22:56:45</t>
  </si>
  <si>
    <t>K-802 35-01-K00802_35-01-K00802_2374314</t>
  </si>
  <si>
    <t>05.09.2023 23:08:44</t>
  </si>
  <si>
    <t>ÖVEÇLİ TR-1 45-76-L00134_955243339_955243339</t>
  </si>
  <si>
    <t>05.09.2023 22:38:33</t>
  </si>
  <si>
    <t>06.09.2023 01:01:12</t>
  </si>
  <si>
    <t>TR-93 35-16-L00093_35-16-L00093_2352814</t>
  </si>
  <si>
    <t>05.09.2023 22:48:04</t>
  </si>
  <si>
    <t>HACIBEKTAŞLI TR-2 45-78-M00693_953292395_953292395</t>
  </si>
  <si>
    <t>05.09.2023 22:46:56</t>
  </si>
  <si>
    <t>05.09.2023 23:27:10</t>
  </si>
  <si>
    <t>CEVİZALAN TR-1 35-15-L01021_35-15-L01021_2365055</t>
  </si>
  <si>
    <t>05.09.2023 22:52:30</t>
  </si>
  <si>
    <t>BAĞARASI TR-12 35-23-M00181_42067223_56357401_56357401</t>
  </si>
  <si>
    <t>05.09.2023 22:56:17</t>
  </si>
  <si>
    <t>05.09.2023 23:07:49</t>
  </si>
  <si>
    <t>K-914 35-01-K00914_911436455_911436455</t>
  </si>
  <si>
    <t>05.09.2023 23:58:59</t>
  </si>
  <si>
    <t>06.09.2023 01:20:48</t>
  </si>
  <si>
    <t>K-548 35-01-K00548_913032565_913032565</t>
  </si>
  <si>
    <t>06.09.2023 00:07:57</t>
  </si>
  <si>
    <t>06.09.2023 03:52:13</t>
  </si>
  <si>
    <t>K-692 35-04-K00692_99104369_99104369</t>
  </si>
  <si>
    <t>06.09.2023 00:12:29</t>
  </si>
  <si>
    <t>06.09.2023 03:02:27</t>
  </si>
  <si>
    <t>K-4052 35-01-K04052_912199846_912199846</t>
  </si>
  <si>
    <t>06.09.2023 00:15:03</t>
  </si>
  <si>
    <t>06.09.2023 04:55:09</t>
  </si>
  <si>
    <t>DELEMENLER KÖK 45-73-M00490_HatBaşıAyırıcı_53136481 M03_53136481</t>
  </si>
  <si>
    <t>06.09.2023 00:15:11</t>
  </si>
  <si>
    <t>06.09.2023 01:48:02</t>
  </si>
  <si>
    <t>K-3077 35-01-K03077_K-3300 K01_2118784</t>
  </si>
  <si>
    <t>06.09.2023 00:48:21</t>
  </si>
  <si>
    <t>06.09.2023 00:51:21</t>
  </si>
  <si>
    <t>06.09.2023 01:03:48</t>
  </si>
  <si>
    <t>06.09.2023 01:58:01</t>
  </si>
  <si>
    <t>M-2029 35-01-M02029_912942190_912942190</t>
  </si>
  <si>
    <t>06.09.2023 01:15:15</t>
  </si>
  <si>
    <t>06.09.2023 02:33:29</t>
  </si>
  <si>
    <t>GERENKÖY KÖK 35-23-M00156_GERENKÖY İZSU SU POMPALARI M05_72155607</t>
  </si>
  <si>
    <t>06.09.2023 01:15:19</t>
  </si>
  <si>
    <t>06.09.2023 01:54:00</t>
  </si>
  <si>
    <t>M-2165 35-09-M02165_967165441_967165441</t>
  </si>
  <si>
    <t>06.09.2023 01:27:13</t>
  </si>
  <si>
    <t>06.09.2023 09:33:30</t>
  </si>
  <si>
    <t>K-1854 35-07-K01854_99107715_99107715</t>
  </si>
  <si>
    <t>06.09.2023 01:31:49</t>
  </si>
  <si>
    <t>06.09.2023 04:19:44</t>
  </si>
  <si>
    <t>KALEKÖY TR-4 35-31-L00236_35-31-L00236_2365450</t>
  </si>
  <si>
    <t>06.09.2023 01:33:57</t>
  </si>
  <si>
    <t>06.09.2023 02:36:13</t>
  </si>
  <si>
    <t>BAHÇELİ  AR ÇİFTLİĞİ TR2 35-30-L00146_C_56404420_56404420</t>
  </si>
  <si>
    <t>06.09.2023 01:38:14</t>
  </si>
  <si>
    <t>06.09.2023 02:10:37</t>
  </si>
  <si>
    <t>06.09.2023 01:53:28</t>
  </si>
  <si>
    <t>06.09.2023 02:35:58</t>
  </si>
  <si>
    <t>DM-5/TR-8 45-72-M00562_F F02b_92759527</t>
  </si>
  <si>
    <t>06.09.2023 02:06:42</t>
  </si>
  <si>
    <t>06.09.2023 03:48:50</t>
  </si>
  <si>
    <t>TEPECİK KÖPRÜ DM 35-14-M00332_TAŞKENT DM-2 (DOĞANBEY-2 477 H.H. SAĞ DEVRE) M07_49833818</t>
  </si>
  <si>
    <t>06.09.2023 02:28:07</t>
  </si>
  <si>
    <t>06.09.2023 02:36:09</t>
  </si>
  <si>
    <t>TR-55 KÖK 35-19-M00055_TR-77 KÖK M03_76783811</t>
  </si>
  <si>
    <t>06.09.2023 02:28:08</t>
  </si>
  <si>
    <t>06.09.2023 02:49:05</t>
  </si>
  <si>
    <t>FOÇAKÖY TR-1 35-23-M00222_35-23-M00222_2363640</t>
  </si>
  <si>
    <t>06.09.2023 02:41:00</t>
  </si>
  <si>
    <t>06.09.2023 03:28:42</t>
  </si>
  <si>
    <t>TİRE İM-DM-1 35-29-A00001_DOYRANLI L11_2312354</t>
  </si>
  <si>
    <t>06.09.2023 02:41:58</t>
  </si>
  <si>
    <t>06.09.2023 02:51:16</t>
  </si>
  <si>
    <t>BORNOVA TM 35-02-A00005_SİRGELİ K08_2308108</t>
  </si>
  <si>
    <t>06.09.2023 03:23:13</t>
  </si>
  <si>
    <t>06.09.2023 04:22:58</t>
  </si>
  <si>
    <t>06.09.2023 03:48:53</t>
  </si>
  <si>
    <t>06.09.2023 03:52:41</t>
  </si>
  <si>
    <t>KAVAKDERE DM 35-14-M00339_KAVAKDERE KÖY M08_65666681</t>
  </si>
  <si>
    <t>06.09.2023 03:50:01</t>
  </si>
  <si>
    <t>06.09.2023 03:53:21</t>
  </si>
  <si>
    <t>YENİ YAĞCILAR KÖK 45-71-M02571_YAĞCILAR KÖK M02_95166045</t>
  </si>
  <si>
    <t>06.09.2023 04:03:58</t>
  </si>
  <si>
    <t>06.09.2023 07:11:48</t>
  </si>
  <si>
    <t>TR-77 ÇEŞMEALTI KÖK 35-19-M00077_TR-81 L01_76784765</t>
  </si>
  <si>
    <t>06.09.2023 04:11:20</t>
  </si>
  <si>
    <t>06.09.2023 11:26:24</t>
  </si>
  <si>
    <t>ÇINARDİBİ KÖK 35-20-M00069_DERNEKLİ-BALCILAR-OSMANLAR-BAYRAMLAR-KAMBERLER M04_66050707</t>
  </si>
  <si>
    <t>06.09.2023 05:09:58</t>
  </si>
  <si>
    <t>06.09.2023 05:10:21</t>
  </si>
  <si>
    <t>CABBARFAKILI TR-2 45-73-M00629_B_56389365_56389365</t>
  </si>
  <si>
    <t>06.09.2023 06:27:10</t>
  </si>
  <si>
    <t>06.09.2023 09:06:12</t>
  </si>
  <si>
    <t>BAĞYURDU SLM GRB TR-11 35-27-M00727_35-27-M00727_2368037</t>
  </si>
  <si>
    <t>06.09.2023 06:39:46</t>
  </si>
  <si>
    <t>06.09.2023 11:13:49</t>
  </si>
  <si>
    <t>HELVACI DM-2 35-17-M00359_HATUNDERE M03_66476619</t>
  </si>
  <si>
    <t>06.09.2023 06:47:50</t>
  </si>
  <si>
    <t>06.09.2023 07:51:45</t>
  </si>
  <si>
    <t>06.09.2023 06:48:58</t>
  </si>
  <si>
    <t>06.09.2023 07:24:58</t>
  </si>
  <si>
    <t>İTOB DM 35-22-M00089_TEKELİ M10_2328009</t>
  </si>
  <si>
    <t>06.09.2023 06:50:11</t>
  </si>
  <si>
    <t>06.09.2023 07:24:21</t>
  </si>
  <si>
    <t>DEĞİRMENDERE DM 35-22-M00085_ÇAMÖNÜ - ATAKÖY M09_50066540</t>
  </si>
  <si>
    <t>06.09.2023 06:55:58</t>
  </si>
  <si>
    <t>06.09.2023 07:42:58</t>
  </si>
  <si>
    <t>06.09.2023 07:04:01</t>
  </si>
  <si>
    <t>06.09.2023 07:37:01</t>
  </si>
  <si>
    <t>M-13 35-02-M00013_HatBaşıAyırıcı_53137651 M08_53137651</t>
  </si>
  <si>
    <t>06.09.2023 07:06:25</t>
  </si>
  <si>
    <t>06.09.2023 09:37:17</t>
  </si>
  <si>
    <t>TEPECİK KÖPRÜ DM 35-14-M00332_HatBaşıAyırıcı_53138337 M15_53138337</t>
  </si>
  <si>
    <t>06.09.2023 07:07:48</t>
  </si>
  <si>
    <t>06.09.2023 07:13:21</t>
  </si>
  <si>
    <t>ÇOBANKÖY KÖK 35-29-L00066_HAMAMKÖY FİDERİ L05_72212373</t>
  </si>
  <si>
    <t>06.09.2023 07:12:21</t>
  </si>
  <si>
    <t>06.09.2023 07:36:38</t>
  </si>
  <si>
    <t>HALİLLER KÖK 35-31-L00228_KALEKÖY L02_72238538</t>
  </si>
  <si>
    <t>06.09.2023 07:16:58</t>
  </si>
  <si>
    <t>06.09.2023 07:45:08</t>
  </si>
  <si>
    <t>YASEMİN DM 35-19-M00002_ÖZBEK M03_2055959</t>
  </si>
  <si>
    <t>06.09.2023 07:35:30</t>
  </si>
  <si>
    <t>06.09.2023 07:39:01</t>
  </si>
  <si>
    <t>SARINASUHLAR KÖYÜ TR-1 45-71-M01447_DIREK TIPI TRAFO HUCRESI H01_2086901</t>
  </si>
  <si>
    <t>06.09.2023 07:39:07</t>
  </si>
  <si>
    <t>06.09.2023 10:20:22</t>
  </si>
  <si>
    <t>AKSAZ KÖK (OSMANGAZİ EDAŞ) 45-74-M00305Ö_HatBaşıAyırıcı_53135328 M04_53135328</t>
  </si>
  <si>
    <t>06.09.2023 07:43:18</t>
  </si>
  <si>
    <t>06.09.2023 07:51:31</t>
  </si>
  <si>
    <t>06.09.2023 07:47:11</t>
  </si>
  <si>
    <t>06.09.2023 07:53:02</t>
  </si>
  <si>
    <t>RAHMANLAR KÖK 45-81-M00327_RAHMANLAR KÖY M04_90848852</t>
  </si>
  <si>
    <t>06.09.2023 07:53:38</t>
  </si>
  <si>
    <t>06.09.2023 10:03:51</t>
  </si>
  <si>
    <t>ÇOBANKÖY KÖK 35-29-L00066_HatBaşıAyırıcı_66321236 L05_66321236</t>
  </si>
  <si>
    <t>06.09.2023 07:56:29</t>
  </si>
  <si>
    <t>06.09.2023 11:11:34</t>
  </si>
  <si>
    <t>ÇALTIDERE KÖK 35-17-M00231_ŞAKRAN M06_66291148</t>
  </si>
  <si>
    <t>06.09.2023 08:01:58</t>
  </si>
  <si>
    <t>06.09.2023 08:07:08</t>
  </si>
  <si>
    <t>DM-18/10 45-71-M02376_953216995_953216995</t>
  </si>
  <si>
    <t>06.09.2023 08:03:16</t>
  </si>
  <si>
    <t>06.09.2023 09:45:52</t>
  </si>
  <si>
    <t>ÇETMEN DM 35-26-M00924_SELAMPEN M03_2058195</t>
  </si>
  <si>
    <t>06.09.2023 08:05:00</t>
  </si>
  <si>
    <t>06.09.2023 08:13:37</t>
  </si>
  <si>
    <t>06.09.2023 08:06:20</t>
  </si>
  <si>
    <t>06.09.2023 11:37:08</t>
  </si>
  <si>
    <t>BAŞPINAR KÖK 45-76-L00001_ALİ FAKI-BOSTANCI L02_72214044</t>
  </si>
  <si>
    <t>06.09.2023 08:10:48</t>
  </si>
  <si>
    <t>06.09.2023 08:57:18</t>
  </si>
  <si>
    <t>YAZIBAŞI DM-3 35-26-M00764_ANADOLU YEM M02_2116405</t>
  </si>
  <si>
    <t>06.09.2023 08:13:40</t>
  </si>
  <si>
    <t>06.09.2023 09:15:26</t>
  </si>
  <si>
    <t>DELEMENLER KÖK 45-73-M00490_HatBaşıAyırıcı_53136417 M05_53136417</t>
  </si>
  <si>
    <t>06.09.2023 08:14:48</t>
  </si>
  <si>
    <t>06.09.2023 09:38:20</t>
  </si>
  <si>
    <t>K-210 35-07-K00210_B_56376229_56376229</t>
  </si>
  <si>
    <t>06.09.2023 08:17:27</t>
  </si>
  <si>
    <t>06.09.2023 09:27:47</t>
  </si>
  <si>
    <t>ÜÇYOL KÖK 45-82-M00128_HatBaşıAyırıcı_53136034 M06_53136034</t>
  </si>
  <si>
    <t>06.09.2023 08:24:56</t>
  </si>
  <si>
    <t>06.09.2023 09:54:51</t>
  </si>
  <si>
    <t>06.09.2023 08:31:40</t>
  </si>
  <si>
    <t>06.09.2023 11:00:06</t>
  </si>
  <si>
    <t>K-1027 35-01-K01027_G 1G_5861126</t>
  </si>
  <si>
    <t>06.09.2023 08:42:48</t>
  </si>
  <si>
    <t>06.09.2023 09:28:32</t>
  </si>
  <si>
    <t>MÜTEVELLİ KÖK 45-80-M00100_KARAAĞAÇLI M01_72196257</t>
  </si>
  <si>
    <t>06.09.2023 08:43:28</t>
  </si>
  <si>
    <t>06.09.2023 09:00:08</t>
  </si>
  <si>
    <t>L-513 REİSDERE 35-18-L00513_950462640_950462640</t>
  </si>
  <si>
    <t>06.09.2023 08:43:47</t>
  </si>
  <si>
    <t>06.09.2023 10:17:46</t>
  </si>
  <si>
    <t>ULUCAK BLD FUTBOL SAHASI TR 35-27-M00308_98963967_98963967</t>
  </si>
  <si>
    <t>06.09.2023 08:45:07</t>
  </si>
  <si>
    <t>06.09.2023 10:05:33</t>
  </si>
  <si>
    <t>PAŞATIMARI TR-1 45-83-M00811_PAŞATIMARI-2 KÖK M02_89801508</t>
  </si>
  <si>
    <t>06.09.2023 08:47:08</t>
  </si>
  <si>
    <t>06.09.2023 09:11:28</t>
  </si>
  <si>
    <t>K-3727 35-01-K03727_K-3077 K01_2099214</t>
  </si>
  <si>
    <t>06.09.2023 08:47:18</t>
  </si>
  <si>
    <t>06.09.2023 14:39:01</t>
  </si>
  <si>
    <t>ÇIRPI İM 35-20-A00002_ÇIPPI TİRE SULAMA M10_2056273</t>
  </si>
  <si>
    <t>06.09.2023 08:50:24</t>
  </si>
  <si>
    <t>06.09.2023 08:54:33</t>
  </si>
  <si>
    <t>SELİM GES KÖK 35-23-M00319__72410435_72410435</t>
  </si>
  <si>
    <t>06.09.2023 08:50:59</t>
  </si>
  <si>
    <t>06.09.2023 09:46:45</t>
  </si>
  <si>
    <t>ELİFLİ TR-1 35-20-L00107_955199539_955199539</t>
  </si>
  <si>
    <t>06.09.2023 08:51:52</t>
  </si>
  <si>
    <t>06.09.2023 11:33:31</t>
  </si>
  <si>
    <t>KAYMAKÇI TR-27 35-15-L00237_B_91353532_91353532</t>
  </si>
  <si>
    <t>06.09.2023 08:52:06</t>
  </si>
  <si>
    <t>06.09.2023 15:07:17</t>
  </si>
  <si>
    <t>ALİBEYLİ DM 45-80-M00064_HALİTPAŞA DM-ÖLÇÜ M01_72190759</t>
  </si>
  <si>
    <t>06.09.2023 08:52:51</t>
  </si>
  <si>
    <t>06.09.2023 08:53:28</t>
  </si>
  <si>
    <t>06.09.2023 08:55:06</t>
  </si>
  <si>
    <t>06.09.2023 15:25:06</t>
  </si>
  <si>
    <t>ÇAPAK KÖK 35-26-M00435_DAĞKIZILCA-2 ÇIKIŞ M05_66033272</t>
  </si>
  <si>
    <t>06.09.2023 09:00:50</t>
  </si>
  <si>
    <t>06.09.2023 15:50:50</t>
  </si>
  <si>
    <t>M-3757 BAHRİBABA DM 35-01-M03757_ÜÇYOL M06_60323569</t>
  </si>
  <si>
    <t>06.09.2023 09:01:18</t>
  </si>
  <si>
    <t>06.09.2023 11:26:28</t>
  </si>
  <si>
    <t>06.09.2023 09:01:28</t>
  </si>
  <si>
    <t>06.09.2023 09:23:18</t>
  </si>
  <si>
    <t>BEYLER KÖK 45-85-L00034_YENİKÖY L02_72102936</t>
  </si>
  <si>
    <t>06.09.2023 09:03:58</t>
  </si>
  <si>
    <t>06.09.2023 09:05:41</t>
  </si>
  <si>
    <t>YENİCEKÖY TR-1 45-72-L00184_45-72-L00184_2366682</t>
  </si>
  <si>
    <t>06.09.2023 09:05:38</t>
  </si>
  <si>
    <t>06.09.2023 17:16:59</t>
  </si>
  <si>
    <t>ZEYTİNDAĞ TR-1 35-16-M00003_953328788_953328788</t>
  </si>
  <si>
    <t>06.09.2023 09:07:24</t>
  </si>
  <si>
    <t>06.09.2023 14:51:04</t>
  </si>
  <si>
    <t>TR-36 35-17-M00036_950306577_950306577</t>
  </si>
  <si>
    <t>06.09.2023 09:10:27</t>
  </si>
  <si>
    <t>06.09.2023 10:11:29</t>
  </si>
  <si>
    <t>IŞIK TR-1 35-15-L00366_DIREK TIPI TRAFO HUCRESI H01_2048573</t>
  </si>
  <si>
    <t>06.09.2023 09:11:27</t>
  </si>
  <si>
    <t>06.09.2023 14:44:37</t>
  </si>
  <si>
    <t>K-633 35-02-K00633_99854252_99854252</t>
  </si>
  <si>
    <t>06.09.2023 09:14:16</t>
  </si>
  <si>
    <t>06.09.2023 10:49:21</t>
  </si>
  <si>
    <t>TR-97 35-16-L00097_953316679_953316679</t>
  </si>
  <si>
    <t>06.09.2023 09:14:40</t>
  </si>
  <si>
    <t>06.09.2023 11:55:45</t>
  </si>
  <si>
    <t>YAĞCILAR KÖK 45-71-M00179_HatBaşıAyırıcı_53135929 M04_53135929</t>
  </si>
  <si>
    <t>06.09.2023 09:14:51</t>
  </si>
  <si>
    <t>06.09.2023 10:15:21</t>
  </si>
  <si>
    <t>M-3096(YATIRIM REZERVE) 35-02-M03096_35-02-M03096_80994096</t>
  </si>
  <si>
    <t>06.09.2023 09:21:48</t>
  </si>
  <si>
    <t>06.09.2023 12:03:34</t>
  </si>
  <si>
    <t>M-326 35-03-M00326_M-2380 - M-444 M02_65521380</t>
  </si>
  <si>
    <t>06.09.2023 09:25:28</t>
  </si>
  <si>
    <t>06.09.2023 17:45:33</t>
  </si>
  <si>
    <t>M-2086 35-02-M02086_M-2561 M02_66524695</t>
  </si>
  <si>
    <t>06.09.2023 09:26:31</t>
  </si>
  <si>
    <t>06.09.2023 14:49:19</t>
  </si>
  <si>
    <t>M-1 35-02-M00001_M-1053 M04_78582473</t>
  </si>
  <si>
    <t>06.09.2023 09:26:38</t>
  </si>
  <si>
    <t>06.09.2023 10:48:13</t>
  </si>
  <si>
    <t>06.09.2023 09:32:32</t>
  </si>
  <si>
    <t>06.09.2023 09:53:48</t>
  </si>
  <si>
    <t>ILGIN HATBAŞI KÖK 45-73-M01292_ÇAKIRCAALİ M02_83838132</t>
  </si>
  <si>
    <t>06.09.2023 09:33:18</t>
  </si>
  <si>
    <t>06.09.2023 10:12:28</t>
  </si>
  <si>
    <t>KÖPRÜBAŞI TR-3 DAMLAR MAH. 45-86-M00003_45-86-M00003_84596482</t>
  </si>
  <si>
    <t>06.09.2023 09:34:08</t>
  </si>
  <si>
    <t>06.09.2023 14:26:39</t>
  </si>
  <si>
    <t>06.09.2023 09:35:28</t>
  </si>
  <si>
    <t>06.09.2023 18:11:19</t>
  </si>
  <si>
    <t>YENİFOÇA TR-1 DM 35-23-M00001_YENİFOÇA TR-2 M12_83358997</t>
  </si>
  <si>
    <t>06.09.2023 09:37:10</t>
  </si>
  <si>
    <t>06.09.2023 10:03:52</t>
  </si>
  <si>
    <t>M-13 35-02-M00013_M-408 M08_2333806</t>
  </si>
  <si>
    <t>06.09.2023 09:37:18</t>
  </si>
  <si>
    <t>06.09.2023 10:18:51</t>
  </si>
  <si>
    <t>ERDELLİ TR-2 KÖK 45-72-L00476_ARABACI BOZKÖY ÇIKIŞ L04_66551743</t>
  </si>
  <si>
    <t>06.09.2023 09:37:58</t>
  </si>
  <si>
    <t>06.09.2023 10:46:28</t>
  </si>
  <si>
    <t>ÖDEMİŞ TM-2 35-15-A00005_KAYAKÖY M11_2334257</t>
  </si>
  <si>
    <t>06.09.2023 09:38:56</t>
  </si>
  <si>
    <t>06.09.2023 10:39:09</t>
  </si>
  <si>
    <t>GÖRDES DM 45-75-M00050_HatBaşıAyırıcı_53135805 M09_53135805</t>
  </si>
  <si>
    <t>06.09.2023 09:41:16</t>
  </si>
  <si>
    <t>06.09.2023 10:29:53</t>
  </si>
  <si>
    <t>UZUNKÖY TR-3 35-31-L00145_35-31-L00145_2364099</t>
  </si>
  <si>
    <t>06.09.2023 09:42:43</t>
  </si>
  <si>
    <t>06.09.2023 17:31:47</t>
  </si>
  <si>
    <t>GÖÇBEYLİ TR-3 35-16-M00018_35-16-M00018_2347112</t>
  </si>
  <si>
    <t>06.09.2023 09:45:41</t>
  </si>
  <si>
    <t>06.09.2023 10:22:32</t>
  </si>
  <si>
    <t>M-2134 35-07-M02134_98920242_98920242</t>
  </si>
  <si>
    <t>06.09.2023 09:51:15</t>
  </si>
  <si>
    <t>06.09.2023 11:20:54</t>
  </si>
  <si>
    <t>GÖÇBEYLİ TR-2 35-16-M00017_D_90938875_90938875</t>
  </si>
  <si>
    <t>06.09.2023 09:52:22</t>
  </si>
  <si>
    <t>06.09.2023 19:35:29</t>
  </si>
  <si>
    <t>SARNIÇ KÜÇÜKALAN TR-1 45-72-L00262_A_56390176_56390176</t>
  </si>
  <si>
    <t>06.09.2023 09:52:49</t>
  </si>
  <si>
    <t>06.09.2023 10:47:52</t>
  </si>
  <si>
    <t>TR-31 45-77-L00031_45-77-L00031_2363795</t>
  </si>
  <si>
    <t>06.09.2023 09:53:01</t>
  </si>
  <si>
    <t>06.09.2023 10:00:00</t>
  </si>
  <si>
    <t>HACIVELİLER TR-1 35-16-M00157_47450983_56400052_56400052</t>
  </si>
  <si>
    <t>06.09.2023 09:53:30</t>
  </si>
  <si>
    <t>06.09.2023 12:03:08</t>
  </si>
  <si>
    <t>SAKARLI KÖK 45-76-M00046_BADEMLİ M02_72214503</t>
  </si>
  <si>
    <t>06.09.2023 09:54:12</t>
  </si>
  <si>
    <t>06.09.2023 10:05:09</t>
  </si>
  <si>
    <t>MANİSA BÜYÜKŞEHİR BELEDİYESİ YUNUSEMRE TÜRBESİ 45-77-L00444_DİREK NO 1 ÇIKAN L03_79436960</t>
  </si>
  <si>
    <t>06.09.2023 09:55:38</t>
  </si>
  <si>
    <t>06.09.2023 09:57:07</t>
  </si>
  <si>
    <t>ASARLIK TR-6 35-28-M00177_953376838_953376838</t>
  </si>
  <si>
    <t>06.09.2023 09:58:18</t>
  </si>
  <si>
    <t>06.09.2023 13:14:53</t>
  </si>
  <si>
    <t>DM-2/5 35-26-M00814_DAĞITIM TRAFO DM-2/5 M04_2125648</t>
  </si>
  <si>
    <t>06.09.2023 09:58:32</t>
  </si>
  <si>
    <t>06.09.2023 15:06:29</t>
  </si>
  <si>
    <t>OSMAN KARAASLAN SLM TR 35-26-L00365_35-26-L00365_2370065</t>
  </si>
  <si>
    <t>06.09.2023 09:59:34</t>
  </si>
  <si>
    <t>06.09.2023 11:48:49</t>
  </si>
  <si>
    <t>TR-40 45-77-L00040_DAĞITIM TRAFOSU L03_72211573</t>
  </si>
  <si>
    <t>06.09.2023 10:01:02</t>
  </si>
  <si>
    <t>06.09.2023 12:18:09</t>
  </si>
  <si>
    <t>TIRAZLI KÖK 45-79-M00079_HatBaşıAyırıcı_53134409 M06_53134409</t>
  </si>
  <si>
    <t>06.09.2023 10:01:35</t>
  </si>
  <si>
    <t>06.09.2023 11:35:21</t>
  </si>
  <si>
    <t>06.09.2023 10:12:48</t>
  </si>
  <si>
    <t>06.09.2023 17:39:51</t>
  </si>
  <si>
    <t>SANEM KÖK 35-26-M00704_EHS HURDACILIK M06_65955282</t>
  </si>
  <si>
    <t>06.09.2023 10:12:54</t>
  </si>
  <si>
    <t>06.09.2023 11:23:57</t>
  </si>
  <si>
    <t>06.09.2023 10:20:11</t>
  </si>
  <si>
    <t>06.09.2023 10:20:48</t>
  </si>
  <si>
    <t>M-1298 35-03-M01298_95000571031_95000571031</t>
  </si>
  <si>
    <t>06.09.2023 10:22:17</t>
  </si>
  <si>
    <t>06.09.2023 13:29:55</t>
  </si>
  <si>
    <t>SÜLEYMANLI KÖK 35-28-M00606_HatBaşıAyırıcı_53133970 M04_53133970</t>
  </si>
  <si>
    <t>06.09.2023 10:25:49</t>
  </si>
  <si>
    <t>06.09.2023 10:59:50</t>
  </si>
  <si>
    <t>AHMETAĞA TR-9 TARIMSAL SULAMA 45-79-M00330_DIREK TIPI TRAFO HUCRESI H01_2076016</t>
  </si>
  <si>
    <t>06.09.2023 10:26:37</t>
  </si>
  <si>
    <t>06.09.2023 13:28:34</t>
  </si>
  <si>
    <t>ÇAYIRLI TR-9 35-29-L00790__72405227_72405227</t>
  </si>
  <si>
    <t>06.09.2023 10:30:50</t>
  </si>
  <si>
    <t>06.09.2023 11:31:57</t>
  </si>
  <si>
    <t>KAVAKDERE DM 35-14-M00339_ORHANLI M10_94924128</t>
  </si>
  <si>
    <t>06.09.2023 10:39:31</t>
  </si>
  <si>
    <t>06.09.2023 11:40:11</t>
  </si>
  <si>
    <t>BEYDERE KÖK 45-71-M00128_SELİMŞAHLAR M02_50217151</t>
  </si>
  <si>
    <t>06.09.2023 10:40:24</t>
  </si>
  <si>
    <t>06.09.2023 16:26:59</t>
  </si>
  <si>
    <t>06.09.2023 10:44:06</t>
  </si>
  <si>
    <t>06.09.2023 10:56:33</t>
  </si>
  <si>
    <t>ZEYTİNDAĞ TR-1 35-16-M00003_C_56396092_56396092</t>
  </si>
  <si>
    <t>06.09.2023 10:48:27</t>
  </si>
  <si>
    <t>06.09.2023 11:19:50</t>
  </si>
  <si>
    <t>KAMUKENT TR-5 35-21-M00042_C C03b_78796763</t>
  </si>
  <si>
    <t>06.09.2023 10:49:55</t>
  </si>
  <si>
    <t>06.09.2023 12:33:44</t>
  </si>
  <si>
    <t>GÜRSU TARİŞ-TAT KÖK 45-73-M00148_ M06_2049874</t>
  </si>
  <si>
    <t>06.09.2023 10:52:18</t>
  </si>
  <si>
    <t>06.09.2023 11:48:38</t>
  </si>
  <si>
    <t>L-366 ILDIR KÖY 35-18-L00366_950441460_950441460</t>
  </si>
  <si>
    <t>06.09.2023 10:53:00</t>
  </si>
  <si>
    <t>06.09.2023 13:49:14</t>
  </si>
  <si>
    <t>K-442 35-01-K00442_913763102_913763102</t>
  </si>
  <si>
    <t>06.09.2023 10:56:06</t>
  </si>
  <si>
    <t>06.09.2023 11:35:25</t>
  </si>
  <si>
    <t>L-357 EGEM SAHİL SİT. 35-18-L00357_950441561_950441561</t>
  </si>
  <si>
    <t>06.09.2023 10:56:20</t>
  </si>
  <si>
    <t>06.09.2023 12:14:54</t>
  </si>
  <si>
    <t>HALİTPAŞA TR-3 45-80-M00061_45-80-M00061_72189104</t>
  </si>
  <si>
    <t>06.09.2023 11:00:02</t>
  </si>
  <si>
    <t>06.09.2023 13:26:19</t>
  </si>
  <si>
    <t>KARAKÖY TR-1 45-84-L00043_955182997_955182997</t>
  </si>
  <si>
    <t>06.09.2023 11:01:43</t>
  </si>
  <si>
    <t>06.09.2023 16:21:00</t>
  </si>
  <si>
    <t>DM-14/11 (DM-23/2-B) 45-71-M01944_953209559_953209559</t>
  </si>
  <si>
    <t>06.09.2023 11:03:56</t>
  </si>
  <si>
    <t>06.09.2023 12:51:46</t>
  </si>
  <si>
    <t>MEDAR TR-7 45-72-L00277_956531077_956531077</t>
  </si>
  <si>
    <t>06.09.2023 11:04:27</t>
  </si>
  <si>
    <t>06.09.2023 14:04:36</t>
  </si>
  <si>
    <t>M-279 35-02-M00279_913433203_913433203</t>
  </si>
  <si>
    <t>06.09.2023 11:05:02</t>
  </si>
  <si>
    <t>06.09.2023 12:34:57</t>
  </si>
  <si>
    <t>M-1811 35-03-M01811_DIREK TIPI TRAFO HUCRESI H01_2048542</t>
  </si>
  <si>
    <t>06.09.2023 11:05:34</t>
  </si>
  <si>
    <t>06.09.2023 13:59:25</t>
  </si>
  <si>
    <t>M. ALİ ÇETİN SULAMA GRUBU 35-27-M00172_A_91389044_91389044</t>
  </si>
  <si>
    <t>06.09.2023 11:07:32</t>
  </si>
  <si>
    <t>06.09.2023 12:39:27</t>
  </si>
  <si>
    <t>ÖDEMİŞ TM-2 35-15-A00005_OVAKENT M03_2334249</t>
  </si>
  <si>
    <t>06.09.2023 11:10:38</t>
  </si>
  <si>
    <t>06.09.2023 11:56:01</t>
  </si>
  <si>
    <t>K-3759 35-02-K03759_99982075_99982075</t>
  </si>
  <si>
    <t>06.09.2023 11:12:48</t>
  </si>
  <si>
    <t>06.09.2023 11:57:51</t>
  </si>
  <si>
    <t>DM07/TR-10 45-72-M00626_DAĞITIM TRAFO DM07/TR-10 M02_83485462</t>
  </si>
  <si>
    <t>06.09.2023 11:13:31</t>
  </si>
  <si>
    <t>06.09.2023 13:17:19</t>
  </si>
  <si>
    <t>DM-16/21 45-71-M00587_953200105_953200105</t>
  </si>
  <si>
    <t>06.09.2023 11:14:44</t>
  </si>
  <si>
    <t>06.09.2023 12:14:06</t>
  </si>
  <si>
    <t>BÜYÜKBELEN KÖK 45-80-M00066_ÇULLU GÖRECE ENH M03_72191788</t>
  </si>
  <si>
    <t>06.09.2023 11:15:48</t>
  </si>
  <si>
    <t>06.09.2023 12:27:39</t>
  </si>
  <si>
    <t>M-3425(YATIRIM REZERVE) 35-03-M03425_913146157_913146157</t>
  </si>
  <si>
    <t>06.09.2023 11:18:23</t>
  </si>
  <si>
    <t>06.09.2023 18:01:48</t>
  </si>
  <si>
    <t>TR-132 35-19-L00132_956697220_956697220</t>
  </si>
  <si>
    <t>06.09.2023 11:18:49</t>
  </si>
  <si>
    <t>06.09.2023 17:20:39</t>
  </si>
  <si>
    <t>KIZLARALANI KÖK 45-72-L00698_KIZLARALANI ÇIKIŞ L02_66587063</t>
  </si>
  <si>
    <t>06.09.2023 11:21:18</t>
  </si>
  <si>
    <t>06.09.2023 17:09:03</t>
  </si>
  <si>
    <t>KESİKKÖY DM 35-28-M00309_BURUNCUK M14_96738829</t>
  </si>
  <si>
    <t>06.09.2023 11:27:30</t>
  </si>
  <si>
    <t>06.09.2023 11:33:14</t>
  </si>
  <si>
    <t>M-235 35-02-M00235_912596793_912596793</t>
  </si>
  <si>
    <t>06.09.2023 11:29:46</t>
  </si>
  <si>
    <t>06.09.2023 13:00:53</t>
  </si>
  <si>
    <t>K-3373 35-10-K03373_954859994_954859994</t>
  </si>
  <si>
    <t>06.09.2023 11:33:58</t>
  </si>
  <si>
    <t>06.09.2023 13:37:34</t>
  </si>
  <si>
    <t>M-1571 35-01-M01571_M-1485 M02_65814917</t>
  </si>
  <si>
    <t>06.09.2023 11:38:49</t>
  </si>
  <si>
    <t>06.09.2023 13:56:11</t>
  </si>
  <si>
    <t>06.09.2023 11:43:41</t>
  </si>
  <si>
    <t>06.09.2023 11:44:08</t>
  </si>
  <si>
    <t>SUDELİĞİ KÖK 45-72-L00111_HatBaşıAyırıcı_53139727 L04_53139727</t>
  </si>
  <si>
    <t>06.09.2023 11:46:38</t>
  </si>
  <si>
    <t>06.09.2023 19:08:22</t>
  </si>
  <si>
    <t>KENANPAŞA TR-1 45-73-M00749_945649972_945649972</t>
  </si>
  <si>
    <t>06.09.2023 11:50:35</t>
  </si>
  <si>
    <t>06.09.2023 12:45:26</t>
  </si>
  <si>
    <t>M-1642 YURT BİNASI 35-03-M01642Ö_ M03_48496065</t>
  </si>
  <si>
    <t>06.09.2023 11:52:17</t>
  </si>
  <si>
    <t>06.09.2023 12:56:09</t>
  </si>
  <si>
    <t>İSMAİL ŞİMŞEK SULAMA GRUBU 35-29-L00149_DIREK TIPI TRAFO HUCRESI H01_2097891</t>
  </si>
  <si>
    <t>06.09.2023 11:55:44</t>
  </si>
  <si>
    <t>06.09.2023 12:48:21</t>
  </si>
  <si>
    <t>TR-97 35-16-L00097_47590918_56353674_56353674</t>
  </si>
  <si>
    <t>06.09.2023 12:46:31</t>
  </si>
  <si>
    <t>L-332 SERKANKENT 35-18-L00332_950457647_950457647</t>
  </si>
  <si>
    <t>06.09.2023 12:07:43</t>
  </si>
  <si>
    <t>06.09.2023 13:50:26</t>
  </si>
  <si>
    <t>M-212(DM-3/10) 35-09-M00212_B b1b_5891818</t>
  </si>
  <si>
    <t>06.09.2023 12:10:17</t>
  </si>
  <si>
    <t>06.09.2023 19:56:15</t>
  </si>
  <si>
    <t>M-2850 35-02-M02850_99188939_99188939</t>
  </si>
  <si>
    <t>06.09.2023 12:15:34</t>
  </si>
  <si>
    <t>06.09.2023 13:46:09</t>
  </si>
  <si>
    <t>KAYMAKÇI İM 35-15-A00004_TR-B M03_2121830</t>
  </si>
  <si>
    <t>06.09.2023 12:19:53</t>
  </si>
  <si>
    <t>06.09.2023 12:51:09</t>
  </si>
  <si>
    <t>ÇAMKÖY TR-1 35-16-L00259_47532941_56397123_56397123</t>
  </si>
  <si>
    <t>06.09.2023 12:21:20</t>
  </si>
  <si>
    <t>06.09.2023 13:44:57</t>
  </si>
  <si>
    <t>KAYMAKÇI İM 35-15-A00004_TR-A M07_2121959</t>
  </si>
  <si>
    <t>06.09.2023 12:21:46</t>
  </si>
  <si>
    <t>06.09.2023 13:02:43</t>
  </si>
  <si>
    <t>SOMA A SANTRALİ İM/DM 45-82-A00001_KIRKAĞAÇ L15_2324961</t>
  </si>
  <si>
    <t>06.09.2023 12:26:42</t>
  </si>
  <si>
    <t>06.09.2023 13:04:39</t>
  </si>
  <si>
    <t>K-4456 35-02-K04456_913019075_913019075</t>
  </si>
  <si>
    <t>06.09.2023 12:35:15</t>
  </si>
  <si>
    <t>06.09.2023 14:59:12</t>
  </si>
  <si>
    <t>TR-1-5/9 35-20-L00053_955211385_955211385</t>
  </si>
  <si>
    <t>06.09.2023 12:35:36</t>
  </si>
  <si>
    <t>06.09.2023 15:49:20</t>
  </si>
  <si>
    <t>FOÇA TR-23 35-23-L00023_42133768_56355678_56355678</t>
  </si>
  <si>
    <t>06.09.2023 12:40:51</t>
  </si>
  <si>
    <t>06.09.2023 13:17:20</t>
  </si>
  <si>
    <t>HALİLBEYLİ TR-5 35-27-M01054_98769998_98769998</t>
  </si>
  <si>
    <t>06.09.2023 12:41:09</t>
  </si>
  <si>
    <t>06.09.2023 15:29:47</t>
  </si>
  <si>
    <t>KIRKAĞAÇ DM 45-76-M00043_GELENBE M03_72247483</t>
  </si>
  <si>
    <t>06.09.2023 12:42:28</t>
  </si>
  <si>
    <t>06.09.2023 12:52:06</t>
  </si>
  <si>
    <t>TR-28 35-19-L00028_956664346_956664346</t>
  </si>
  <si>
    <t>06.09.2023 12:47:35</t>
  </si>
  <si>
    <t>06.09.2023 16:22:52</t>
  </si>
  <si>
    <t>06.09.2023 13:11:46</t>
  </si>
  <si>
    <t>06.09.2023 20:56:52</t>
  </si>
  <si>
    <t>KOBAKLAR TR-1 45-82-M00188_A_91052971_91052971</t>
  </si>
  <si>
    <t>06.09.2023 13:24:06</t>
  </si>
  <si>
    <t>06.09.2023 15:41:22</t>
  </si>
  <si>
    <t>ALSANCAK TM 35-01-A00005_İŞÇİLER K33_2308521</t>
  </si>
  <si>
    <t>06.09.2023 13:26:20</t>
  </si>
  <si>
    <t>06.09.2023 14:51:08</t>
  </si>
  <si>
    <t>K-2760 35-04-K02760_35-04-K02760_2373372</t>
  </si>
  <si>
    <t>06.09.2023 13:28:24</t>
  </si>
  <si>
    <t>06.09.2023 14:01:59</t>
  </si>
  <si>
    <t>M-2337 35-10-M02337_915014241_915014241</t>
  </si>
  <si>
    <t>06.09.2023 13:32:57</t>
  </si>
  <si>
    <t>06.09.2023 15:15:12</t>
  </si>
  <si>
    <t>EYKO TR-5 35-30-M00031_35-30-M00031_2371479</t>
  </si>
  <si>
    <t>06.09.2023 13:36:19</t>
  </si>
  <si>
    <t>06.09.2023 14:09:29</t>
  </si>
  <si>
    <t>TR-88 35-19-L00088_956682958_956682958</t>
  </si>
  <si>
    <t>06.09.2023 13:37:21</t>
  </si>
  <si>
    <t>06.09.2023 18:39:11</t>
  </si>
  <si>
    <t>M-980 35-03-M00980_D_56353563_56353563</t>
  </si>
  <si>
    <t>06.09.2023 13:44:35</t>
  </si>
  <si>
    <t>06.09.2023 17:20:19</t>
  </si>
  <si>
    <t>M-2416 (YATIRIM REZERVE) 35-02-M02416_35-02-M02416_42033627</t>
  </si>
  <si>
    <t>06.09.2023 13:47:10</t>
  </si>
  <si>
    <t>06.09.2023 16:03:41</t>
  </si>
  <si>
    <t>GÖKEYÜP TR-6(DEMİRTEPE) 45-78-M00800_A_91262620_91262620</t>
  </si>
  <si>
    <t>06.09.2023 13:51:51</t>
  </si>
  <si>
    <t>06.09.2023 22:40:23</t>
  </si>
  <si>
    <t>K-3158 35-08-K03158_97686766_97686766</t>
  </si>
  <si>
    <t>06.09.2023 13:59:09</t>
  </si>
  <si>
    <t>06.09.2023 19:37:24</t>
  </si>
  <si>
    <t>M-639 OLDURUK KÖK 35-03-M00639_M-1929 M04_42868457</t>
  </si>
  <si>
    <t>06.09.2023 14:15:00</t>
  </si>
  <si>
    <t>EŞREFPAŞA İM 35-01-A00002_YAĞHANELER M12_2309052</t>
  </si>
  <si>
    <t>06.09.2023 14:06:12</t>
  </si>
  <si>
    <t>06.09.2023 16:31:19</t>
  </si>
  <si>
    <t>GÖRDES DM 45-75-M00050_HatBaşıAyırıcı_53135710 M11_53135710</t>
  </si>
  <si>
    <t>06.09.2023 14:06:34</t>
  </si>
  <si>
    <t>06.09.2023 15:52:39</t>
  </si>
  <si>
    <t>ÇAPAKLI KÖK 45-78-M01161_HatBaşıAyırıcı_53138968 M05_53138968</t>
  </si>
  <si>
    <t>06.09.2023 14:08:59</t>
  </si>
  <si>
    <t>L-317 BAHÇELİEVLER-1 35-18-L00317_950460053_950460053</t>
  </si>
  <si>
    <t>06.09.2023 14:10:39</t>
  </si>
  <si>
    <t>06.09.2023 18:45:56</t>
  </si>
  <si>
    <t>M-239 35-02-M00239_E E1B_5808159</t>
  </si>
  <si>
    <t>06.09.2023 14:17:38</t>
  </si>
  <si>
    <t>06.09.2023 21:26:07</t>
  </si>
  <si>
    <t>M-2165 35-09-M02165__72410814_72410814</t>
  </si>
  <si>
    <t>06.09.2023 14:18:51</t>
  </si>
  <si>
    <t>06.09.2023 14:46:19</t>
  </si>
  <si>
    <t>SARGAÇ KÖYÜ TR-1 45-86-M00116_915901773_915901773</t>
  </si>
  <si>
    <t>06.09.2023 14:30:54</t>
  </si>
  <si>
    <t>06.09.2023 15:35:32</t>
  </si>
  <si>
    <t>TR-94 35-16-L00094_DAĞITIM TRAFO TR-94 L04_72001633</t>
  </si>
  <si>
    <t>06.09.2023 14:34:38</t>
  </si>
  <si>
    <t>06.09.2023 15:18:15</t>
  </si>
  <si>
    <t>MESCİTLİ TR-2 35-15-L01019_C_56361236_56361236</t>
  </si>
  <si>
    <t>06.09.2023 14:36:09</t>
  </si>
  <si>
    <t>06.09.2023 18:57:48</t>
  </si>
  <si>
    <t>ÇINARLIKUYU KÖK 45-71-M00188_ÇINARLIKUYU TR-1 M02_72248777</t>
  </si>
  <si>
    <t>06.09.2023 14:39:29</t>
  </si>
  <si>
    <t>06.09.2023 15:43:19</t>
  </si>
  <si>
    <t>DM-2/32 (İŞKUR) 45-71-M00134_953204837_953204837</t>
  </si>
  <si>
    <t>06.09.2023 14:43:58</t>
  </si>
  <si>
    <t>06.09.2023 15:44:30</t>
  </si>
  <si>
    <t>06.09.2023 15:32:30</t>
  </si>
  <si>
    <t>SANCAKLI BOZKÖY KÖK 45-71-M00087_KÖY İÇİ RİNG-1 M03_61320833</t>
  </si>
  <si>
    <t>06.09.2023 14:56:59</t>
  </si>
  <si>
    <t>06.09.2023 17:19:21</t>
  </si>
  <si>
    <t>06.09.2023 15:03:41</t>
  </si>
  <si>
    <t>06.09.2023 15:04:19</t>
  </si>
  <si>
    <t>06.09.2023 15:09:01</t>
  </si>
  <si>
    <t>06.09.2023 15:22:19</t>
  </si>
  <si>
    <t>K-3013 35-08-K03013_C c1_5778711</t>
  </si>
  <si>
    <t>06.09.2023 15:09:50</t>
  </si>
  <si>
    <t>06.09.2023 18:13:39</t>
  </si>
  <si>
    <t>DM-4/TR-2 35-13-L00057_946420498_946420498</t>
  </si>
  <si>
    <t>06.09.2023 15:12:33</t>
  </si>
  <si>
    <t>06.09.2023 15:56:13</t>
  </si>
  <si>
    <t>URLA TM-1 35-19-A00004_ZEYTİNALANI İM M07_2313938</t>
  </si>
  <si>
    <t>06.09.2023 15:16:41</t>
  </si>
  <si>
    <t>06.09.2023 15:20:39</t>
  </si>
  <si>
    <t>06.09.2023 15:16:43</t>
  </si>
  <si>
    <t>06.09.2023 15:21:19</t>
  </si>
  <si>
    <t>İĞDELİ TR-3 35-31-L00299_956573021_956573021</t>
  </si>
  <si>
    <t>06.09.2023 15:17:06</t>
  </si>
  <si>
    <t>06.09.2023 18:37:05</t>
  </si>
  <si>
    <t>ARDIÇ TR-8 35-21-L00131_953363163_953363163</t>
  </si>
  <si>
    <t>06.09.2023 15:18:17</t>
  </si>
  <si>
    <t>06.09.2023 18:31:38</t>
  </si>
  <si>
    <t>06.09.2023 15:22:29</t>
  </si>
  <si>
    <t>06.09.2023 16:10:11</t>
  </si>
  <si>
    <t>M-70 BELEDİYE PARK 35-14-M00070_956640544_956640544</t>
  </si>
  <si>
    <t>06.09.2023 15:24:42</t>
  </si>
  <si>
    <t>06.09.2023 18:53:52</t>
  </si>
  <si>
    <t>DURMUŞLAR TR-1 35-16-M00156_47451018_56394985_56394985</t>
  </si>
  <si>
    <t>06.09.2023 15:28:55</t>
  </si>
  <si>
    <t>06.09.2023 18:46:11</t>
  </si>
  <si>
    <t>06.09.2023 15:34:49</t>
  </si>
  <si>
    <t>06.09.2023 17:58:46</t>
  </si>
  <si>
    <t>ÇEŞNELİ TR-2 45-73-M00455_A_56397583_56397583</t>
  </si>
  <si>
    <t>06.09.2023 15:42:39</t>
  </si>
  <si>
    <t>06.09.2023 17:32:47</t>
  </si>
  <si>
    <t>M-972 35-03-M00972_C_56366622_56366622</t>
  </si>
  <si>
    <t>06.09.2023 15:49:45</t>
  </si>
  <si>
    <t>06.09.2023 17:44:39</t>
  </si>
  <si>
    <t>EMİRALEM TR-17 35-28-M00233_953392268_953392268</t>
  </si>
  <si>
    <t>06.09.2023 16:00:00</t>
  </si>
  <si>
    <t>06.09.2023 17:38:02</t>
  </si>
  <si>
    <t>POYRAZDAMLARI TR-11 45-78-M00576_HatBaşıAyırıcı_97267740 M05_97267740</t>
  </si>
  <si>
    <t>06.09.2023 16:00:13</t>
  </si>
  <si>
    <t>06.09.2023 19:54:07</t>
  </si>
  <si>
    <t>06.09.2023 16:01:31</t>
  </si>
  <si>
    <t>06.09.2023 18:42:19</t>
  </si>
  <si>
    <t>K-1487 35-03-K01487_B_56373245_56373245</t>
  </si>
  <si>
    <t>06.09.2023 16:09:17</t>
  </si>
  <si>
    <t>06.09.2023 19:09:41</t>
  </si>
  <si>
    <t>M-3197 (YATIRIM REZERVE) 35-01-M03197_912058777_912058777</t>
  </si>
  <si>
    <t>06.09.2023 16:09:39</t>
  </si>
  <si>
    <t>06.09.2023 20:15:07</t>
  </si>
  <si>
    <t>06.09.2023 16:14:58</t>
  </si>
  <si>
    <t>06.09.2023 20:33:30</t>
  </si>
  <si>
    <t>K-3373 35-10-K03373_98103880_98103880</t>
  </si>
  <si>
    <t>06.09.2023 16:22:17</t>
  </si>
  <si>
    <t>06.09.2023 22:04:48</t>
  </si>
  <si>
    <t>SARAYCIK YOLÜSTÜ TR-2 45-86-M00222_A_56405311_56405311</t>
  </si>
  <si>
    <t>06.09.2023 16:29:29</t>
  </si>
  <si>
    <t>06.09.2023 18:29:04</t>
  </si>
  <si>
    <t>06.09.2023 16:30:23</t>
  </si>
  <si>
    <t>06.09.2023 21:05:35</t>
  </si>
  <si>
    <t>İSTASYONALTI KÖK 45-83-M00131_CELALETTİN AŞKIN M08_2329824</t>
  </si>
  <si>
    <t>06.09.2023 16:33:31</t>
  </si>
  <si>
    <t>06.09.2023 17:23:29</t>
  </si>
  <si>
    <t>M-2561 35-02-M02561_A_56381903_56381903</t>
  </si>
  <si>
    <t>06.09.2023 16:38:58</t>
  </si>
  <si>
    <t>06.09.2023 17:39:07</t>
  </si>
  <si>
    <t>K-1625 35-07-K01625_97556878_97556878</t>
  </si>
  <si>
    <t>06.09.2023 16:39:44</t>
  </si>
  <si>
    <t>07.09.2023 00:24:26</t>
  </si>
  <si>
    <t>KARA KIZLAR TR-1 35-26-M00509_DIREK TIPI TRAFO HUCRESI H01_2040094</t>
  </si>
  <si>
    <t>06.09.2023 16:54:26</t>
  </si>
  <si>
    <t>06.09.2023 17:53:29</t>
  </si>
  <si>
    <t>SÜLEYMANLI KÖK 35-28-M00606_HatBaşıAyırıcı_53133610 M11_53133610</t>
  </si>
  <si>
    <t>06.09.2023 17:08:44</t>
  </si>
  <si>
    <t>06.09.2023 20:00:29</t>
  </si>
  <si>
    <t>06.09.2023 17:10:37</t>
  </si>
  <si>
    <t>06.09.2023 17:34:52</t>
  </si>
  <si>
    <t>K-4263 35-04-K04263_99404275_99404275</t>
  </si>
  <si>
    <t>06.09.2023 17:13:12</t>
  </si>
  <si>
    <t>06.09.2023 20:04:16</t>
  </si>
  <si>
    <t>ÇINARDİBİ TR-2 35-20-M00048_35-20-M00048_61278058</t>
  </si>
  <si>
    <t>06.09.2023 17:17:39</t>
  </si>
  <si>
    <t>06.09.2023 17:40:59</t>
  </si>
  <si>
    <t>M-639 OLDURUK KÖK 35-03-M00639_HatBaşıAyırıcı_53132544 M02_53132544</t>
  </si>
  <si>
    <t>06.09.2023 17:20:59</t>
  </si>
  <si>
    <t>TR-132 35-19-L00132_35-19-L00132_2361667</t>
  </si>
  <si>
    <t>06.09.2023 17:44:37</t>
  </si>
  <si>
    <t>L-431 HAPPY PARK 35-18-L00431_5719613_56369838_56369838</t>
  </si>
  <si>
    <t>06.09.2023 17:21:34</t>
  </si>
  <si>
    <t>06.09.2023 18:39:45</t>
  </si>
  <si>
    <t>KARAKUYU KÖK 35-22-M00091_NOHUT GÖLÜ(KÖY SULAMA) M01_72111686</t>
  </si>
  <si>
    <t>06.09.2023 17:21:41</t>
  </si>
  <si>
    <t>06.09.2023 17:52:57</t>
  </si>
  <si>
    <t>YENİKÖY TR-2 35-23-M00086_B_60983000_60983000</t>
  </si>
  <si>
    <t>06.09.2023 17:29:04</t>
  </si>
  <si>
    <t>06.09.2023 18:12:38</t>
  </si>
  <si>
    <t>06.09.2023 17:31:19</t>
  </si>
  <si>
    <t>06.09.2023 17:44:49</t>
  </si>
  <si>
    <t>06.09.2023 17:44:04</t>
  </si>
  <si>
    <t>06.09.2023 21:29:00</t>
  </si>
  <si>
    <t>M-972 35-03-M00972_35-03-M00972_41915347</t>
  </si>
  <si>
    <t>06.09.2023 17:57:27</t>
  </si>
  <si>
    <t>06.09.2023 19:03:19</t>
  </si>
  <si>
    <t>YAŞAR ŞOLEUM 35-26-L00065_DIREK TIPI TRAFO HUCRESI H01_2041743</t>
  </si>
  <si>
    <t>06.09.2023 17:57:49</t>
  </si>
  <si>
    <t>06.09.2023 18:55:34</t>
  </si>
  <si>
    <t>K-231/A 35-01-K04858_35-01-K04858_2366097</t>
  </si>
  <si>
    <t>06.09.2023 17:58:20</t>
  </si>
  <si>
    <t>06.09.2023 19:53:16</t>
  </si>
  <si>
    <t>CİRİT SAHASI (KIBRISLI) 45-81-M00151_945634563_945634563</t>
  </si>
  <si>
    <t>06.09.2023 18:01:39</t>
  </si>
  <si>
    <t>06.09.2023 19:19:50</t>
  </si>
  <si>
    <t>SARIÇALI TR-2 45-72-L00777_45-72-L00777_2351172</t>
  </si>
  <si>
    <t>06.09.2023 18:03:12</t>
  </si>
  <si>
    <t>06.09.2023 19:20:07</t>
  </si>
  <si>
    <t>06.09.2023 18:09:27</t>
  </si>
  <si>
    <t>06.09.2023 21:56:36</t>
  </si>
  <si>
    <t>DM-2/17 (HATUNİYE) 45-71-M00170_953192095_953192095</t>
  </si>
  <si>
    <t>06.09.2023 18:09:29</t>
  </si>
  <si>
    <t>06.09.2023 19:57:32</t>
  </si>
  <si>
    <t>K-3013 35-08-K03013_35-08-K03013_42028331</t>
  </si>
  <si>
    <t>06.09.2023 18:54:32</t>
  </si>
  <si>
    <t>06.09.2023 18:13:59</t>
  </si>
  <si>
    <t>06.09.2023 18:15:00</t>
  </si>
  <si>
    <t>06.09.2023 18:17:07</t>
  </si>
  <si>
    <t>06.09.2023 19:00:18</t>
  </si>
  <si>
    <t>TR-62 35-19-L00062_956675499_956675499</t>
  </si>
  <si>
    <t>06.09.2023 18:17:41</t>
  </si>
  <si>
    <t>06.09.2023 20:30:45</t>
  </si>
  <si>
    <t>KUŞÇULAR DM 35-19-M00461_KUŞÇULAR DM-2 M03_47230053</t>
  </si>
  <si>
    <t>06.09.2023 18:18:19</t>
  </si>
  <si>
    <t>06.09.2023 19:04:41</t>
  </si>
  <si>
    <t>EBEKAYASI TR-1 45-72-L00710_A_56391873_56391873</t>
  </si>
  <si>
    <t>06.09.2023 18:25:29</t>
  </si>
  <si>
    <t>06.09.2023 20:49:23</t>
  </si>
  <si>
    <t>BOYNUYOĞUN KÖK 35-29-L00051_DÜNDARLI L01_72215452</t>
  </si>
  <si>
    <t>06.09.2023 18:27:41</t>
  </si>
  <si>
    <t>06.09.2023 18:53:59</t>
  </si>
  <si>
    <t>YAĞCILI TR-1 45-82-M00331_B_56387676_56387676</t>
  </si>
  <si>
    <t>06.09.2023 18:33:35</t>
  </si>
  <si>
    <t>06.09.2023 19:27:13</t>
  </si>
  <si>
    <t>KOYUNDERE TR-2 35-28-M00130_D_91323987_91323987</t>
  </si>
  <si>
    <t>06.09.2023 18:44:00</t>
  </si>
  <si>
    <t>06.09.2023 19:29:19</t>
  </si>
  <si>
    <t>KINIK ORGANİZE DM 35-24-M00208_SOMA KÖYLER M15_83158578</t>
  </si>
  <si>
    <t>06.09.2023 18:44:31</t>
  </si>
  <si>
    <t>06.09.2023 18:55:03</t>
  </si>
  <si>
    <t>YEŞİLOVA ÇAYIR TR-2 35-20-L00127_C_91217492_91217492</t>
  </si>
  <si>
    <t>06.09.2023 18:57:37</t>
  </si>
  <si>
    <t>06.09.2023 21:15:58</t>
  </si>
  <si>
    <t>K-1487 35-03-K01487_35-03-K01487_41935816</t>
  </si>
  <si>
    <t>06.09.2023 19:56:29</t>
  </si>
  <si>
    <t>06.09.2023 19:13:19</t>
  </si>
  <si>
    <t>06.09.2023 21:10:35</t>
  </si>
  <si>
    <t>ÇALTIDERE TR-3 35-17-M00233_950305382_950305382</t>
  </si>
  <si>
    <t>06.09.2023 19:17:31</t>
  </si>
  <si>
    <t>06.09.2023 22:40:49</t>
  </si>
  <si>
    <t>TR-113 45-78-L00113_45-78-L00113_2354224</t>
  </si>
  <si>
    <t>06.09.2023 19:24:29</t>
  </si>
  <si>
    <t>06.09.2023 19:48:59</t>
  </si>
  <si>
    <t>06.09.2023 19:24:59</t>
  </si>
  <si>
    <t>06.09.2023 20:03:54</t>
  </si>
  <si>
    <t>MECİDİYE TR-1 KÖK 45-72-L00078_HatBaşıAyırıcı_80342707 L010_80342707</t>
  </si>
  <si>
    <t>06.09.2023 19:30:45</t>
  </si>
  <si>
    <t>06.09.2023 19:41:59</t>
  </si>
  <si>
    <t>KINIK TR-24 35-24-M00024_DIREK TIPI TRAFO HUCRESI H01_2042236</t>
  </si>
  <si>
    <t>06.09.2023 19:32:34</t>
  </si>
  <si>
    <t>06.09.2023 22:38:09</t>
  </si>
  <si>
    <t>K-1361 35-02-K01361_99531028_99531028</t>
  </si>
  <si>
    <t>06.09.2023 20:13:00</t>
  </si>
  <si>
    <t>06.09.2023 22:56:43</t>
  </si>
  <si>
    <t>SAĞRAKÇI TR-1 45-72-L00219_45-72-L00219_2372404</t>
  </si>
  <si>
    <t>06.09.2023 20:13:49</t>
  </si>
  <si>
    <t>06.09.2023 20:42:19</t>
  </si>
  <si>
    <t>K-510 35-01-K00510_911098034_911098034</t>
  </si>
  <si>
    <t>06.09.2023 20:17:05</t>
  </si>
  <si>
    <t>07.09.2023 02:48:34</t>
  </si>
  <si>
    <t>SAKARLI KÖK 45-76-M00046_HatBaşıAyırıcı_53136571 M04_53136571</t>
  </si>
  <si>
    <t>06.09.2023 20:22:38</t>
  </si>
  <si>
    <t>07.09.2023 00:05:40</t>
  </si>
  <si>
    <t>DM-3/16-1 35-26-M00818_12435306_56368728_56368728</t>
  </si>
  <si>
    <t>06.09.2023 20:28:11</t>
  </si>
  <si>
    <t>06.09.2023 22:54:49</t>
  </si>
  <si>
    <t>K-3769 35-04-K03769_99749382_99749382</t>
  </si>
  <si>
    <t>06.09.2023 20:37:40</t>
  </si>
  <si>
    <t>06.09.2023 21:28:44</t>
  </si>
  <si>
    <t>TOPÇAM SULAMA TR-10 35-16-M00203_A_90959300_90959300</t>
  </si>
  <si>
    <t>06.09.2023 20:37:42</t>
  </si>
  <si>
    <t>06.09.2023 22:07:17</t>
  </si>
  <si>
    <t>EMİRALEM TR-17 35-28-M00233_B_56357733_56357733</t>
  </si>
  <si>
    <t>06.09.2023 20:37:44</t>
  </si>
  <si>
    <t>06.09.2023 21:37:32</t>
  </si>
  <si>
    <t>TR-26 DM-4 45-72-M00116_956480778_956480778</t>
  </si>
  <si>
    <t>06.09.2023 20:47:51</t>
  </si>
  <si>
    <t>06.09.2023 22:56:13</t>
  </si>
  <si>
    <t>K-4266 35-02-K04266_910266731_910266731</t>
  </si>
  <si>
    <t>06.09.2023 20:50:30</t>
  </si>
  <si>
    <t>06.09.2023 21:56:26</t>
  </si>
  <si>
    <t>KÜÇÜKOBA TR-1 45-74-M00108_A_56356780_56356780</t>
  </si>
  <si>
    <t>06.09.2023 20:58:50</t>
  </si>
  <si>
    <t>06.09.2023 22:14:55</t>
  </si>
  <si>
    <t>MAVİKÖŞE TR-3 35-17-M00227_B_91308990_91308990</t>
  </si>
  <si>
    <t>06.09.2023 21:13:51</t>
  </si>
  <si>
    <t>06.09.2023 21:59:00</t>
  </si>
  <si>
    <t>L-456 35-18-L00456_5718087 A47/1_5957924</t>
  </si>
  <si>
    <t>06.09.2023 21:35:48</t>
  </si>
  <si>
    <t>07.09.2023 00:07:06</t>
  </si>
  <si>
    <t>K-1454 35-01-K01454_911828237_911828237</t>
  </si>
  <si>
    <t>06.09.2023 21:42:31</t>
  </si>
  <si>
    <t>07.09.2023 00:42:30</t>
  </si>
  <si>
    <t>ELİFLİ TR-1 35-20-L00107_955198546_955198546</t>
  </si>
  <si>
    <t>06.09.2023 21:59:04</t>
  </si>
  <si>
    <t>06.09.2023 23:47:40</t>
  </si>
  <si>
    <t>ILIPINAR TR-1 35-23-M00081_B_56357019_56357019</t>
  </si>
  <si>
    <t>06.09.2023 22:03:11</t>
  </si>
  <si>
    <t>06.09.2023 22:57:01</t>
  </si>
  <si>
    <t>06.09.2023 22:14:59</t>
  </si>
  <si>
    <t>06.09.2023 22:42:59</t>
  </si>
  <si>
    <t>DUĞLA TR-1 45-82-M00190_45-82-M00190_2357094</t>
  </si>
  <si>
    <t>06.09.2023 22:22:50</t>
  </si>
  <si>
    <t>07.09.2023 00:41:32</t>
  </si>
  <si>
    <t>KINIK ORGANİZE DM 35-24-M00208_SOMA KÖYLER M15_83158735</t>
  </si>
  <si>
    <t>06.09.2023 23:35:51</t>
  </si>
  <si>
    <t>DM-3/16-1 35-26-M00818_35-26-M00818_2372455</t>
  </si>
  <si>
    <t>06.09.2023 23:17:25</t>
  </si>
  <si>
    <t>K-210 35-07-K00210_C_56381399_56381399</t>
  </si>
  <si>
    <t>06.09.2023 23:01:17</t>
  </si>
  <si>
    <t>07.09.2023 04:18:28</t>
  </si>
  <si>
    <t>06.09.2023 23:03:29</t>
  </si>
  <si>
    <t>06.09.2023 23:05:09</t>
  </si>
  <si>
    <t>ÇUKURALTI M-26 35-25-M00074_955266958_955266958</t>
  </si>
  <si>
    <t>06.09.2023 23:14:30</t>
  </si>
  <si>
    <t>07.09.2023 00:56:37</t>
  </si>
  <si>
    <t>SAKARLI KÖK 45-76-M00046_HatBaşıAyırıcı_53136509 M04_53136509</t>
  </si>
  <si>
    <t>06.09.2023 23:49:59</t>
  </si>
  <si>
    <t>06.09.2023 23:57:09</t>
  </si>
  <si>
    <t>06.09.2023 23:51:00</t>
  </si>
  <si>
    <t>07.09.2023 01:34:18</t>
  </si>
  <si>
    <t>TR-2/14 45-72-L00014_TR-2/14-A   TR-2/18 L02_2100474</t>
  </si>
  <si>
    <t>07.09.2023 00:40:29</t>
  </si>
  <si>
    <t>07.09.2023 00:59:19</t>
  </si>
  <si>
    <t>K-3322 35-09-K03322_E e2b_5870078</t>
  </si>
  <si>
    <t>07.09.2023 00:41:35</t>
  </si>
  <si>
    <t>07.09.2023 03:01:00</t>
  </si>
  <si>
    <t>TR-27 35-17-M00027__56353325_56353325</t>
  </si>
  <si>
    <t>07.09.2023 01:03:18</t>
  </si>
  <si>
    <t>07.09.2023 01:44:57</t>
  </si>
  <si>
    <t>TATAR DM 35-19-M00256_ALAÇATI-2 GİRİŞ M02_2318877</t>
  </si>
  <si>
    <t>07.09.2023 02:02:59</t>
  </si>
  <si>
    <t>07.09.2023 02:17:29</t>
  </si>
  <si>
    <t>K-1127 35-03-K01127_910647398_910647398</t>
  </si>
  <si>
    <t>07.09.2023 02:20:27</t>
  </si>
  <si>
    <t>07.09.2023 03:22:58</t>
  </si>
  <si>
    <t>SALİHLER TR-1 35-30-L00144_B_56405444_56405444</t>
  </si>
  <si>
    <t>07.09.2023 02:23:02</t>
  </si>
  <si>
    <t>07.09.2023 02:57:03</t>
  </si>
  <si>
    <t>TR-2/49 45-72-L00049_45-72-L00049_2346861</t>
  </si>
  <si>
    <t>07.09.2023 02:40:41</t>
  </si>
  <si>
    <t>07.09.2023 03:54:49</t>
  </si>
  <si>
    <t>K-502 35-01-K00502_913557197_913557197</t>
  </si>
  <si>
    <t>07.09.2023 02:59:40</t>
  </si>
  <si>
    <t>07.09.2023 04:29:32</t>
  </si>
  <si>
    <t>BAĞARASI TR-14 35-23-M00361_C_79385435_79385435</t>
  </si>
  <si>
    <t>07.09.2023 03:07:33</t>
  </si>
  <si>
    <t>07.09.2023 03:36:07</t>
  </si>
  <si>
    <t>K-742 35-01-K00742_F k742/f1_5897565</t>
  </si>
  <si>
    <t>07.09.2023 03:53:01</t>
  </si>
  <si>
    <t>07.09.2023 05:09:33</t>
  </si>
  <si>
    <t>ÇATALOLUK DM 45-74-M00227_HatBaşıAyırıcı_77952822 M03_77952822</t>
  </si>
  <si>
    <t>07.09.2023 05:10:11</t>
  </si>
  <si>
    <t>07.09.2023 05:10:49</t>
  </si>
  <si>
    <t>07.09.2023 05:12:00</t>
  </si>
  <si>
    <t>07.09.2023 09:26:27</t>
  </si>
  <si>
    <t>YENİFOÇA TR-43 35-23-M00043_35-23-M00043_2358834</t>
  </si>
  <si>
    <t>07.09.2023 05:28:34</t>
  </si>
  <si>
    <t>07.09.2023 05:32:21</t>
  </si>
  <si>
    <t>K-742 35-01-K00742_A k742/a1_5897629</t>
  </si>
  <si>
    <t>07.09.2023 05:31:27</t>
  </si>
  <si>
    <t>07.09.2023 06:08:52</t>
  </si>
  <si>
    <t>HELVACI DM-2 35-17-M00359_DM-1 M07_66476616</t>
  </si>
  <si>
    <t>07.09.2023 05:49:59</t>
  </si>
  <si>
    <t>07.09.2023 06:01:49</t>
  </si>
  <si>
    <t>BAĞYURDU DM-1/12 35-27-L00230_BAĞYURDU VE KÖYLER ENH L01_72158590</t>
  </si>
  <si>
    <t>07.09.2023 06:39:19</t>
  </si>
  <si>
    <t>07.09.2023 07:46:29</t>
  </si>
  <si>
    <t>07.09.2023 06:41:19</t>
  </si>
  <si>
    <t>07.09.2023 06:42:20</t>
  </si>
  <si>
    <t>SÜTÇÜLER DM 35-27-M00900_ÇAMBEL-2 M10_92758024</t>
  </si>
  <si>
    <t>07.09.2023 06:47:55</t>
  </si>
  <si>
    <t>07.09.2023 06:54:27</t>
  </si>
  <si>
    <t>07.09.2023 07:18:00</t>
  </si>
  <si>
    <t>07.09.2023 07:32:52</t>
  </si>
  <si>
    <t>K-1875 35-09-K01875_97742907_97742907</t>
  </si>
  <si>
    <t>07.09.2023 07:22:49</t>
  </si>
  <si>
    <t>07.09.2023 08:56:51</t>
  </si>
  <si>
    <t>07.09.2023 07:23:27</t>
  </si>
  <si>
    <t>07.09.2023 08:16:00</t>
  </si>
  <si>
    <t>07.09.2023 07:28:32</t>
  </si>
  <si>
    <t>07.09.2023 07:33:46</t>
  </si>
  <si>
    <t>KARAKURT KÖK 45-76-M00049_KARAKURT M02_72213481</t>
  </si>
  <si>
    <t>07.09.2023 07:29:39</t>
  </si>
  <si>
    <t>07.09.2023 08:03:59</t>
  </si>
  <si>
    <t>07.09.2023 07:45:46</t>
  </si>
  <si>
    <t>07.09.2023 07:54:58</t>
  </si>
  <si>
    <t>HARMANDALI DM-2 (M-200) 35-09-M00200_914546279_914546279</t>
  </si>
  <si>
    <t>07.09.2023 07:50:43</t>
  </si>
  <si>
    <t>07.09.2023 10:31:41</t>
  </si>
  <si>
    <t>BAĞYURDU TR-3 (DM-2/1) 35-27-L00242_BAĞYURDU DM-2/10-DM-2/12-DM-2/14 L03_72157618</t>
  </si>
  <si>
    <t>07.09.2023 07:57:29</t>
  </si>
  <si>
    <t>07.09.2023 09:39:09</t>
  </si>
  <si>
    <t>07.09.2023 07:59:07</t>
  </si>
  <si>
    <t>07.09.2023 12:56:51</t>
  </si>
  <si>
    <t>07.09.2023 08:13:29</t>
  </si>
  <si>
    <t>SELİMŞAHLAR TR-2 45-71-M00137_TOKİ M03_2080336</t>
  </si>
  <si>
    <t>07.09.2023 08:04:59</t>
  </si>
  <si>
    <t>07.09.2023 08:42:09</t>
  </si>
  <si>
    <t>M-1149 35-09-M01149_M-539 M04_47615663</t>
  </si>
  <si>
    <t>07.09.2023 08:05:02</t>
  </si>
  <si>
    <t>07.09.2023 08:10:16</t>
  </si>
  <si>
    <t>K-190 35-01-K00190_B_56377319_56377319</t>
  </si>
  <si>
    <t>07.09.2023 08:08:31</t>
  </si>
  <si>
    <t>07.09.2023 08:42:01</t>
  </si>
  <si>
    <t>K-3849 35-04-K03849_B_56380346_56380346</t>
  </si>
  <si>
    <t>07.09.2023 08:10:46</t>
  </si>
  <si>
    <t>07.09.2023 08:27:45</t>
  </si>
  <si>
    <t>YUKARI KIZILCA TR-4 35-27-L00054_DIREK TIPI TRAFO HUCRESI H01_2052051</t>
  </si>
  <si>
    <t>07.09.2023 08:16:21</t>
  </si>
  <si>
    <t>07.09.2023 11:49:09</t>
  </si>
  <si>
    <t>07.09.2023 08:18:18</t>
  </si>
  <si>
    <t>07.09.2023 08:28:50</t>
  </si>
  <si>
    <t>DM-18/08 45-71-M00257_953222922_953222922</t>
  </si>
  <si>
    <t>07.09.2023 08:23:04</t>
  </si>
  <si>
    <t>07.09.2023 09:35:16</t>
  </si>
  <si>
    <t>YAĞLAR YAYLA TR-3 35-31-L00040_35-31-L00040_2366010</t>
  </si>
  <si>
    <t>07.09.2023 08:24:51</t>
  </si>
  <si>
    <t>07.09.2023 17:19:15</t>
  </si>
  <si>
    <t>07.09.2023 08:26:57</t>
  </si>
  <si>
    <t>07.09.2023 09:01:59</t>
  </si>
  <si>
    <t>UZUNKÖY TR-1 35-31-L00144_35-31-L00144_72255937</t>
  </si>
  <si>
    <t>07.09.2023 08:27:05</t>
  </si>
  <si>
    <t>07.09.2023 17:35:54</t>
  </si>
  <si>
    <t>07.09.2023 08:30:39</t>
  </si>
  <si>
    <t>07.09.2023 08:35:21</t>
  </si>
  <si>
    <t>KUŞÇUBURUN-2 35-26-M00537_35-26-M00537_2359408</t>
  </si>
  <si>
    <t>07.09.2023 08:34:29</t>
  </si>
  <si>
    <t>07.09.2023 16:04:59</t>
  </si>
  <si>
    <t>ÜÇPINAR DM 45-71-M00183_GÖKBEL M09_72249134</t>
  </si>
  <si>
    <t>07.09.2023 08:36:22</t>
  </si>
  <si>
    <t>07.09.2023 08:47:06</t>
  </si>
  <si>
    <t>K-190 35-01-K00190_35-01-K00190_2366297</t>
  </si>
  <si>
    <t>07.09.2023 09:55:14</t>
  </si>
  <si>
    <t>ALİAĞA TR-43 DM 35-17-M00043_HatBaşıAyırıcı_72823559 M13_72823559</t>
  </si>
  <si>
    <t>07.09.2023 08:43:32</t>
  </si>
  <si>
    <t>07.09.2023 09:50:29</t>
  </si>
  <si>
    <t>SAĞANCI İM 35-16-A00003_SÜLEYMANLI L05_2072980</t>
  </si>
  <si>
    <t>07.09.2023 08:44:02</t>
  </si>
  <si>
    <t>07.09.2023 08:48:34</t>
  </si>
  <si>
    <t>TR-1/34 45-72-M00034_C_56391901_56391901</t>
  </si>
  <si>
    <t>07.09.2023 08:45:01</t>
  </si>
  <si>
    <t>07.09.2023 10:35:54</t>
  </si>
  <si>
    <t>07.09.2023 08:47:59</t>
  </si>
  <si>
    <t>07.09.2023 09:32:59</t>
  </si>
  <si>
    <t>07.09.2023 08:48:53</t>
  </si>
  <si>
    <t>07.09.2023 16:16:07</t>
  </si>
  <si>
    <t>TR-129 35-16-L00129_B_90958845_90958845</t>
  </si>
  <si>
    <t>07.09.2023 08:50:12</t>
  </si>
  <si>
    <t>07.09.2023 09:41:22</t>
  </si>
  <si>
    <t>M-195 35-02-M00195_914580174_914580174</t>
  </si>
  <si>
    <t>07.09.2023 08:50:20</t>
  </si>
  <si>
    <t>07.09.2023 17:36:10</t>
  </si>
  <si>
    <t>KIRKAĞAÇ TR-11 45-76-M00011_955243930_955243930</t>
  </si>
  <si>
    <t>07.09.2023 08:53:06</t>
  </si>
  <si>
    <t>07.09.2023 12:38:49</t>
  </si>
  <si>
    <t>HATAY TM 35-01-A00009_HATAY-6 K13_2313674</t>
  </si>
  <si>
    <t>07.09.2023 08:53:57</t>
  </si>
  <si>
    <t>07.09.2023 14:37:19</t>
  </si>
  <si>
    <t>AHMETLİ TR-3 35-26-L00127_35-26-L00127_2351715</t>
  </si>
  <si>
    <t>07.09.2023 08:59:07</t>
  </si>
  <si>
    <t>07.09.2023 09:28:19</t>
  </si>
  <si>
    <t>M-2461 35-02-M02461_DAĞITIM TRAFOSU M-2461 M03_66419681</t>
  </si>
  <si>
    <t>07.09.2023 09:00:32</t>
  </si>
  <si>
    <t>07.09.2023 11:26:05</t>
  </si>
  <si>
    <t>DM-16/21 45-71-M00587_953200204_953200204</t>
  </si>
  <si>
    <t>07.09.2023 09:03:05</t>
  </si>
  <si>
    <t>07.09.2023 09:52:28</t>
  </si>
  <si>
    <t>07.09.2023 09:05:49</t>
  </si>
  <si>
    <t>07.09.2023 16:48:14</t>
  </si>
  <si>
    <t>07.09.2023 09:05:57</t>
  </si>
  <si>
    <t>07.09.2023 15:59:40</t>
  </si>
  <si>
    <t>07.09.2023 09:06:19</t>
  </si>
  <si>
    <t>07.09.2023 10:01:49</t>
  </si>
  <si>
    <t>BAYINDIR İM 35-20-A00001_ZEYTİNOVA-2 L02_2309886</t>
  </si>
  <si>
    <t>07.09.2023 09:10:42</t>
  </si>
  <si>
    <t>07.09.2023 10:21:49</t>
  </si>
  <si>
    <t>DM-23/03 TOKİ OKUL 45-71-M00518_953243384_953243384</t>
  </si>
  <si>
    <t>07.09.2023 09:11:44</t>
  </si>
  <si>
    <t>07.09.2023 11:04:22</t>
  </si>
  <si>
    <t>M-41 35-02-M00041_F_56374628_56374628</t>
  </si>
  <si>
    <t>07.09.2023 09:12:19</t>
  </si>
  <si>
    <t>07.09.2023 16:42:25</t>
  </si>
  <si>
    <t>ZEYTİNALAN İM 35-19-A00002_KEKLİKTEPE M10_2308024</t>
  </si>
  <si>
    <t>07.09.2023 09:14:43</t>
  </si>
  <si>
    <t>07.09.2023 16:44:29</t>
  </si>
  <si>
    <t>K-1774 35-02-K01774_35-02-K01774_2375729</t>
  </si>
  <si>
    <t>07.09.2023 09:16:05</t>
  </si>
  <si>
    <t>07.09.2023 09:53:49</t>
  </si>
  <si>
    <t>KARGIN KÖK 45-71-M00095_HatBaşıAyırıcı_53134763 M07_53134763</t>
  </si>
  <si>
    <t>07.09.2023 09:18:01</t>
  </si>
  <si>
    <t>07.09.2023 13:04:02</t>
  </si>
  <si>
    <t>KÖSELER TR-2 45-75-M00171_A_56354147_56354147</t>
  </si>
  <si>
    <t>07.09.2023 09:19:38</t>
  </si>
  <si>
    <t>07.09.2023 12:54:49</t>
  </si>
  <si>
    <t>GÖKÇEALAN KÖK 35-13-L00401_ÇAMLIK KÖK-GERİLİM L01_66680402</t>
  </si>
  <si>
    <t>07.09.2023 09:22:31</t>
  </si>
  <si>
    <t>07.09.2023 17:06:18</t>
  </si>
  <si>
    <t>ÇEPNİDERE TR-1 45-83-L00222_B_56386260_56386260</t>
  </si>
  <si>
    <t>07.09.2023 09:23:51</t>
  </si>
  <si>
    <t>07.09.2023 12:23:07</t>
  </si>
  <si>
    <t>M-2132 KÖK 35-07-M02132_M-2139 M02_60554923</t>
  </si>
  <si>
    <t>07.09.2023 09:25:10</t>
  </si>
  <si>
    <t>07.09.2023 13:27:29</t>
  </si>
  <si>
    <t>KARAKUYU KÖK 35-26-M00437_KÖYLER KORUCUK M06_66057229</t>
  </si>
  <si>
    <t>07.09.2023 09:27:14</t>
  </si>
  <si>
    <t>07.09.2023 11:29:39</t>
  </si>
  <si>
    <t>KÖPRÜBAŞI DM 45-86-M00051_45-86-M00051_85041037</t>
  </si>
  <si>
    <t>07.09.2023 09:29:08</t>
  </si>
  <si>
    <t>07.09.2023 12:33:07</t>
  </si>
  <si>
    <t>MANİSA TM-1 45-71-A00001_SARUHANLI M04_2059993</t>
  </si>
  <si>
    <t>07.09.2023 09:30:29</t>
  </si>
  <si>
    <t>07.09.2023 15:41:00</t>
  </si>
  <si>
    <t>K-3160 35-01-K03160_911258850_911258850</t>
  </si>
  <si>
    <t>07.09.2023 09:30:45</t>
  </si>
  <si>
    <t>07.09.2023 11:22:12</t>
  </si>
  <si>
    <t>ÇUKURKÖY KÖK 35-29-L00034_HALİM İNMEZ L04_2087133</t>
  </si>
  <si>
    <t>07.09.2023 09:35:19</t>
  </si>
  <si>
    <t>07.09.2023 12:05:09</t>
  </si>
  <si>
    <t>ZEYTİNDAĞ TR-1 35-16-M00003_953340128_953340128</t>
  </si>
  <si>
    <t>07.09.2023 09:36:46</t>
  </si>
  <si>
    <t>07.09.2023 15:05:50</t>
  </si>
  <si>
    <t>07.09.2023 09:37:46</t>
  </si>
  <si>
    <t>07.09.2023 16:56:44</t>
  </si>
  <si>
    <t>K-1854 35-07-K01854_98938954_98938954</t>
  </si>
  <si>
    <t>07.09.2023 09:38:03</t>
  </si>
  <si>
    <t>07.09.2023 15:04:59</t>
  </si>
  <si>
    <t>M-2112 35-03-M02112_A_56365376_56365376</t>
  </si>
  <si>
    <t>07.09.2023 09:45:49</t>
  </si>
  <si>
    <t>07.09.2023 11:18:14</t>
  </si>
  <si>
    <t>RAHMANLAR TR-1 45-74-M00166_A_56353774_56353774</t>
  </si>
  <si>
    <t>07.09.2023 09:48:56</t>
  </si>
  <si>
    <t>07.09.2023 12:08:39</t>
  </si>
  <si>
    <t>07.09.2023 09:52:09</t>
  </si>
  <si>
    <t>07.09.2023 10:23:09</t>
  </si>
  <si>
    <t>SEFERİHİSAR İM 35-14-A00002_SIĞACIK L03_72378557</t>
  </si>
  <si>
    <t>07.09.2023 09:54:20</t>
  </si>
  <si>
    <t>07.09.2023 16:48:19</t>
  </si>
  <si>
    <t>07.09.2023 09:55:43</t>
  </si>
  <si>
    <t>07.09.2023 10:36:59</t>
  </si>
  <si>
    <t>GÖÇBEYLİ TR-3 35-16-M00018_D_90938937_90938937</t>
  </si>
  <si>
    <t>07.09.2023 09:57:11</t>
  </si>
  <si>
    <t>07.09.2023 17:07:45</t>
  </si>
  <si>
    <t>BEREKETLİ TR-2 YEĞENLER 45-79-M00322_45-79-M00322_2349137</t>
  </si>
  <si>
    <t>07.09.2023 10:00:16</t>
  </si>
  <si>
    <t>07.09.2023 16:03:23</t>
  </si>
  <si>
    <t>HALİTPAŞA DM 45-80-M00060_DEVELİ-ÇAMLIYURT M03_72188651</t>
  </si>
  <si>
    <t>07.09.2023 10:03:21</t>
  </si>
  <si>
    <t>07.09.2023 13:06:49</t>
  </si>
  <si>
    <t>TR-59 45-77-L00059_DAĞITIM TRAFOSU L03_72211362</t>
  </si>
  <si>
    <t>07.09.2023 10:03:32</t>
  </si>
  <si>
    <t>07.09.2023 13:55:39</t>
  </si>
  <si>
    <t>M-11 GERMİYAN 35-18-M00011_ H_76953651</t>
  </si>
  <si>
    <t>07.09.2023 10:03:42</t>
  </si>
  <si>
    <t>07.09.2023 13:33:43</t>
  </si>
  <si>
    <t>M-2075 35-02-M02075_35-02-M02075_49900312</t>
  </si>
  <si>
    <t>07.09.2023 10:05:19</t>
  </si>
  <si>
    <t>07.09.2023 11:21:09</t>
  </si>
  <si>
    <t>K-4060 35-08-K04060_F F03_83816356</t>
  </si>
  <si>
    <t>07.09.2023 10:06:25</t>
  </si>
  <si>
    <t>07.09.2023 11:42:23</t>
  </si>
  <si>
    <t>07.09.2023 10:09:23</t>
  </si>
  <si>
    <t>07.09.2023 13:46:58</t>
  </si>
  <si>
    <t>M-3305(YATIRIM REZERVE) 35-07-M03305_35-07-M03305_97111858</t>
  </si>
  <si>
    <t>07.09.2023 10:10:20</t>
  </si>
  <si>
    <t>07.09.2023 18:18:11</t>
  </si>
  <si>
    <t>TR-1/63 45-72-M00063_95001213139_95001213139</t>
  </si>
  <si>
    <t>07.09.2023 10:11:33</t>
  </si>
  <si>
    <t>07.09.2023 12:19:05</t>
  </si>
  <si>
    <t>07.09.2023 10:12:39</t>
  </si>
  <si>
    <t>07.09.2023 10:45:41</t>
  </si>
  <si>
    <t>07.09.2023 10:16:49</t>
  </si>
  <si>
    <t>07.09.2023 16:23:13</t>
  </si>
  <si>
    <t>BALABANLI DM 35-15-M00280_OVAKENT FİDERİ M03_72306323</t>
  </si>
  <si>
    <t>07.09.2023 10:17:29</t>
  </si>
  <si>
    <t>07.09.2023 10:17:39</t>
  </si>
  <si>
    <t>M-2018 35-01-M02018_912280651_912280651</t>
  </si>
  <si>
    <t>07.09.2023 10:17:56</t>
  </si>
  <si>
    <t>07.09.2023 11:48:31</t>
  </si>
  <si>
    <t>MENEMEN DM-6/25 35-28-L00095_B_56353294_56353294</t>
  </si>
  <si>
    <t>07.09.2023 10:21:48</t>
  </si>
  <si>
    <t>07.09.2023 10:50:32</t>
  </si>
  <si>
    <t>L-113 OVACIK 35-18-L00113_95002403341_95002403341</t>
  </si>
  <si>
    <t>07.09.2023 10:24:31</t>
  </si>
  <si>
    <t>07.09.2023 12:06:21</t>
  </si>
  <si>
    <t>BADEMLİ HACIMUSA MEV. TR-32 35-15-L01052_DIREK TIPI TRAFO HUCRESI H01_2049030</t>
  </si>
  <si>
    <t>07.09.2023 10:28:25</t>
  </si>
  <si>
    <t>07.09.2023 17:33:26</t>
  </si>
  <si>
    <t>DEREBAŞI TR-6 35-29-L00264_B_56361264_56361264</t>
  </si>
  <si>
    <t>07.09.2023 10:31:38</t>
  </si>
  <si>
    <t>07.09.2023 14:58:40</t>
  </si>
  <si>
    <t>GERELİ KÖYÜ KAVAKKUYU TR 4 35-15-M00221_A_56368958_56368958</t>
  </si>
  <si>
    <t>07.09.2023 10:33:28</t>
  </si>
  <si>
    <t>07.09.2023 11:16:19</t>
  </si>
  <si>
    <t>TR-9 ( EŞREF ATMACA SULAMA GRUBU ) 35-27-M00009_A_56363210_56363210</t>
  </si>
  <si>
    <t>AG Travers Arızası</t>
  </si>
  <si>
    <t>07.09.2023 10:33:36</t>
  </si>
  <si>
    <t>07.09.2023 14:20:36</t>
  </si>
  <si>
    <t>DEMİRKÖPRÜ TM 45-78-A00005_HatBaşıAyırıcı_97440156 M05_97440156</t>
  </si>
  <si>
    <t>07.09.2023 10:34:43</t>
  </si>
  <si>
    <t>07.09.2023 15:54:49</t>
  </si>
  <si>
    <t>M-36 DOĞALKENT 35-23-M00036_95002366586_95002366586</t>
  </si>
  <si>
    <t>07.09.2023 10:41:11</t>
  </si>
  <si>
    <t>07.09.2023 15:30:40</t>
  </si>
  <si>
    <t>07.09.2023 10:44:05</t>
  </si>
  <si>
    <t>07.09.2023 18:14:43</t>
  </si>
  <si>
    <t>METAL İŞLERİ TR-12 KÖK 35-22-M00112_DAĞITIM TRAFO METAL İŞLERİ TR-12 KÖK M03_72106666</t>
  </si>
  <si>
    <t>07.09.2023 10:49:22</t>
  </si>
  <si>
    <t>07.09.2023 11:01:09</t>
  </si>
  <si>
    <t>GÜMÜŞÇAY KÖK 45-73-M00477_SERİNKÖY M04_2309300</t>
  </si>
  <si>
    <t>07.09.2023 10:51:04</t>
  </si>
  <si>
    <t>07.09.2023 14:59:19</t>
  </si>
  <si>
    <t>ÇALTIDERE KÖK 35-17-M00231_ÇORAKLAR KALABAK GRUBU/ÇİLEME M03_66291161</t>
  </si>
  <si>
    <t>07.09.2023 10:51:57</t>
  </si>
  <si>
    <t>07.09.2023 10:55:16</t>
  </si>
  <si>
    <t>ARMUTLU İM 35-27-A00001_KIZILCA TOPRAKSU L01_2307411</t>
  </si>
  <si>
    <t>07.09.2023 10:59:19</t>
  </si>
  <si>
    <t>07.09.2023 11:41:49</t>
  </si>
  <si>
    <t>07.09.2023 10:59:39</t>
  </si>
  <si>
    <t>07.09.2023 13:21:59</t>
  </si>
  <si>
    <t>K-2369 35-01-K02369_35-01-K02369_2375110</t>
  </si>
  <si>
    <t>07.09.2023 17:12:43</t>
  </si>
  <si>
    <t>K-3555 35-01-K03555_911188120_911188120</t>
  </si>
  <si>
    <t>07.09.2023 11:06:41</t>
  </si>
  <si>
    <t>07.09.2023 12:38:38</t>
  </si>
  <si>
    <t>GERELİ KÖYÜ KAVAKKUYU TR 4 35-15-M00221_35-15-M00221_2365387</t>
  </si>
  <si>
    <t>07.09.2023 14:48:18</t>
  </si>
  <si>
    <t>GÖLMARMARA İM 45-85-A00001_HACIVELİLER L18_2305909</t>
  </si>
  <si>
    <t>07.09.2023 11:16:31</t>
  </si>
  <si>
    <t>07.09.2023 17:19:40</t>
  </si>
  <si>
    <t>K-1670 35-04-K01670_99414266_99414266</t>
  </si>
  <si>
    <t>07.09.2023 11:17:10</t>
  </si>
  <si>
    <t>07.09.2023 12:29:09</t>
  </si>
  <si>
    <t>K-3160 35-01-K03160_35-01-K03160_2354416</t>
  </si>
  <si>
    <t>07.09.2023 11:35:44</t>
  </si>
  <si>
    <t>SARIKAYA KÖK 35-31-L00284_ÇAYAĞZI L04_2328070</t>
  </si>
  <si>
    <t>07.09.2023 11:22:58</t>
  </si>
  <si>
    <t>07.09.2023 14:22:00</t>
  </si>
  <si>
    <t>ARDIÇ TR-8 35-21-L00131__95834015_95834015</t>
  </si>
  <si>
    <t>07.09.2023 11:23:35</t>
  </si>
  <si>
    <t>07.09.2023 14:08:22</t>
  </si>
  <si>
    <t>TIRAZLAR TR-3 45-79-M00078_45-79-M00078_2367053</t>
  </si>
  <si>
    <t>07.09.2023 11:28:45</t>
  </si>
  <si>
    <t>07.09.2023 11:44:19</t>
  </si>
  <si>
    <t>DERBENT İM-DM 45-83-A00004_DSİ-2 M04_2099897</t>
  </si>
  <si>
    <t>07.09.2023 11:30:09</t>
  </si>
  <si>
    <t>07.09.2023 11:48:59</t>
  </si>
  <si>
    <t>TOKİ DM 35-27-M00810_TOKİ TR-7 M05_93584368</t>
  </si>
  <si>
    <t>07.09.2023 11:32:21</t>
  </si>
  <si>
    <t>07.09.2023 14:24:05</t>
  </si>
  <si>
    <t>07.09.2023 11:41:41</t>
  </si>
  <si>
    <t>07.09.2023 12:02:09</t>
  </si>
  <si>
    <t>DM-10/TR-27 (M-1879) 35-22-M00148_A_65616182_65616182</t>
  </si>
  <si>
    <t>07.09.2023 11:42:19</t>
  </si>
  <si>
    <t>07.09.2023 14:12:42</t>
  </si>
  <si>
    <t>ÇANDARLI DM-TR-20 35-30-M00020_ŞEHİR-2 M02_72352810</t>
  </si>
  <si>
    <t>07.09.2023 11:45:59</t>
  </si>
  <si>
    <t>07.09.2023 11:52:09</t>
  </si>
  <si>
    <t>AKÇAPINAR KÖK 45-83-L00131_AKÇAPINAR L06_72176470</t>
  </si>
  <si>
    <t>07.09.2023 11:49:29</t>
  </si>
  <si>
    <t>07.09.2023 12:01:59</t>
  </si>
  <si>
    <t>TR-16 35-16-L00016_953318816_953318816</t>
  </si>
  <si>
    <t>07.09.2023 11:49:46</t>
  </si>
  <si>
    <t>07.09.2023 13:20:14</t>
  </si>
  <si>
    <t>TR-1/83C 45-83-M00738_ M02_83942237</t>
  </si>
  <si>
    <t>07.09.2023 11:53:19</t>
  </si>
  <si>
    <t>07.09.2023 11:53:59</t>
  </si>
  <si>
    <t>K-821 35-03-K00821_910398096_910398096</t>
  </si>
  <si>
    <t>07.09.2023 11:55:12</t>
  </si>
  <si>
    <t>07.09.2023 13:51:58</t>
  </si>
  <si>
    <t>YENİ ŞAKRAN TR-6 35-17-M00206__65503823_65503823</t>
  </si>
  <si>
    <t>07.09.2023 11:57:44</t>
  </si>
  <si>
    <t>07.09.2023 12:45:21</t>
  </si>
  <si>
    <t>URLA TM-1 35-19-A00004_ALAÇATI-1 M02_2054354</t>
  </si>
  <si>
    <t>07.09.2023 12:00:21</t>
  </si>
  <si>
    <t>07.09.2023 13:56:00</t>
  </si>
  <si>
    <t>M-3432(YATIRIM REZERVE) 35-03-M03432_35-03-M03432_88207694</t>
  </si>
  <si>
    <t>07.09.2023 12:01:30</t>
  </si>
  <si>
    <t>07.09.2023 13:24:57</t>
  </si>
  <si>
    <t>SEYREK TR-7 KÖK 35-28-M00379_E E02_79673306</t>
  </si>
  <si>
    <t>07.09.2023 12:08:18</t>
  </si>
  <si>
    <t>07.09.2023 12:42:58</t>
  </si>
  <si>
    <t>ÇINARLIKUYU KÖK 45-71-M00188_HatBaşıAyırıcı_88207040 M02_88207040</t>
  </si>
  <si>
    <t>07.09.2023 12:12:55</t>
  </si>
  <si>
    <t>07.09.2023 14:35:39</t>
  </si>
  <si>
    <t>ÇANDARLI TR-21 35-30-M00021_CANTEK M02_72081435</t>
  </si>
  <si>
    <t>07.09.2023 12:19:09</t>
  </si>
  <si>
    <t>07.09.2023 13:38:19</t>
  </si>
  <si>
    <t>TR-17 45-77-L00017_TR-16 L02_2107680</t>
  </si>
  <si>
    <t>07.09.2023 12:19:39</t>
  </si>
  <si>
    <t>07.09.2023 12:41:11</t>
  </si>
  <si>
    <t>VİLLAKENT TR-7 35-28-M00383_C TR7C1_5926495</t>
  </si>
  <si>
    <t>07.09.2023 12:20:19</t>
  </si>
  <si>
    <t>07.09.2023 14:37:15</t>
  </si>
  <si>
    <t>PAŞAKÖY KÖK 45-80-M00052_AYDINLAR ÇIKIŞI M06_72063773</t>
  </si>
  <si>
    <t>07.09.2023 12:25:59</t>
  </si>
  <si>
    <t>07.09.2023 12:31:09</t>
  </si>
  <si>
    <t>DM-18/06 (DEREKENARI) 45-71-M00256_953223142_953223142</t>
  </si>
  <si>
    <t>07.09.2023 12:26:11</t>
  </si>
  <si>
    <t>07.09.2023 15:13:02</t>
  </si>
  <si>
    <t>YASEMİN DM 35-19-M00002_URLA TR-5 (YASEMİN KÖK) M09_2333605</t>
  </si>
  <si>
    <t>07.09.2023 12:30:37</t>
  </si>
  <si>
    <t>07.09.2023 14:36:03</t>
  </si>
  <si>
    <t>ÇALTEPE TR-1 45-80-M00162_45-80-M00162_2377113</t>
  </si>
  <si>
    <t>07.09.2023 12:35:49</t>
  </si>
  <si>
    <t>07.09.2023 12:39:21</t>
  </si>
  <si>
    <t>M-2163 35-09-M02163_M-214 M01_55020891</t>
  </si>
  <si>
    <t>07.09.2023 12:54:19</t>
  </si>
  <si>
    <t>07.09.2023 12:55:41</t>
  </si>
  <si>
    <t>M-212(DM-3/10) 35-09-M00212_35-09-M00212_42943281</t>
  </si>
  <si>
    <t>07.09.2023 13:21:43</t>
  </si>
  <si>
    <t>HALİM İNMEZ SULAMA GRUBU 35-29-L00231__72840393_72840393</t>
  </si>
  <si>
    <t>07.09.2023 12:57:26</t>
  </si>
  <si>
    <t>07.09.2023 14:00:36</t>
  </si>
  <si>
    <t>M-1644 35-02-M01644_M-2706 M02_2061995</t>
  </si>
  <si>
    <t>07.09.2023 12:58:51</t>
  </si>
  <si>
    <t>07.09.2023 16:35:19</t>
  </si>
  <si>
    <t>YENİKENT SULAMA TR-5 35-16-M00215_35-16-M00215_2374479</t>
  </si>
  <si>
    <t>07.09.2023 13:01:19</t>
  </si>
  <si>
    <t>07.09.2023 18:32:34</t>
  </si>
  <si>
    <t>K-3719 35-04-K03719_99429076_99429076</t>
  </si>
  <si>
    <t>07.09.2023 13:17:50</t>
  </si>
  <si>
    <t>07.09.2023 14:45:27</t>
  </si>
  <si>
    <t>DM-4/2 45-72-M00614_45-72-M00614_79573894</t>
  </si>
  <si>
    <t>07.09.2023 13:23:19</t>
  </si>
  <si>
    <t>07.09.2023 14:46:44</t>
  </si>
  <si>
    <t>M-2132 KÖK 35-07-M02132_M-2525 M04_60554925</t>
  </si>
  <si>
    <t>07.09.2023 13:27:46</t>
  </si>
  <si>
    <t>07.09.2023 17:28:22</t>
  </si>
  <si>
    <t>M-2132 KÖK 35-07-M02132_M-2133 M07_60554853</t>
  </si>
  <si>
    <t>07.09.2023 13:28:02</t>
  </si>
  <si>
    <t>07.09.2023 13:31:32</t>
  </si>
  <si>
    <t>YUKARIKIRIKLAR TR-1 35-16-M00063_B_91042143_91042143</t>
  </si>
  <si>
    <t>07.09.2023 13:30:04</t>
  </si>
  <si>
    <t>07.09.2023 14:39:45</t>
  </si>
  <si>
    <t>POLYAK TR-2 35-30-L00133_35-30-L00133_2355011</t>
  </si>
  <si>
    <t>07.09.2023 13:31:21</t>
  </si>
  <si>
    <t>07.09.2023 13:59:49</t>
  </si>
  <si>
    <t>TR-91 35-15-M00091_950360068_950360068</t>
  </si>
  <si>
    <t>07.09.2023 13:32:35</t>
  </si>
  <si>
    <t>07.09.2023 15:40:44</t>
  </si>
  <si>
    <t>MURAT BÜYÜKADAM VE ARKADAŞLARI TR 35-24-M00032_35-24-M00032_2347631</t>
  </si>
  <si>
    <t>07.09.2023 13:33:00</t>
  </si>
  <si>
    <t>07.09.2023 15:59:13</t>
  </si>
  <si>
    <t>ALİZE KÖK 35-18-M00059_ALAÇATI TM (URLA-1) M10_72185135</t>
  </si>
  <si>
    <t>07.09.2023 14:01:01</t>
  </si>
  <si>
    <t>K-4473 35-01-K04473_35-01-K04473_65798040</t>
  </si>
  <si>
    <t>07.09.2023 13:46:05</t>
  </si>
  <si>
    <t>07.09.2023 15:38:49</t>
  </si>
  <si>
    <t>TR-92 35-16-L00092_953330106_953330106</t>
  </si>
  <si>
    <t>07.09.2023 13:47:05</t>
  </si>
  <si>
    <t>07.09.2023 18:13:31</t>
  </si>
  <si>
    <t>TR-85 SÜLEYMAN TALU GRB. 35-15-M00085_35-15-M00085_2364842</t>
  </si>
  <si>
    <t>07.09.2023 13:50:16</t>
  </si>
  <si>
    <t>07.09.2023 14:58:47</t>
  </si>
  <si>
    <t>HALİM İNMEZ SULAMA GRUBU 35-29-L00231_35-29-L00231_2372131</t>
  </si>
  <si>
    <t>07.09.2023 14:37:16</t>
  </si>
  <si>
    <t>K-681 35-04-K00681_99897083_99897083</t>
  </si>
  <si>
    <t>07.09.2023 14:13:12</t>
  </si>
  <si>
    <t>07.09.2023 17:43:01</t>
  </si>
  <si>
    <t>POYRAZDAMLARI TR-11 45-78-M00576_KURTTUTAN GES M02_2328101</t>
  </si>
  <si>
    <t>07.09.2023 14:16:32</t>
  </si>
  <si>
    <t>07.09.2023 17:31:51</t>
  </si>
  <si>
    <t>YAYAKENT DM 35-24-M00209_HatBaşıAyırıcı_80599677 M05_80599677</t>
  </si>
  <si>
    <t>07.09.2023 14:18:52</t>
  </si>
  <si>
    <t>07.09.2023 18:46:45</t>
  </si>
  <si>
    <t>TR-26 (DM-3/8) 35-17-M00026_A A03_5768176</t>
  </si>
  <si>
    <t>07.09.2023 14:20:48</t>
  </si>
  <si>
    <t>07.09.2023 14:51:30</t>
  </si>
  <si>
    <t>07.09.2023 14:28:39</t>
  </si>
  <si>
    <t>07.09.2023 14:28:59</t>
  </si>
  <si>
    <t>M-212(DM-3/10) 35-09-M00212_B b2b_5891826</t>
  </si>
  <si>
    <t>07.09.2023 14:34:23</t>
  </si>
  <si>
    <t>07.09.2023 18:50:31</t>
  </si>
  <si>
    <t>K-633 35-02-K00633_99745922_99745922</t>
  </si>
  <si>
    <t>07.09.2023 14:35:14</t>
  </si>
  <si>
    <t>07.09.2023 17:11:08</t>
  </si>
  <si>
    <t>07.09.2023 14:46:26</t>
  </si>
  <si>
    <t>ÇANDIR TR-1 45-74-M00113_45-74-M00113_2349233</t>
  </si>
  <si>
    <t>07.09.2023 14:45:43</t>
  </si>
  <si>
    <t>07.09.2023 16:06:28</t>
  </si>
  <si>
    <t>İZZETTİN TR-1 45-83-M00438__95519648_95519648</t>
  </si>
  <si>
    <t>07.09.2023 14:54:03</t>
  </si>
  <si>
    <t>07.09.2023 17:18:57</t>
  </si>
  <si>
    <t>ATAKÖY OVA TR-4 35-22-M00179_35-22-M00179_2372471</t>
  </si>
  <si>
    <t>07.09.2023 14:56:09</t>
  </si>
  <si>
    <t>07.09.2023 15:32:19</t>
  </si>
  <si>
    <t>ÇİNAN MELEKLER TR-1 45-81-M00220_A_56402994_56402994</t>
  </si>
  <si>
    <t>07.09.2023 14:58:17</t>
  </si>
  <si>
    <t>07.09.2023 18:10:51</t>
  </si>
  <si>
    <t>L-43 AKARCA 35-14-L00043_956634927_956634927</t>
  </si>
  <si>
    <t>07.09.2023 14:59:10</t>
  </si>
  <si>
    <t>07.09.2023 20:34:04</t>
  </si>
  <si>
    <t>KARABULU KÖK 35-31-L00227_DEMİRAYAKLAR L02_2119133</t>
  </si>
  <si>
    <t>07.09.2023 15:05:43</t>
  </si>
  <si>
    <t>07.09.2023 16:00:39</t>
  </si>
  <si>
    <t>07.09.2023 15:16:11</t>
  </si>
  <si>
    <t>07.09.2023 15:17:05</t>
  </si>
  <si>
    <t>07.09.2023 17:06:22</t>
  </si>
  <si>
    <t>DM-01/TR-91 45-71-M01856_F f4_44959838</t>
  </si>
  <si>
    <t>07.09.2023 15:32:52</t>
  </si>
  <si>
    <t>07.09.2023 17:25:27</t>
  </si>
  <si>
    <t>K-254 35-04-K00254_D_56372579_56372579</t>
  </si>
  <si>
    <t>07.09.2023 15:43:31</t>
  </si>
  <si>
    <t>07.09.2023 18:52:36</t>
  </si>
  <si>
    <t>K-4622 35-04-K04622_99600857_99600857</t>
  </si>
  <si>
    <t>07.09.2023 15:46:25</t>
  </si>
  <si>
    <t>07.09.2023 17:17:42</t>
  </si>
  <si>
    <t>K-1422 35-04-K01422_35-04-K01422_2369786</t>
  </si>
  <si>
    <t>07.09.2023 16:08:16</t>
  </si>
  <si>
    <t>07.09.2023 16:30:34</t>
  </si>
  <si>
    <t>ÇIRPI İM 35-20-A00002_ÇIRPI SULAMA M09_2056271</t>
  </si>
  <si>
    <t>07.09.2023 16:13:35</t>
  </si>
  <si>
    <t>07.09.2023 16:16:17</t>
  </si>
  <si>
    <t>MENEMEN TR-77 35-28-L00077_E_56357313_56357313</t>
  </si>
  <si>
    <t>07.09.2023 16:27:47</t>
  </si>
  <si>
    <t>07.09.2023 17:06:38</t>
  </si>
  <si>
    <t>MECİDİYE TR-4 45-72-L00577_45-72-L00577_2361888</t>
  </si>
  <si>
    <t>07.09.2023 16:28:10</t>
  </si>
  <si>
    <t>07.09.2023 20:01:23</t>
  </si>
  <si>
    <t>SARIÇAM TR-1 45-80-M00161_45-80-M00161_2373120</t>
  </si>
  <si>
    <t>07.09.2023 16:31:29</t>
  </si>
  <si>
    <t>07.09.2023 17:11:05</t>
  </si>
  <si>
    <t>YENİFOÇA TR-53 35-23-M00053_950424834_950424834</t>
  </si>
  <si>
    <t>07.09.2023 16:49:15</t>
  </si>
  <si>
    <t>07.09.2023 18:56:54</t>
  </si>
  <si>
    <t>YARBASAN KÖK 45-74-M00119_DEMİRCİ TM M01_72246655</t>
  </si>
  <si>
    <t>07.09.2023 16:53:59</t>
  </si>
  <si>
    <t>07.09.2023 17:09:23</t>
  </si>
  <si>
    <t>07.09.2023 16:54:00</t>
  </si>
  <si>
    <t>07.09.2023 17:15:26</t>
  </si>
  <si>
    <t>TR-2/21 45-83-L00021_48123984_56402086_56402086</t>
  </si>
  <si>
    <t>07.09.2023 17:12:23</t>
  </si>
  <si>
    <t>07.09.2023 18:44:15</t>
  </si>
  <si>
    <t>ÇAMURHAMAMI TR-1 45-78-L00271_953279304_953279304</t>
  </si>
  <si>
    <t>07.09.2023 17:15:15</t>
  </si>
  <si>
    <t>07.09.2023 19:30:43</t>
  </si>
  <si>
    <t>TR-174/A 45-78-L00736_TR-99/A L02_61394667</t>
  </si>
  <si>
    <t>07.09.2023 17:15:44</t>
  </si>
  <si>
    <t>07.09.2023 17:45:35</t>
  </si>
  <si>
    <t>TR-1/11A 45-83-M00592_ M02_2097204</t>
  </si>
  <si>
    <t>07.09.2023 17:15:48</t>
  </si>
  <si>
    <t>07.09.2023 18:01:55</t>
  </si>
  <si>
    <t>SANAYİ TR-4 35-14-M00307_956653275_956653275</t>
  </si>
  <si>
    <t>07.09.2023 17:18:52</t>
  </si>
  <si>
    <t>07.09.2023 19:34:10</t>
  </si>
  <si>
    <t>ABDULLAH SÜRÜCÜ SULAMA GRUBU TR 35-22-M00214_A_56370971_56370971</t>
  </si>
  <si>
    <t>07.09.2023 17:31:15</t>
  </si>
  <si>
    <t>07.09.2023 18:17:12</t>
  </si>
  <si>
    <t>TR-311 ÖZBEK 35-19-M00527_35-19-M00527_77618118</t>
  </si>
  <si>
    <t>07.09.2023 17:31:30</t>
  </si>
  <si>
    <t>07.09.2023 17:57:30</t>
  </si>
  <si>
    <t>YARBASAN KÖK 45-74-M00119_HatBaşıAyırıcı_77952729 M02_77952729</t>
  </si>
  <si>
    <t>07.09.2023 17:37:59</t>
  </si>
  <si>
    <t>07.09.2023 19:36:14</t>
  </si>
  <si>
    <t>HALİTPAŞA DM 45-80-M00060_HALİTPAŞA ŞEHİR M04_72188718</t>
  </si>
  <si>
    <t>07.09.2023 17:38:42</t>
  </si>
  <si>
    <t>07.09.2023 18:00:26</t>
  </si>
  <si>
    <t>07.09.2023 17:39:33</t>
  </si>
  <si>
    <t>07.09.2023 19:22:25</t>
  </si>
  <si>
    <t>IŞIKLI TR-2 35-29-L00246_35-29-L00246_2365813</t>
  </si>
  <si>
    <t>07.09.2023 17:40:08</t>
  </si>
  <si>
    <t>07.09.2023 18:02:12</t>
  </si>
  <si>
    <t>07.09.2023 17:42:19</t>
  </si>
  <si>
    <t>07.09.2023 19:01:24</t>
  </si>
  <si>
    <t>TR-142 35-26-M00142_DIREK TIPI TRAFO HUCRESI H01_2047206</t>
  </si>
  <si>
    <t>07.09.2023 17:54:00</t>
  </si>
  <si>
    <t>07.09.2023 20:44:36</t>
  </si>
  <si>
    <t>BEYDAĞ İM 35-32-A00001_HALIKÖY L12_2308122</t>
  </si>
  <si>
    <t>07.09.2023 18:01:19</t>
  </si>
  <si>
    <t>07.09.2023 18:24:58</t>
  </si>
  <si>
    <t>GÖÇBEYLİ TR-5 35-16-M00020_953327365_953327365</t>
  </si>
  <si>
    <t>07.09.2023 18:19:26</t>
  </si>
  <si>
    <t>07.09.2023 20:40:37</t>
  </si>
  <si>
    <t>SELENDİ DM 45-81-M00001_HatBaşıAyırıcı_53135500 M14_53135500</t>
  </si>
  <si>
    <t>07.09.2023 18:23:41</t>
  </si>
  <si>
    <t>07.09.2023 23:23:26</t>
  </si>
  <si>
    <t>HACIHALİLLER TR-1 KÖK 45-71-M00066_SULAMA M02_72238377</t>
  </si>
  <si>
    <t>07.09.2023 18:25:24</t>
  </si>
  <si>
    <t>07.09.2023 20:21:49</t>
  </si>
  <si>
    <t>M-3305(YATIRIM REZERVE) 35-07-M03305_A_56379000_56379000</t>
  </si>
  <si>
    <t>AG Atlama Kopuğu</t>
  </si>
  <si>
    <t>07.09.2023 18:35:05</t>
  </si>
  <si>
    <t>07.09.2023 20:37:17</t>
  </si>
  <si>
    <t>TR-2/9 45-83-L00009__84843369_84843369</t>
  </si>
  <si>
    <t>07.09.2023 18:35:39</t>
  </si>
  <si>
    <t>07.09.2023 20:12:02</t>
  </si>
  <si>
    <t>TR-152 35-16-L00152_A_91076880_91076880</t>
  </si>
  <si>
    <t>07.09.2023 18:45:56</t>
  </si>
  <si>
    <t>07.09.2023 19:56:22</t>
  </si>
  <si>
    <t>KULA İM 45-77-A00001_HatBaşıAyırıcı_89716736 M01_89716736</t>
  </si>
  <si>
    <t>07.09.2023 19:19:15</t>
  </si>
  <si>
    <t>07.09.2023 20:24:06</t>
  </si>
  <si>
    <t>TR-2/47 45-72-L00047_956478120_956478120</t>
  </si>
  <si>
    <t>AG Box / Sdk Abone Çıkış Faz Sigorta Atığı</t>
  </si>
  <si>
    <t>07.09.2023 19:22:11</t>
  </si>
  <si>
    <t>07.09.2023 20:07:00</t>
  </si>
  <si>
    <t>KABAZLI KÖK 45-78-M00675_HatBaşıAyırıcı_53139332 M03_53139332</t>
  </si>
  <si>
    <t>07.09.2023 19:22:37</t>
  </si>
  <si>
    <t>07.09.2023 23:21:21</t>
  </si>
  <si>
    <t>İRİŞLER TR-2 45-74-M00303_C_56407571_56407571</t>
  </si>
  <si>
    <t>07.09.2023 19:31:09</t>
  </si>
  <si>
    <t>07.09.2023 20:18:09</t>
  </si>
  <si>
    <t>TEKELER MAH. TR-2 45-74-M00183_45-74-M00183_2355018</t>
  </si>
  <si>
    <t>07.09.2023 19:33:15</t>
  </si>
  <si>
    <t>07.09.2023 22:48:07</t>
  </si>
  <si>
    <t>SELENDİ TR-6 45-81-M00006_YILDIZ ENEZLER M04_2320776</t>
  </si>
  <si>
    <t>07.09.2023 19:35:42</t>
  </si>
  <si>
    <t>08.09.2023 11:55:34</t>
  </si>
  <si>
    <t>TR-61 35-26-M00061_TR-48 M01_65930673</t>
  </si>
  <si>
    <t>07.09.2023 19:40:51</t>
  </si>
  <si>
    <t>07.09.2023 19:59:50</t>
  </si>
  <si>
    <t>M-2716 35-04-M02716_912670150_912670150</t>
  </si>
  <si>
    <t>07.09.2023 19:51:12</t>
  </si>
  <si>
    <t>07.09.2023 20:26:26</t>
  </si>
  <si>
    <t>YOĞURTÇULAR TR-1 35-26-M00777_956622013_956622013</t>
  </si>
  <si>
    <t>07.09.2023 19:56:00</t>
  </si>
  <si>
    <t>07.09.2023 20:50:07</t>
  </si>
  <si>
    <t>SIRIMLI TR-1 35-31-L00201_956576035_956576035</t>
  </si>
  <si>
    <t>07.09.2023 19:58:47</t>
  </si>
  <si>
    <t>07.09.2023 21:40:41</t>
  </si>
  <si>
    <t>TR-1/17 45-72-M00017_945213714_945213714</t>
  </si>
  <si>
    <t>07.09.2023 20:03:37</t>
  </si>
  <si>
    <t>07.09.2023 21:12:35</t>
  </si>
  <si>
    <t>TR-2 35-31-L00002_956596221_956596221</t>
  </si>
  <si>
    <t>07.09.2023 21:50:22</t>
  </si>
  <si>
    <t>ILICA GIS TM 35-07-A00002_ILICA-3 K03_2056197</t>
  </si>
  <si>
    <t>07.09.2023 20:40:48</t>
  </si>
  <si>
    <t>07.09.2023 22:02:05</t>
  </si>
  <si>
    <t>07.09.2023 20:48:45</t>
  </si>
  <si>
    <t>07.09.2023 20:53:00</t>
  </si>
  <si>
    <t>KINIK İM 35-24-A00001_YAYA KENT M09_2309867</t>
  </si>
  <si>
    <t>07.09.2023 20:57:47</t>
  </si>
  <si>
    <t>07.09.2023 21:21:47</t>
  </si>
  <si>
    <t>DEMİRCİ TR-2 35-26-M01435_ H_83006513</t>
  </si>
  <si>
    <t>07.09.2023 21:03:50</t>
  </si>
  <si>
    <t>08.09.2023 01:37:35</t>
  </si>
  <si>
    <t>TR-56 CEPHANELİK 35-19-L00056_956697491_956697491</t>
  </si>
  <si>
    <t>07.09.2023 21:09:15</t>
  </si>
  <si>
    <t>08.09.2023 00:01:42</t>
  </si>
  <si>
    <t>YUNTDAĞYENİCE KÖYÜ TR-1 45-71-M01699_C_91425072_91425072</t>
  </si>
  <si>
    <t>07.09.2023 21:09:37</t>
  </si>
  <si>
    <t>07.09.2023 23:58:30</t>
  </si>
  <si>
    <t>07.09.2023 21:40:25</t>
  </si>
  <si>
    <t>ALAŞEHİR TM 45-73-A00001_KEMALİYE-2 M20_2312685</t>
  </si>
  <si>
    <t>07.09.2023 21:33:29</t>
  </si>
  <si>
    <t>07.09.2023 21:53:57</t>
  </si>
  <si>
    <t>TR-17 (M-717) 35-30-M00717_955296615_955296615</t>
  </si>
  <si>
    <t>07.09.2023 21:35:05</t>
  </si>
  <si>
    <t>08.09.2023 03:56:23</t>
  </si>
  <si>
    <t>DM06/TR-01 45-73-M00053_DM-8 M09_67583630</t>
  </si>
  <si>
    <t>07.09.2023 21:41:12</t>
  </si>
  <si>
    <t>07.09.2023 22:07:09</t>
  </si>
  <si>
    <t>07.09.2023 22:22:22</t>
  </si>
  <si>
    <t>M-1856 YAKAKÖY TR-5 35-02-M01856_99923625_99923625</t>
  </si>
  <si>
    <t>07.09.2023 21:52:48</t>
  </si>
  <si>
    <t>07.09.2023 22:48:45</t>
  </si>
  <si>
    <t>K-2423 35-04-K02423_T H1B_5878571</t>
  </si>
  <si>
    <t>07.09.2023 21:58:29</t>
  </si>
  <si>
    <t>07.09.2023 22:42:21</t>
  </si>
  <si>
    <t>KERPİÇLİK TR-1 45-74-M00103__72372353_72372353</t>
  </si>
  <si>
    <t>07.09.2023 22:02:08</t>
  </si>
  <si>
    <t>07.09.2023 23:36:11</t>
  </si>
  <si>
    <t>AHATLAR TR-1 45-74-M00238_45-74-M00238_2370001</t>
  </si>
  <si>
    <t>07.09.2023 22:02:52</t>
  </si>
  <si>
    <t>08.09.2023 03:44:36</t>
  </si>
  <si>
    <t>AVŞAR İM 45-83-A00002_ERGENEKON M02_81661194</t>
  </si>
  <si>
    <t>07.09.2023 22:23:51</t>
  </si>
  <si>
    <t>07.09.2023 22:34:18</t>
  </si>
  <si>
    <t>AKÇAPINAR TR-1 45-83-L00438_A_56400138_56400138</t>
  </si>
  <si>
    <t>07.09.2023 22:41:06</t>
  </si>
  <si>
    <t>07.09.2023 23:44:21</t>
  </si>
  <si>
    <t>IŞIKLAR KÖK 45-73-M00467_HIZLI TREN M04_83813301</t>
  </si>
  <si>
    <t>07.09.2023 22:46:07</t>
  </si>
  <si>
    <t>07.09.2023 23:33:25</t>
  </si>
  <si>
    <t>SELENDİ DM 45-81-M00001_DUMANLAR M08_2321588</t>
  </si>
  <si>
    <t>07.09.2023 22:49:14</t>
  </si>
  <si>
    <t>07.09.2023 23:43:25</t>
  </si>
  <si>
    <t>MAHMUTLAR KÖK 45-74-M00354_HatBaşıAyırıcı_77952727 M010_77952727</t>
  </si>
  <si>
    <t>07.09.2023 23:05:48</t>
  </si>
  <si>
    <t>08.09.2023 02:27:19</t>
  </si>
  <si>
    <t>DEMİRCİ KÖK 35-26-M00779_DEMİRCİ KÖYÜ TR-1 M02_42707190</t>
  </si>
  <si>
    <t>07.09.2023 23:18:46</t>
  </si>
  <si>
    <t>08.09.2023 02:18:59</t>
  </si>
  <si>
    <t>OKLUİSA KÖK 45-81-M00046_HatBaşıAyırıcı_53134830 M05_53134830</t>
  </si>
  <si>
    <t>07.09.2023 23:19:31</t>
  </si>
  <si>
    <t>08.09.2023 02:02:07</t>
  </si>
  <si>
    <t>METAL İŞLERİ TR-2 35-22-M00102_11470382 TR2/A1_5931583</t>
  </si>
  <si>
    <t>08.09.2023 00:46:25</t>
  </si>
  <si>
    <t>08.09.2023 01:53:28</t>
  </si>
  <si>
    <t>YARBASAN KÖK 45-74-M00119_ELEK M04_72246698</t>
  </si>
  <si>
    <t>08.09.2023 01:03:25</t>
  </si>
  <si>
    <t>08.09.2023 04:39:04</t>
  </si>
  <si>
    <t>TR-23 35-30-L00023_955325997_955325997</t>
  </si>
  <si>
    <t>08.09.2023 01:37:18</t>
  </si>
  <si>
    <t>08.09.2023 06:53:22</t>
  </si>
  <si>
    <t>08.09.2023 02:10:20</t>
  </si>
  <si>
    <t>08.09.2023 03:18:27</t>
  </si>
  <si>
    <t>HALİLLER KÖK 35-31-L00228_KALEKÖY L02_72238617</t>
  </si>
  <si>
    <t>08.09.2023 02:15:11</t>
  </si>
  <si>
    <t>08.09.2023 03:50:54</t>
  </si>
  <si>
    <t>MORDOĞAN İM 35-21-A00002_TRAFO-A M06_2314071</t>
  </si>
  <si>
    <t>08.09.2023 02:17:47</t>
  </si>
  <si>
    <t>08.09.2023 02:24:51</t>
  </si>
  <si>
    <t>08.09.2023 02:40:30</t>
  </si>
  <si>
    <t>08.09.2023 03:40:24</t>
  </si>
  <si>
    <t>DELEMENLER KÖK 45-73-M00490_HatBaşıAyırıcı_53135749 M03_53135749</t>
  </si>
  <si>
    <t>08.09.2023 03:27:12</t>
  </si>
  <si>
    <t>08.09.2023 04:54:35</t>
  </si>
  <si>
    <t>DUMANLAR KÖK 45-81-M00044_KARABEYLER M02_72038345</t>
  </si>
  <si>
    <t>08.09.2023 05:01:27</t>
  </si>
  <si>
    <t>08.09.2023 10:12:50</t>
  </si>
  <si>
    <t>08.09.2023 05:59:56</t>
  </si>
  <si>
    <t>08.09.2023 06:52:06</t>
  </si>
  <si>
    <t>08.09.2023 06:02:53</t>
  </si>
  <si>
    <t>08.09.2023 06:51:04</t>
  </si>
  <si>
    <t>08.09.2023 06:20:00</t>
  </si>
  <si>
    <t>08.09.2023 10:02:04</t>
  </si>
  <si>
    <t>ŞEYHDAVUTLAR TR-4 KEMİKLİ 45-79-M00121_B_56401843_56401843</t>
  </si>
  <si>
    <t>08.09.2023 06:48:29</t>
  </si>
  <si>
    <t>08.09.2023 07:47:37</t>
  </si>
  <si>
    <t>HALİLLER KÖK 35-31-L00228_SIRIMLI L011_72238625</t>
  </si>
  <si>
    <t>08.09.2023 06:58:34</t>
  </si>
  <si>
    <t>08.09.2023 07:46:57</t>
  </si>
  <si>
    <t>M-987 35-03-M00987_35-03-M00987_41914488</t>
  </si>
  <si>
    <t>08.09.2023 07:07:59</t>
  </si>
  <si>
    <t>08.09.2023 17:48:20</t>
  </si>
  <si>
    <t>ERZA KAP KÖK 35-27-M00078_ERZE AMBALAJ KÖK M02_72177831</t>
  </si>
  <si>
    <t>08.09.2023 07:28:18</t>
  </si>
  <si>
    <t>08.09.2023 08:46:06</t>
  </si>
  <si>
    <t>TR-1-4/2 DEMİRCİLİK KABİN 35-20-L00026_955201903_955201903</t>
  </si>
  <si>
    <t>08.09.2023 07:39:54</t>
  </si>
  <si>
    <t>08.09.2023 10:09:04</t>
  </si>
  <si>
    <t>GÜRÇEŞME İM 35-03-A00001_LALELİ M03_2308211</t>
  </si>
  <si>
    <t>08.09.2023 07:41:38</t>
  </si>
  <si>
    <t>08.09.2023 08:01:54</t>
  </si>
  <si>
    <t>ELİFLİ TR-5 35-20-L00113_955212188_955212188</t>
  </si>
  <si>
    <t>08.09.2023 07:45:45</t>
  </si>
  <si>
    <t>08.09.2023 10:47:01</t>
  </si>
  <si>
    <t>K-1207 35-01-K01207_35-01-K01207_61193389</t>
  </si>
  <si>
    <t>08.09.2023 08:00:00</t>
  </si>
  <si>
    <t>08.09.2023 10:23:00</t>
  </si>
  <si>
    <t>K-1383 35-01-K01383_35-01-K01383_2360163</t>
  </si>
  <si>
    <t>08.09.2023 12:36:45</t>
  </si>
  <si>
    <t>08.09.2023 08:02:38</t>
  </si>
  <si>
    <t>08.09.2023 08:37:11</t>
  </si>
  <si>
    <t>TR-17 (M-717) 35-30-M00717_955296612_955296612</t>
  </si>
  <si>
    <t>08.09.2023 08:02:50</t>
  </si>
  <si>
    <t>08.09.2023 11:49:44</t>
  </si>
  <si>
    <t>BAĞYURDU SLM GRB TR-11 35-27-M00727__91272011_91272011</t>
  </si>
  <si>
    <t>08.09.2023 08:10:21</t>
  </si>
  <si>
    <t>08.09.2023 14:43:10</t>
  </si>
  <si>
    <t>MURADİYE TR-1 İSTASYON KABİN 45-71-M00192_ÇARŞI(BELEDİYE) M02_55035884</t>
  </si>
  <si>
    <t>08.09.2023 08:19:34</t>
  </si>
  <si>
    <t>08.09.2023 10:32:25</t>
  </si>
  <si>
    <t>BAĞARASI TR-12 35-23-M00181_E_91357738_91357738</t>
  </si>
  <si>
    <t>08.09.2023 08:22:40</t>
  </si>
  <si>
    <t>08.09.2023 09:52:49</t>
  </si>
  <si>
    <t>MORDOĞAN TR-51 35-21-L00151_35-21-L00151_2355987</t>
  </si>
  <si>
    <t>08.09.2023 08:30:24</t>
  </si>
  <si>
    <t>08.09.2023 16:32:38</t>
  </si>
  <si>
    <t>DEDELER TR-1 45-81-M00077_45-81-M00077_2377020</t>
  </si>
  <si>
    <t>08.09.2023 08:30:59</t>
  </si>
  <si>
    <t>08.09.2023 13:19:41</t>
  </si>
  <si>
    <t>K-2877 35-02-K02877_913829664_913829664</t>
  </si>
  <si>
    <t>08.09.2023 08:35:48</t>
  </si>
  <si>
    <t>08.09.2023 09:43:55</t>
  </si>
  <si>
    <t>M-2745 35-01-M02745_D_56373910_56373910</t>
  </si>
  <si>
    <t>08.09.2023 08:43:30</t>
  </si>
  <si>
    <t>08.09.2023 10:20:41</t>
  </si>
  <si>
    <t>K-3818 35-01-K03818_35-01-K03818_2347654</t>
  </si>
  <si>
    <t>08.09.2023 08:46:29</t>
  </si>
  <si>
    <t>08.09.2023 09:22:00</t>
  </si>
  <si>
    <t>08.09.2023 08:50:01</t>
  </si>
  <si>
    <t>08.09.2023 11:49:41</t>
  </si>
  <si>
    <t>TR-136 35-26-M00136_A_91298184_91298184</t>
  </si>
  <si>
    <t>08.09.2023 08:50:23</t>
  </si>
  <si>
    <t>08.09.2023 12:27:30</t>
  </si>
  <si>
    <t>DİKİLİ İM 35-30-A00001_DELİCETEPE M07_72357027</t>
  </si>
  <si>
    <t>08.09.2023 08:54:41</t>
  </si>
  <si>
    <t>08.09.2023 10:39:30</t>
  </si>
  <si>
    <t>DM-01/51 45-71-M00320_45-71-M00320_2358107</t>
  </si>
  <si>
    <t>08.09.2023 08:55:40</t>
  </si>
  <si>
    <t>08.09.2023 09:48:50</t>
  </si>
  <si>
    <t>MALTEPE TR-1 35-28-M00444_A_91030036_91030036</t>
  </si>
  <si>
    <t>08.09.2023 08:57:11</t>
  </si>
  <si>
    <t>08.09.2023 15:43:40</t>
  </si>
  <si>
    <t>M-3108 35-02-M03108_DAĞITIM TRAFOSU M03_85580640</t>
  </si>
  <si>
    <t>08.09.2023 08:58:33</t>
  </si>
  <si>
    <t>08.09.2023 09:36:04</t>
  </si>
  <si>
    <t>M-3068(YATIRIM REZERVE) 35-02-M03068_ M03_80639169</t>
  </si>
  <si>
    <t>08.09.2023 09:00:44</t>
  </si>
  <si>
    <t>08.09.2023 17:50:42</t>
  </si>
  <si>
    <t>DAĞDERE DM 45-72-M00097_AKHİSAR TM M09_66536617</t>
  </si>
  <si>
    <t>08.09.2023 09:01:17</t>
  </si>
  <si>
    <t>08.09.2023 09:04:30</t>
  </si>
  <si>
    <t>08.09.2023 09:02:26</t>
  </si>
  <si>
    <t>08.09.2023 16:57:50</t>
  </si>
  <si>
    <t>08.09.2023 09:02:55</t>
  </si>
  <si>
    <t>08.09.2023 16:51:17</t>
  </si>
  <si>
    <t>TR-86 35-16-L00086_E_91355661_91355661</t>
  </si>
  <si>
    <t>08.09.2023 09:03:28</t>
  </si>
  <si>
    <t>08.09.2023 09:40:04</t>
  </si>
  <si>
    <t>08.09.2023 09:04:20</t>
  </si>
  <si>
    <t>08.09.2023 11:02:30</t>
  </si>
  <si>
    <t>ÇAMLIK DM 35-17-M00173_35-17-M00173_66328247</t>
  </si>
  <si>
    <t>08.09.2023 09:05:02</t>
  </si>
  <si>
    <t>08.09.2023 10:16:00</t>
  </si>
  <si>
    <t>K-4218 35-02-K04218_35-02-K04218_2372031</t>
  </si>
  <si>
    <t>08.09.2023 09:05:40</t>
  </si>
  <si>
    <t>08.09.2023 10:22:20</t>
  </si>
  <si>
    <t>M-1161 35-01-M01161_M-1172 M11_42444553</t>
  </si>
  <si>
    <t>08.09.2023 09:06:03</t>
  </si>
  <si>
    <t>08.09.2023 11:58:30</t>
  </si>
  <si>
    <t>08.09.2023 09:07:30</t>
  </si>
  <si>
    <t>08.09.2023 09:58:50</t>
  </si>
  <si>
    <t>M-3565(YATIRIM REZERVE) 35-02-M03565_35-02-M03565_93583970</t>
  </si>
  <si>
    <t>08.09.2023 09:07:42</t>
  </si>
  <si>
    <t>08.09.2023 10:49:40</t>
  </si>
  <si>
    <t>FOÇA TR-57 35-23-L00057_35-23-L00057_72152929</t>
  </si>
  <si>
    <t>08.09.2023 09:08:20</t>
  </si>
  <si>
    <t>08.09.2023 10:09:20</t>
  </si>
  <si>
    <t>K-1193 35-07-K01193_99149998_99149998</t>
  </si>
  <si>
    <t>08.09.2023 09:08:42</t>
  </si>
  <si>
    <t>08.09.2023 15:05:10</t>
  </si>
  <si>
    <t>TR-32 35-19-M00032_956672279_956672279</t>
  </si>
  <si>
    <t>08.09.2023 09:09:37</t>
  </si>
  <si>
    <t>08.09.2023 11:58:01</t>
  </si>
  <si>
    <t>K-3129 35-01-K03129_D_56374907_56374907</t>
  </si>
  <si>
    <t>08.09.2023 09:10:01</t>
  </si>
  <si>
    <t>08.09.2023 10:28:00</t>
  </si>
  <si>
    <t>08.09.2023 09:10:38</t>
  </si>
  <si>
    <t>08.09.2023 15:52:30</t>
  </si>
  <si>
    <t>TR-8 35-27-M00008_C C01_83356683</t>
  </si>
  <si>
    <t>08.09.2023 09:12:59</t>
  </si>
  <si>
    <t>08.09.2023 11:03:09</t>
  </si>
  <si>
    <t>HALİLBEYLİ DM 35-27-M00620_HatBaşıAyırıcı_53134103 M11_53134103</t>
  </si>
  <si>
    <t>08.09.2023 09:15:41</t>
  </si>
  <si>
    <t>08.09.2023 12:11:40</t>
  </si>
  <si>
    <t>TR- 17 45-74-M00017_945585047_945585047</t>
  </si>
  <si>
    <t>08.09.2023 09:16:15</t>
  </si>
  <si>
    <t>08.09.2023 09:38:06</t>
  </si>
  <si>
    <t>TR-81 35-19-L00081_TR-82 L01_72133478</t>
  </si>
  <si>
    <t>08.09.2023 09:18:10</t>
  </si>
  <si>
    <t>08.09.2023 15:49:40</t>
  </si>
  <si>
    <t>K-121 35-07-K00121_35-07-K00121_48215453</t>
  </si>
  <si>
    <t>08.09.2023 09:20:45</t>
  </si>
  <si>
    <t>08.09.2023 12:04:42</t>
  </si>
  <si>
    <t>M-1017 35-03-M01017_35-03-M01017_41947628</t>
  </si>
  <si>
    <t>08.09.2023 09:24:35</t>
  </si>
  <si>
    <t>08.09.2023 16:30:07</t>
  </si>
  <si>
    <t>M-3426(YATIRIM REZERVE) 35-03-M03426_A a1b_5796246</t>
  </si>
  <si>
    <t>08.09.2023 09:27:23</t>
  </si>
  <si>
    <t>08.09.2023 11:17:02</t>
  </si>
  <si>
    <t>08.09.2023 09:28:40</t>
  </si>
  <si>
    <t>08.09.2023 17:22:33</t>
  </si>
  <si>
    <t>08.09.2023 09:28:50</t>
  </si>
  <si>
    <t>08.09.2023 18:04:20</t>
  </si>
  <si>
    <t>K-1670 35-04-K01670_95002406933_95002406933</t>
  </si>
  <si>
    <t>08.09.2023 09:29:38</t>
  </si>
  <si>
    <t>08.09.2023 10:31:13</t>
  </si>
  <si>
    <t>KAVAKLIDERE TR-12 45-73-M00145_945658805_945658805</t>
  </si>
  <si>
    <t>08.09.2023 09:31:41</t>
  </si>
  <si>
    <t>08.09.2023 11:12:08</t>
  </si>
  <si>
    <t>KÖPRÜBAŞI TR-27 (FUTBOL SAHASI) 45-86-M00027_KÖPRÜBAŞI TR-38 M03_72220551</t>
  </si>
  <si>
    <t>08.09.2023 09:32:24</t>
  </si>
  <si>
    <t>08.09.2023 11:32:46</t>
  </si>
  <si>
    <t>08.09.2023 09:38:50</t>
  </si>
  <si>
    <t>08.09.2023 09:54:45</t>
  </si>
  <si>
    <t>YENİÇİFTLİK TR-2 35-20-L00400_35-20-L00400_2371953</t>
  </si>
  <si>
    <t>08.09.2023 09:45:50</t>
  </si>
  <si>
    <t>08.09.2023 11:59:49</t>
  </si>
  <si>
    <t>BALABANLI DM 35-15-M00280_OTURAKKUYU M04_72306326</t>
  </si>
  <si>
    <t>08.09.2023 09:46:10</t>
  </si>
  <si>
    <t>08.09.2023 09:46:40</t>
  </si>
  <si>
    <t>DM-2/8 BAŞKENT TR 35-18-L00588_DM-2/9 L04_72045738</t>
  </si>
  <si>
    <t>08.09.2023 09:47:20</t>
  </si>
  <si>
    <t>08.09.2023 11:12:40</t>
  </si>
  <si>
    <t>TR-1/14 45-72-M00014_45-72-M00014_66509402</t>
  </si>
  <si>
    <t>08.09.2023 09:48:37</t>
  </si>
  <si>
    <t>08.09.2023 12:21:40</t>
  </si>
  <si>
    <t>08.09.2023 09:49:13</t>
  </si>
  <si>
    <t>08.09.2023 17:41:02</t>
  </si>
  <si>
    <t>08.09.2023 09:50:37</t>
  </si>
  <si>
    <t>08.09.2023 17:47:21</t>
  </si>
  <si>
    <t>ERGENEKON TR-1 45-83-L00138_TR-2/58 (GÜLLÜPINAR) L02_61289048</t>
  </si>
  <si>
    <t>08.09.2023 09:52:30</t>
  </si>
  <si>
    <t>08.09.2023 09:52:40</t>
  </si>
  <si>
    <t>GÜZELKÖY KÖK 45-71-M00123_HatBaşıAyırıcı_53134943 M07_53134943</t>
  </si>
  <si>
    <t>08.09.2023 09:52:57</t>
  </si>
  <si>
    <t>08.09.2023 12:56:30</t>
  </si>
  <si>
    <t>M-1248 35-01-M01248_M-1645 M03_72040800</t>
  </si>
  <si>
    <t>08.09.2023 11:01:50</t>
  </si>
  <si>
    <t>KÖPRÜBAŞI TR-28 (OKUL YANI) 45-86-M00028_45-86-M00028_72220755</t>
  </si>
  <si>
    <t>08.09.2023 09:55:55</t>
  </si>
  <si>
    <t>08.09.2023 16:51:18</t>
  </si>
  <si>
    <t>TR-2/58 (GÜLLÜPINAR) 45-83-M00658_ERGENEKON TR-1 M014_95321805</t>
  </si>
  <si>
    <t>08.09.2023 09:57:59</t>
  </si>
  <si>
    <t>08.09.2023 18:34:53</t>
  </si>
  <si>
    <t>ÇİFTLİK İM 35-18-A00003_TURSİTE L14_2307810</t>
  </si>
  <si>
    <t>08.09.2023 09:59:53</t>
  </si>
  <si>
    <t>08.09.2023 15:33:10</t>
  </si>
  <si>
    <t>08.09.2023 10:00:27</t>
  </si>
  <si>
    <t>08.09.2023 16:15:10</t>
  </si>
  <si>
    <t>DM-9/TR-1 45-72-M00628_45-72-M00628_92389082</t>
  </si>
  <si>
    <t>08.09.2023 10:01:39</t>
  </si>
  <si>
    <t>08.09.2023 15:29:15</t>
  </si>
  <si>
    <t>M-627 35-09-M00627_C_56372687_56372687</t>
  </si>
  <si>
    <t>08.09.2023 10:04:21</t>
  </si>
  <si>
    <t>08.09.2023 10:31:53</t>
  </si>
  <si>
    <t>K-280 35-03-K00280_35-03-K00280_2368201</t>
  </si>
  <si>
    <t>08.09.2023 10:05:22</t>
  </si>
  <si>
    <t>08.09.2023 17:06:21</t>
  </si>
  <si>
    <t>08.09.2023 10:08:41</t>
  </si>
  <si>
    <t>08.09.2023 16:40:27</t>
  </si>
  <si>
    <t>KAREL DM 35-17-M00247_BAZTAŞ DM M05_66441215</t>
  </si>
  <si>
    <t>08.09.2023 10:08:54</t>
  </si>
  <si>
    <t>08.09.2023 11:11:28</t>
  </si>
  <si>
    <t>ÇAPAKLI KÖK 45-78-M01161_HatBaşıAyırıcı_53139052 M07_53139052</t>
  </si>
  <si>
    <t>08.09.2023 10:11:08</t>
  </si>
  <si>
    <t>08.09.2023 13:36:09</t>
  </si>
  <si>
    <t>M-1121 35-02-M01121_35-02-M01121_2373674</t>
  </si>
  <si>
    <t>08.09.2023 10:11:55</t>
  </si>
  <si>
    <t>08.09.2023 11:06:31</t>
  </si>
  <si>
    <t>HALİLBEYLİ DM 35-27-M00620_HALİLBEYLİ İÇME SUYU M11_2051349</t>
  </si>
  <si>
    <t>08.09.2023 10:12:00</t>
  </si>
  <si>
    <t>08.09.2023 13:04:00</t>
  </si>
  <si>
    <t>TR-20 (SANAYİ KABİN) 35-32-L00020_DAĞITIM TRAFOSU L04_2311366</t>
  </si>
  <si>
    <t>08.09.2023 10:13:01</t>
  </si>
  <si>
    <t>08.09.2023 10:29:30</t>
  </si>
  <si>
    <t>OKLUİSA KÖK 45-81-M00046_HatBaşıAyırıcı_53135349 M05_53135349</t>
  </si>
  <si>
    <t>08.09.2023 10:13:27</t>
  </si>
  <si>
    <t>08.09.2023 12:54:38</t>
  </si>
  <si>
    <t>08.09.2023 10:13:50</t>
  </si>
  <si>
    <t>08.09.2023 17:34:23</t>
  </si>
  <si>
    <t>08.09.2023 10:15:25</t>
  </si>
  <si>
    <t>08.09.2023 12:46:23</t>
  </si>
  <si>
    <t>K-2541 35-02-K02541_913879460_913879460</t>
  </si>
  <si>
    <t>08.09.2023 10:18:33</t>
  </si>
  <si>
    <t>08.09.2023 15:39:54</t>
  </si>
  <si>
    <t>ÇANDARLI TATİL KÖYÜ TR-1 35-30-M00088_955314628_955314628</t>
  </si>
  <si>
    <t>08.09.2023 10:19:05</t>
  </si>
  <si>
    <t>08.09.2023 13:35:42</t>
  </si>
  <si>
    <t>08.09.2023 10:24:23</t>
  </si>
  <si>
    <t>08.09.2023 11:26:10</t>
  </si>
  <si>
    <t>KOLDERE KÖK 45-80-M00051_ÇAVUŞOĞLU TST M06_73403234</t>
  </si>
  <si>
    <t>08.09.2023 10:26:54</t>
  </si>
  <si>
    <t>08.09.2023 10:59:34</t>
  </si>
  <si>
    <t>YENİKENT SULAMA TR-3 35-16-M00212_953354546_953354546</t>
  </si>
  <si>
    <t>08.09.2023 10:32:34</t>
  </si>
  <si>
    <t>08.09.2023 14:58:48</t>
  </si>
  <si>
    <t>M-3176(YATIRIM REZERVE) 35-03-M03176_35-03-M03176_82385805</t>
  </si>
  <si>
    <t>08.09.2023 10:32:48</t>
  </si>
  <si>
    <t>08.09.2023 16:53:06</t>
  </si>
  <si>
    <t>08.09.2023 10:34:09</t>
  </si>
  <si>
    <t>08.09.2023 17:46:20</t>
  </si>
  <si>
    <t>KIZLARALANI KÖK 45-72-L00698_HatBaşıAyırıcı_53140287 L02_53140287</t>
  </si>
  <si>
    <t>08.09.2023 10:37:28</t>
  </si>
  <si>
    <t>08.09.2023 18:00:09</t>
  </si>
  <si>
    <t>GÜLBAHÇE TR-1 45-71-M00184_BAĞYOLU TR-1 M03_72255579</t>
  </si>
  <si>
    <t>08.09.2023 10:46:10</t>
  </si>
  <si>
    <t>08.09.2023 11:21:20</t>
  </si>
  <si>
    <t>K-3835 35-08-K03835_A_56358276_56358276</t>
  </si>
  <si>
    <t>08.09.2023 10:46:36</t>
  </si>
  <si>
    <t>08.09.2023 13:57:19</t>
  </si>
  <si>
    <t>K-1320 35-09-K01320_B_56375674_56375674</t>
  </si>
  <si>
    <t>08.09.2023 10:48:12</t>
  </si>
  <si>
    <t>08.09.2023 15:54:02</t>
  </si>
  <si>
    <t>M-647 35-09-M00647_F_56406145_56406145</t>
  </si>
  <si>
    <t>08.09.2023 10:51:03</t>
  </si>
  <si>
    <t>08.09.2023 11:21:22</t>
  </si>
  <si>
    <t>K-573 35-01-K00573_35-01-K00573_2355670</t>
  </si>
  <si>
    <t>08.09.2023 10:54:54</t>
  </si>
  <si>
    <t>08.09.2023 11:48:01</t>
  </si>
  <si>
    <t>YEŞİLYURT TR-13 45-73-M00488_945641455_945641455</t>
  </si>
  <si>
    <t>08.09.2023 10:55:56</t>
  </si>
  <si>
    <t>08.09.2023 13:34:49</t>
  </si>
  <si>
    <t>TIRMANLAR DM 35-16-M00171_KIRCALAR DM M02_72041526</t>
  </si>
  <si>
    <t>08.09.2023 10:57:27</t>
  </si>
  <si>
    <t>08.09.2023 13:14:30</t>
  </si>
  <si>
    <t>M-2674 35-01-M02674_M-2801 M01_72042624</t>
  </si>
  <si>
    <t>08.09.2023 11:14:45</t>
  </si>
  <si>
    <t>K-739 35-04-K00739_A_56369552_56369552</t>
  </si>
  <si>
    <t>08.09.2023 11:02:56</t>
  </si>
  <si>
    <t>08.09.2023 11:59:05</t>
  </si>
  <si>
    <t>TR-90 35-17-M00090_DAĞITIM TRAFO TR-90(M-90) M03_66211006</t>
  </si>
  <si>
    <t>08.09.2023 11:06:14</t>
  </si>
  <si>
    <t>08.09.2023 12:39:30</t>
  </si>
  <si>
    <t>KAPAKLI DM 45-72-M00309_RAHMİYE-1 TARIMSAL SULAMA M06_2311316</t>
  </si>
  <si>
    <t>08.09.2023 11:08:40</t>
  </si>
  <si>
    <t>08.09.2023 17:53:20</t>
  </si>
  <si>
    <t>GÜLBAHÇE İM 35-19-A00006_GÜLBAHÇE L02_72213957</t>
  </si>
  <si>
    <t>08.09.2023 14:44:50</t>
  </si>
  <si>
    <t>M-3122 35-10-M03122_SC A01b_95082523</t>
  </si>
  <si>
    <t>08.09.2023 11:11:40</t>
  </si>
  <si>
    <t>08.09.2023 13:33:09</t>
  </si>
  <si>
    <t>TR-1-5-/15 35-20-L00058__82710441_82710441</t>
  </si>
  <si>
    <t>08.09.2023 11:12:50</t>
  </si>
  <si>
    <t>08.09.2023 13:50:50</t>
  </si>
  <si>
    <t>KAYAKÖY DM 35-15-L00866_İLKKURŞUN L05_72307055</t>
  </si>
  <si>
    <t>08.09.2023 11:16:10</t>
  </si>
  <si>
    <t>08.09.2023 11:38:10</t>
  </si>
  <si>
    <t>M-3426(YATIRIM REZERVE) 35-03-M03426_35-03-M03426_88207119</t>
  </si>
  <si>
    <t>08.09.2023 13:24:36</t>
  </si>
  <si>
    <t>08.09.2023 11:18:01</t>
  </si>
  <si>
    <t>08.09.2023 12:40:17</t>
  </si>
  <si>
    <t>08.09.2023 11:24:28</t>
  </si>
  <si>
    <t>08.09.2023 12:26:19</t>
  </si>
  <si>
    <t>M-1043 35-02-M01043_35-02-M01043_2373699</t>
  </si>
  <si>
    <t>08.09.2023 11:27:00</t>
  </si>
  <si>
    <t>DM-23/03 45-71-M01853_953193670_953193670</t>
  </si>
  <si>
    <t>08.09.2023 11:28:18</t>
  </si>
  <si>
    <t>08.09.2023 18:32:06</t>
  </si>
  <si>
    <t>M-627 35-09-M00627_TRAFO M03_42941872</t>
  </si>
  <si>
    <t>08.09.2023 11:56:49</t>
  </si>
  <si>
    <t>08.09.2023 12:02:00</t>
  </si>
  <si>
    <t>M-741 35-03-M00741_35-03-M00741_2348753</t>
  </si>
  <si>
    <t>08.09.2023 11:59:07</t>
  </si>
  <si>
    <t>08.09.2023 19:01:14</t>
  </si>
  <si>
    <t>MURADİYE DM-4 45-71-M00190_953207537_953207537</t>
  </si>
  <si>
    <t>08.09.2023 12:13:47</t>
  </si>
  <si>
    <t>08.09.2023 15:53:20</t>
  </si>
  <si>
    <t>08.09.2023 12:16:50</t>
  </si>
  <si>
    <t>08.09.2023 12:22:20</t>
  </si>
  <si>
    <t>ÇAVUŞOĞLU TR-1 45-71-M01820_C_56385878_56385878</t>
  </si>
  <si>
    <t>08.09.2023 12:18:31</t>
  </si>
  <si>
    <t>08.09.2023 17:49:48</t>
  </si>
  <si>
    <t>08.09.2023 12:24:50</t>
  </si>
  <si>
    <t>08.09.2023 12:27:10</t>
  </si>
  <si>
    <t>BİRGİ KÖK 35-19-M00041_KÖYLER M03_72152144</t>
  </si>
  <si>
    <t>08.09.2023 12:28:48</t>
  </si>
  <si>
    <t>08.09.2023 13:44:20</t>
  </si>
  <si>
    <t>KINIK ORGANİZE DM 35-24-M00208_KABLO BAĞLAMA M11_83158562</t>
  </si>
  <si>
    <t>08.09.2023 12:29:50</t>
  </si>
  <si>
    <t>08.09.2023 12:32:32</t>
  </si>
  <si>
    <t>M-1165 35-01-M01165_M-1164 M01_2075117</t>
  </si>
  <si>
    <t>08.09.2023 12:31:40</t>
  </si>
  <si>
    <t>08.09.2023 12:35:10</t>
  </si>
  <si>
    <t>M-1164 35-01-M01164_M-1165 M02_2075259</t>
  </si>
  <si>
    <t>08.09.2023 12:32:01</t>
  </si>
  <si>
    <t>08.09.2023 16:28:30</t>
  </si>
  <si>
    <t>TR-40 35-17-M00040_DAĞITIM TRAFO TR-40 M03_66251227</t>
  </si>
  <si>
    <t>08.09.2023 12:32:52</t>
  </si>
  <si>
    <t>08.09.2023 15:33:50</t>
  </si>
  <si>
    <t>YELKİ TR-16 35-10-L00016_35-10-L00016_48439260</t>
  </si>
  <si>
    <t>08.09.2023 12:37:33</t>
  </si>
  <si>
    <t>08.09.2023 16:43:39</t>
  </si>
  <si>
    <t>KARABEL KÖK(VİŞNELİ KÖK) 35-26-M01207_DEREKÖY CUMALI M05_66051329</t>
  </si>
  <si>
    <t>08.09.2023 12:42:50</t>
  </si>
  <si>
    <t>08.09.2023 12:45:30</t>
  </si>
  <si>
    <t>K-4142 35-01-K04142_35-01-K04142_2367110</t>
  </si>
  <si>
    <t>08.09.2023 12:50:07</t>
  </si>
  <si>
    <t>08.09.2023 14:09:03</t>
  </si>
  <si>
    <t>M-1162 35-01-M01162_TRAFO M03_2046964</t>
  </si>
  <si>
    <t>08.09.2023 12:53:55</t>
  </si>
  <si>
    <t>08.09.2023 14:40:46</t>
  </si>
  <si>
    <t>08.09.2023 12:54:05</t>
  </si>
  <si>
    <t>08.09.2023 16:12:26</t>
  </si>
  <si>
    <t>GÜZELKÖY KÖK 45-71-M00123_GÜZELKÖY M07_50218082</t>
  </si>
  <si>
    <t>08.09.2023 13:46:35</t>
  </si>
  <si>
    <t>M-1469 35-02-M01469_35-02-M01469_2374796</t>
  </si>
  <si>
    <t>08.09.2023 12:57:03</t>
  </si>
  <si>
    <t>08.09.2023 13:23:11</t>
  </si>
  <si>
    <t>K-4027 35-01-K04027_98983271_98983271</t>
  </si>
  <si>
    <t>08.09.2023 13:02:31</t>
  </si>
  <si>
    <t>08.09.2023 18:57:08</t>
  </si>
  <si>
    <t>KIZILCAAVLU KÖK 35-29-L00056_KIZILCAAVLU ENH L05_72209689</t>
  </si>
  <si>
    <t>08.09.2023 13:03:07</t>
  </si>
  <si>
    <t>08.09.2023 13:45:20</t>
  </si>
  <si>
    <t>M-3139(YATIRIM REZERVE) 35-02-M03139_35-02-M03139_81957586</t>
  </si>
  <si>
    <t>08.09.2023 13:05:41</t>
  </si>
  <si>
    <t>08.09.2023 14:33:34</t>
  </si>
  <si>
    <t>KAZANLI KÖK 35-15-L00951_OVA MAHALLESİ KAZANLI L06_66954511</t>
  </si>
  <si>
    <t>08.09.2023 13:06:41</t>
  </si>
  <si>
    <t>08.09.2023 13:48:10</t>
  </si>
  <si>
    <t>M-1826 35-02-M01826_G_56382803_56382803</t>
  </si>
  <si>
    <t>08.09.2023 13:08:23</t>
  </si>
  <si>
    <t>08.09.2023 14:51:04</t>
  </si>
  <si>
    <t>K-3322 35-09-K03322_912763358_912763358</t>
  </si>
  <si>
    <t>08.09.2023 13:14:04</t>
  </si>
  <si>
    <t>08.09.2023 18:59:17</t>
  </si>
  <si>
    <t>M-1495 35-02-M01495_35-02-M01495_2369775</t>
  </si>
  <si>
    <t>08.09.2023 13:30:13</t>
  </si>
  <si>
    <t>08.09.2023 14:11:31</t>
  </si>
  <si>
    <t>08.09.2023 13:31:09</t>
  </si>
  <si>
    <t>08.09.2023 14:47:40</t>
  </si>
  <si>
    <t>TAŞÇILAR TR-1 45-72-L00722_45-72-L00722_2376947</t>
  </si>
  <si>
    <t>08.09.2023 13:39:30</t>
  </si>
  <si>
    <t>08.09.2023 17:00:00</t>
  </si>
  <si>
    <t>M-999 35-09-M00999_B_56369920_56369920</t>
  </si>
  <si>
    <t>08.09.2023 13:47:43</t>
  </si>
  <si>
    <t>08.09.2023 17:27:24</t>
  </si>
  <si>
    <t>TR-1-5-/15 35-20-L00058_35-20-L00058_82710440</t>
  </si>
  <si>
    <t>08.09.2023 13:59:42</t>
  </si>
  <si>
    <t>08.09.2023 14:06:50</t>
  </si>
  <si>
    <t>08.09.2023 15:39:30</t>
  </si>
  <si>
    <t>YİĞİTLER KÖK 35-27-M00707_BAĞYURDU TOPRAKSU-1 M05_72159023</t>
  </si>
  <si>
    <t>08.09.2023 14:07:00</t>
  </si>
  <si>
    <t>08.09.2023 14:18:10</t>
  </si>
  <si>
    <t>MENDERES TR-1 35-32-M00001_946410003_946410003</t>
  </si>
  <si>
    <t>08.09.2023 14:08:39</t>
  </si>
  <si>
    <t>08.09.2023 15:02:13</t>
  </si>
  <si>
    <t>DM02/TR03 ŞEYH CAMİİ 45-73-M00021_DAĞITIM TRAFOSU M03_66926174</t>
  </si>
  <si>
    <t>08.09.2023 14:13:50</t>
  </si>
  <si>
    <t>08.09.2023 15:11:50</t>
  </si>
  <si>
    <t>HAVVANALAR TR-1 45-81-M00202_DIREK TIPI TRAFO HUCRESI H01_2088984</t>
  </si>
  <si>
    <t>08.09.2023 14:16:12</t>
  </si>
  <si>
    <t>08.09.2023 22:12:50</t>
  </si>
  <si>
    <t>K-3693 35-10-K03693_98130316_98130316</t>
  </si>
  <si>
    <t>08.09.2023 14:31:37</t>
  </si>
  <si>
    <t>08.09.2023 20:58:28</t>
  </si>
  <si>
    <t>KOZBEYLİ TR-2 35-23-M00071_950424993_950424993</t>
  </si>
  <si>
    <t>08.09.2023 14:38:06</t>
  </si>
  <si>
    <t>08.09.2023 15:36:11</t>
  </si>
  <si>
    <t>M-3570(YATIRIM REZERVE) 35-02-M03570_35-02-M03570_92410706</t>
  </si>
  <si>
    <t>08.09.2023 14:40:17</t>
  </si>
  <si>
    <t>08.09.2023 16:16:55</t>
  </si>
  <si>
    <t>TR-128 35-16-L00128_35-16-L00128_72034866</t>
  </si>
  <si>
    <t>08.09.2023 14:46:36</t>
  </si>
  <si>
    <t>08.09.2023 16:06:00</t>
  </si>
  <si>
    <t>SANAYİ TR-4 35-14-M00307_A_91453011_91453011</t>
  </si>
  <si>
    <t>08.09.2023 14:55:29</t>
  </si>
  <si>
    <t>08.09.2023 15:55:08</t>
  </si>
  <si>
    <t>SARAYCIK YOLÜSTÜ TR-2 45-86-M00222_45-86-M00222_2359753</t>
  </si>
  <si>
    <t>08.09.2023 14:56:35</t>
  </si>
  <si>
    <t>08.09.2023 15:53:02</t>
  </si>
  <si>
    <t>M-1163 35-01-M01163_TRAFO M03_2049131</t>
  </si>
  <si>
    <t>08.09.2023 14:56:50</t>
  </si>
  <si>
    <t>08.09.2023 15:37:30</t>
  </si>
  <si>
    <t>YOĞURTÇULAR TR-1 35-26-M00777_35-26-M00777_2364269</t>
  </si>
  <si>
    <t>08.09.2023 14:58:40</t>
  </si>
  <si>
    <t>08.09.2023 17:14:30</t>
  </si>
  <si>
    <t>TR-2/12 45-72-L01016_961524551_961524551</t>
  </si>
  <si>
    <t>08.09.2023 15:10:03</t>
  </si>
  <si>
    <t>08.09.2023 17:24:03</t>
  </si>
  <si>
    <t>08.09.2023 15:18:47</t>
  </si>
  <si>
    <t>08.09.2023 19:19:31</t>
  </si>
  <si>
    <t>DM12/TR4 45-73-M00094_DAĞITIM TRAFOSU DM-12/4 M03_66838632</t>
  </si>
  <si>
    <t>08.09.2023 15:20:05</t>
  </si>
  <si>
    <t>08.09.2023 16:21:10</t>
  </si>
  <si>
    <t>L-197 GÖLCÜK KÖYÜ 35-14-L00197_965450275_965450275</t>
  </si>
  <si>
    <t>08.09.2023 15:21:13</t>
  </si>
  <si>
    <t>08.09.2023 18:05:16</t>
  </si>
  <si>
    <t>K-985 35-07-K00985_99243555_99243555</t>
  </si>
  <si>
    <t>08.09.2023 15:31:13</t>
  </si>
  <si>
    <t>08.09.2023 23:02:52</t>
  </si>
  <si>
    <t>KIRKAĞAÇ TR-1/7 45-76-M00028_955241170_955241170</t>
  </si>
  <si>
    <t>08.09.2023 15:34:39</t>
  </si>
  <si>
    <t>08.09.2023 17:35:16</t>
  </si>
  <si>
    <t>KOZBEYLİ TR-2 35-23-M00071_B_91358377_91358377</t>
  </si>
  <si>
    <t>08.09.2023 16:27:13</t>
  </si>
  <si>
    <t>K-3735 35-03-K03735_L_56365046_56365046</t>
  </si>
  <si>
    <t>08.09.2023 15:36:12</t>
  </si>
  <si>
    <t>08.09.2023 20:42:04</t>
  </si>
  <si>
    <t>MADIR FAKRA TR-1 45-81-M00232_A_56399517_56399517</t>
  </si>
  <si>
    <t>08.09.2023 15:43:44</t>
  </si>
  <si>
    <t>08.09.2023 17:14:13</t>
  </si>
  <si>
    <t>SELENDİ DM 45-81-M00001_HatBaşıAyırıcı_53134831 M14_53134831</t>
  </si>
  <si>
    <t>08.09.2023 15:47:32</t>
  </si>
  <si>
    <t>08.09.2023 23:29:23</t>
  </si>
  <si>
    <t>MENEMEN İM 35-28-A00001_ŞEHİR-1 L04_88107206</t>
  </si>
  <si>
    <t>08.09.2023 15:47:38</t>
  </si>
  <si>
    <t>08.09.2023 15:55:11</t>
  </si>
  <si>
    <t>MENEMEN TR-11 35-28-L00011_MENEMEN TR-14 L05_66579794</t>
  </si>
  <si>
    <t>08.09.2023 15:48:50</t>
  </si>
  <si>
    <t>08.09.2023 17:29:29</t>
  </si>
  <si>
    <t>DAĞKIZILCA-4 35-26-M00519_DIREK TIPI TRAFO HUCRESI H01_2039661</t>
  </si>
  <si>
    <t>08.09.2023 15:59:02</t>
  </si>
  <si>
    <t>08.09.2023 19:59:47</t>
  </si>
  <si>
    <t>ÇANDARLI TATİL KÖYÜ TR-1 35-30-M00088_955313069_955313069</t>
  </si>
  <si>
    <t>08.09.2023 16:01:24</t>
  </si>
  <si>
    <t>08.09.2023 19:32:56</t>
  </si>
  <si>
    <t>M-377 35-02-M00377_D_56381464_56381464</t>
  </si>
  <si>
    <t>08.09.2023 16:04:48</t>
  </si>
  <si>
    <t>08.09.2023 17:11:17</t>
  </si>
  <si>
    <t>TR-2/107 (İBRAHİMCİ KÖK) 45-83-L00107_48125221_56397061_56397061</t>
  </si>
  <si>
    <t>08.09.2023 16:05:26</t>
  </si>
  <si>
    <t>08.09.2023 17:50:06</t>
  </si>
  <si>
    <t>BEYDAĞ İM 35-32-A00001_YEŞİLKÖY L13_2049961</t>
  </si>
  <si>
    <t>08.09.2023 16:06:29</t>
  </si>
  <si>
    <t>08.09.2023 16:10:44</t>
  </si>
  <si>
    <t>K-3649 35-02-K03649_B_56372254_56372254</t>
  </si>
  <si>
    <t>08.09.2023 16:07:35</t>
  </si>
  <si>
    <t>08.09.2023 18:42:05</t>
  </si>
  <si>
    <t>KOYUNDERE TR-12 35-28-M00161_953396253_953396253</t>
  </si>
  <si>
    <t>08.09.2023 16:27:41</t>
  </si>
  <si>
    <t>08.09.2023 20:19:10</t>
  </si>
  <si>
    <t>K-806 35-07-K00806_912768744_912768744</t>
  </si>
  <si>
    <t>08.09.2023 16:32:59</t>
  </si>
  <si>
    <t>08.09.2023 20:00:56</t>
  </si>
  <si>
    <t>İM-1/TR-3 35-14-M00309_962644842_962644842</t>
  </si>
  <si>
    <t>08.09.2023 16:40:01</t>
  </si>
  <si>
    <t>08.09.2023 17:17:00</t>
  </si>
  <si>
    <t>K-3676 35-04-K03676_E E1B_5814519</t>
  </si>
  <si>
    <t>08.09.2023 16:41:50</t>
  </si>
  <si>
    <t>08.09.2023 19:26:24</t>
  </si>
  <si>
    <t>SÜLEYMANLI KÖK 35-28-M00606_PLATİN GES M03_66870927</t>
  </si>
  <si>
    <t>08.09.2023 16:46:37</t>
  </si>
  <si>
    <t>08.09.2023 17:54:14</t>
  </si>
  <si>
    <t>KARAYENİCE KÖK (YATIRIM REZERVE) 45-71-M02611_KARAYENİCE KÖYÜ M04_97585784</t>
  </si>
  <si>
    <t>08.09.2023 16:53:50</t>
  </si>
  <si>
    <t>08.09.2023 18:17:40</t>
  </si>
  <si>
    <t>L-515 OVACIK 35-18-L00515_B_60983842_60983842</t>
  </si>
  <si>
    <t>08.09.2023 16:55:35</t>
  </si>
  <si>
    <t>08.09.2023 18:29:22</t>
  </si>
  <si>
    <t>08.09.2023 16:56:12</t>
  </si>
  <si>
    <t>08.09.2023 17:33:33</t>
  </si>
  <si>
    <t>MENEMEN TR-25 35-28-L00025_MENEMEN TR-28 L04_66714283</t>
  </si>
  <si>
    <t>08.09.2023 17:02:55</t>
  </si>
  <si>
    <t>08.09.2023 17:43:21</t>
  </si>
  <si>
    <t>ALEMŞAHLI TR-2 45-79-M00449_E_56387425_56387425</t>
  </si>
  <si>
    <t>08.09.2023 17:17:29</t>
  </si>
  <si>
    <t>08.09.2023 18:08:38</t>
  </si>
  <si>
    <t>TR-2/107 (İBRAHİMCİ KÖK) 45-83-L00107_45-83-L00107_95408944</t>
  </si>
  <si>
    <t>08.09.2023 17:18:40</t>
  </si>
  <si>
    <t>08.09.2023 17:22:00</t>
  </si>
  <si>
    <t>DM-25/16 45-71-M00392_953215811_953215811</t>
  </si>
  <si>
    <t>08.09.2023 17:44:52</t>
  </si>
  <si>
    <t>08.09.2023 22:21:42</t>
  </si>
  <si>
    <t>TÜRKELLİ TR-1803 35-28-M00456_B_91336231_91336231</t>
  </si>
  <si>
    <t>08.09.2023 17:47:13</t>
  </si>
  <si>
    <t>08.09.2023 18:27:35</t>
  </si>
  <si>
    <t>YENİ FOÇA TR-25 35-23-M00025_42098422_56376420_56376420</t>
  </si>
  <si>
    <t>08.09.2023 17:47:58</t>
  </si>
  <si>
    <t>08.09.2023 18:33:00</t>
  </si>
  <si>
    <t>SELİMŞAHLAR TR-2 45-71-M00137_HatBaşıAyırıcı_53135159 M03_53135159</t>
  </si>
  <si>
    <t>08.09.2023 17:55:50</t>
  </si>
  <si>
    <t>08.09.2023 18:26:39</t>
  </si>
  <si>
    <t>K-476 35-04-K00476_E E1_5779236</t>
  </si>
  <si>
    <t>08.09.2023 18:08:48</t>
  </si>
  <si>
    <t>08.09.2023 19:35:43</t>
  </si>
  <si>
    <t>08.09.2023 18:13:44</t>
  </si>
  <si>
    <t>08.09.2023 18:43:09</t>
  </si>
  <si>
    <t>K-2423 35-04-K02423_T H2B_5878563</t>
  </si>
  <si>
    <t>08.09.2023 18:16:29</t>
  </si>
  <si>
    <t>08.09.2023 22:51:47</t>
  </si>
  <si>
    <t>K-1854 35-07-K01854_35-07-K01854_65925246</t>
  </si>
  <si>
    <t>08.09.2023 18:17:54</t>
  </si>
  <si>
    <t>08.09.2023 23:46:30</t>
  </si>
  <si>
    <t>YEMİŞLER TR-1 35-29-L00216_B_82471382_82471382</t>
  </si>
  <si>
    <t>08.09.2023 18:21:36</t>
  </si>
  <si>
    <t>08.09.2023 19:49:18</t>
  </si>
  <si>
    <t>08.09.2023 18:25:37</t>
  </si>
  <si>
    <t>08.09.2023 18:29:11</t>
  </si>
  <si>
    <t>08.09.2023 18:30:09</t>
  </si>
  <si>
    <t>08.09.2023 20:16:21</t>
  </si>
  <si>
    <t>DENİZGİREN TR-1 35-21-L00079_B_56354169_56354169</t>
  </si>
  <si>
    <t>08.09.2023 18:37:39</t>
  </si>
  <si>
    <t>08.09.2023 20:35:28</t>
  </si>
  <si>
    <t>08.09.2023 18:39:37</t>
  </si>
  <si>
    <t>08.09.2023 20:26:10</t>
  </si>
  <si>
    <t>08.09.2023 18:42:20</t>
  </si>
  <si>
    <t>08.09.2023 18:58:25</t>
  </si>
  <si>
    <t>DM-5/14 35-26-M00808_956629089_956629089</t>
  </si>
  <si>
    <t>08.09.2023 18:47:55</t>
  </si>
  <si>
    <t>08.09.2023 21:34:30</t>
  </si>
  <si>
    <t>EMENLER TR-2 35-31-L00138_35-31-L00138_2364260</t>
  </si>
  <si>
    <t>08.09.2023 18:48:00</t>
  </si>
  <si>
    <t>08.09.2023 18:51:58</t>
  </si>
  <si>
    <t>M-58 35-17-M00058_B_56353288_56353288</t>
  </si>
  <si>
    <t>08.09.2023 18:50:05</t>
  </si>
  <si>
    <t>08.09.2023 19:10:42</t>
  </si>
  <si>
    <t>M-1379 35-04-M01379_913425724_913425724</t>
  </si>
  <si>
    <t>08.09.2023 18:50:22</t>
  </si>
  <si>
    <t>08.09.2023 20:57:56</t>
  </si>
  <si>
    <t>EMENLER TR-2 35-31-L00138_B_91212443_91212443</t>
  </si>
  <si>
    <t>08.09.2023 19:40:38</t>
  </si>
  <si>
    <t>K-1129 35-03-K01129_35-03-K01129_41920458</t>
  </si>
  <si>
    <t>08.09.2023 18:52:30</t>
  </si>
  <si>
    <t>08.09.2023 19:49:30</t>
  </si>
  <si>
    <t>YAĞCILAR KÖK 45-71-M00179_SULAMALAR-AT ÇİFTLİĞİ M02_72258016</t>
  </si>
  <si>
    <t>08.09.2023 18:57:40</t>
  </si>
  <si>
    <t>08.09.2023 19:41:50</t>
  </si>
  <si>
    <t>TR-2/7-A 45-72-L01026_95000631874_95000631874</t>
  </si>
  <si>
    <t>08.09.2023 19:04:52</t>
  </si>
  <si>
    <t>08.09.2023 20:35:38</t>
  </si>
  <si>
    <t>08.09.2023 19:05:34</t>
  </si>
  <si>
    <t>08.09.2023 21:36:45</t>
  </si>
  <si>
    <t>EMİRALEM TR-5 35-28-M00501_35-28-M00501_2351308</t>
  </si>
  <si>
    <t>08.09.2023 19:29:40</t>
  </si>
  <si>
    <t>08.09.2023 21:01:29</t>
  </si>
  <si>
    <t>BAKIR TR-4 35-32-L00145_B_72225375_72225375</t>
  </si>
  <si>
    <t>08.09.2023 19:29:58</t>
  </si>
  <si>
    <t>08.09.2023 21:22:10</t>
  </si>
  <si>
    <t>KARAPINAR İM 45-78-A00002_HatBaşıAyırıcı_53139582 M05_53139582</t>
  </si>
  <si>
    <t>08.09.2023 19:31:07</t>
  </si>
  <si>
    <t>08.09.2023 22:27:00</t>
  </si>
  <si>
    <t>K-476 35-04-K00476_35-04-K00476_2373746</t>
  </si>
  <si>
    <t>08.09.2023 19:48:26</t>
  </si>
  <si>
    <t>08.09.2023 19:45:50</t>
  </si>
  <si>
    <t>08.09.2023 20:45:50</t>
  </si>
  <si>
    <t>TR-26 35-22-M00026_955285607_955285607</t>
  </si>
  <si>
    <t>08.09.2023 19:50:07</t>
  </si>
  <si>
    <t>08.09.2023 20:58:47</t>
  </si>
  <si>
    <t>08.09.2023 20:39:22</t>
  </si>
  <si>
    <t>TÜTENLİ TR-1 45-72-L00126_95000497486_95000497486</t>
  </si>
  <si>
    <t>08.09.2023 20:01:51</t>
  </si>
  <si>
    <t>08.09.2023 22:30:25</t>
  </si>
  <si>
    <t>08.09.2023 20:05:47</t>
  </si>
  <si>
    <t>08.09.2023 21:58:50</t>
  </si>
  <si>
    <t>MENEMEN DM-4/11 35-28-M00723_953375488_953375488</t>
  </si>
  <si>
    <t>08.09.2023 20:05:48</t>
  </si>
  <si>
    <t>08.09.2023 21:45:44</t>
  </si>
  <si>
    <t>MENEMEN TR-71 35-28-L00071_C_56359789_56359789</t>
  </si>
  <si>
    <t>08.09.2023 20:08:18</t>
  </si>
  <si>
    <t>08.09.2023 21:15:09</t>
  </si>
  <si>
    <t>DEĞİRMENCİ AHMET TR 35-16-M00172_DIREK TIPI TRAFO HUCRESI H01_2041181</t>
  </si>
  <si>
    <t>08.09.2023 20:21:17</t>
  </si>
  <si>
    <t>08.09.2023 22:50:20</t>
  </si>
  <si>
    <t>M-3088(YATIRIM REZERVE) 35-03-M03088_E_56377158_56377158</t>
  </si>
  <si>
    <t>08.09.2023 20:24:29</t>
  </si>
  <si>
    <t>08.09.2023 21:36:35</t>
  </si>
  <si>
    <t>K-541 35-01-K00541_B 2B_5923102</t>
  </si>
  <si>
    <t>08.09.2023 21:14:13</t>
  </si>
  <si>
    <t>08.09.2023 21:56:07</t>
  </si>
  <si>
    <t>BOYNUYOĞUN KÖK 35-29-L00051_ESKİBOYNUYOĞUN L02_72215398</t>
  </si>
  <si>
    <t>08.09.2023 21:22:50</t>
  </si>
  <si>
    <t>08.09.2023 21:34:10</t>
  </si>
  <si>
    <t>SÜLEYMANLI KÖK 35-28-M00606_PLATİN GES M03_66870997</t>
  </si>
  <si>
    <t>08.09.2023 21:30:14</t>
  </si>
  <si>
    <t>08.09.2023 21:50:04</t>
  </si>
  <si>
    <t>M-258 35-09-M00258_912788846_912788846</t>
  </si>
  <si>
    <t>08.09.2023 21:30:30</t>
  </si>
  <si>
    <t>08.09.2023 22:58:02</t>
  </si>
  <si>
    <t>08.09.2023 22:30:34</t>
  </si>
  <si>
    <t>DM-7/21 35-28-M00966_953375171_953375171</t>
  </si>
  <si>
    <t>08.09.2023 22:03:12</t>
  </si>
  <si>
    <t>09.09.2023 03:01:26</t>
  </si>
  <si>
    <t>L-266 35-18-L00266_950450375_950450375</t>
  </si>
  <si>
    <t>08.09.2023 22:13:10</t>
  </si>
  <si>
    <t>08.09.2023 23:45:27</t>
  </si>
  <si>
    <t>KAZANLI KÖK 35-15-L00951_OVA MAHALLESİ KAZANLI L06_66954454</t>
  </si>
  <si>
    <t>08.09.2023 22:25:50</t>
  </si>
  <si>
    <t>08.09.2023 22:59:30</t>
  </si>
  <si>
    <t>DM-2/4 35-18-L00590_950454199_950454199</t>
  </si>
  <si>
    <t>08.09.2023 22:45:07</t>
  </si>
  <si>
    <t>09.09.2023 00:03:54</t>
  </si>
  <si>
    <t>08.09.2023 22:56:30</t>
  </si>
  <si>
    <t>08.09.2023 23:11:50</t>
  </si>
  <si>
    <t>08.09.2023 23:14:00</t>
  </si>
  <si>
    <t>08.09.2023 23:58:39</t>
  </si>
  <si>
    <t>GÖÇBEYLİ TR-1 35-16-M00016_A_90945641_90945641</t>
  </si>
  <si>
    <t>08.09.2023 23:15:58</t>
  </si>
  <si>
    <t>09.09.2023 02:41:22</t>
  </si>
  <si>
    <t>08.09.2023 23:20:10</t>
  </si>
  <si>
    <t>08.09.2023 23:20:40</t>
  </si>
  <si>
    <t>AŞAĞIKIRIKLAR DM 35-16-M00448_BERGAMA TM-1 GİRİŞ M02_2115963</t>
  </si>
  <si>
    <t>08.09.2023 23:38:40</t>
  </si>
  <si>
    <t>08.09.2023 23:43:50</t>
  </si>
  <si>
    <t>08.09.2023 23:50:22</t>
  </si>
  <si>
    <t>08.09.2023 23:55:07</t>
  </si>
  <si>
    <t>KIZILOBA TR-1 35-20-L00257_955205071_955205071</t>
  </si>
  <si>
    <t>08.09.2023 23:58:28</t>
  </si>
  <si>
    <t>09.09.2023 03:01:08</t>
  </si>
  <si>
    <t>YAHŞELLİ KÖK 35-28-M00293_EMİRALEM M03_66582307</t>
  </si>
  <si>
    <t>09.09.2023 00:28:20</t>
  </si>
  <si>
    <t>09.09.2023 01:08:30</t>
  </si>
  <si>
    <t>SELİMŞAHLAR TR-2 45-71-M00137_HatBaşıAyırıcı_53135222 M03_53135222</t>
  </si>
  <si>
    <t>09.09.2023 00:28:26</t>
  </si>
  <si>
    <t>09.09.2023 05:50:41</t>
  </si>
  <si>
    <t>09.09.2023 00:53:15</t>
  </si>
  <si>
    <t>09.09.2023 04:36:36</t>
  </si>
  <si>
    <t>ÇAYBAŞI TR-1/1 35-26-M01189_B B02_81593953</t>
  </si>
  <si>
    <t>09.09.2023 01:13:38</t>
  </si>
  <si>
    <t>09.09.2023 05:22:11</t>
  </si>
  <si>
    <t>BERGAMA TM 35-16-A00004_KOZAK M10_2057050</t>
  </si>
  <si>
    <t>TEİAŞ Hat Bakım Çalışması</t>
  </si>
  <si>
    <t>09.09.2023 02:03:30</t>
  </si>
  <si>
    <t>09.09.2023 04:22:11</t>
  </si>
  <si>
    <t>DEĞİRMENDERE DM 35-22-M00085_ÇİLEME-MALTA-SANCAKLI M08_50066539</t>
  </si>
  <si>
    <t>09.09.2023 02:19:50</t>
  </si>
  <si>
    <t>09.09.2023 02:43:30</t>
  </si>
  <si>
    <t>09.09.2023 02:47:59</t>
  </si>
  <si>
    <t>KORDON KÖK 45-78-M00730_ÇAKALDOĞAN M03_2105508</t>
  </si>
  <si>
    <t>09.09.2023 03:23:53</t>
  </si>
  <si>
    <t>09.09.2023 03:57:53</t>
  </si>
  <si>
    <t>YARBASAN KÖK 45-74-M00119_ELEK M04_72246662</t>
  </si>
  <si>
    <t>09.09.2023 03:57:11</t>
  </si>
  <si>
    <t>09.09.2023 03:57:31</t>
  </si>
  <si>
    <t>M-336 35-02-M00336_910131346_910131346</t>
  </si>
  <si>
    <t>09.09.2023 04:32:01</t>
  </si>
  <si>
    <t>09.09.2023 05:11:18</t>
  </si>
  <si>
    <t>KARABEL KÖK(VİŞNELİ KÖK) 35-26-M01207_DEREKÖY CUMALI M05_66051272</t>
  </si>
  <si>
    <t>09.09.2023 04:34:20</t>
  </si>
  <si>
    <t>09.09.2023 05:51:51</t>
  </si>
  <si>
    <t>ULUKENT DM-3/34 35-28-M00034_35-28-M00034_66495387</t>
  </si>
  <si>
    <t>09.09.2023 04:34:21</t>
  </si>
  <si>
    <t>09.09.2023 07:07:12</t>
  </si>
  <si>
    <t>AHMETBEYLER DM 35-16-M00154_ÇİTKÖY SULAMA M09_82965072</t>
  </si>
  <si>
    <t>09.09.2023 04:39:41</t>
  </si>
  <si>
    <t>09.09.2023 04:46:12</t>
  </si>
  <si>
    <t>MURADİYE DM-5/6 KÖK 45-71-M00245_KENT BETON M08_72097653</t>
  </si>
  <si>
    <t>09.09.2023 04:49:14</t>
  </si>
  <si>
    <t>09.09.2023 07:25:38</t>
  </si>
  <si>
    <t>09.09.2023 05:10:30</t>
  </si>
  <si>
    <t>09.09.2023 05:57:01</t>
  </si>
  <si>
    <t>BÜYÜKBELEN KÖK 45-80-M00066_BELEN ŞEHİR-2 M05_72191840</t>
  </si>
  <si>
    <t>09.09.2023 06:31:30</t>
  </si>
  <si>
    <t>09.09.2023 07:33:20</t>
  </si>
  <si>
    <t>GÖKÇEÖREN KÖK 45-77-M00024_GÖKÇEÖREN TR-1 M01_72216582</t>
  </si>
  <si>
    <t>09.09.2023 06:33:53</t>
  </si>
  <si>
    <t>09.09.2023 06:57:41</t>
  </si>
  <si>
    <t>09.09.2023 06:39:40</t>
  </si>
  <si>
    <t>09.09.2023 07:13:28</t>
  </si>
  <si>
    <t>M-2846 35-03-M02846_M-2845 M04_72156317</t>
  </si>
  <si>
    <t>09.09.2023 06:44:40</t>
  </si>
  <si>
    <t>09.09.2023 08:52:11</t>
  </si>
  <si>
    <t>TOYGAR KÖK 45-73-M00166_TOYGAR ÇIKIŞ M01_66715060</t>
  </si>
  <si>
    <t>09.09.2023 06:52:30</t>
  </si>
  <si>
    <t>09.09.2023 07:24:40</t>
  </si>
  <si>
    <t>K-1874 35-09-K01874_C_56380988_56380988</t>
  </si>
  <si>
    <t>09.09.2023 06:57:11</t>
  </si>
  <si>
    <t>09.09.2023 09:50:33</t>
  </si>
  <si>
    <t>K-1854 35-07-K01854_97574689_97574689</t>
  </si>
  <si>
    <t>09.09.2023 06:59:27</t>
  </si>
  <si>
    <t>09.09.2023 09:37:53</t>
  </si>
  <si>
    <t>ÜÇPINAR DM 45-71-M00183_ESKİ ÜÇPINAR M11_72249517</t>
  </si>
  <si>
    <t>09.09.2023 07:00:41</t>
  </si>
  <si>
    <t>09.09.2023 07:05:32</t>
  </si>
  <si>
    <t>ERDELLİ TR-2 KÖK 45-72-L00476_ARABACI BOZKÖY ÇIKIŞ L04_66551686</t>
  </si>
  <si>
    <t>09.09.2023 07:07:40</t>
  </si>
  <si>
    <t>09.09.2023 08:55:40</t>
  </si>
  <si>
    <t>GÖKEYÜP TR-1 KÖK 45-78-M00798_SARISU M04_2328536</t>
  </si>
  <si>
    <t>09.09.2023 07:13:20</t>
  </si>
  <si>
    <t>09.09.2023 07:48:11</t>
  </si>
  <si>
    <t>MENDERES DM-2/TR-1 35-22-M00300_DM-1/TR-1 M04_2095184</t>
  </si>
  <si>
    <t>09.09.2023 07:16:48</t>
  </si>
  <si>
    <t>09.09.2023 07:19:40</t>
  </si>
  <si>
    <t>09.09.2023 07:19:00</t>
  </si>
  <si>
    <t>09.09.2023 08:38:20</t>
  </si>
  <si>
    <t>ÜÇPINAR DM 45-71-M00183_HatBaşıAyırıcı_53135922 M11_53135922</t>
  </si>
  <si>
    <t>09.09.2023 09:45:07</t>
  </si>
  <si>
    <t>09.09.2023 07:27:46</t>
  </si>
  <si>
    <t>09.09.2023 07:33:07</t>
  </si>
  <si>
    <t>AKÇAŞEHİR KÖK 35-29-L00035_ALAYLI ENH L04_72208764</t>
  </si>
  <si>
    <t>09.09.2023 07:29:27</t>
  </si>
  <si>
    <t>09.09.2023 07:32:15</t>
  </si>
  <si>
    <t>GÜLKENT KÖK-3 35-30-M00219_HatBaşıAyırıcı_53139078 M04_53139078</t>
  </si>
  <si>
    <t>09.09.2023 07:30:01</t>
  </si>
  <si>
    <t>09.09.2023 11:12:19</t>
  </si>
  <si>
    <t>TEKİN KARADAĞ ÖZEL TR 35-13-L00165Ö_DIREK TIPI TRAFO HUCRESI H01_2036650</t>
  </si>
  <si>
    <t>09.09.2023 07:56:04</t>
  </si>
  <si>
    <t>09.09.2023 08:21:27</t>
  </si>
  <si>
    <t>K-2588 35-01-K02588_35-01-K02588_2352446</t>
  </si>
  <si>
    <t>09.09.2023 08:00:00</t>
  </si>
  <si>
    <t>09.09.2023 10:32:20</t>
  </si>
  <si>
    <t>K-26 35-01-K00026_35-01-K00026_2375820</t>
  </si>
  <si>
    <t>09.09.2023 12:14:13</t>
  </si>
  <si>
    <t>DERBENT İM-DM 45-83-A00004_MANİSA-2 M12_2097148</t>
  </si>
  <si>
    <t>09.09.2023 08:02:09</t>
  </si>
  <si>
    <t>09.09.2023 08:26:32</t>
  </si>
  <si>
    <t>ARPALIK KÖK 45-83-M00137_ÇAMPINAR TARIMSAL SULAMA - TR-6 M06_2096501</t>
  </si>
  <si>
    <t>09.09.2023 08:02:57</t>
  </si>
  <si>
    <t>09.09.2023 11:12:48</t>
  </si>
  <si>
    <t>YUSUFLU TR-9 35-20-L00317_955208894_955208894</t>
  </si>
  <si>
    <t>09.09.2023 08:04:47</t>
  </si>
  <si>
    <t>09.09.2023 10:22:03</t>
  </si>
  <si>
    <t>09.09.2023 09:28:00</t>
  </si>
  <si>
    <t>ÇAPAKLI KÖK 45-78-M01161_HatBaşıAyırıcı_53139970 M05_53139970</t>
  </si>
  <si>
    <t>09.09.2023 08:24:17</t>
  </si>
  <si>
    <t>09.09.2023 12:01:50</t>
  </si>
  <si>
    <t>M-528 35-02-M00528_99987529_99987529</t>
  </si>
  <si>
    <t>09.09.2023 08:27:08</t>
  </si>
  <si>
    <t>09.09.2023 10:03:45</t>
  </si>
  <si>
    <t>K-3649 35-02-K03649_E_56372251_56372251</t>
  </si>
  <si>
    <t>09.09.2023 08:34:16</t>
  </si>
  <si>
    <t>09.09.2023 13:49:45</t>
  </si>
  <si>
    <t>KARABULU KÖK 35-31-L00227_UMURLU L05_2119138</t>
  </si>
  <si>
    <t>09.09.2023 08:34:17</t>
  </si>
  <si>
    <t>09.09.2023 08:41:49</t>
  </si>
  <si>
    <t>09.09.2023 08:43:30</t>
  </si>
  <si>
    <t>09.09.2023 09:29:50</t>
  </si>
  <si>
    <t>EMLAKDERE KÖK 45-71-M02311_AKGEDİK KÖK M01_72744311</t>
  </si>
  <si>
    <t>09.09.2023 08:57:29</t>
  </si>
  <si>
    <t>09.09.2023 10:36:50</t>
  </si>
  <si>
    <t>K-1147 35-03-K01147_35-03-K01147_41926143</t>
  </si>
  <si>
    <t>09.09.2023 08:58:37</t>
  </si>
  <si>
    <t>09.09.2023 16:16:11</t>
  </si>
  <si>
    <t>M-3139(YATIRIM REZERVE) 35-02-M03139_ M04_97448049</t>
  </si>
  <si>
    <t>09.09.2023 09:00:23</t>
  </si>
  <si>
    <t>09.09.2023 11:17:24</t>
  </si>
  <si>
    <t>M-1232 35-01-M01232_35-01-M01232_2352881</t>
  </si>
  <si>
    <t>09.09.2023 09:00:36</t>
  </si>
  <si>
    <t>09.09.2023 13:16:02</t>
  </si>
  <si>
    <t>ÇAMBEL KÖK 35-27-M00619_ÇAMBEL KÖYÜ M03_72166067</t>
  </si>
  <si>
    <t>09.09.2023 09:01:15</t>
  </si>
  <si>
    <t>09.09.2023 13:14:50</t>
  </si>
  <si>
    <t>ÜNİVERSİTE TM 35-02-A00008_KARASULUK M17_2310708</t>
  </si>
  <si>
    <t>09.09.2023 09:03:13</t>
  </si>
  <si>
    <t>09.09.2023 10:21:19</t>
  </si>
  <si>
    <t>TR-61 35-17-M00061_DAĞITIM TRAFO TR-61 M03_66248954</t>
  </si>
  <si>
    <t>09.09.2023 09:03:59</t>
  </si>
  <si>
    <t>09.09.2023 10:57:30</t>
  </si>
  <si>
    <t>TR-87 35-16-L00087_DIREK TIPI TRAFO HUCRESI H01_2042387</t>
  </si>
  <si>
    <t>09.09.2023 09:04:07</t>
  </si>
  <si>
    <t>09.09.2023 10:57:25</t>
  </si>
  <si>
    <t>09.09.2023 09:07:02</t>
  </si>
  <si>
    <t>09.09.2023 12:46:25</t>
  </si>
  <si>
    <t>SEZENER EMRAN SULAMA GRUBU 35-29-M00215__91407054_91407054</t>
  </si>
  <si>
    <t>09.09.2023 09:10:03</t>
  </si>
  <si>
    <t>09.09.2023 14:28:39</t>
  </si>
  <si>
    <t>DM-5/TR-22 35-26-M01405_A A01b_66390427</t>
  </si>
  <si>
    <t>09.09.2023 09:10:35</t>
  </si>
  <si>
    <t>09.09.2023 09:58:13</t>
  </si>
  <si>
    <t>MEHMET KARABIYIK TR-1 35-27-M00261_A_72383665_72383665</t>
  </si>
  <si>
    <t>09.09.2023 09:13:55</t>
  </si>
  <si>
    <t>09.09.2023 10:30:55</t>
  </si>
  <si>
    <t>AYRANCILAR DM-5 35-26-M00807_DM-5/8 M04_2336123</t>
  </si>
  <si>
    <t>09.09.2023 09:14:05</t>
  </si>
  <si>
    <t>09.09.2023 14:56:20</t>
  </si>
  <si>
    <t>09.09.2023 09:14:25</t>
  </si>
  <si>
    <t>09.09.2023 13:36:41</t>
  </si>
  <si>
    <t>TR-41 45-77-L00041_DAĞITIM TRAFOSU L04_2105733</t>
  </si>
  <si>
    <t>09.09.2023 09:16:46</t>
  </si>
  <si>
    <t>09.09.2023 14:45:20</t>
  </si>
  <si>
    <t>09.09.2023 09:17:04</t>
  </si>
  <si>
    <t>09.09.2023 12:10:19</t>
  </si>
  <si>
    <t>09.09.2023 09:20:22</t>
  </si>
  <si>
    <t>09.09.2023 16:50:40</t>
  </si>
  <si>
    <t>TR-7 35-15-M00007_TR-83 - TR-106 M03_67552433</t>
  </si>
  <si>
    <t>09.09.2023 09:21:10</t>
  </si>
  <si>
    <t>09.09.2023 15:09:20</t>
  </si>
  <si>
    <t>09.09.2023 09:22:44</t>
  </si>
  <si>
    <t>09.09.2023 10:46:01</t>
  </si>
  <si>
    <t>K-1013 35-03-K01013_35-03-K01013_41940762</t>
  </si>
  <si>
    <t>09.09.2023 09:23:34</t>
  </si>
  <si>
    <t>09.09.2023 11:58:24</t>
  </si>
  <si>
    <t>VELİLER KÖK 35-31-L00116_UZUNKÖY L02_2337022</t>
  </si>
  <si>
    <t>09.09.2023 09:26:40</t>
  </si>
  <si>
    <t>09.09.2023 14:47:30</t>
  </si>
  <si>
    <t>09.09.2023 09:27:13</t>
  </si>
  <si>
    <t>09.09.2023 14:11:02</t>
  </si>
  <si>
    <t>KÖPRÜBAŞI TR-20/A 45-86-M00354_45-86-M00354_84576883</t>
  </si>
  <si>
    <t>09.09.2023 09:30:04</t>
  </si>
  <si>
    <t>09.09.2023 13:27:16</t>
  </si>
  <si>
    <t>ULUKENT DM-3/34 35-28-M00034_D d1b_5759255</t>
  </si>
  <si>
    <t>09.09.2023 09:30:38</t>
  </si>
  <si>
    <t>09.09.2023 11:55:08</t>
  </si>
  <si>
    <t>M-1430 35-02-M01430_C_56374985_56374985</t>
  </si>
  <si>
    <t>09.09.2023 09:36:00</t>
  </si>
  <si>
    <t>09.09.2023 10:55:00</t>
  </si>
  <si>
    <t>M-3175(YATIRIM REZERVE) 35-03-M03175_35-03-M03175_88064334</t>
  </si>
  <si>
    <t>09.09.2023 09:36:46</t>
  </si>
  <si>
    <t>09.09.2023 16:23:44</t>
  </si>
  <si>
    <t>K-3876 35-01-K03876_K-3328 K03_2068154</t>
  </si>
  <si>
    <t>09.09.2023 09:38:22</t>
  </si>
  <si>
    <t>09.09.2023 15:47:50</t>
  </si>
  <si>
    <t>M-1430 35-02-M01430_A_56374984_56374984</t>
  </si>
  <si>
    <t>09.09.2023 09:39:00</t>
  </si>
  <si>
    <t>09.09.2023 10:54:38</t>
  </si>
  <si>
    <t>09.09.2023 09:41:20</t>
  </si>
  <si>
    <t>09.09.2023 10:31:40</t>
  </si>
  <si>
    <t>VELİLER KÖK 35-31-L00116_GEDİK L05_2119144</t>
  </si>
  <si>
    <t>09.09.2023 09:45:50</t>
  </si>
  <si>
    <t>09.09.2023 10:11:00</t>
  </si>
  <si>
    <t>AVŞAR TR-1 45-83-L00340_TR-5 L03_72154013</t>
  </si>
  <si>
    <t>09.09.2023 09:46:29</t>
  </si>
  <si>
    <t>09.09.2023 12:00:20</t>
  </si>
  <si>
    <t>09.09.2023 09:55:55</t>
  </si>
  <si>
    <t>09.09.2023 17:55:00</t>
  </si>
  <si>
    <t>YENİŞAKRAN TR-5 35-17-M00205_35-17-M00205_92152535</t>
  </si>
  <si>
    <t>09.09.2023 09:58:09</t>
  </si>
  <si>
    <t>09.09.2023 11:02:44</t>
  </si>
  <si>
    <t>09.09.2023 09:58:17</t>
  </si>
  <si>
    <t>09.09.2023 16:06:30</t>
  </si>
  <si>
    <t>K-414 35-01-K00414_35-01-K00414_2376286</t>
  </si>
  <si>
    <t>09.09.2023 09:58:37</t>
  </si>
  <si>
    <t>09.09.2023 12:30:50</t>
  </si>
  <si>
    <t>DERBENT TM 45-83-A00003_HALİLBEYLİ-1 M04_2063382</t>
  </si>
  <si>
    <t>09.09.2023 09:59:51</t>
  </si>
  <si>
    <t>09.09.2023 11:31:00</t>
  </si>
  <si>
    <t>09.09.2023 10:03:23</t>
  </si>
  <si>
    <t>09.09.2023 16:54:45</t>
  </si>
  <si>
    <t>SARIGÖL DM 45-79-M00069_SELİMİYE FİDERİ M18_2318413</t>
  </si>
  <si>
    <t>09.09.2023 10:03:30</t>
  </si>
  <si>
    <t>09.09.2023 16:05:50</t>
  </si>
  <si>
    <t>GÜZELKÖY KÖK 45-71-M00123_SULAMA M06_50218015</t>
  </si>
  <si>
    <t>09.09.2023 10:03:51</t>
  </si>
  <si>
    <t>09.09.2023 11:32:58</t>
  </si>
  <si>
    <t>K-2559 35-07-K02559_B_56373662_56373662</t>
  </si>
  <si>
    <t>09.09.2023 10:04:00</t>
  </si>
  <si>
    <t>09.09.2023 11:58:40</t>
  </si>
  <si>
    <t>09.09.2023 10:06:57</t>
  </si>
  <si>
    <t>09.09.2023 10:40:31</t>
  </si>
  <si>
    <t>M-3082 35-02-M03082_B B03b_95298769</t>
  </si>
  <si>
    <t>09.09.2023 10:07:45</t>
  </si>
  <si>
    <t>09.09.2023 12:54:03</t>
  </si>
  <si>
    <t>09.09.2023 10:09:35</t>
  </si>
  <si>
    <t>09.09.2023 17:39:58</t>
  </si>
  <si>
    <t>İNCİ KÖK 35-26-M00912_KOZANOĞLU M05_65883327</t>
  </si>
  <si>
    <t>09.09.2023 10:10:06</t>
  </si>
  <si>
    <t>09.09.2023 15:35:42</t>
  </si>
  <si>
    <t>TR-69 35-19-L00069_TR-70 L03_2115680</t>
  </si>
  <si>
    <t>09.09.2023 10:15:00</t>
  </si>
  <si>
    <t>09.09.2023 17:04:10</t>
  </si>
  <si>
    <t>MENDERES DM-4/TR-1 35-22-M00004_DM-4/TR-12 M14_2330245</t>
  </si>
  <si>
    <t>09.09.2023 10:15:10</t>
  </si>
  <si>
    <t>09.09.2023 10:30:50</t>
  </si>
  <si>
    <t>M-1302 35-09-M01302_D d1_5875291</t>
  </si>
  <si>
    <t>09.09.2023 10:16:39</t>
  </si>
  <si>
    <t>09.09.2023 11:20:50</t>
  </si>
  <si>
    <t>ARMUTLU DM 35-27-M00879_KEMALPAŞA TMDEN ARMUTLU-1 M17_2329965</t>
  </si>
  <si>
    <t>09.09.2023 10:16:50</t>
  </si>
  <si>
    <t>09.09.2023 10:54:20</t>
  </si>
  <si>
    <t>K-572 35-07-K00072_35-07-K00072_2356811</t>
  </si>
  <si>
    <t>09.09.2023 10:16:51</t>
  </si>
  <si>
    <t>09.09.2023 12:42:21</t>
  </si>
  <si>
    <t>KEMALPAŞA TM 35-27-A00002_ARMUTLU-2 M01_2319665</t>
  </si>
  <si>
    <t>Fiziki İrtibat</t>
  </si>
  <si>
    <t>09.09.2023 10:17:10</t>
  </si>
  <si>
    <t>09.09.2023 14:15:00</t>
  </si>
  <si>
    <t>DM-3/TR-34 35-22-M00073_TR-52 M04_80832608</t>
  </si>
  <si>
    <t>09.09.2023 10:18:53</t>
  </si>
  <si>
    <t>09.09.2023 11:11:40</t>
  </si>
  <si>
    <t>KARMEZ DM 35-27-M00657_İLHAN ADAŞ M03_72158832</t>
  </si>
  <si>
    <t>09.09.2023 10:19:50</t>
  </si>
  <si>
    <t>09.09.2023 12:55:20</t>
  </si>
  <si>
    <t>KAHRAMANDERE İM 35-10-A00002_KÖYLER L04_2101673</t>
  </si>
  <si>
    <t>09.09.2023 10:23:29</t>
  </si>
  <si>
    <t>09.09.2023 11:16:00</t>
  </si>
  <si>
    <t>09.09.2023 10:26:33</t>
  </si>
  <si>
    <t>09.09.2023 11:08:44</t>
  </si>
  <si>
    <t>K-122 35-01-K00122_912839835_912839835</t>
  </si>
  <si>
    <t>09.09.2023 10:27:51</t>
  </si>
  <si>
    <t>09.09.2023 11:37:32</t>
  </si>
  <si>
    <t>SÜTÇÜLER DM 35-27-M00900_SÜTÇÜLER TR-3 M16_92758033</t>
  </si>
  <si>
    <t>09.09.2023 10:28:06</t>
  </si>
  <si>
    <t>09.09.2023 11:53:36</t>
  </si>
  <si>
    <t>ALÇUK TM 35-17-A00001_DERSAN-2 M27_2307837</t>
  </si>
  <si>
    <t>09.09.2023 10:30:33</t>
  </si>
  <si>
    <t>09.09.2023 10:40:40</t>
  </si>
  <si>
    <t>VİLLAKENT DM 35-28-M00381_DERSAN-1 M01_66521604</t>
  </si>
  <si>
    <t>09.09.2023 10:30:40</t>
  </si>
  <si>
    <t>09.09.2023 10:40:10</t>
  </si>
  <si>
    <t>DM-2/TR-15 35-16-M00834_95001368638_95001368638</t>
  </si>
  <si>
    <t>09.09.2023 10:33:44</t>
  </si>
  <si>
    <t>09.09.2023 12:26:38</t>
  </si>
  <si>
    <t>K-1191 35-04-K01191_T T4B_5819432</t>
  </si>
  <si>
    <t>09.09.2023 10:34:55</t>
  </si>
  <si>
    <t>09.09.2023 19:31:19</t>
  </si>
  <si>
    <t>YENİFOÇA TR-16 35-23-M00016_D D1_5793107</t>
  </si>
  <si>
    <t>09.09.2023 10:41:46</t>
  </si>
  <si>
    <t>09.09.2023 15:32:06</t>
  </si>
  <si>
    <t>SARUHANLI TM 45-80-A00001_ŞEHİR-1 M04_2312619</t>
  </si>
  <si>
    <t>09.09.2023 10:42:42</t>
  </si>
  <si>
    <t>09.09.2023 11:03:50</t>
  </si>
  <si>
    <t>09.09.2023 10:47:10</t>
  </si>
  <si>
    <t>09.09.2023 10:48:00</t>
  </si>
  <si>
    <t>ÇANDARLI TR-7 35-30-M00007_C_60983146_60983146</t>
  </si>
  <si>
    <t>09.09.2023 10:48:12</t>
  </si>
  <si>
    <t>09.09.2023 12:08:21</t>
  </si>
  <si>
    <t>SELENDİ TR-20 45-81-M00020_45-81-M00020_72037958</t>
  </si>
  <si>
    <t>09.09.2023 10:52:50</t>
  </si>
  <si>
    <t>09.09.2023 15:56:50</t>
  </si>
  <si>
    <t>09.09.2023 10:53:01</t>
  </si>
  <si>
    <t>09.09.2023 12:22:28</t>
  </si>
  <si>
    <t>KAPAKLI DM 45-72-M00309_RAHMİYE-2 TARIMSAL SULAMA M03_2310885</t>
  </si>
  <si>
    <t>09.09.2023 10:57:40</t>
  </si>
  <si>
    <t>09.09.2023 16:55:32</t>
  </si>
  <si>
    <t>M-1236 35-01-M01236_35-01-M01236_2347566</t>
  </si>
  <si>
    <t>09.09.2023 11:07:40</t>
  </si>
  <si>
    <t>09.09.2023 11:42:01</t>
  </si>
  <si>
    <t>ARPALIK TARIMSAL SULAMA TR-6 45-83-M00344_45-83-M00344_2356839</t>
  </si>
  <si>
    <t>09.09.2023 11:18:24</t>
  </si>
  <si>
    <t>09.09.2023 15:22:42</t>
  </si>
  <si>
    <t>ÇAMLI KÖYÜ TR-1 35-10-L00024_A_56360049_56360049</t>
  </si>
  <si>
    <t>09.09.2023 11:18:33</t>
  </si>
  <si>
    <t>09.09.2023 14:46:48</t>
  </si>
  <si>
    <t>K-2380 35-08-K02380_B_56372000_56372000</t>
  </si>
  <si>
    <t>09.09.2023 11:30:18</t>
  </si>
  <si>
    <t>09.09.2023 14:41:04</t>
  </si>
  <si>
    <t>M-614 (DM-8/6) 35-17-M00614_35-17-M00614_48716839</t>
  </si>
  <si>
    <t>09.09.2023 11:31:02</t>
  </si>
  <si>
    <t>09.09.2023 12:39:30</t>
  </si>
  <si>
    <t>SARIGÖL DM 45-79-M00069_TR-55/56/57/58 FİDERİ M10_2074536</t>
  </si>
  <si>
    <t>09.09.2023 11:36:50</t>
  </si>
  <si>
    <t>09.09.2023 12:03:03</t>
  </si>
  <si>
    <t>PAMUKYAZI TOP.SULAMA TR-1 35-26-L00385_DIREK TIPI TRAFO HUCRESI H01_2040387</t>
  </si>
  <si>
    <t>09.09.2023 11:43:07</t>
  </si>
  <si>
    <t>09.09.2023 14:00:41</t>
  </si>
  <si>
    <t>09.09.2023 11:48:26</t>
  </si>
  <si>
    <t>09.09.2023 12:32:33</t>
  </si>
  <si>
    <t>M-2385 35-01-M02385__84744424_84744424</t>
  </si>
  <si>
    <t>09.09.2023 11:55:48</t>
  </si>
  <si>
    <t>09.09.2023 14:49:04</t>
  </si>
  <si>
    <t>ASARLIK TR-22 35-28-M00595_7129021 _5794602</t>
  </si>
  <si>
    <t>09.09.2023 11:57:11</t>
  </si>
  <si>
    <t>09.09.2023 19:10:18</t>
  </si>
  <si>
    <t>K-2559 35-07-K02559_35-07-K02559_48437696</t>
  </si>
  <si>
    <t>09.09.2023 12:30:27</t>
  </si>
  <si>
    <t>09.09.2023 12:01:16</t>
  </si>
  <si>
    <t>09.09.2023 16:12:20</t>
  </si>
  <si>
    <t>M-1145 35-09-M01145_C_56379586_56379586</t>
  </si>
  <si>
    <t>09.09.2023 12:02:38</t>
  </si>
  <si>
    <t>09.09.2023 13:57:34</t>
  </si>
  <si>
    <t>M-2674 35-01-M02674_911575761_911575761</t>
  </si>
  <si>
    <t>09.09.2023 12:06:36</t>
  </si>
  <si>
    <t>09.09.2023 13:15:23</t>
  </si>
  <si>
    <t>MURADİYE TR-4/1 45-71-M02426_967183404_967183404</t>
  </si>
  <si>
    <t>09.09.2023 12:22:16</t>
  </si>
  <si>
    <t>09.09.2023 17:55:16</t>
  </si>
  <si>
    <t>TR-62 35-19-L00062_956662857_956662857</t>
  </si>
  <si>
    <t>09.09.2023 12:22:18</t>
  </si>
  <si>
    <t>09.09.2023 14:21:29</t>
  </si>
  <si>
    <t>AYASKENT DM-1 35-16-M00009_AYASKENT DM-2 M10_82964601</t>
  </si>
  <si>
    <t>09.09.2023 12:31:30</t>
  </si>
  <si>
    <t>09.09.2023 13:21:40</t>
  </si>
  <si>
    <t>TR-65 35-30-L00065_35-30-L00065_2368888</t>
  </si>
  <si>
    <t>09.09.2023 12:35:11</t>
  </si>
  <si>
    <t>09.09.2023 13:23:38</t>
  </si>
  <si>
    <t>TR-286 35-19-L00286_95000560422_95000560422</t>
  </si>
  <si>
    <t>09.09.2023 12:36:10</t>
  </si>
  <si>
    <t>09.09.2023 13:24:54</t>
  </si>
  <si>
    <t>09.09.2023 12:41:00</t>
  </si>
  <si>
    <t>09.09.2023 12:41:20</t>
  </si>
  <si>
    <t>HARMANDALI KÖK 45-71-M00061_AHMET KURUT M011_72230853</t>
  </si>
  <si>
    <t>09.09.2023 12:48:00</t>
  </si>
  <si>
    <t>09.09.2023 15:17:48</t>
  </si>
  <si>
    <t>M-1535 35-01-M01535_911172431_911172431</t>
  </si>
  <si>
    <t>09.09.2023 12:51:23</t>
  </si>
  <si>
    <t>09.09.2023 14:28:00</t>
  </si>
  <si>
    <t>K-592 35-03-K00592_K-2342 K01_41922183</t>
  </si>
  <si>
    <t>09.09.2023 12:59:30</t>
  </si>
  <si>
    <t>09.09.2023 14:06:01</t>
  </si>
  <si>
    <t>ULUCAK DM-2/15 35-27-M00334_914549393_914549393</t>
  </si>
  <si>
    <t>09.09.2023 13:04:01</t>
  </si>
  <si>
    <t>09.09.2023 15:36:16</t>
  </si>
  <si>
    <t>09.09.2023 13:10:44</t>
  </si>
  <si>
    <t>09.09.2023 20:08:42</t>
  </si>
  <si>
    <t>M-487 35-17-M00487__92435799_92435799</t>
  </si>
  <si>
    <t>09.09.2023 13:14:55</t>
  </si>
  <si>
    <t>09.09.2023 15:16:25</t>
  </si>
  <si>
    <t>ARSLANLAR TM 35-26-A00004_TORBALI M20_2307690</t>
  </si>
  <si>
    <t>09.09.2023 13:17:30</t>
  </si>
  <si>
    <t>09.09.2023 14:23:50</t>
  </si>
  <si>
    <t>SELİMŞAHLAR TR-2 45-71-M00137_HatBaşıAyırıcı_53135247 M03_53135247</t>
  </si>
  <si>
    <t>09.09.2023 13:29:58</t>
  </si>
  <si>
    <t>09.09.2023 14:44:50</t>
  </si>
  <si>
    <t>LEZİTA DM 35-27-M00950_AYDINLAR M09_49855400</t>
  </si>
  <si>
    <t>09.09.2023 13:30:03</t>
  </si>
  <si>
    <t>09.09.2023 16:10:30</t>
  </si>
  <si>
    <t>SUBAŞI İM 35-26-A00002_PAMUKYAZI L04_2035585</t>
  </si>
  <si>
    <t>09.09.2023 13:34:30</t>
  </si>
  <si>
    <t>09.09.2023 13:59:50</t>
  </si>
  <si>
    <t>09.09.2023 13:40:39</t>
  </si>
  <si>
    <t>09.09.2023 14:38:00</t>
  </si>
  <si>
    <t>M-1239 35-01-M01239_35-01-M01239_41902369</t>
  </si>
  <si>
    <t>09.09.2023 13:46:42</t>
  </si>
  <si>
    <t>09.09.2023 14:14:26</t>
  </si>
  <si>
    <t>09.09.2023 13:51:38</t>
  </si>
  <si>
    <t>09.09.2023 16:01:30</t>
  </si>
  <si>
    <t>TR-80 35-17-M00080_DAĞITIM TRAFO TR-80 M03_66218443</t>
  </si>
  <si>
    <t>09.09.2023 14:02:18</t>
  </si>
  <si>
    <t>09.09.2023 15:24:10</t>
  </si>
  <si>
    <t>BUCA TM 35-03-A00003_Buca-8 K10_2311888</t>
  </si>
  <si>
    <t>09.09.2023 14:25:00</t>
  </si>
  <si>
    <t>KAPANCI KÖK 45-78-L00229_HASALAN L02_2328992</t>
  </si>
  <si>
    <t>09.09.2023 14:08:55</t>
  </si>
  <si>
    <t>09.09.2023 15:32:10</t>
  </si>
  <si>
    <t>ÇUKURALTI M-37 35-25-M00078_955264584_955264584</t>
  </si>
  <si>
    <t>09.09.2023 14:20:44</t>
  </si>
  <si>
    <t>09.09.2023 19:00:27</t>
  </si>
  <si>
    <t>DEMİRTAŞ TR-2 35-30-M00151_35-30-M00151_2365761</t>
  </si>
  <si>
    <t>09.09.2023 14:24:20</t>
  </si>
  <si>
    <t>09.09.2023 14:30:47</t>
  </si>
  <si>
    <t>TR-61 35-26-M00061_TR-48 M01_65930721</t>
  </si>
  <si>
    <t>09.09.2023 15:12:30</t>
  </si>
  <si>
    <t>YUSUFLU TR-4 35-20-L00235_955208931_955208931</t>
  </si>
  <si>
    <t>09.09.2023 14:25:15</t>
  </si>
  <si>
    <t>09.09.2023 18:14:25</t>
  </si>
  <si>
    <t>M-1068 35-02-M01068_DAĞITIM TRAFOSU M03_85876008</t>
  </si>
  <si>
    <t>09.09.2023 14:27:15</t>
  </si>
  <si>
    <t>09.09.2023 15:11:30</t>
  </si>
  <si>
    <t>09.09.2023 14:37:04</t>
  </si>
  <si>
    <t>09.09.2023 17:31:10</t>
  </si>
  <si>
    <t>TR-16 45-77-L00016_945487221_945487221</t>
  </si>
  <si>
    <t>09.09.2023 14:41:00</t>
  </si>
  <si>
    <t>09.09.2023 15:01:04</t>
  </si>
  <si>
    <t>09.09.2023 16:17:21</t>
  </si>
  <si>
    <t>K-1596 35-03-K01596_R_56353999_56353999</t>
  </si>
  <si>
    <t>09.09.2023 14:47:29</t>
  </si>
  <si>
    <t>09.09.2023 15:59:34</t>
  </si>
  <si>
    <t>L-401 ALTINYUNUS DM 35-18-L00401_950461561_950461561</t>
  </si>
  <si>
    <t>09.09.2023 14:59:53</t>
  </si>
  <si>
    <t>09.09.2023 19:51:46</t>
  </si>
  <si>
    <t>M-3757 BAHRİBABA DM 35-01-M03757_BAHRİBABA-18/BAHRİBABA-9 K09_60323566</t>
  </si>
  <si>
    <t>09.09.2023 15:07:20</t>
  </si>
  <si>
    <t>09.09.2023 16:35:00</t>
  </si>
  <si>
    <t>TR-71 35-30-L00071_955333323_955333323</t>
  </si>
  <si>
    <t>09.09.2023 15:09:00</t>
  </si>
  <si>
    <t>09.09.2023 18:11:27</t>
  </si>
  <si>
    <t>L-498 35-18-L00498_8134356_56367617_56367617</t>
  </si>
  <si>
    <t>09.09.2023 15:13:06</t>
  </si>
  <si>
    <t>09.09.2023 16:16:22</t>
  </si>
  <si>
    <t>AĞAÇ İŞLERİ KÖK-2 (M-703) 35-22-M00125_KISIKKÖY(KARTAL) M02_72110742</t>
  </si>
  <si>
    <t>09.09.2023 15:22:43</t>
  </si>
  <si>
    <t>09.09.2023 16:18:41</t>
  </si>
  <si>
    <t>L-241 35-18-L00241_950441080_950441080</t>
  </si>
  <si>
    <t>09.09.2023 15:23:09</t>
  </si>
  <si>
    <t>09.09.2023 18:36:18</t>
  </si>
  <si>
    <t>AYRANCILAR DM-5 35-26-M00807_DM-5/8 M04_2125778</t>
  </si>
  <si>
    <t>09.09.2023 15:23:50</t>
  </si>
  <si>
    <t>09.09.2023 18:30:00</t>
  </si>
  <si>
    <t>BÖLCEK DM 35-16-M00153_KÜÇÜK BÖLCEK M04_82962825</t>
  </si>
  <si>
    <t>09.09.2023 15:25:11</t>
  </si>
  <si>
    <t>09.09.2023 17:31:48</t>
  </si>
  <si>
    <t>K-4718 CİNDİ CAN POLAT ÖZEL TR 35-04-K04718Ö_ H_72156803</t>
  </si>
  <si>
    <t>09.09.2023 15:37:14</t>
  </si>
  <si>
    <t>09.09.2023 22:25:00</t>
  </si>
  <si>
    <t>09.09.2023 15:48:10</t>
  </si>
  <si>
    <t>09.09.2023 16:03:31</t>
  </si>
  <si>
    <t>AYRANCILAR DM-5 35-26-M00807_DEMİRCİ M03_2125776</t>
  </si>
  <si>
    <t>09.09.2023 15:59:45</t>
  </si>
  <si>
    <t>09.09.2023 16:02:51</t>
  </si>
  <si>
    <t>TAHTALIÇAY KÖK (M-751) 35-22-M00145_HatBaşıAyırıcı_81280045 M02_81280045</t>
  </si>
  <si>
    <t>09.09.2023 16:00:51</t>
  </si>
  <si>
    <t>09.09.2023 16:04:27</t>
  </si>
  <si>
    <t>TR-26 35-27-M00026_TR-24 M04_72178541</t>
  </si>
  <si>
    <t>09.09.2023 16:06:00</t>
  </si>
  <si>
    <t>09.09.2023 17:10:40</t>
  </si>
  <si>
    <t>DM-12/TR-12 45-72-L00940__72373007_72373007</t>
  </si>
  <si>
    <t>09.09.2023 16:06:14</t>
  </si>
  <si>
    <t>09.09.2023 17:24:27</t>
  </si>
  <si>
    <t>09.09.2023 16:11:18</t>
  </si>
  <si>
    <t>09.09.2023 16:58:08</t>
  </si>
  <si>
    <t>AYDOĞDU TR-1 45-73-M00899_C_56401303_56401303</t>
  </si>
  <si>
    <t>09.09.2023 16:12:57</t>
  </si>
  <si>
    <t>09.09.2023 17:54:02</t>
  </si>
  <si>
    <t>KARAYAĞCI YANIKDAĞ TR-2 45-75-M00194_A_56384562_56384562</t>
  </si>
  <si>
    <t>09.09.2023 16:15:14</t>
  </si>
  <si>
    <t>09.09.2023 17:27:46</t>
  </si>
  <si>
    <t>K-3730 35-02-K03730_99601802_99601802</t>
  </si>
  <si>
    <t>09.09.2023 16:15:42</t>
  </si>
  <si>
    <t>09.09.2023 17:59:08</t>
  </si>
  <si>
    <t>M-2416 (YATIRIM REZERVE) 35-02-M02416_B b1b_5838918</t>
  </si>
  <si>
    <t>09.09.2023 16:19:45</t>
  </si>
  <si>
    <t>09.09.2023 18:54:43</t>
  </si>
  <si>
    <t>VİLLAKENT TR-1 35-28-M00391_965977710_965977710</t>
  </si>
  <si>
    <t>09.09.2023 16:27:45</t>
  </si>
  <si>
    <t>09.09.2023 20:45:29</t>
  </si>
  <si>
    <t>K-4564 35-02-K04564_35-02-K04564_2359557</t>
  </si>
  <si>
    <t>09.09.2023 16:30:50</t>
  </si>
  <si>
    <t>09.09.2023 17:39:00</t>
  </si>
  <si>
    <t>09.09.2023 16:30:55</t>
  </si>
  <si>
    <t>09.09.2023 16:41:31</t>
  </si>
  <si>
    <t>K-4950 35-01-K04950_K-217 K02_92455626</t>
  </si>
  <si>
    <t>09.09.2023 17:50:00</t>
  </si>
  <si>
    <t>TR-137 35-15-M00137_G g3b_48913006</t>
  </si>
  <si>
    <t>09.09.2023 16:37:35</t>
  </si>
  <si>
    <t>09.09.2023 17:15:30</t>
  </si>
  <si>
    <t>TR-24 35-30-L00024_E_56362707_56362707</t>
  </si>
  <si>
    <t>09.09.2023 16:50:23</t>
  </si>
  <si>
    <t>09.09.2023 17:07:20</t>
  </si>
  <si>
    <t>TR-1/87 45-72-M00087_956504167_956504167</t>
  </si>
  <si>
    <t>09.09.2023 16:52:44</t>
  </si>
  <si>
    <t>09.09.2023 18:44:03</t>
  </si>
  <si>
    <t>DEMİRCİ KÖK 35-26-M00779_HatBaşıAyırıcı_79460419 M06_79460419</t>
  </si>
  <si>
    <t>09.09.2023 16:54:11</t>
  </si>
  <si>
    <t>09.09.2023 19:47:27</t>
  </si>
  <si>
    <t>M.U TEKSTİL TR 35-26-M01391_35-26-M01391_62496289</t>
  </si>
  <si>
    <t>09.09.2023 16:57:38</t>
  </si>
  <si>
    <t>09.09.2023 19:17:46</t>
  </si>
  <si>
    <t>TİRE M.ÖZTÜRK GRB TR 35-15-M00294_DIREK TIPI TRAFO HUCRESI H01_2049045</t>
  </si>
  <si>
    <t>09.09.2023 16:57:46</t>
  </si>
  <si>
    <t>09.09.2023 18:12:56</t>
  </si>
  <si>
    <t>M-1635 GEÇİT 35-02-M01635_M-660 M04_2051879</t>
  </si>
  <si>
    <t>09.09.2023 17:06:29</t>
  </si>
  <si>
    <t>09.09.2023 19:31:31</t>
  </si>
  <si>
    <t>TR-77 45-77-L00077_B b1b_42438156</t>
  </si>
  <si>
    <t>09.09.2023 17:08:09</t>
  </si>
  <si>
    <t>09.09.2023 18:40:29</t>
  </si>
  <si>
    <t>09.09.2023 17:12:20</t>
  </si>
  <si>
    <t>09.09.2023 17:51:50</t>
  </si>
  <si>
    <t>09.09.2023 17:14:23</t>
  </si>
  <si>
    <t>09.09.2023 20:07:43</t>
  </si>
  <si>
    <t>K-1322 35-02-K01322_35-02-K01322_2357723</t>
  </si>
  <si>
    <t>09.09.2023 17:24:30</t>
  </si>
  <si>
    <t>09.09.2023 17:54:40</t>
  </si>
  <si>
    <t>09.09.2023 17:36:07</t>
  </si>
  <si>
    <t>09.09.2023 19:45:45</t>
  </si>
  <si>
    <t>MAVİDERE TR-4 35-31-L00213_95000138259_95000138259</t>
  </si>
  <si>
    <t>09.09.2023 17:40:19</t>
  </si>
  <si>
    <t>09.09.2023 20:29:27</t>
  </si>
  <si>
    <t>ORHANLI ORTA M-90 35-14-M00090_956657850_956657850</t>
  </si>
  <si>
    <t>09.09.2023 17:44:04</t>
  </si>
  <si>
    <t>09.09.2023 18:20:32</t>
  </si>
  <si>
    <t>EŞREFPAŞA İM 35-01-A00002_BEŞTEPELER K25_2309534</t>
  </si>
  <si>
    <t>09.09.2023 17:47:50</t>
  </si>
  <si>
    <t>09.09.2023 17:48:20</t>
  </si>
  <si>
    <t>K-879 35-01-K00879_DAĞITIM TRAFOSU K-879 K01_65659506</t>
  </si>
  <si>
    <t>09.09.2023 20:37:43</t>
  </si>
  <si>
    <t>DM-8/3 45-73-M00095_945669190_945669190</t>
  </si>
  <si>
    <t>09.09.2023 17:54:20</t>
  </si>
  <si>
    <t>09.09.2023 19:15:10</t>
  </si>
  <si>
    <t>BUCA TM 35-03-A00003_Kuru Çeşme M33_2311292</t>
  </si>
  <si>
    <t>09.09.2023 17:59:00</t>
  </si>
  <si>
    <t>09.09.2023 18:05:50</t>
  </si>
  <si>
    <t>DEĞİRMENDERE TR-5 35-22-M00201_955270648_955270648</t>
  </si>
  <si>
    <t>09.09.2023 18:09:45</t>
  </si>
  <si>
    <t>09.09.2023 20:28:48</t>
  </si>
  <si>
    <t>DM-3/TR-24 (ESKİ TR-56) 35-22-M00056_955281769_955281769</t>
  </si>
  <si>
    <t>09.09.2023 18:13:21</t>
  </si>
  <si>
    <t>09.09.2023 18:53:44</t>
  </si>
  <si>
    <t>_910004629_910004629</t>
  </si>
  <si>
    <t>09.09.2023 18:13:22</t>
  </si>
  <si>
    <t>09.09.2023 19:50:46</t>
  </si>
  <si>
    <t>09.09.2023 18:22:22</t>
  </si>
  <si>
    <t>09.09.2023 19:45:11</t>
  </si>
  <si>
    <t>K-3844 35-04-K03844_99209434_99209434</t>
  </si>
  <si>
    <t>09.09.2023 18:22:32</t>
  </si>
  <si>
    <t>09.09.2023 21:06:27</t>
  </si>
  <si>
    <t>ALABAŞ TR-10 35-15-L00129_A_56398734_56398734</t>
  </si>
  <si>
    <t>09.09.2023 18:24:10</t>
  </si>
  <si>
    <t>09.09.2023 19:50:36</t>
  </si>
  <si>
    <t>DEMİRCİ KÖK 35-26-M00779_KARACAAĞAÇ ENH M06_42707188</t>
  </si>
  <si>
    <t>09.09.2023 18:27:21</t>
  </si>
  <si>
    <t>09.09.2023 19:40:57</t>
  </si>
  <si>
    <t>09.09.2023 18:30:07</t>
  </si>
  <si>
    <t>09.09.2023 19:11:14</t>
  </si>
  <si>
    <t>09.09.2023 18:34:25</t>
  </si>
  <si>
    <t>09.09.2023 21:09:49</t>
  </si>
  <si>
    <t>09.09.2023 18:34:39</t>
  </si>
  <si>
    <t>09.09.2023 21:06:00</t>
  </si>
  <si>
    <t>TR-82 35-15-M00082_35-15-M00082_66599222</t>
  </si>
  <si>
    <t>09.09.2023 18:42:20</t>
  </si>
  <si>
    <t>09.09.2023 19:15:40</t>
  </si>
  <si>
    <t>TR-73 ( M-773) 35-30-M00773_43004478_56367611_56367611</t>
  </si>
  <si>
    <t>09.09.2023 18:44:25</t>
  </si>
  <si>
    <t>09.09.2023 19:18:08</t>
  </si>
  <si>
    <t>09.09.2023 18:45:09</t>
  </si>
  <si>
    <t>09.09.2023 19:10:21</t>
  </si>
  <si>
    <t>ÇAYAĞZI ÇELEBİLER TR-4 35-31-L00276_DIREK TIPI TRAFO HUCRESI H01_2050614</t>
  </si>
  <si>
    <t>09.09.2023 18:49:15</t>
  </si>
  <si>
    <t>09.09.2023 21:37:09</t>
  </si>
  <si>
    <t>M-1642 35-03-M01642_M-1680 M04_96264137</t>
  </si>
  <si>
    <t>09.09.2023 18:50:00</t>
  </si>
  <si>
    <t>10.09.2023 03:57:45</t>
  </si>
  <si>
    <t>L-266 35-18-L00266_ H_97466112</t>
  </si>
  <si>
    <t>OG Kademe Ayarı</t>
  </si>
  <si>
    <t>09.09.2023 18:58:06</t>
  </si>
  <si>
    <t>09.09.2023 19:34:10</t>
  </si>
  <si>
    <t>KAYMAKÇI İM 35-15-A00004_EMİRLİOVA L07_2333299</t>
  </si>
  <si>
    <t>09.09.2023 19:03:00</t>
  </si>
  <si>
    <t>09.09.2023 19:26:12</t>
  </si>
  <si>
    <t>YOLÜSTÜ İM 35-15-A00002_ERTUĞRUL KÖYÜ L15_2316543</t>
  </si>
  <si>
    <t>09.09.2023 19:32:40</t>
  </si>
  <si>
    <t>K-4605 35-01-K04605_DAĞITIM TRAFOSU K03_77835644</t>
  </si>
  <si>
    <t>09.09.2023 19:07:31</t>
  </si>
  <si>
    <t>09.09.2023 19:17:50</t>
  </si>
  <si>
    <t>TR-126 35-16-L00126_95002519524_95002519524</t>
  </si>
  <si>
    <t>09.09.2023 19:08:12</t>
  </si>
  <si>
    <t>09.09.2023 21:04:40</t>
  </si>
  <si>
    <t>09.09.2023 19:54:14</t>
  </si>
  <si>
    <t>09.09.2023 19:12:45</t>
  </si>
  <si>
    <t>09.09.2023 19:24:22</t>
  </si>
  <si>
    <t>MURADİYE ORTA ÖLÇEKLİ SANAYİ TR-11 45-71-M00229_C C1_44453755</t>
  </si>
  <si>
    <t>09.09.2023 19:15:14</t>
  </si>
  <si>
    <t>09.09.2023 22:40:26</t>
  </si>
  <si>
    <t>HÜSEYİN KÖKLÜK SULAMA GRUBU 35-29-M00362_35-29-M00362_2350376</t>
  </si>
  <si>
    <t>09.09.2023 19:31:05</t>
  </si>
  <si>
    <t>09.09.2023 20:12:21</t>
  </si>
  <si>
    <t>ALİAĞA TR-43 DM 35-17-M00043_HatBaşıAyırıcı_72823518 M13_72823518</t>
  </si>
  <si>
    <t>09.09.2023 19:33:39</t>
  </si>
  <si>
    <t>09.09.2023 21:17:20</t>
  </si>
  <si>
    <t>KUŞLUK ÇAMKÖY TR-1 45-75-M00144_A_56385664_56385664</t>
  </si>
  <si>
    <t>09.09.2023 19:34:21</t>
  </si>
  <si>
    <t>09.09.2023 23:41:38</t>
  </si>
  <si>
    <t>K-2560 35-03-K02560_B_56363649_56363649</t>
  </si>
  <si>
    <t>09.09.2023 19:40:58</t>
  </si>
  <si>
    <t>09.09.2023 21:03:12</t>
  </si>
  <si>
    <t>ZEYTİNDAĞ DM 35-16-M00138_ZEYTİNDAĞ M05_76071852</t>
  </si>
  <si>
    <t>09.09.2023 19:41:55</t>
  </si>
  <si>
    <t>09.09.2023 19:50:59</t>
  </si>
  <si>
    <t>K-3322 35-09-K03322_E e1b_5870070</t>
  </si>
  <si>
    <t>09.09.2023 19:47:44</t>
  </si>
  <si>
    <t>09.09.2023 20:19:27</t>
  </si>
  <si>
    <t>SAKARLI KÖK 45-76-M00046_BADEMLİ M02_72214544</t>
  </si>
  <si>
    <t>09.09.2023 19:59:50</t>
  </si>
  <si>
    <t>10.09.2023 07:03:00</t>
  </si>
  <si>
    <t>DEREKÖY KÖK 45-77-L00290_HatBaşıAyırıcı_89227523 L04_89227523</t>
  </si>
  <si>
    <t>09.09.2023 20:03:50</t>
  </si>
  <si>
    <t>09.09.2023 21:09:32</t>
  </si>
  <si>
    <t>MAVİDERE TR-4 35-31-L00213_C_91201322_91201322</t>
  </si>
  <si>
    <t>09.09.2023 20:03:59</t>
  </si>
  <si>
    <t>09.09.2023 21:08:57</t>
  </si>
  <si>
    <t>M-3312(YATIRIM REZERVE) 35-07-M03312_98911044_98911044</t>
  </si>
  <si>
    <t>09.09.2023 20:08:17</t>
  </si>
  <si>
    <t>09.09.2023 22:26:03</t>
  </si>
  <si>
    <t>K-2302 35-04-K02302_99496626_99496626</t>
  </si>
  <si>
    <t>09.09.2023 20:24:28</t>
  </si>
  <si>
    <t>09.09.2023 22:08:51</t>
  </si>
  <si>
    <t>09.09.2023 20:27:19</t>
  </si>
  <si>
    <t>09.09.2023 20:31:32</t>
  </si>
  <si>
    <t>TR-362 UMUTKÖY SİTESİ TR 35-19-M00405_9740570_60982360_60982360</t>
  </si>
  <si>
    <t>09.09.2023 20:36:52</t>
  </si>
  <si>
    <t>09.09.2023 21:41:30</t>
  </si>
  <si>
    <t>DM-3/21 (AKMESCİD GİRİŞ) 45-71-M00101_E dm3/21e1b_45134665</t>
  </si>
  <si>
    <t>09.09.2023 20:46:54</t>
  </si>
  <si>
    <t>09.09.2023 22:15:05</t>
  </si>
  <si>
    <t>09.09.2023 21:53:17</t>
  </si>
  <si>
    <t>09.09.2023 21:36:50</t>
  </si>
  <si>
    <t>09.09.2023 22:38:00</t>
  </si>
  <si>
    <t>ÇAYAĞZI KÖK 35-31-L00259_ÇAYAGZI L05_2337271</t>
  </si>
  <si>
    <t>09.09.2023 22:00:00</t>
  </si>
  <si>
    <t>M-1686 35-02-M01686_B_56380701_56380701</t>
  </si>
  <si>
    <t>09.09.2023 21:50:56</t>
  </si>
  <si>
    <t>09.09.2023 22:47:10</t>
  </si>
  <si>
    <t>TR-41 45-77-L00041_945488565_945488565</t>
  </si>
  <si>
    <t>09.09.2023 22:14:30</t>
  </si>
  <si>
    <t>10.09.2023 00:03:35</t>
  </si>
  <si>
    <t>SEYREK TR-2/1 35-28-M00378_95001382370_95001382370</t>
  </si>
  <si>
    <t>09.09.2023 22:22:23</t>
  </si>
  <si>
    <t>09.09.2023 22:56:45</t>
  </si>
  <si>
    <t>K-4982 35-04-K04982_K-4561 K06_95325411</t>
  </si>
  <si>
    <t>09.09.2023 23:00:20</t>
  </si>
  <si>
    <t>FUNDACIK KÖK 45-75-M00068_HatBaşıAyırıcı_53135520 M03_53135520</t>
  </si>
  <si>
    <t>09.09.2023 23:00:23</t>
  </si>
  <si>
    <t>10.09.2023 01:04:41</t>
  </si>
  <si>
    <t>09.09.2023 23:12:06</t>
  </si>
  <si>
    <t>10.09.2023 01:09:03</t>
  </si>
  <si>
    <t>ZEYTİNOVA SULAMA TR-2 35-20-L00278_B_93564179_93564179</t>
  </si>
  <si>
    <t>09.09.2023 23:15:21</t>
  </si>
  <si>
    <t>10.09.2023 02:02:49</t>
  </si>
  <si>
    <t>M-3302 (YATIRIM REZERVE) 35-07-M03302_B_56374337_56374337</t>
  </si>
  <si>
    <t>09.09.2023 23:48:45</t>
  </si>
  <si>
    <t>10.09.2023 00:39:42</t>
  </si>
  <si>
    <t>10.09.2023 00:16:32</t>
  </si>
  <si>
    <t>10.09.2023 01:04:15</t>
  </si>
  <si>
    <t>M-3302 (YATIRIM REZERVE) 35-07-M03302_967136179_967136179</t>
  </si>
  <si>
    <t>10.09.2023 00:39:40</t>
  </si>
  <si>
    <t>10.09.2023 03:24:12</t>
  </si>
  <si>
    <t>BOĞAZİÇİ İM 35-01-A00001_SAMANTEPE K06_2307521</t>
  </si>
  <si>
    <t>10.09.2023 01:06:10</t>
  </si>
  <si>
    <t>10.09.2023 01:07:10</t>
  </si>
  <si>
    <t>M-1189 35-03-M01189_910539191_910539191</t>
  </si>
  <si>
    <t>10.09.2023 01:07:34</t>
  </si>
  <si>
    <t>10.09.2023 02:25:22</t>
  </si>
  <si>
    <t>BORNOVA TM 35-02-A00005_YASSITEPE M45_2308403</t>
  </si>
  <si>
    <t>10.09.2023 01:32:30</t>
  </si>
  <si>
    <t>10.09.2023 02:11:34</t>
  </si>
  <si>
    <t>BORNOVA TM 35-02-A00005_YUNUS M44_2308402</t>
  </si>
  <si>
    <t>10.09.2023 03:24:17</t>
  </si>
  <si>
    <t>ULUCAK TM 35-28-A00002_ÇİĞLİ-1 M04_2313767</t>
  </si>
  <si>
    <t>10.09.2023 01:38:57</t>
  </si>
  <si>
    <t>10.09.2023 04:01:00</t>
  </si>
  <si>
    <t>ULUCAK TM 35-28-A00002_MENEMEN-1 M03_2313766</t>
  </si>
  <si>
    <t>10.09.2023 01:46:33</t>
  </si>
  <si>
    <t>10.09.2023 04:06:13</t>
  </si>
  <si>
    <t>ULUCAK TM 35-28-A00002_DSİ M06_2313768</t>
  </si>
  <si>
    <t>10.09.2023 02:01:51</t>
  </si>
  <si>
    <t>10.09.2023 03:16:20</t>
  </si>
  <si>
    <t>M-1578 GEÇİT 35-02-M01578_M-1859 M02_2113286</t>
  </si>
  <si>
    <t>10.09.2023 02:52:05</t>
  </si>
  <si>
    <t>M-1709 35-02-M01709_M-1438 M03_2041571</t>
  </si>
  <si>
    <t>10.09.2023 04:52:05</t>
  </si>
  <si>
    <t>ALTINOLUK TR-5 35-31-L00442_ H_47775668</t>
  </si>
  <si>
    <t>10.09.2023 02:53:12</t>
  </si>
  <si>
    <t>10.09.2023 03:27:50</t>
  </si>
  <si>
    <t>BERGAMA TM 35-16-A00004_TR-A M12_2314067</t>
  </si>
  <si>
    <t>TEİAŞ Trafo Bakım Çalışması</t>
  </si>
  <si>
    <t>10.09.2023 03:02:11</t>
  </si>
  <si>
    <t>10.09.2023 03:32:50</t>
  </si>
  <si>
    <t>YUKARIBEY DM (TR-3) 35-16-M00866_ÇAMAVLU M05_79464826</t>
  </si>
  <si>
    <t>10.09.2023 03:06:20</t>
  </si>
  <si>
    <t>10.09.2023 03:07:00</t>
  </si>
  <si>
    <t>M-2069 35-02-M02069_M-2710 M01_44426717</t>
  </si>
  <si>
    <t>10.09.2023 11:28:13</t>
  </si>
  <si>
    <t>HILAL GIS TM 35-01-A00010_HİLAL-9 K02_2056015</t>
  </si>
  <si>
    <t>10.09.2023 04:04:00</t>
  </si>
  <si>
    <t>10.09.2023 04:40:10</t>
  </si>
  <si>
    <t>10.09.2023 04:12:05</t>
  </si>
  <si>
    <t>10.09.2023 05:46:02</t>
  </si>
  <si>
    <t>K-889 GEÇİT 35-01-K00889_K-1552 K01_85308775</t>
  </si>
  <si>
    <t>10.09.2023 06:37:51</t>
  </si>
  <si>
    <t>K-3703 35-01-K03703_TRAFO-1 K04_42587994</t>
  </si>
  <si>
    <t>10.09.2023 05:21:50</t>
  </si>
  <si>
    <t>10.09.2023 05:30:24</t>
  </si>
  <si>
    <t>K-3303 35-04-K03303_A A1B_5779320</t>
  </si>
  <si>
    <t>10.09.2023 05:27:58</t>
  </si>
  <si>
    <t>10.09.2023 06:42:38</t>
  </si>
  <si>
    <t>K-122 35-01-K00122_B_56376185_56376185</t>
  </si>
  <si>
    <t>10.09.2023 05:38:28</t>
  </si>
  <si>
    <t>10.09.2023 09:50:20</t>
  </si>
  <si>
    <t>K-122 35-01-K00122_C_56374869_56374869</t>
  </si>
  <si>
    <t>10.09.2023 06:36:06</t>
  </si>
  <si>
    <t>10.09.2023 10:39:12</t>
  </si>
  <si>
    <t>10.09.2023 06:37:20</t>
  </si>
  <si>
    <t>10.09.2023 07:38:30</t>
  </si>
  <si>
    <t>10.09.2023 06:37:21</t>
  </si>
  <si>
    <t>10.09.2023 07:38:00</t>
  </si>
  <si>
    <t>10.09.2023 07:20:42</t>
  </si>
  <si>
    <t>10.09.2023 07:24:53</t>
  </si>
  <si>
    <t>10.09.2023 07:37:14</t>
  </si>
  <si>
    <t>10.09.2023 08:12:58</t>
  </si>
  <si>
    <t>KÖPRÜBAŞI TR-26 45-86-M00369_TR-26 M01_91773661</t>
  </si>
  <si>
    <t>10.09.2023 07:49:50</t>
  </si>
  <si>
    <t>10.09.2023 08:09:10</t>
  </si>
  <si>
    <t>SARUHANLI TR-15 45-80-M00015_SARUHANLI TR-13 M02_60962800</t>
  </si>
  <si>
    <t>10.09.2023 07:54:01</t>
  </si>
  <si>
    <t>10.09.2023 08:25:10</t>
  </si>
  <si>
    <t>M-13 35-02-M00013_M-30 M10_2064791</t>
  </si>
  <si>
    <t>10.09.2023 07:57:52</t>
  </si>
  <si>
    <t>10.09.2023 08:00:11</t>
  </si>
  <si>
    <t>M-2417 35-04-M02417__79007392_79007392</t>
  </si>
  <si>
    <t>10.09.2023 08:04:36</t>
  </si>
  <si>
    <t>10.09.2023 08:29:09</t>
  </si>
  <si>
    <t>ÜÇPINAR DM 45-71-M00183_PELİTALAN M03_72249125</t>
  </si>
  <si>
    <t>10.09.2023 08:07:37</t>
  </si>
  <si>
    <t>10.09.2023 08:23:19</t>
  </si>
  <si>
    <t>KÖPRÜBAŞI TR-25 (SANAYİ) 45-86-M00025_KÖPRÜBAŞI TR-26 M01_72219312</t>
  </si>
  <si>
    <t>10.09.2023 08:11:40</t>
  </si>
  <si>
    <t>10.09.2023 08:32:31</t>
  </si>
  <si>
    <t>10.09.2023 08:12:24</t>
  </si>
  <si>
    <t>10.09.2023 09:59:30</t>
  </si>
  <si>
    <t>KAYAKÖY DM 35-15-L00866_KAYAKÖY MERKEZ L06_72307164</t>
  </si>
  <si>
    <t>10.09.2023 08:20:30</t>
  </si>
  <si>
    <t>10.09.2023 09:02:00</t>
  </si>
  <si>
    <t>YENİKÖY HASYURT TR-1 45-75-M00270_C_91348328_91348328</t>
  </si>
  <si>
    <t>10.09.2023 08:23:06</t>
  </si>
  <si>
    <t>10.09.2023 12:29:09</t>
  </si>
  <si>
    <t>ÖRNEKKÖY TR6 35-27-L00131_D_56382447_56382447</t>
  </si>
  <si>
    <t>10.09.2023 08:29:40</t>
  </si>
  <si>
    <t>10.09.2023 15:21:23</t>
  </si>
  <si>
    <t>İTOB DM 35-22-M00089_TEKELİ SULAMA M08_2328011</t>
  </si>
  <si>
    <t>10.09.2023 08:31:28</t>
  </si>
  <si>
    <t>10.09.2023 09:53:55</t>
  </si>
  <si>
    <t>10.09.2023 08:32:53</t>
  </si>
  <si>
    <t>10.09.2023 09:31:08</t>
  </si>
  <si>
    <t>ANADOLU YEM KÖK 35-26-M00754_HAVAI HAT M05_65910745</t>
  </si>
  <si>
    <t>10.09.2023 08:36:50</t>
  </si>
  <si>
    <t>10.09.2023 11:43:30</t>
  </si>
  <si>
    <t>L-111 OVACIK 35-18-L00111_966378287_966378287</t>
  </si>
  <si>
    <t>10.09.2023 08:40:14</t>
  </si>
  <si>
    <t>10.09.2023 10:38:41</t>
  </si>
  <si>
    <t>10.09.2023 08:42:40</t>
  </si>
  <si>
    <t>10.09.2023 11:07:30</t>
  </si>
  <si>
    <t>10.09.2023 08:47:00</t>
  </si>
  <si>
    <t>10.09.2023 11:40:58</t>
  </si>
  <si>
    <t>TR-107 35-26-M00107_TR-111 M02_65976157</t>
  </si>
  <si>
    <t>Müteahhit Çalışması</t>
  </si>
  <si>
    <t>10.09.2023 08:53:00</t>
  </si>
  <si>
    <t>10.09.2023 19:27:00</t>
  </si>
  <si>
    <t>KONAKLI DM 35-15-L00898_BARACIK L10_67094802</t>
  </si>
  <si>
    <t>10.09.2023 08:54:18</t>
  </si>
  <si>
    <t>10.09.2023 09:38:00</t>
  </si>
  <si>
    <t>ARSLANLAR TM 35-26-A00004_SANAYİ-2 M11_2305578</t>
  </si>
  <si>
    <t>10.09.2023 08:56:20</t>
  </si>
  <si>
    <t>10.09.2023 09:06:35</t>
  </si>
  <si>
    <t>SELÇUK İM/DM 35-13-A00004_ŞEHİR-2 L13_65986061</t>
  </si>
  <si>
    <t>10.09.2023 08:58:26</t>
  </si>
  <si>
    <t>10.09.2023 12:47:00</t>
  </si>
  <si>
    <t>ÜNİVERSİTE TM 35-02-A00008_PINARBAŞI-2 M24_2061520</t>
  </si>
  <si>
    <t>10.09.2023 12:26:20</t>
  </si>
  <si>
    <t>BALLICA İM 45-72-A00005_BÜNYAN OSMANİYE L02_2095874</t>
  </si>
  <si>
    <t>10.09.2023 09:04:51</t>
  </si>
  <si>
    <t>10.09.2023 09:19:46</t>
  </si>
  <si>
    <t>TR-1-5/8 (SABRİNİN KAHVE) 35-20-L00052_YANIKKAVAK MERKEZ L01_66524791</t>
  </si>
  <si>
    <t>10.09.2023 09:06:47</t>
  </si>
  <si>
    <t>10.09.2023 19:03:40</t>
  </si>
  <si>
    <t>MURADİYE DM-5/6 KÖK 45-71-M00245_İŞLER METAL M11_72322350</t>
  </si>
  <si>
    <t>10.09.2023 09:08:08</t>
  </si>
  <si>
    <t>10.09.2023 19:50:51</t>
  </si>
  <si>
    <t>SANAYİ SİTESİ TR-3 35-17-M00298_DAĞITIM TRAFO SANAYİSİTESİ TR-3 M04_66279980</t>
  </si>
  <si>
    <t>10.09.2023 09:09:26</t>
  </si>
  <si>
    <t>10.09.2023 10:52:30</t>
  </si>
  <si>
    <t>DM02/TR-14  BULVAR ÜZERİ 45-73-M00031_DAĞITIM TRAFOSU DM-2/14 M03_66902051</t>
  </si>
  <si>
    <t>10.09.2023 09:11:06</t>
  </si>
  <si>
    <t>10.09.2023 11:12:00</t>
  </si>
  <si>
    <t>MURADİYE DM-5/8 KÖK 45-71-M00828_DM-5/11 M08_72087220</t>
  </si>
  <si>
    <t>10.09.2023 09:11:24</t>
  </si>
  <si>
    <t>10.09.2023 14:07:40</t>
  </si>
  <si>
    <t>10.09.2023 09:11:26</t>
  </si>
  <si>
    <t>10.09.2023 12:24:10</t>
  </si>
  <si>
    <t>TAYTAN OFİS KÖK 45-78-M00314_SALİHLİ DM-2 GİRİŞİ (DEMİRKÖPRÜ-2) M07_60669742</t>
  </si>
  <si>
    <t>10.09.2023 09:12:20</t>
  </si>
  <si>
    <t>10.09.2023 18:49:20</t>
  </si>
  <si>
    <t>MURADİYE DM-9/4 45-71-M00636_DM-5/6-B KÖK M08_2077242</t>
  </si>
  <si>
    <t>10.09.2023 09:14:15</t>
  </si>
  <si>
    <t>10.09.2023 13:11:20</t>
  </si>
  <si>
    <t>YENİFOÇA TR-53 35-23-M00053_YENİFOÇA TR-51 M01_72156680</t>
  </si>
  <si>
    <t>10.09.2023 09:17:40</t>
  </si>
  <si>
    <t>10.09.2023 09:49:10</t>
  </si>
  <si>
    <t>TR-81 35-16-L00081_35-16-L00081_71997482</t>
  </si>
  <si>
    <t>10.09.2023 09:19:20</t>
  </si>
  <si>
    <t>10.09.2023 09:36:10</t>
  </si>
  <si>
    <t>KINIK ORGANİZE DM 35-24-M00208_HatBaşıAyırıcı_72291214 M13_72291214</t>
  </si>
  <si>
    <t>10.09.2023 09:21:56</t>
  </si>
  <si>
    <t>10.09.2023 12:09:00</t>
  </si>
  <si>
    <t>IŞIK TARIM KÖK 35-27-L00352_ÖREN KÖK  ÇIKIŞI L03_2121424</t>
  </si>
  <si>
    <t>10.09.2023 09:24:30</t>
  </si>
  <si>
    <t>10.09.2023 13:47:00</t>
  </si>
  <si>
    <t>TR-102 35-16-L00102_35-16-L00102_83184437</t>
  </si>
  <si>
    <t>10.09.2023 09:33:48</t>
  </si>
  <si>
    <t>10.09.2023 11:50:54</t>
  </si>
  <si>
    <t>KIRKAĞAÇ TR-9 45-76-M00009_955244572_955244572</t>
  </si>
  <si>
    <t>10.09.2023 09:35:02</t>
  </si>
  <si>
    <t>10.09.2023 10:37:54</t>
  </si>
  <si>
    <t>KÖPRÜBAŞI TR-6 45-86-M00006_45-86-M00006_84575824</t>
  </si>
  <si>
    <t>10.09.2023 09:37:00</t>
  </si>
  <si>
    <t>10.09.2023 11:04:41</t>
  </si>
  <si>
    <t>TR-36 45-77-L00036_DAĞITIM TRAFOSU L04_72219222</t>
  </si>
  <si>
    <t>10.09.2023 09:46:11</t>
  </si>
  <si>
    <t>10.09.2023 12:13:11</t>
  </si>
  <si>
    <t>K-122 35-01-K00122_35-01-K00122_42881107</t>
  </si>
  <si>
    <t>10.09.2023 10:04:37</t>
  </si>
  <si>
    <t>YENİFOÇA TR-16 35-23-M00016_42097724_56373213_56373213</t>
  </si>
  <si>
    <t>10.09.2023 09:58:06</t>
  </si>
  <si>
    <t>10.09.2023 11:32:41</t>
  </si>
  <si>
    <t>M-279 35-02-M00279_M-281 M02_89088816</t>
  </si>
  <si>
    <t>10.09.2023 10:01:04</t>
  </si>
  <si>
    <t>10.09.2023 13:06:00</t>
  </si>
  <si>
    <t>TEKKE AZİZ YILMAZ GRB. TR-5 35-15-L00127_35-15-L00127_2359705</t>
  </si>
  <si>
    <t>10.09.2023 10:02:23</t>
  </si>
  <si>
    <t>10.09.2023 10:10:10</t>
  </si>
  <si>
    <t>SARIKAYA KÖK 35-31-L00284_ALTINOLUK L05_2337274</t>
  </si>
  <si>
    <t>10.09.2023 10:06:35</t>
  </si>
  <si>
    <t>10.09.2023 13:12:00</t>
  </si>
  <si>
    <t>HALİLBEYLİ DM 35-27-M00620_KARMEZ-2 M09_2306332</t>
  </si>
  <si>
    <t>10.09.2023 10:07:12</t>
  </si>
  <si>
    <t>10.09.2023 10:59:34</t>
  </si>
  <si>
    <t>TAT DM 35-26-M00070_ARMAS GİRİŞ M03_64662305</t>
  </si>
  <si>
    <t>10.09.2023 10:08:10</t>
  </si>
  <si>
    <t>10.09.2023 15:09:10</t>
  </si>
  <si>
    <t>EKREM KURDEŞ SULAMA GRUBU 35-29-L00663_35-29-L00663_2372812</t>
  </si>
  <si>
    <t>10.09.2023 10:28:32</t>
  </si>
  <si>
    <t>10.09.2023 11:46:17</t>
  </si>
  <si>
    <t>SELENDİ TR-30 (HÜKÜMET KONAĞI) 45-81-M00030_945636327_945636327</t>
  </si>
  <si>
    <t>10.09.2023 10:32:46</t>
  </si>
  <si>
    <t>10.09.2023 12:29:42</t>
  </si>
  <si>
    <t>IRLAMAZ KÖK 45-83-L00153_ÇEPİNDERE TR-1 L02_72158531</t>
  </si>
  <si>
    <t>10.09.2023 10:34:15</t>
  </si>
  <si>
    <t>10.09.2023 11:26:28</t>
  </si>
  <si>
    <t>K-3094 35-02-K03094_C_56379031_56379031</t>
  </si>
  <si>
    <t>10.09.2023 10:36:25</t>
  </si>
  <si>
    <t>10.09.2023 18:42:30</t>
  </si>
  <si>
    <t>TR-2/29 45-83-L00029_TR-2/26 ABACILAR L04_61210069</t>
  </si>
  <si>
    <t>10.09.2023 10:37:40</t>
  </si>
  <si>
    <t>10.09.2023 11:22:30</t>
  </si>
  <si>
    <t>10.09.2023 10:43:27</t>
  </si>
  <si>
    <t>10.09.2023 10:55:57</t>
  </si>
  <si>
    <t>SARIGÖL DM 45-79-M00069_ESKİ KÖYLER FİDERİ M05_2318419</t>
  </si>
  <si>
    <t>10.09.2023 10:48:16</t>
  </si>
  <si>
    <t>10.09.2023 14:53:50</t>
  </si>
  <si>
    <t>TR-41 KÖK 45-78-L00041_TR-44 L01_65890188</t>
  </si>
  <si>
    <t>10.09.2023 10:50:40</t>
  </si>
  <si>
    <t>10.09.2023 11:18:41</t>
  </si>
  <si>
    <t>KARŞIYAKA MAHALLESİ TR-1 35-17-R00008_35-17-R00008_2376373</t>
  </si>
  <si>
    <t>10.09.2023 10:54:50</t>
  </si>
  <si>
    <t>10.09.2023 14:50:15</t>
  </si>
  <si>
    <t>M-1 35-02-M00001_M-1269 M12_78582489</t>
  </si>
  <si>
    <t>10.09.2023 10:56:50</t>
  </si>
  <si>
    <t>10.09.2023 11:30:10</t>
  </si>
  <si>
    <t>DM-4/TR-29 35-22-M00808_95001309912_95001309912</t>
  </si>
  <si>
    <t>10.09.2023 10:57:13</t>
  </si>
  <si>
    <t>10.09.2023 13:39:24</t>
  </si>
  <si>
    <t>M-13 35-02-M00013_M-30 M10_2333808</t>
  </si>
  <si>
    <t>10.09.2023 10:58:00</t>
  </si>
  <si>
    <t>10.09.2023 12:15:00</t>
  </si>
  <si>
    <t>10.09.2023 11:00:21</t>
  </si>
  <si>
    <t>10.09.2023 12:36:03</t>
  </si>
  <si>
    <t>SANAYİ SİTESİ TR-4 35-17-M00299_DAĞITIM TRAFO SNAYİ SİTESİ TR--4 M04_66276640</t>
  </si>
  <si>
    <t>10.09.2023 11:01:25</t>
  </si>
  <si>
    <t>10.09.2023 11:59:35</t>
  </si>
  <si>
    <t>10.09.2023 11:01:40</t>
  </si>
  <si>
    <t>10.09.2023 11:17:21</t>
  </si>
  <si>
    <t>TR-3 (M-703) 35-30-M00703_35-30-M00703_66046339</t>
  </si>
  <si>
    <t>10.09.2023 11:04:13</t>
  </si>
  <si>
    <t>10.09.2023 12:55:04</t>
  </si>
  <si>
    <t>ULUKENT KÖK-15 35-28-M00070_ULUKENT-6/7 M04_66524931</t>
  </si>
  <si>
    <t>10.09.2023 11:06:26</t>
  </si>
  <si>
    <t>10.09.2023 12:57:00</t>
  </si>
  <si>
    <t>YAKACIK TR-6 35-20-L00244_955212109_955212109</t>
  </si>
  <si>
    <t>10.09.2023 11:06:39</t>
  </si>
  <si>
    <t>10.09.2023 14:19:03</t>
  </si>
  <si>
    <t>TR-16 45-77-L00016_TR-17 L03_2107663</t>
  </si>
  <si>
    <t>10.09.2023 11:08:50</t>
  </si>
  <si>
    <t>10.09.2023 18:41:07</t>
  </si>
  <si>
    <t>MURADİYE TR 2/A 45-71-M00201_A A1_5966106</t>
  </si>
  <si>
    <t>10.09.2023 11:10:28</t>
  </si>
  <si>
    <t>10.09.2023 13:06:46</t>
  </si>
  <si>
    <t>K-1391 35-01-K01391_913572545_913572545</t>
  </si>
  <si>
    <t>10.09.2023 11:13:13</t>
  </si>
  <si>
    <t>10.09.2023 12:25:40</t>
  </si>
  <si>
    <t>SELENDİ DM 45-81-M00001_HatBaşıAyırıcı_53134869 M14_53134869</t>
  </si>
  <si>
    <t>10.09.2023 11:16:55</t>
  </si>
  <si>
    <t>10.09.2023 13:55:30</t>
  </si>
  <si>
    <t>M-1686 35-02-M01686_B_56375507_56375507</t>
  </si>
  <si>
    <t>10.09.2023 11:20:21</t>
  </si>
  <si>
    <t>10.09.2023 14:55:43</t>
  </si>
  <si>
    <t>TÜRKELLİ DM (TR-4) 35-28-M00368_TÜRKELLİ ÇIKIŞ M04_56298987</t>
  </si>
  <si>
    <t>10.09.2023 11:26:50</t>
  </si>
  <si>
    <t>10.09.2023 11:35:21</t>
  </si>
  <si>
    <t>10.09.2023 11:27:45</t>
  </si>
  <si>
    <t>10.09.2023 15:56:30</t>
  </si>
  <si>
    <t>M-1270 35-02-M01270_M-228 M02_2067302</t>
  </si>
  <si>
    <t>10.09.2023 11:30:15</t>
  </si>
  <si>
    <t>10.09.2023 11:45:35</t>
  </si>
  <si>
    <t>10.09.2023 11:37:22</t>
  </si>
  <si>
    <t>10.09.2023 14:07:10</t>
  </si>
  <si>
    <t>10.09.2023 11:40:41</t>
  </si>
  <si>
    <t>10.09.2023 12:02:44</t>
  </si>
  <si>
    <t>M-228 35-02-M00228_TRAFO-1 K04_49764239</t>
  </si>
  <si>
    <t>10.09.2023 14:04:43</t>
  </si>
  <si>
    <t>TR-37 45-77-L00037_DAĞITIM TRAFOSU L03_72210374</t>
  </si>
  <si>
    <t>10.09.2023 12:01:24</t>
  </si>
  <si>
    <t>10.09.2023 15:00:03</t>
  </si>
  <si>
    <t>SANAYİ SİTESİ TR-5 35-17-M00300_DAĞITIM TRAFO SANAYİ SİTESİ TR-5 M04_66271987</t>
  </si>
  <si>
    <t>10.09.2023 12:03:45</t>
  </si>
  <si>
    <t>10.09.2023 14:13:56</t>
  </si>
  <si>
    <t>K-1391 35-01-K01391_35-01-K01391_2367937</t>
  </si>
  <si>
    <t>10.09.2023 13:12:54</t>
  </si>
  <si>
    <t>10.09.2023 12:28:39</t>
  </si>
  <si>
    <t>10.09.2023 14:02:19</t>
  </si>
  <si>
    <t>10.09.2023 12:34:24</t>
  </si>
  <si>
    <t>10.09.2023 16:38:13</t>
  </si>
  <si>
    <t>MEHMET ÇUĞ VE ARK. T-SULAMA GRB. 35-13-L00136_DIREK TIPI TRAFO HUCRESI H01_2042170</t>
  </si>
  <si>
    <t>10.09.2023 12:37:36</t>
  </si>
  <si>
    <t>10.09.2023 20:04:30</t>
  </si>
  <si>
    <t>HACIHALİLLER TR-1 KÖK 45-71-M00066_HACIHALİLLER TR-3 M01_72238428</t>
  </si>
  <si>
    <t>10.09.2023 12:40:02</t>
  </si>
  <si>
    <t>10.09.2023 16:10:50</t>
  </si>
  <si>
    <t>M-3042 35-02-M03042_M-2796 M03_79464382</t>
  </si>
  <si>
    <t>10.09.2023 12:46:48</t>
  </si>
  <si>
    <t>10.09.2023 15:28:22</t>
  </si>
  <si>
    <t>ÇANDARLI TR-13 35-30-M00012_DIREK TIPI TRAFO HUCRESI H01_2049153</t>
  </si>
  <si>
    <t>10.09.2023 12:54:19</t>
  </si>
  <si>
    <t>10.09.2023 13:59:55</t>
  </si>
  <si>
    <t>EMİRALEM TR-10 35-28-M00235_B_91397357_91397357</t>
  </si>
  <si>
    <t>10.09.2023 13:02:29</t>
  </si>
  <si>
    <t>10.09.2023 17:38:37</t>
  </si>
  <si>
    <t>DM02/TR18 BELEDİYE ÖNÜ 45-73-M00012_DM-2/19 M02_66932990</t>
  </si>
  <si>
    <t>10.09.2023 13:04:37</t>
  </si>
  <si>
    <t>10.09.2023 15:08:21</t>
  </si>
  <si>
    <t>SARUHANLI TR-16 45-80-M00016_A_56387895_56387895</t>
  </si>
  <si>
    <t>10.09.2023 13:32:17</t>
  </si>
  <si>
    <t>10.09.2023 15:20:32</t>
  </si>
  <si>
    <t>L-331 DENİZKENT 35-18-L00331_950436943_950436943</t>
  </si>
  <si>
    <t>10.09.2023 13:35:01</t>
  </si>
  <si>
    <t>10.09.2023 17:37:04</t>
  </si>
  <si>
    <t>10.09.2023 13:36:02</t>
  </si>
  <si>
    <t>10.09.2023 16:42:34</t>
  </si>
  <si>
    <t>TR-37/A 45-77-L00095_DAĞITIM TRAFOSU L03_72210784</t>
  </si>
  <si>
    <t>10.09.2023 13:46:29</t>
  </si>
  <si>
    <t>10.09.2023 16:50:20</t>
  </si>
  <si>
    <t>DİNDARLI KÖK TR-3 KAKLIK 45-79-M00395_YEŞİLOVA M01_72035366</t>
  </si>
  <si>
    <t>10.09.2023 13:47:50</t>
  </si>
  <si>
    <t>10.09.2023 13:48:00</t>
  </si>
  <si>
    <t>10.09.2023 13:57:22</t>
  </si>
  <si>
    <t>10.09.2023 14:38:50</t>
  </si>
  <si>
    <t>GÖRDES DM 45-75-M00050_GÜNEŞLİ M13_2083728</t>
  </si>
  <si>
    <t>10.09.2023 14:16:00</t>
  </si>
  <si>
    <t>10.09.2023 14:25:30</t>
  </si>
  <si>
    <t>10.09.2023 14:23:10</t>
  </si>
  <si>
    <t>10.09.2023 14:42:57</t>
  </si>
  <si>
    <t>ERENKÖY TOLOZ TR-1 45-73-M01020_945684384_945684384</t>
  </si>
  <si>
    <t>10.09.2023 14:27:42</t>
  </si>
  <si>
    <t>10.09.2023 17:03:56</t>
  </si>
  <si>
    <t>MURADİYE TR-3 45-71-M02147_953243938_953243938</t>
  </si>
  <si>
    <t>10.09.2023 14:37:30</t>
  </si>
  <si>
    <t>10.09.2023 22:27:49</t>
  </si>
  <si>
    <t>YAĞCILLI TR-3 45-82-M00329_A_56386845_56386845</t>
  </si>
  <si>
    <t>10.09.2023 14:40:47</t>
  </si>
  <si>
    <t>10.09.2023 17:16:34</t>
  </si>
  <si>
    <t>TR-140 35-19-L00140_B_91028213_91028213</t>
  </si>
  <si>
    <t>10.09.2023 14:44:25</t>
  </si>
  <si>
    <t>10.09.2023 15:24:34</t>
  </si>
  <si>
    <t>ALÇUK TM 35-17-A00001_HatBaşıAyırıcı_53133623 M30_53133623</t>
  </si>
  <si>
    <t>10.09.2023 14:49:40</t>
  </si>
  <si>
    <t>10.09.2023 18:05:17</t>
  </si>
  <si>
    <t>GÖKEYÜP ÖKÜZCÜK TR-3 45-78-M00807_DIREK TIPI TRAFO HUCRESI H01_2110069</t>
  </si>
  <si>
    <t>10.09.2023 14:57:26</t>
  </si>
  <si>
    <t>11.09.2023 00:26:21</t>
  </si>
  <si>
    <t>TOPÇAM SULAMA TR-12 35-16-M00205_35-16-M00205_2351136</t>
  </si>
  <si>
    <t>10.09.2023 15:03:49</t>
  </si>
  <si>
    <t>10.09.2023 15:32:10</t>
  </si>
  <si>
    <t>SELENDİ TR-5 45-81-M00005_945631551_945631551</t>
  </si>
  <si>
    <t>10.09.2023 15:05:31</t>
  </si>
  <si>
    <t>10.09.2023 15:53:18</t>
  </si>
  <si>
    <t>ATATÜRK MAH TR-3 35-27-L00108_DIREK TIPI TRAFO HUCRESI H01_2049666</t>
  </si>
  <si>
    <t>10.09.2023 15:07:01</t>
  </si>
  <si>
    <t>10.09.2023 15:13:20</t>
  </si>
  <si>
    <t>10.09.2023 15:07:52</t>
  </si>
  <si>
    <t>10.09.2023 17:09:18</t>
  </si>
  <si>
    <t>YENİCEKÖY YEŞİLLER TR-2 45-72-L00178_B_56401801_56401801</t>
  </si>
  <si>
    <t>10.09.2023 15:08:29</t>
  </si>
  <si>
    <t>10.09.2023 17:03:25</t>
  </si>
  <si>
    <t>10.09.2023 15:16:32</t>
  </si>
  <si>
    <t>10.09.2023 22:05:47</t>
  </si>
  <si>
    <t>10.09.2023 15:21:40</t>
  </si>
  <si>
    <t>10.09.2023 18:43:35</t>
  </si>
  <si>
    <t>TR-140 35-19-L00140_35-19-L00140_2350427</t>
  </si>
  <si>
    <t>10.09.2023 15:57:11</t>
  </si>
  <si>
    <t>GÖRDES DM 45-75-M00050_HatBaşıAyırıcı_53135015 M13_53135015</t>
  </si>
  <si>
    <t>10.09.2023 15:31:53</t>
  </si>
  <si>
    <t>10.09.2023 16:59:00</t>
  </si>
  <si>
    <t>10.09.2023 15:58:18</t>
  </si>
  <si>
    <t>10.09.2023 17:59:52</t>
  </si>
  <si>
    <t>TR-66 35-16-L00066_TR-73 L04_71994538</t>
  </si>
  <si>
    <t>OG Hatta Yabancı Cisim</t>
  </si>
  <si>
    <t>10.09.2023 16:07:10</t>
  </si>
  <si>
    <t>10.09.2023 16:54:30</t>
  </si>
  <si>
    <t>TR-17 35-31-L00017_A_91018367_91018367</t>
  </si>
  <si>
    <t>10.09.2023 16:08:09</t>
  </si>
  <si>
    <t>10.09.2023 16:59:55</t>
  </si>
  <si>
    <t>TR-63 GERENLİKUYU MEVKİİ 35-15-L00063_A_91245447_91245447</t>
  </si>
  <si>
    <t>10.09.2023 16:24:16</t>
  </si>
  <si>
    <t>10.09.2023 17:45:55</t>
  </si>
  <si>
    <t>TİRE İM-DM-1 35-29-A00001_BOYNUYOĞUN L04_2059646</t>
  </si>
  <si>
    <t>10.09.2023 16:33:22</t>
  </si>
  <si>
    <t>10.09.2023 16:37:40</t>
  </si>
  <si>
    <t>BOYNUYOĞUN KÖK 35-29-L00051_DM-1 L07_72215396</t>
  </si>
  <si>
    <t>10.09.2023 16:39:30</t>
  </si>
  <si>
    <t>10.09.2023 17:02:36</t>
  </si>
  <si>
    <t>10.09.2023 16:40:00</t>
  </si>
  <si>
    <t>10.09.2023 16:50:50</t>
  </si>
  <si>
    <t>DM-3/19 (ESKİ TR-2/72) 45-83-L00072_F_56401292_56401292</t>
  </si>
  <si>
    <t>10.09.2023 16:40:30</t>
  </si>
  <si>
    <t>10.09.2023 18:21:27</t>
  </si>
  <si>
    <t>TR-69 35-17-M00069_DAĞITIM TRAFO M-69 M03_66232158</t>
  </si>
  <si>
    <t>10.09.2023 16:47:41</t>
  </si>
  <si>
    <t>10.09.2023 18:50:50</t>
  </si>
  <si>
    <t>TR-74 35-16-M00074_35-16-M00074_47347488</t>
  </si>
  <si>
    <t>10.09.2023 16:50:30</t>
  </si>
  <si>
    <t>10.09.2023 17:36:00</t>
  </si>
  <si>
    <t>K-4781 35-04-K04781__72411001_72411001</t>
  </si>
  <si>
    <t>10.09.2023 16:50:52</t>
  </si>
  <si>
    <t>10.09.2023 21:25:28</t>
  </si>
  <si>
    <t>KULALAR TR-1 45-74-M00208_B_56393497_56393497</t>
  </si>
  <si>
    <t>10.09.2023 16:56:17</t>
  </si>
  <si>
    <t>10.09.2023 17:36:22</t>
  </si>
  <si>
    <t>TR-55 35-16-L00055_TR-56 L03_71984715</t>
  </si>
  <si>
    <t>10.09.2023 16:58:00</t>
  </si>
  <si>
    <t>10.09.2023 18:54:46</t>
  </si>
  <si>
    <t>10.09.2023 16:59:34</t>
  </si>
  <si>
    <t>10.09.2023 18:53:03</t>
  </si>
  <si>
    <t>DM-2/TR-10 35-13-L00051_DAĞITIM TRAFO DM-2/TR-10 L03_74769154</t>
  </si>
  <si>
    <t>10.09.2023 17:01:14</t>
  </si>
  <si>
    <t>10.09.2023 19:02:27</t>
  </si>
  <si>
    <t>TR-35 35-13-L00035_H H2B_5921190</t>
  </si>
  <si>
    <t>10.09.2023 17:02:06</t>
  </si>
  <si>
    <t>10.09.2023 18:10:36</t>
  </si>
  <si>
    <t>KEMALİYE DM (TR-1) 45-73-M00150_AKKEÇİLİ ÇIKIŞ M01_66716009</t>
  </si>
  <si>
    <t>10.09.2023 17:05:00</t>
  </si>
  <si>
    <t>10.09.2023 17:43:21</t>
  </si>
  <si>
    <t>KAREL KÖK 35-18-L00528_ L03_72061187</t>
  </si>
  <si>
    <t>10.09.2023 17:07:20</t>
  </si>
  <si>
    <t>10.09.2023 18:31:30</t>
  </si>
  <si>
    <t>ÜLKÜ KÖK 45-78-M01394_TAYTAN OFİS KÖK M05_83839669</t>
  </si>
  <si>
    <t>10.09.2023 17:10:50</t>
  </si>
  <si>
    <t>10.09.2023 18:01:20</t>
  </si>
  <si>
    <t>TR-67 45-77-L00067_TR-42 L04_72215653</t>
  </si>
  <si>
    <t>10.09.2023 17:14:53</t>
  </si>
  <si>
    <t>10.09.2023 17:52:00</t>
  </si>
  <si>
    <t>SÜLEYMANLI TR-12 45-72-L00332_956493403_956493403</t>
  </si>
  <si>
    <t>10.09.2023 17:16:40</t>
  </si>
  <si>
    <t>10.09.2023 18:46:05</t>
  </si>
  <si>
    <t>GÜZELKÖY KÖK 45-71-M00123_HAŞİM AKCURA ENH M03_50218077</t>
  </si>
  <si>
    <t>10.09.2023 17:18:20</t>
  </si>
  <si>
    <t>10.09.2023 18:49:52</t>
  </si>
  <si>
    <t>KILAVUZLAR KÖK 45-74-M00198_KILAVUZLAR M03_72237278</t>
  </si>
  <si>
    <t>10.09.2023 17:26:10</t>
  </si>
  <si>
    <t>10.09.2023 17:26:40</t>
  </si>
  <si>
    <t>ARSLANLAR TM 35-26-A00004_TR-B M18_2305566</t>
  </si>
  <si>
    <t>10.09.2023 17:34:01</t>
  </si>
  <si>
    <t>10.09.2023 19:02:00</t>
  </si>
  <si>
    <t>YAĞCILAR KÖK 45-71-M00179_SULAMALAR-AT ÇİFTLİĞİ M02_72258055</t>
  </si>
  <si>
    <t>10.09.2023 17:35:30</t>
  </si>
  <si>
    <t>10.09.2023 18:11:30</t>
  </si>
  <si>
    <t>10.09.2023 17:40:13</t>
  </si>
  <si>
    <t>10.09.2023 18:05:53</t>
  </si>
  <si>
    <t>ÇAYIR TR-3/A 35-20-L00459__72750563_72750563</t>
  </si>
  <si>
    <t>10.09.2023 17:40:56</t>
  </si>
  <si>
    <t>10.09.2023 20:21:47</t>
  </si>
  <si>
    <t>BOZYERLER TR-2 35-16-M00140_35-16-M00140_2362220</t>
  </si>
  <si>
    <t>10.09.2023 17:41:41</t>
  </si>
  <si>
    <t>10.09.2023 19:09:20</t>
  </si>
  <si>
    <t>10.09.2023 17:42:32</t>
  </si>
  <si>
    <t>10.09.2023 19:15:30</t>
  </si>
  <si>
    <t>YENİFOÇA TR-44 35-23-M00044_950420689_950420689</t>
  </si>
  <si>
    <t>10.09.2023 17:43:15</t>
  </si>
  <si>
    <t>10.09.2023 20:34:14</t>
  </si>
  <si>
    <t>L-105 35-18-L00105_OVACIK KÖYÜ AZMAK MEVKİ L03_2324753</t>
  </si>
  <si>
    <t>10.09.2023 17:48:40</t>
  </si>
  <si>
    <t>10.09.2023 18:17:22</t>
  </si>
  <si>
    <t>10.09.2023 17:57:28</t>
  </si>
  <si>
    <t>10.09.2023 18:13:40</t>
  </si>
  <si>
    <t>BEŞPINARLAR KÖYÜ TR-1 35-27-M00413_912632267_912632267</t>
  </si>
  <si>
    <t>10.09.2023 18:00:09</t>
  </si>
  <si>
    <t>10.09.2023 19:04:22</t>
  </si>
  <si>
    <t>ÇINARDİBİ TR-3 35-20-M00044_C_90949360_90949360</t>
  </si>
  <si>
    <t>10.09.2023 18:05:27</t>
  </si>
  <si>
    <t>10.09.2023 23:12:32</t>
  </si>
  <si>
    <t>KORDON KÖK 45-78-M00730_KÖSEALİ KABAZLI GÖBEKLİ M02_2105506</t>
  </si>
  <si>
    <t>10.09.2023 18:10:06</t>
  </si>
  <si>
    <t>10.09.2023 18:27:40</t>
  </si>
  <si>
    <t>AVDAN TR-4 45-82-M00234_A_56405104_56405104</t>
  </si>
  <si>
    <t>10.09.2023 18:16:46</t>
  </si>
  <si>
    <t>10.09.2023 20:32:37</t>
  </si>
  <si>
    <t>KUŞLUK ÇAMKÖY TR-1 45-75-M00144_C_56384969_56384969</t>
  </si>
  <si>
    <t>10.09.2023 18:25:08</t>
  </si>
  <si>
    <t>10.09.2023 23:11:00</t>
  </si>
  <si>
    <t>EKİZLER TR-1 35-16-M00094_35-16-M00094_2361499</t>
  </si>
  <si>
    <t>10.09.2023 18:25:10</t>
  </si>
  <si>
    <t>10.09.2023 21:48:40</t>
  </si>
  <si>
    <t>ÇANDARLI TR-3 35-30-M00003_A_90943898_90943898</t>
  </si>
  <si>
    <t>10.09.2023 18:28:00</t>
  </si>
  <si>
    <t>10.09.2023 19:08:07</t>
  </si>
  <si>
    <t>YENİ ŞAKRAN TR-19 35-17-M00216_C_65451228_65451228</t>
  </si>
  <si>
    <t>10.09.2023 18:32:54</t>
  </si>
  <si>
    <t>10.09.2023 18:52:40</t>
  </si>
  <si>
    <t>10.09.2023 18:37:20</t>
  </si>
  <si>
    <t>10.09.2023 19:18:06</t>
  </si>
  <si>
    <t>KORDON TR-1 45-78-M00761_DIREK TIPI TRAFO HUCRESI H01_2112376</t>
  </si>
  <si>
    <t>10.09.2023 18:42:51</t>
  </si>
  <si>
    <t>10.09.2023 20:53:32</t>
  </si>
  <si>
    <t>ÇANŞA KÖK 45-81-M00047_B_56401952_56401952</t>
  </si>
  <si>
    <t>10.09.2023 18:44:11</t>
  </si>
  <si>
    <t>10.09.2023 20:21:54</t>
  </si>
  <si>
    <t>10.09.2023 19:02:30</t>
  </si>
  <si>
    <t>10.09.2023 20:02:35</t>
  </si>
  <si>
    <t>BEŞPINARLAR KÖYÜ TR-1 35-27-M00413_35-27-M00413_72162672</t>
  </si>
  <si>
    <t>10.09.2023 19:28:38</t>
  </si>
  <si>
    <t>ALİ EŞEN SULAMA GRB. 35-20-L00183_7329534_56377475_56377475</t>
  </si>
  <si>
    <t>10.09.2023 19:11:43</t>
  </si>
  <si>
    <t>10.09.2023 22:15:04</t>
  </si>
  <si>
    <t>TAYTAN OFİS KÖK 45-78-M00314_ESKİ KABAZLI M015_60669845</t>
  </si>
  <si>
    <t>10.09.2023 19:44:10</t>
  </si>
  <si>
    <t>TR-2/11 45-83-L00011_A_81543169_81543169</t>
  </si>
  <si>
    <t>10.09.2023 19:21:56</t>
  </si>
  <si>
    <t>11.09.2023 04:47:01</t>
  </si>
  <si>
    <t>HAMZALI SÜLEYMANİYE TR-3 35-16-M00830_35-16-M00830_83183292</t>
  </si>
  <si>
    <t>10.09.2023 19:30:00</t>
  </si>
  <si>
    <t>10.09.2023 20:51:30</t>
  </si>
  <si>
    <t>EYKO TR-5 35-30-M00031_A_56372504_56372504</t>
  </si>
  <si>
    <t>10.09.2023 19:31:22</t>
  </si>
  <si>
    <t>10.09.2023 20:21:17</t>
  </si>
  <si>
    <t>ASARLIK DM-3 35-28-M00178_DAĞITIM TRAFO ASARLIK DM-3 M03_2326749</t>
  </si>
  <si>
    <t>10.09.2023 19:39:42</t>
  </si>
  <si>
    <t>10.09.2023 19:54:30</t>
  </si>
  <si>
    <t>10.09.2023 19:43:39</t>
  </si>
  <si>
    <t>10.09.2023 19:53:33</t>
  </si>
  <si>
    <t>10.09.2023 19:44:28</t>
  </si>
  <si>
    <t>11.09.2023 00:55:23</t>
  </si>
  <si>
    <t>TR-29 35-17-M00029_C_72297107_72297107</t>
  </si>
  <si>
    <t>10.09.2023 19:45:03</t>
  </si>
  <si>
    <t>10.09.2023 22:14:34</t>
  </si>
  <si>
    <t>10.09.2023 19:47:30</t>
  </si>
  <si>
    <t>10.09.2023 20:52:01</t>
  </si>
  <si>
    <t>SANAYİ TR-8(DM-10/7) 35-17-M00503_DAĞITIM TRAFO SANAYİ TR-8(DM-10/7) M03_66283705</t>
  </si>
  <si>
    <t>10.09.2023 19:51:34</t>
  </si>
  <si>
    <t>10.09.2023 20:39:00</t>
  </si>
  <si>
    <t>HASKÖY TR-2 45-72-L00251_95001334216_95001334216</t>
  </si>
  <si>
    <t>10.09.2023 19:54:35</t>
  </si>
  <si>
    <t>10.09.2023 21:36:19</t>
  </si>
  <si>
    <t>GÖKEYÜP TR-1 KÖK 45-78-M00798_HatBaşıAyırıcı_53140228 M04_53140228</t>
  </si>
  <si>
    <t>10.09.2023 19:58:34</t>
  </si>
  <si>
    <t>10.09.2023 22:32:32</t>
  </si>
  <si>
    <t>10.09.2023 20:39:09</t>
  </si>
  <si>
    <t>GÜMÜLCELİ TR-3 45-80-M00111_A_56386480_56386480</t>
  </si>
  <si>
    <t>10.09.2023 20:07:37</t>
  </si>
  <si>
    <t>10.09.2023 22:16:57</t>
  </si>
  <si>
    <t>K-1915 35-10-K01915_35-10-K01915_94974066</t>
  </si>
  <si>
    <t>10.09.2023 20:11:43</t>
  </si>
  <si>
    <t>10.09.2023 20:25:42</t>
  </si>
  <si>
    <t>10.09.2023 20:15:33</t>
  </si>
  <si>
    <t>10.09.2023 21:10:00</t>
  </si>
  <si>
    <t>TR-107 ZEYTİNALANI 35-19-L00107_956697671_956697671</t>
  </si>
  <si>
    <t>10.09.2023 20:16:00</t>
  </si>
  <si>
    <t>10.09.2023 23:41:49</t>
  </si>
  <si>
    <t>TR-17 45-77-L00017_B_56363011_56363011</t>
  </si>
  <si>
    <t>10.09.2023 20:28:22</t>
  </si>
  <si>
    <t>10.09.2023 21:16:35</t>
  </si>
  <si>
    <t>M-2823 35-10-M02823_954897912_954897912</t>
  </si>
  <si>
    <t>10.09.2023 20:31:02</t>
  </si>
  <si>
    <t>10.09.2023 22:10:24</t>
  </si>
  <si>
    <t>TR-2/38 45-72-L00038_956507491_956507491</t>
  </si>
  <si>
    <t>10.09.2023 20:42:16</t>
  </si>
  <si>
    <t>10.09.2023 21:37:45</t>
  </si>
  <si>
    <t>DM-1/52-A 45-71-M00043_953222444_953222444</t>
  </si>
  <si>
    <t>10.09.2023 20:42:26</t>
  </si>
  <si>
    <t>10.09.2023 22:15:02</t>
  </si>
  <si>
    <t>10.09.2023 20:48:40</t>
  </si>
  <si>
    <t>10.09.2023 20:48:50</t>
  </si>
  <si>
    <t>EYNEZ KÖK 45-82-M00158_EYNEZ M04_72199497</t>
  </si>
  <si>
    <t>10.09.2023 20:49:50</t>
  </si>
  <si>
    <t>11.09.2023 00:50:50</t>
  </si>
  <si>
    <t>YEŞİLDERE KEŞKEK TR-2 35-31-L00161_DIREK TIPI TRAFO HUCRESI H01_2048235</t>
  </si>
  <si>
    <t>10.09.2023 21:36:10</t>
  </si>
  <si>
    <t>10.09.2023 21:41:50</t>
  </si>
  <si>
    <t>10.09.2023 21:48:37</t>
  </si>
  <si>
    <t>10.09.2023 22:42:30</t>
  </si>
  <si>
    <t>UĞURLU KÖK 45-86-M00045_KAVAKYERİ YEŞİLKÖY M03_72226052</t>
  </si>
  <si>
    <t>10.09.2023 21:51:40</t>
  </si>
  <si>
    <t>10.09.2023 22:12:30</t>
  </si>
  <si>
    <t>GÖZTEPE İM 35-01-A00004_HAVACILAR K28_2046479</t>
  </si>
  <si>
    <t>10.09.2023 22:24:27</t>
  </si>
  <si>
    <t>11.09.2023 00:15:00</t>
  </si>
  <si>
    <t>EKİZLER TR-1 35-16-M00094_953316658_953316658</t>
  </si>
  <si>
    <t>10.09.2023 22:33:32</t>
  </si>
  <si>
    <t>11.09.2023 00:35:26</t>
  </si>
  <si>
    <t>MAVİKENT TR-3 35-30-M00133_35-30-M00133_2348152</t>
  </si>
  <si>
    <t>10.09.2023 22:37:43</t>
  </si>
  <si>
    <t>10.09.2023 23:42:54</t>
  </si>
  <si>
    <t>10.09.2023 22:38:06</t>
  </si>
  <si>
    <t>11.09.2023 00:43:09</t>
  </si>
  <si>
    <t>10.09.2023 22:40:50</t>
  </si>
  <si>
    <t>10.09.2023 22:42:02</t>
  </si>
  <si>
    <t>ÇINARDİBİ KÖK 35-20-M00069_ÇINARDİBİ M03_66050735</t>
  </si>
  <si>
    <t>10.09.2023 22:43:14</t>
  </si>
  <si>
    <t>10.09.2023 23:02:20</t>
  </si>
  <si>
    <t>EMİRALEM TR-5 35-28-M00501_C_56359549_56359549</t>
  </si>
  <si>
    <t>10.09.2023 22:58:52</t>
  </si>
  <si>
    <t>10.09.2023 23:53:48</t>
  </si>
  <si>
    <t>DUMANLAR KÖK 45-81-M00044_DUMANLAR M03_72038346</t>
  </si>
  <si>
    <t>10.09.2023 23:03:40</t>
  </si>
  <si>
    <t>10.09.2023 23:40:50</t>
  </si>
  <si>
    <t>K-1489 35-01-K01489_B 2B_5898284</t>
  </si>
  <si>
    <t>10.09.2023 23:24:47</t>
  </si>
  <si>
    <t>11.09.2023 01:40:21</t>
  </si>
  <si>
    <t>L-90 ULAMIŞ YAREN 35-14-L00090_DIREK TIPI TRAFO HUCRESI H01_2101940</t>
  </si>
  <si>
    <t>10.09.2023 23:39:29</t>
  </si>
  <si>
    <t>10.09.2023 23:56:05</t>
  </si>
  <si>
    <t>L-474 35-18-L00474_B_91113793_91113793</t>
  </si>
  <si>
    <t>10.09.2023 23:43:34</t>
  </si>
  <si>
    <t>11.09.2023 00:36:09</t>
  </si>
  <si>
    <t>11.09.2023 00:07:49</t>
  </si>
  <si>
    <t>11.09.2023 02:50:46</t>
  </si>
  <si>
    <t>DM-7/21 35-28-M00966_B B1_5762333</t>
  </si>
  <si>
    <t>11.09.2023 00:36:16</t>
  </si>
  <si>
    <t>11.09.2023 01:49:41</t>
  </si>
  <si>
    <t>11.09.2023 00:48:30</t>
  </si>
  <si>
    <t>11.09.2023 05:26:09</t>
  </si>
  <si>
    <t>IŞIKLAR TM 35-02-A00006_ESHOT-2 M49_2309160</t>
  </si>
  <si>
    <t>11.09.2023 01:09:00</t>
  </si>
  <si>
    <t>11.09.2023 02:20:00</t>
  </si>
  <si>
    <t>M-1540 35-01-M01540_M-1539 M02_2086471</t>
  </si>
  <si>
    <t>11.09.2023 03:31:00</t>
  </si>
  <si>
    <t>AYRANCILAR DM-2/TR-16 35-26-M01285_C C03_57757355</t>
  </si>
  <si>
    <t>11.09.2023 02:25:12</t>
  </si>
  <si>
    <t>11.09.2023 02:56:50</t>
  </si>
  <si>
    <t>AYRANCILAR DM-2/TR-16 35-26-M01285_35-26-M01285_53077525</t>
  </si>
  <si>
    <t>11.09.2023 03:23:26</t>
  </si>
  <si>
    <t>M-2449 35-01-M02449_M-1522 M03_50183839</t>
  </si>
  <si>
    <t>11.09.2023 09:40:30</t>
  </si>
  <si>
    <t>IRLAMAZ KÖK 45-83-L00153_IRLAMAZ L03_72158527</t>
  </si>
  <si>
    <t>11.09.2023 04:04:52</t>
  </si>
  <si>
    <t>11.09.2023 08:49:40</t>
  </si>
  <si>
    <t>MAVİ KÖŞE TR-1 KÖK 35-17-M00224__56356204_56356204</t>
  </si>
  <si>
    <t>11.09.2023 04:27:38</t>
  </si>
  <si>
    <t>11.09.2023 06:21:53</t>
  </si>
  <si>
    <t>ULUKENT DM-1/5 35-28-M00575_ULUKENT DM-3/16 M01_66549774</t>
  </si>
  <si>
    <t>11.09.2023 05:05:31</t>
  </si>
  <si>
    <t>11.09.2023 05:59:34</t>
  </si>
  <si>
    <t>YEŞİLOVA KÖK 45-78-M01393_YEŞİLOVA TARIMSAL M03_83810706</t>
  </si>
  <si>
    <t>11.09.2023 06:58:12</t>
  </si>
  <si>
    <t>11.09.2023 07:20:42</t>
  </si>
  <si>
    <t>MALTA TR-1 35-22-M00153_B_56365483_56365483</t>
  </si>
  <si>
    <t>11.09.2023 06:58:47</t>
  </si>
  <si>
    <t>11.09.2023 09:36:50</t>
  </si>
  <si>
    <t>SİNİRLİ TR-1 45-83-M00459_45-83-M00459_2348915</t>
  </si>
  <si>
    <t>11.09.2023 07:05:29</t>
  </si>
  <si>
    <t>11.09.2023 12:08:50</t>
  </si>
  <si>
    <t>11.09.2023 07:35:41</t>
  </si>
  <si>
    <t>11.09.2023 09:36:10</t>
  </si>
  <si>
    <t>11.09.2023 07:51:20</t>
  </si>
  <si>
    <t>11.09.2023 09:31:40</t>
  </si>
  <si>
    <t>M-147 SAKIZLIKOY 35-18-M00147__56368076_56368076</t>
  </si>
  <si>
    <t>11.09.2023 07:55:02</t>
  </si>
  <si>
    <t>11.09.2023 10:04:45</t>
  </si>
  <si>
    <t>MUSTAFA DÖNERTAŞ-MELTEM GÜLİSTAN  DÖNERTAŞ ÖZEL TR 45-71-M00251Ö_ M03_2056972</t>
  </si>
  <si>
    <t>11.09.2023 10:52:15</t>
  </si>
  <si>
    <t>KAYNARPINAR TR-1 35-21-L00116_B_90991616_90991616</t>
  </si>
  <si>
    <t>11.09.2023 08:01:03</t>
  </si>
  <si>
    <t>11.09.2023 09:53:24</t>
  </si>
  <si>
    <t>11.09.2023 08:10:06</t>
  </si>
  <si>
    <t>11.09.2023 09:29:54</t>
  </si>
  <si>
    <t>11.09.2023 08:11:11</t>
  </si>
  <si>
    <t>11.09.2023 11:18:30</t>
  </si>
  <si>
    <t>GÖÇBEYLİ TR-6 35-16-M00021_C_90935373_90935373</t>
  </si>
  <si>
    <t>11.09.2023 08:14:48</t>
  </si>
  <si>
    <t>11.09.2023 10:22:49</t>
  </si>
  <si>
    <t>11.09.2023 08:16:10</t>
  </si>
  <si>
    <t>11.09.2023 09:17:00</t>
  </si>
  <si>
    <t>AKÖREN TR-19 KÖK 45-78-M00974_HatBaşıAyırıcı_53139360 M04_53139360</t>
  </si>
  <si>
    <t>11.09.2023 08:18:42</t>
  </si>
  <si>
    <t>11.09.2023 09:56:21</t>
  </si>
  <si>
    <t>BAŞIBÜYÜK KÖK 45-77-L00158_TATLIÇEŞME ÇIKIŞI L04_61353343</t>
  </si>
  <si>
    <t>11.09.2023 08:18:50</t>
  </si>
  <si>
    <t>11.09.2023 08:20:24</t>
  </si>
  <si>
    <t>ÇOBANLAR SUBATAN TR-2 35-15-L00357_B_96075513_96075513</t>
  </si>
  <si>
    <t>11.09.2023 08:22:01</t>
  </si>
  <si>
    <t>11.09.2023 09:45:20</t>
  </si>
  <si>
    <t>AKÖREN TR-19 KÖK 45-78-M00974_YENİKENT ÇIKIŞI    KAPASİTÖR M05_66245557</t>
  </si>
  <si>
    <t>11.09.2023 08:30:00</t>
  </si>
  <si>
    <t>11.09.2023 10:16:43</t>
  </si>
  <si>
    <t>M-2674 35-01-M02674_911188165_911188165</t>
  </si>
  <si>
    <t>11.09.2023 08:31:57</t>
  </si>
  <si>
    <t>11.09.2023 11:16:33</t>
  </si>
  <si>
    <t>TR-2/79 45-83-L00079_45-83-L00079_2357047</t>
  </si>
  <si>
    <t>11.09.2023 08:32:32</t>
  </si>
  <si>
    <t>11.09.2023 10:25:30</t>
  </si>
  <si>
    <t>TR-55 45-77-L00055_45-77-L00055_2353456</t>
  </si>
  <si>
    <t>11.09.2023 08:34:24</t>
  </si>
  <si>
    <t>11.09.2023 11:57:51</t>
  </si>
  <si>
    <t>KAMİLLER TR-1 45-81-M00093_DIREK TIPI TRAFO HUCRESI H01_2052778</t>
  </si>
  <si>
    <t>11.09.2023 08:36:51</t>
  </si>
  <si>
    <t>11.09.2023 09:45:30</t>
  </si>
  <si>
    <t>11.09.2023 08:39:50</t>
  </si>
  <si>
    <t>11.09.2023 09:00:20</t>
  </si>
  <si>
    <t>M-235 35-02-M00235_913153567_913153567</t>
  </si>
  <si>
    <t>11.09.2023 08:43:13</t>
  </si>
  <si>
    <t>11.09.2023 13:41:04</t>
  </si>
  <si>
    <t>SÜTÇÜLER DM 35-27-M00900_ÇAMBEL-1 M20_92758041</t>
  </si>
  <si>
    <t>11.09.2023 08:43:44</t>
  </si>
  <si>
    <t>11.09.2023 10:14:36</t>
  </si>
  <si>
    <t>SARIGÖL TR-14 45-79-M00014_DIREK TIPI TRAFO HUCRESI H01_2074681</t>
  </si>
  <si>
    <t>11.09.2023 08:48:03</t>
  </si>
  <si>
    <t>11.09.2023 10:45:40</t>
  </si>
  <si>
    <t>11.09.2023 08:48:14</t>
  </si>
  <si>
    <t>11.09.2023 15:05:41</t>
  </si>
  <si>
    <t>DM-4/TR-15 (ESKİ TR-14) 35-26-M00014_TR-9 M01_42460407</t>
  </si>
  <si>
    <t>11.09.2023 08:58:00</t>
  </si>
  <si>
    <t>11.09.2023 09:16:52</t>
  </si>
  <si>
    <t>K-3923 35-08-K03923_TRAFO K04_42458996</t>
  </si>
  <si>
    <t>11.09.2023 08:58:34</t>
  </si>
  <si>
    <t>11.09.2023 13:31:20</t>
  </si>
  <si>
    <t>11.09.2023 09:00:00</t>
  </si>
  <si>
    <t>11.09.2023 09:57:10</t>
  </si>
  <si>
    <t>DM02/TR31 (ESKİ TR-33) 45-73-M00033_45-73-M00033_2354632</t>
  </si>
  <si>
    <t>11.09.2023 09:00:10</t>
  </si>
  <si>
    <t>11.09.2023 09:06:50</t>
  </si>
  <si>
    <t>11.09.2023 10:00:30</t>
  </si>
  <si>
    <t>YEŞİLOVA KÖK 45-78-M01393_YEŞİLOVA TARIMSAL M03_83810709</t>
  </si>
  <si>
    <t>11.09.2023 09:02:40</t>
  </si>
  <si>
    <t>11.09.2023 09:55:30</t>
  </si>
  <si>
    <t>ALİAĞA TR-43 DM 35-17-M00043_M-498 M03_2315082</t>
  </si>
  <si>
    <t>11.09.2023 09:03:00</t>
  </si>
  <si>
    <t>11.09.2023 11:51:20</t>
  </si>
  <si>
    <t>11.09.2023 09:03:46</t>
  </si>
  <si>
    <t>11.09.2023 17:14:55</t>
  </si>
  <si>
    <t>11.09.2023 09:04:20</t>
  </si>
  <si>
    <t>11.09.2023 17:08:40</t>
  </si>
  <si>
    <t>11.09.2023 09:04:21</t>
  </si>
  <si>
    <t>11.09.2023 11:00:40</t>
  </si>
  <si>
    <t>DM-2/21 35-29-M00095_B b6b_48376403</t>
  </si>
  <si>
    <t>11.09.2023 09:04:50</t>
  </si>
  <si>
    <t>11.09.2023 10:54:05</t>
  </si>
  <si>
    <t>11.09.2023 09:09:56</t>
  </si>
  <si>
    <t>11.09.2023 11:31:10</t>
  </si>
  <si>
    <t>11.09.2023 09:10:10</t>
  </si>
  <si>
    <t>11.09.2023 17:03:30</t>
  </si>
  <si>
    <t>K-703 35-08-K00703_TRAFO K03_42458461</t>
  </si>
  <si>
    <t>11.09.2023 09:10:40</t>
  </si>
  <si>
    <t>11.09.2023 09:11:00</t>
  </si>
  <si>
    <t>DM-2/13 35-29-M00100_48395573 d4b_48396925</t>
  </si>
  <si>
    <t>11.09.2023 09:11:02</t>
  </si>
  <si>
    <t>11.09.2023 12:24:31</t>
  </si>
  <si>
    <t>TR-134 35-16-L00134_35-16-L00134_72033264</t>
  </si>
  <si>
    <t>11.09.2023 09:11:20</t>
  </si>
  <si>
    <t>11.09.2023 10:48:30</t>
  </si>
  <si>
    <t>M-3150(YATIRIM REZERVE) 35-02-M03150_35-02-M03150_82024324</t>
  </si>
  <si>
    <t>11.09.2023 09:12:09</t>
  </si>
  <si>
    <t>11.09.2023 14:56:57</t>
  </si>
  <si>
    <t>M-2573 35-01-M02573_M-2573 TR-1 M03_66083557</t>
  </si>
  <si>
    <t>11.09.2023 09:14:02</t>
  </si>
  <si>
    <t>11.09.2023 12:23:51</t>
  </si>
  <si>
    <t>ÜZÜMLÜ KAHVELER TR-1 35-15-L00477_35-15-L00477_2365857</t>
  </si>
  <si>
    <t>11.09.2023 09:14:32</t>
  </si>
  <si>
    <t>11.09.2023 17:17:28</t>
  </si>
  <si>
    <t>KÖPRÜBAŞI TR-12 45-86-M00012_45-86-M00012_2355826</t>
  </si>
  <si>
    <t>11.09.2023 09:15:20</t>
  </si>
  <si>
    <t>11.09.2023 15:31:45</t>
  </si>
  <si>
    <t>DM-2/TR-33 45-73-M01277_45-73-M01277_81544156</t>
  </si>
  <si>
    <t>11.09.2023 09:15:50</t>
  </si>
  <si>
    <t>11.09.2023 12:03:50</t>
  </si>
  <si>
    <t>KARAKOVA KÖK 35-15-L01205_KARAKOVA KÖYİÇİ M03_85269010</t>
  </si>
  <si>
    <t>11.09.2023 09:19:30</t>
  </si>
  <si>
    <t>11.09.2023 09:56:00</t>
  </si>
  <si>
    <t>11.09.2023 09:22:00</t>
  </si>
  <si>
    <t>11.09.2023 09:22:30</t>
  </si>
  <si>
    <t>11.09.2023 09:22:36</t>
  </si>
  <si>
    <t>11.09.2023 15:35:11</t>
  </si>
  <si>
    <t>11.09.2023 09:22:55</t>
  </si>
  <si>
    <t>11.09.2023 17:08:46</t>
  </si>
  <si>
    <t>TR-2/39 45-72-L00039_DAĞITIM TRF TR-2/39 L03_61315086</t>
  </si>
  <si>
    <t>11.09.2023 09:23:49</t>
  </si>
  <si>
    <t>11.09.2023 10:43:47</t>
  </si>
  <si>
    <t>TR-2/11-A 45-83-L00156_C_56388613_56388613</t>
  </si>
  <si>
    <t>11.09.2023 09:24:02</t>
  </si>
  <si>
    <t>11.09.2023 17:52:42</t>
  </si>
  <si>
    <t>11.09.2023 09:24:09</t>
  </si>
  <si>
    <t>11.09.2023 11:20:10</t>
  </si>
  <si>
    <t>M-3412(YATIRIM REZERVE) 35-03-M03412_35-03-M03412_88064706</t>
  </si>
  <si>
    <t>11.09.2023 09:25:52</t>
  </si>
  <si>
    <t>11.09.2023 17:13:53</t>
  </si>
  <si>
    <t>KÖPRÜBAŞI TR-20 45-86-M00020_45-86-M00020_84552717</t>
  </si>
  <si>
    <t>11.09.2023 09:30:23</t>
  </si>
  <si>
    <t>11.09.2023 13:51:30</t>
  </si>
  <si>
    <t>M-2654 İSTİNYE PARK DM 35-07-M02654_M-2153 M11_66085030</t>
  </si>
  <si>
    <t>11.09.2023 09:30:44</t>
  </si>
  <si>
    <t>11.09.2023 13:27:30</t>
  </si>
  <si>
    <t>MALTA TR-1 35-22-M00153_35-22-M00153_2375556</t>
  </si>
  <si>
    <t>11.09.2023 10:55:23</t>
  </si>
  <si>
    <t>TR- 17 45-74-M00017_945584457_945584457</t>
  </si>
  <si>
    <t>11.09.2023 09:37:21</t>
  </si>
  <si>
    <t>11.09.2023 12:22:54</t>
  </si>
  <si>
    <t>_945541834_945541834</t>
  </si>
  <si>
    <t>11.09.2023 09:40:47</t>
  </si>
  <si>
    <t>11.09.2023 12:23:12</t>
  </si>
  <si>
    <t>TR-16 ( M-716) 35-30-M00716_35-30-M00716_79435259</t>
  </si>
  <si>
    <t>11.09.2023 09:41:00</t>
  </si>
  <si>
    <t>11.09.2023 11:18:20</t>
  </si>
  <si>
    <t>YİĞİTLER KÖK 35-27-M00707_KARMEZ-2 M06_72159024</t>
  </si>
  <si>
    <t>11.09.2023 09:44:14</t>
  </si>
  <si>
    <t>11.09.2023 17:14:02</t>
  </si>
  <si>
    <t>ÇOBANLAR SUBATAN TR-2 35-15-L00357_35-15-L00357_96075511</t>
  </si>
  <si>
    <t>11.09.2023 11:05:51</t>
  </si>
  <si>
    <t>K-3303 35-04-K03303_915050620_915050620</t>
  </si>
  <si>
    <t>11.09.2023 09:45:49</t>
  </si>
  <si>
    <t>11.09.2023 12:44:44</t>
  </si>
  <si>
    <t>OTOYOL DM 45-80-M02917_APPAK M01_72022596</t>
  </si>
  <si>
    <t>11.09.2023 09:53:10</t>
  </si>
  <si>
    <t>11.09.2023 10:26:00</t>
  </si>
  <si>
    <t>11.09.2023 09:54:18</t>
  </si>
  <si>
    <t>11.09.2023 10:34:01</t>
  </si>
  <si>
    <t>ÖZBEK TR-1 35-19-M00231_35-19-M00231_2349210</t>
  </si>
  <si>
    <t>11.09.2023 09:55:10</t>
  </si>
  <si>
    <t>11.09.2023 12:33:50</t>
  </si>
  <si>
    <t>TR-135 35-26-M00135_A_90941269_90941269</t>
  </si>
  <si>
    <t>11.09.2023 09:56:06</t>
  </si>
  <si>
    <t>11.09.2023 10:20:42</t>
  </si>
  <si>
    <t>K-3719 35-04-K03719_D D3_60676436</t>
  </si>
  <si>
    <t>11.09.2023 09:57:56</t>
  </si>
  <si>
    <t>11.09.2023 11:52:40</t>
  </si>
  <si>
    <t>K-4618 35-04-K04618_35-04-K04618_2375048</t>
  </si>
  <si>
    <t>11.09.2023 09:59:55</t>
  </si>
  <si>
    <t>11.09.2023 10:35:45</t>
  </si>
  <si>
    <t>DEMİRCİ DM 45-74-M00347_YARBASAN M04_84598110</t>
  </si>
  <si>
    <t>11.09.2023 10:01:07</t>
  </si>
  <si>
    <t>11.09.2023 17:52:40</t>
  </si>
  <si>
    <t>11.09.2023 10:02:15</t>
  </si>
  <si>
    <t>11.09.2023 12:37:40</t>
  </si>
  <si>
    <t>HATAY TM 35-01-A00009_HATAY-9 K16_2313671</t>
  </si>
  <si>
    <t>11.09.2023 10:03:57</t>
  </si>
  <si>
    <t>11.09.2023 15:11:20</t>
  </si>
  <si>
    <t>L-325 (ALBAYRAK) 35-18-L00325_950449953_950449953</t>
  </si>
  <si>
    <t>11.09.2023 10:09:31</t>
  </si>
  <si>
    <t>11.09.2023 11:30:34</t>
  </si>
  <si>
    <t>NURİYE DM 45-80-M00090_HatBaşıAyırıcı_53136945 M02_53136945</t>
  </si>
  <si>
    <t>11.09.2023 10:10:12</t>
  </si>
  <si>
    <t>11.09.2023 10:24:30</t>
  </si>
  <si>
    <t>KALEKÖY TR-3 35-31-L00239_35-31-L00239_2365453</t>
  </si>
  <si>
    <t>11.09.2023 10:10:30</t>
  </si>
  <si>
    <t>11.09.2023 11:58:52</t>
  </si>
  <si>
    <t>K-4325 35-04-K04325_K-3965 K01_2113113</t>
  </si>
  <si>
    <t>11.09.2023 10:10:43</t>
  </si>
  <si>
    <t>11.09.2023 13:36:00</t>
  </si>
  <si>
    <t>KAPANCI KÖK 45-78-L00229_HatBaşıAyırıcı_62796904 L04_62796904</t>
  </si>
  <si>
    <t>11.09.2023 10:11:13</t>
  </si>
  <si>
    <t>11.09.2023 12:54:40</t>
  </si>
  <si>
    <t>11.09.2023 10:16:35</t>
  </si>
  <si>
    <t>11.09.2023 17:32:00</t>
  </si>
  <si>
    <t>HACIRAHMANLI TR-1 KÖK 45-80-M00070_İSHAKÇELEBİ M04_72197630</t>
  </si>
  <si>
    <t>11.09.2023 10:18:18</t>
  </si>
  <si>
    <t>11.09.2023 10:52:20</t>
  </si>
  <si>
    <t>LALE ANDIÇ ATAY ATABEY TR 35-10-L00046_35-10-L00046_2354778</t>
  </si>
  <si>
    <t>11.09.2023 10:18:54</t>
  </si>
  <si>
    <t>11.09.2023 16:52:13</t>
  </si>
  <si>
    <t>11.09.2023 10:19:03</t>
  </si>
  <si>
    <t>11.09.2023 10:43:10</t>
  </si>
  <si>
    <t>DM-18/10 45-71-M02376_DAHİLİ TRAFO M01_84429844</t>
  </si>
  <si>
    <t>11.09.2023 10:24:35</t>
  </si>
  <si>
    <t>11.09.2023 11:28:17</t>
  </si>
  <si>
    <t>İZSU HELVACI ÖZEL TR 35-17-M00396Ö_DIREK TIPI TRAFO HUCRESI H01_2047483</t>
  </si>
  <si>
    <t>11.09.2023 10:24:36</t>
  </si>
  <si>
    <t>11.09.2023 11:34:45</t>
  </si>
  <si>
    <t>11.09.2023 10:33:09</t>
  </si>
  <si>
    <t>11.09.2023 11:13:29</t>
  </si>
  <si>
    <t>K-3127 35-01-K03127_C_56368698_56368698</t>
  </si>
  <si>
    <t>11.09.2023 10:42:04</t>
  </si>
  <si>
    <t>11.09.2023 12:12:01</t>
  </si>
  <si>
    <t>SALUR KÖK 45-75-M00062_HatBaşıAyırıcı_53135656 M03_53135656</t>
  </si>
  <si>
    <t>11.09.2023 10:46:14</t>
  </si>
  <si>
    <t>11.09.2023 11:16:11</t>
  </si>
  <si>
    <t>11.09.2023 10:49:41</t>
  </si>
  <si>
    <t>11.09.2023 11:33:50</t>
  </si>
  <si>
    <t>DM-12/03 (KIZ YURDU YANI) 45-71-M00317_45-71-M00317_72099159</t>
  </si>
  <si>
    <t>11.09.2023 10:53:07</t>
  </si>
  <si>
    <t>11.09.2023 13:22:16</t>
  </si>
  <si>
    <t>ZAFER YILMAZ GRUBU 35-26-M01142_DIREK TIPI TRAFO HUCRESI H01_2041792</t>
  </si>
  <si>
    <t>11.09.2023 10:59:14</t>
  </si>
  <si>
    <t>11.09.2023 12:26:27</t>
  </si>
  <si>
    <t>K-2378 35-03-K02378_35-03-K02378_2349863</t>
  </si>
  <si>
    <t>11.09.2023 11:00:33</t>
  </si>
  <si>
    <t>11.09.2023 14:52:20</t>
  </si>
  <si>
    <t>CANPAŞA KÖK 45-71-M00140_HatBaşıAyırıcı_53134949 M06_53134949</t>
  </si>
  <si>
    <t>11.09.2023 11:01:16</t>
  </si>
  <si>
    <t>11.09.2023 13:26:10</t>
  </si>
  <si>
    <t>DAĞDERE DM 45-72-M00097_ÇITAK M05_2106082</t>
  </si>
  <si>
    <t>11.09.2023 11:01:51</t>
  </si>
  <si>
    <t>11.09.2023 17:21:09</t>
  </si>
  <si>
    <t>SALİHLİ İM 45-78-A00001_ŞEHİR-1 L04_49067069</t>
  </si>
  <si>
    <t>11.09.2023 11:02:00</t>
  </si>
  <si>
    <t>11.09.2023 15:31:00</t>
  </si>
  <si>
    <t>MADEN KÖK 45-83-M00128_CAMBAZLI KÖK M04_47316672</t>
  </si>
  <si>
    <t>11.09.2023 11:03:27</t>
  </si>
  <si>
    <t>11.09.2023 11:39:53</t>
  </si>
  <si>
    <t>ILDIR KÖK 35-18-M00069_M-30 TERMAL KENT M03_72093159</t>
  </si>
  <si>
    <t>11.09.2023 11:06:08</t>
  </si>
  <si>
    <t>11.09.2023 19:21:43</t>
  </si>
  <si>
    <t>KİRELLİ KÖK 35-29-L00809_PEŞREVLİ L04_74719160</t>
  </si>
  <si>
    <t>11.09.2023 11:06:32</t>
  </si>
  <si>
    <t>11.09.2023 12:02:00</t>
  </si>
  <si>
    <t>ALAŞEHİR TR-57 45-73-M00057_DM-6/TR-2 M04_81569727</t>
  </si>
  <si>
    <t>11.09.2023 11:07:00</t>
  </si>
  <si>
    <t>11.09.2023 11:25:50</t>
  </si>
  <si>
    <t>M-2362 35-03-M02362_B_56367337_56367337</t>
  </si>
  <si>
    <t>11.09.2023 11:26:44</t>
  </si>
  <si>
    <t>11.09.2023 16:16:01</t>
  </si>
  <si>
    <t>DEMİRKÖPRÜ TM 45-78-A00005_HatBaşıAyırıcı_53139834 M05_53139834</t>
  </si>
  <si>
    <t>11.09.2023 11:29:25</t>
  </si>
  <si>
    <t>11.09.2023 14:24:23</t>
  </si>
  <si>
    <t>SARIGÖL TR-67 45-79-M00067_C C03_65797292</t>
  </si>
  <si>
    <t>11.09.2023 11:34:15</t>
  </si>
  <si>
    <t>11.09.2023 12:35:14</t>
  </si>
  <si>
    <t>L-346 MANİSA BURCU SİTESİ 35-18-L00346_950441821_950441821</t>
  </si>
  <si>
    <t>11.09.2023 11:34:32</t>
  </si>
  <si>
    <t>11.09.2023 15:52:45</t>
  </si>
  <si>
    <t>HELVACI DM-2 35-17-M00359_ŞEHİT KEMAL M05_66476614</t>
  </si>
  <si>
    <t>11.09.2023 12:54:10</t>
  </si>
  <si>
    <t>M-52 ALAÇATI 35-18-M00052_7371122 A01_5795091</t>
  </si>
  <si>
    <t>11.09.2023 11:35:11</t>
  </si>
  <si>
    <t>11.09.2023 12:56:08</t>
  </si>
  <si>
    <t>TR-1/14-A 45-72-M00098_45-72-M00098_2346935</t>
  </si>
  <si>
    <t>11.09.2023 11:35:17</t>
  </si>
  <si>
    <t>11.09.2023 12:09:30</t>
  </si>
  <si>
    <t>TATLIÇEŞME TR-1 45-77-L00208_B_91375503_91375503</t>
  </si>
  <si>
    <t>11.09.2023 11:37:52</t>
  </si>
  <si>
    <t>11.09.2023 13:20:08</t>
  </si>
  <si>
    <t>11.09.2023 11:44:14</t>
  </si>
  <si>
    <t>11.09.2023 12:22:00</t>
  </si>
  <si>
    <t>11.09.2023 11:46:08</t>
  </si>
  <si>
    <t>11.09.2023 13:01:57</t>
  </si>
  <si>
    <t>HILAL GIS TM 35-01-A00010_HİLAL-9 K02_2313229</t>
  </si>
  <si>
    <t>11.09.2023 11:48:00</t>
  </si>
  <si>
    <t>11.09.2023 14:56:59</t>
  </si>
  <si>
    <t>ALAŞEHİR TR-57 45-73-M00057_TR-58 TR-86 M01_81564818</t>
  </si>
  <si>
    <t>11.09.2023 11:54:40</t>
  </si>
  <si>
    <t>11.09.2023 15:30:38</t>
  </si>
  <si>
    <t>YENİKÖY İSMAİL AFACAN SULAMA GRUBU 35-31-L00185_B_91212289_91212289</t>
  </si>
  <si>
    <t>11.09.2023 12:06:36</t>
  </si>
  <si>
    <t>11.09.2023 14:37:17</t>
  </si>
  <si>
    <t>NARLIDERE TM 35-07-A00003_ÇETİN M012_83593873</t>
  </si>
  <si>
    <t>11.09.2023 12:06:50</t>
  </si>
  <si>
    <t>11.09.2023 13:53:26</t>
  </si>
  <si>
    <t>TR-55/A 45-77-L00079_45-77-L00079_72216072</t>
  </si>
  <si>
    <t>11.09.2023 12:08:54</t>
  </si>
  <si>
    <t>11.09.2023 15:45:02</t>
  </si>
  <si>
    <t>AVUNDURUK TR-1 35-31-L00179_C_91214184_91214184</t>
  </si>
  <si>
    <t>11.09.2023 12:16:44</t>
  </si>
  <si>
    <t>11.09.2023 15:26:13</t>
  </si>
  <si>
    <t>M-1431 35-02-M01431_910209837_910209837</t>
  </si>
  <si>
    <t>11.09.2023 12:26:43</t>
  </si>
  <si>
    <t>11.09.2023 14:26:04</t>
  </si>
  <si>
    <t>SAÇLI TR-1 35-31-L00153_35-31-L00153_2364358</t>
  </si>
  <si>
    <t>11.09.2023 12:29:00</t>
  </si>
  <si>
    <t>11.09.2023 13:15:50</t>
  </si>
  <si>
    <t>TİRE TR-4 35-29-L00004_D D03b_66335370</t>
  </si>
  <si>
    <t>11.09.2023 12:29:24</t>
  </si>
  <si>
    <t>11.09.2023 13:32:38</t>
  </si>
  <si>
    <t>TR-248 (DM-3/20) 35-19-M00020_956681519_956681519</t>
  </si>
  <si>
    <t>11.09.2023 12:30:57</t>
  </si>
  <si>
    <t>11.09.2023 14:57:13</t>
  </si>
  <si>
    <t>MESCİTLİ DM 35-15-L00904_MESCİTLİ L05_72320947</t>
  </si>
  <si>
    <t>11.09.2023 12:39:42</t>
  </si>
  <si>
    <t>11.09.2023 12:43:00</t>
  </si>
  <si>
    <t>M-3425(YATIRIM REZERVE) 35-03-M03425_L L1_5791499</t>
  </si>
  <si>
    <t>11.09.2023 12:50:07</t>
  </si>
  <si>
    <t>11.09.2023 14:33:27</t>
  </si>
  <si>
    <t>L-474 35-18-L00474_950465889_950465889</t>
  </si>
  <si>
    <t>11.09.2023 12:50:18</t>
  </si>
  <si>
    <t>11.09.2023 17:18:17</t>
  </si>
  <si>
    <t>K-1175 KKK EGE ORDU LOJMANLARI 35-01-K01175Ö_ K04_2315324</t>
  </si>
  <si>
    <t>11.09.2023 12:51:36</t>
  </si>
  <si>
    <t>11.09.2023 14:59:51</t>
  </si>
  <si>
    <t>11.09.2023 12:52:09</t>
  </si>
  <si>
    <t>11.09.2023 14:06:40</t>
  </si>
  <si>
    <t>DM-2/22 45-72-M00612_956507892_956507892</t>
  </si>
  <si>
    <t>11.09.2023 12:59:28</t>
  </si>
  <si>
    <t>11.09.2023 14:49:42</t>
  </si>
  <si>
    <t>DM02/TR27 45-73-M00044_45-73-M00044_66894720</t>
  </si>
  <si>
    <t>11.09.2023 13:01:40</t>
  </si>
  <si>
    <t>11.09.2023 16:18:40</t>
  </si>
  <si>
    <t>TR-379 ÖZTAN SİTESİ 35-19-M00116_35-19-M00116_2357846</t>
  </si>
  <si>
    <t>11.09.2023 13:03:09</t>
  </si>
  <si>
    <t>11.09.2023 18:08:31</t>
  </si>
  <si>
    <t>TR-19 35-16-L00019_DAĞITIM TRAFO TR-19 L03_72012456</t>
  </si>
  <si>
    <t>11.09.2023 13:05:50</t>
  </si>
  <si>
    <t>11.09.2023 14:08:50</t>
  </si>
  <si>
    <t>DM-1/68 35-29-M00468_C C04_72412245</t>
  </si>
  <si>
    <t>11.09.2023 13:13:30</t>
  </si>
  <si>
    <t>11.09.2023 15:15:18</t>
  </si>
  <si>
    <t>11.09.2023 13:16:32</t>
  </si>
  <si>
    <t>11.09.2023 13:40:05</t>
  </si>
  <si>
    <t>CANPAŞA KÖK 45-71-M00140_ALİ ÖRÜMLÜ M06_72246776</t>
  </si>
  <si>
    <t>11.09.2023 14:47:32</t>
  </si>
  <si>
    <t>SELENDİ TR-5 45-81-M00005_A_56402005_56402005</t>
  </si>
  <si>
    <t>11.09.2023 13:29:55</t>
  </si>
  <si>
    <t>11.09.2023 15:30:10</t>
  </si>
  <si>
    <t>TR-2/102-1 45-83-L00310_48125262_56397382_56397382</t>
  </si>
  <si>
    <t>11.09.2023 13:32:04</t>
  </si>
  <si>
    <t>11.09.2023 17:23:14</t>
  </si>
  <si>
    <t>AVLAŞA FİRDANLARI TR-1 45-81-M00164_B_56400586_56400586</t>
  </si>
  <si>
    <t>11.09.2023 13:35:04</t>
  </si>
  <si>
    <t>11.09.2023 14:54:42</t>
  </si>
  <si>
    <t>TR-55 KÖK 35-19-M00055_TR-56 L05_76784140</t>
  </si>
  <si>
    <t>11.09.2023 13:36:27</t>
  </si>
  <si>
    <t>11.09.2023 14:04:55</t>
  </si>
  <si>
    <t>11.09.2023 13:39:20</t>
  </si>
  <si>
    <t>11.09.2023 14:07:30</t>
  </si>
  <si>
    <t>TR-1/10 45-72-M00010_TR-1/13 M06_85209775</t>
  </si>
  <si>
    <t>11.09.2023 13:43:30</t>
  </si>
  <si>
    <t>11.09.2023 14:06:30</t>
  </si>
  <si>
    <t>M-3251 35-04-M03251_99212635_99212635</t>
  </si>
  <si>
    <t>11.09.2023 13:49:45</t>
  </si>
  <si>
    <t>11.09.2023 15:41:49</t>
  </si>
  <si>
    <t>M-1065 35-07-M01065_M-3091 M06_83483140</t>
  </si>
  <si>
    <t>11.09.2023 16:50:11</t>
  </si>
  <si>
    <t>SARICALAR TR-1 35-16-M00161_953324773_953324773</t>
  </si>
  <si>
    <t>11.09.2023 13:58:43</t>
  </si>
  <si>
    <t>11.09.2023 18:32:10</t>
  </si>
  <si>
    <t>M-1106 35-01-M01106_TRF-1 M01_2117736</t>
  </si>
  <si>
    <t>11.09.2023 14:03:52</t>
  </si>
  <si>
    <t>11.09.2023 14:18:00</t>
  </si>
  <si>
    <t>ULUKENT DM-5/12 35-28-M00651_11053191 a1_5767567</t>
  </si>
  <si>
    <t>11.09.2023 14:08:23</t>
  </si>
  <si>
    <t>11.09.2023 16:40:22</t>
  </si>
  <si>
    <t>TR-18 35-15-M00018_C c6_48898247</t>
  </si>
  <si>
    <t>11.09.2023 14:22:58</t>
  </si>
  <si>
    <t>11.09.2023 16:13:10</t>
  </si>
  <si>
    <t>BUCA TM 35-03-A00003_Buca-15 K23_2311286</t>
  </si>
  <si>
    <t>11.09.2023 14:29:00</t>
  </si>
  <si>
    <t>11.09.2023 16:17:10</t>
  </si>
  <si>
    <t>DM-1/TR-18 (TR-47) 35-26-M00047_956624749_956624749</t>
  </si>
  <si>
    <t>11.09.2023 14:29:49</t>
  </si>
  <si>
    <t>11.09.2023 18:09:22</t>
  </si>
  <si>
    <t>11.09.2023 14:41:42</t>
  </si>
  <si>
    <t>11.09.2023 16:24:30</t>
  </si>
  <si>
    <t>TR-61 HALİM AVCI GRB. 35-15-L00061_A_56372110_56372110</t>
  </si>
  <si>
    <t>11.09.2023 14:42:07</t>
  </si>
  <si>
    <t>11.09.2023 20:36:06</t>
  </si>
  <si>
    <t>ORMANKÖY 35-26-M00466_B_90988604_90988604</t>
  </si>
  <si>
    <t>11.09.2023 14:52:16</t>
  </si>
  <si>
    <t>11.09.2023 19:47:49</t>
  </si>
  <si>
    <t>K-2979 35-02-K02979_G_56376149_56376149</t>
  </si>
  <si>
    <t>11.09.2023 14:55:26</t>
  </si>
  <si>
    <t>11.09.2023 16:49:04</t>
  </si>
  <si>
    <t>K-2686 METRO 35-01-K02686Ö_ K03_2313041</t>
  </si>
  <si>
    <t>11.09.2023 18:02:39</t>
  </si>
  <si>
    <t>LÜTFİYE KÖK 45-80-M02970_KUMKUYUCAK    TST-1 M03_84270457</t>
  </si>
  <si>
    <t>11.09.2023 15:00:08</t>
  </si>
  <si>
    <t>11.09.2023 15:04:50</t>
  </si>
  <si>
    <t>DM-16/21 45-71-M00587_DM-12/05 M01_92910063</t>
  </si>
  <si>
    <t>11.09.2023 15:01:45</t>
  </si>
  <si>
    <t>11.09.2023 17:41:10</t>
  </si>
  <si>
    <t>11.09.2023 15:09:07</t>
  </si>
  <si>
    <t>11.09.2023 15:24:31</t>
  </si>
  <si>
    <t>M-1828 35-01-M01828_B_56374740_56374740</t>
  </si>
  <si>
    <t>11.09.2023 15:10:20</t>
  </si>
  <si>
    <t>11.09.2023 19:13:31</t>
  </si>
  <si>
    <t>K-3923 35-08-K03923_R_60985173_60985173</t>
  </si>
  <si>
    <t>11.09.2023 17:43:10</t>
  </si>
  <si>
    <t>K-3920 35-08-K03920_L l1b_5823454</t>
  </si>
  <si>
    <t>11.09.2023 17:06:55</t>
  </si>
  <si>
    <t>L-300 DM 35-18-L00300_L-450 SÜZER L02_2329798</t>
  </si>
  <si>
    <t>11.09.2023 15:21:30</t>
  </si>
  <si>
    <t>11.09.2023 17:17:00</t>
  </si>
  <si>
    <t>ELDELEK TR-2 45-78-L00601_B_56392133_56392133</t>
  </si>
  <si>
    <t>11.09.2023 15:25:41</t>
  </si>
  <si>
    <t>11.09.2023 16:02:46</t>
  </si>
  <si>
    <t>YENİFOÇA TR-37 35-23-M00037_C_56377462_56377462</t>
  </si>
  <si>
    <t>11.09.2023 15:28:42</t>
  </si>
  <si>
    <t>11.09.2023 16:10:35</t>
  </si>
  <si>
    <t>11.09.2023 15:29:16</t>
  </si>
  <si>
    <t>11.09.2023 18:34:08</t>
  </si>
  <si>
    <t>KİBAR TR-1 35-31-L00312_956571547_956571547</t>
  </si>
  <si>
    <t>11.09.2023 15:29:59</t>
  </si>
  <si>
    <t>11.09.2023 21:27:26</t>
  </si>
  <si>
    <t>TR-37 45-78-L00037_DAĞITIM TRAFOSU TR-37 L06_65896234</t>
  </si>
  <si>
    <t>11.09.2023 15:31:09</t>
  </si>
  <si>
    <t>11.09.2023 17:09:38</t>
  </si>
  <si>
    <t>ÖMÜR BELDESİ TR 35-14-M00120_YAREN SİTESİ M02_80640497</t>
  </si>
  <si>
    <t>11.09.2023 15:34:09</t>
  </si>
  <si>
    <t>11.09.2023 15:38:05</t>
  </si>
  <si>
    <t>K-501 35-01-K00501_911852656_911852656</t>
  </si>
  <si>
    <t>11.09.2023 15:42:47</t>
  </si>
  <si>
    <t>11.09.2023 16:49:25</t>
  </si>
  <si>
    <t>TR-82 35-30-L00082_955328598_955328598</t>
  </si>
  <si>
    <t>11.09.2023 15:45:05</t>
  </si>
  <si>
    <t>11.09.2023 19:10:21</t>
  </si>
  <si>
    <t>GÜZELKÖY KÖK 45-71-M00123_HatBaşıAyırıcı_53134494 M03_53134494</t>
  </si>
  <si>
    <t>11.09.2023 15:48:53</t>
  </si>
  <si>
    <t>11.09.2023 18:12:37</t>
  </si>
  <si>
    <t>11.09.2023 16:09:55</t>
  </si>
  <si>
    <t>11.09.2023 18:36:06</t>
  </si>
  <si>
    <t>11.09.2023 16:12:46</t>
  </si>
  <si>
    <t>11.09.2023 17:58:06</t>
  </si>
  <si>
    <t>11.09.2023 16:22:44</t>
  </si>
  <si>
    <t>11.09.2023 16:48:14</t>
  </si>
  <si>
    <t>TR-24 45-77-L00024_945487407_945487407</t>
  </si>
  <si>
    <t>11.09.2023 16:23:14</t>
  </si>
  <si>
    <t>11.09.2023 18:23:21</t>
  </si>
  <si>
    <t>L-336 REİSDERE 35-18-L00336_95000537666_95000537666</t>
  </si>
  <si>
    <t>11.09.2023 16:38:39</t>
  </si>
  <si>
    <t>11.09.2023 20:19:47</t>
  </si>
  <si>
    <t>TR-26 (DM-3/8) 35-17-M00026_35-17-M00026_66471701</t>
  </si>
  <si>
    <t>11.09.2023 16:39:06</t>
  </si>
  <si>
    <t>11.09.2023 17:15:42</t>
  </si>
  <si>
    <t>KARAOĞLANLI TR-1 45-78-M00350_B_56405831_56405831</t>
  </si>
  <si>
    <t>11.09.2023 16:49:36</t>
  </si>
  <si>
    <t>11.09.2023 17:15:53</t>
  </si>
  <si>
    <t>M-2777 35-04-M02777_C C2B_5777716</t>
  </si>
  <si>
    <t>11.09.2023 16:51:54</t>
  </si>
  <si>
    <t>11.09.2023 19:12:07</t>
  </si>
  <si>
    <t>ÖDEMİŞ İM 35-15-A00001_ÇAPUTÇU M16_2060976</t>
  </si>
  <si>
    <t>11.09.2023 16:55:32</t>
  </si>
  <si>
    <t>11.09.2023 16:58:46</t>
  </si>
  <si>
    <t>TAYTAN OFİS KÖK 45-78-M00314_HatBaşıAyırıcı_53140091 M06_53140091</t>
  </si>
  <si>
    <t>11.09.2023 17:01:09</t>
  </si>
  <si>
    <t>11.09.2023 18:12:38</t>
  </si>
  <si>
    <t>KARAVELİLER TR-2 35-16-M00127_953328323_953328323</t>
  </si>
  <si>
    <t>11.09.2023 17:04:37</t>
  </si>
  <si>
    <t>11.09.2023 21:07:32</t>
  </si>
  <si>
    <t>M-2362 35-03-M02362_C_91416340_91416340</t>
  </si>
  <si>
    <t>11.09.2023 17:10:39</t>
  </si>
  <si>
    <t>11.09.2023 18:50:43</t>
  </si>
  <si>
    <t>ÇELİKLİ TR-3 OKULLU 45-78-M00751_A_91269245_91269245</t>
  </si>
  <si>
    <t>11.09.2023 17:16:59</t>
  </si>
  <si>
    <t>11.09.2023 18:47:44</t>
  </si>
  <si>
    <t>ÇUKURALTI M-13 ÇAMLIK KÖK 35-25-M00059_İÇ İHTİYAÇ TRAFOSU M05_72121073</t>
  </si>
  <si>
    <t>11.09.2023 17:28:25</t>
  </si>
  <si>
    <t>11.09.2023 17:41:00</t>
  </si>
  <si>
    <t>TR-1-5/9 35-20-L00053_8102174_56360005_56360005</t>
  </si>
  <si>
    <t>11.09.2023 17:28:44</t>
  </si>
  <si>
    <t>11.09.2023 17:44:32</t>
  </si>
  <si>
    <t>11.09.2023 17:29:28</t>
  </si>
  <si>
    <t>11.09.2023 17:33:20</t>
  </si>
  <si>
    <t>TR-122 35-16-L00122_953319885_953319885</t>
  </si>
  <si>
    <t>11.09.2023 17:32:34</t>
  </si>
  <si>
    <t>11.09.2023 19:06:57</t>
  </si>
  <si>
    <t>FOÇA TR-49 35-23-L00049_42134487_56398920_56398920</t>
  </si>
  <si>
    <t>11.09.2023 17:36:14</t>
  </si>
  <si>
    <t>11.09.2023 19:20:48</t>
  </si>
  <si>
    <t>KAPANCI KÖK 45-78-L00229_KENDİRLİ-YARAŞLI L04_2328991</t>
  </si>
  <si>
    <t>11.09.2023 17:36:56</t>
  </si>
  <si>
    <t>11.09.2023 18:26:08</t>
  </si>
  <si>
    <t>M-3562(YATIRIM REZERVE) 35-02-M03562_99716159_99716159</t>
  </si>
  <si>
    <t>11.09.2023 17:37:35</t>
  </si>
  <si>
    <t>11.09.2023 19:17:46</t>
  </si>
  <si>
    <t>SELENDİ TR-22 45-81-M00022_945625897_945625897</t>
  </si>
  <si>
    <t>11.09.2023 17:37:52</t>
  </si>
  <si>
    <t>11.09.2023 23:39:43</t>
  </si>
  <si>
    <t>HİSARLIK TR-2 35-20-L00468_35-20-L00468_2371246</t>
  </si>
  <si>
    <t>11.09.2023 17:38:20</t>
  </si>
  <si>
    <t>11.09.2023 18:28:40</t>
  </si>
  <si>
    <t>ZEYTİNLİOVA TR-7 45-72-L00421_ÜÇ AVLU ÇIKIŞI L02_66556445</t>
  </si>
  <si>
    <t>11.09.2023 17:41:02</t>
  </si>
  <si>
    <t>11.09.2023 22:02:10</t>
  </si>
  <si>
    <t>GÜZELKÖY KÖK 45-71-M00123_HAŞİM AKCURA ENH M03_50218012</t>
  </si>
  <si>
    <t>11.09.2023 17:42:30</t>
  </si>
  <si>
    <t>11.09.2023 18:11:54</t>
  </si>
  <si>
    <t>TR-98 45-78-L00098_D_91100549_91100549</t>
  </si>
  <si>
    <t>11.09.2023 17:44:22</t>
  </si>
  <si>
    <t>11.09.2023 18:20:39</t>
  </si>
  <si>
    <t>11.09.2023 18:14:54</t>
  </si>
  <si>
    <t>DİKİLİ İM 35-30-A00001_A_56362702_56362702</t>
  </si>
  <si>
    <t>11.09.2023 17:51:24</t>
  </si>
  <si>
    <t>11.09.2023 18:24:39</t>
  </si>
  <si>
    <t>11.09.2023 17:53:30</t>
  </si>
  <si>
    <t>11.09.2023 18:29:40</t>
  </si>
  <si>
    <t>KAYALIOĞLU TR-4 45-72-L00075_A_56390320_56390320</t>
  </si>
  <si>
    <t>11.09.2023 17:56:05</t>
  </si>
  <si>
    <t>11.09.2023 18:44:00</t>
  </si>
  <si>
    <t>YAKAPINAR TR-3 35-20-L00153_955194162_955194162</t>
  </si>
  <si>
    <t>11.09.2023 17:56:47</t>
  </si>
  <si>
    <t>11.09.2023 18:45:40</t>
  </si>
  <si>
    <t>ÇAKMAKLI TR-2 35-17-M00346_950305726_950305726</t>
  </si>
  <si>
    <t>11.09.2023 18:01:01</t>
  </si>
  <si>
    <t>11.09.2023 21:44:04</t>
  </si>
  <si>
    <t>BOYALI DANDA MAH.TR-1 45-75-M00262_A_56393912_56393912</t>
  </si>
  <si>
    <t>11.09.2023 18:03:37</t>
  </si>
  <si>
    <t>11.09.2023 19:09:00</t>
  </si>
  <si>
    <t>DUMANLAR KÖK 45-81-M00044_HatBaşıAyırıcı_53134861 M02_53134861</t>
  </si>
  <si>
    <t>11.09.2023 18:10:28</t>
  </si>
  <si>
    <t>11.09.2023 20:14:47</t>
  </si>
  <si>
    <t>KIRKAĞAÇ TR-3 45-76-M00003_955235619_955235619</t>
  </si>
  <si>
    <t>11.09.2023 18:13:13</t>
  </si>
  <si>
    <t>11.09.2023 19:02:25</t>
  </si>
  <si>
    <t>K-2560 35-03-K02560_913186381_913186381</t>
  </si>
  <si>
    <t>11.09.2023 18:13:25</t>
  </si>
  <si>
    <t>11.09.2023 21:11:23</t>
  </si>
  <si>
    <t>AVDAN TARIMSAL SULAMA TR-2 45-82-M00224_DIREK TIPI TRAFO HUCRESI H01_2091925</t>
  </si>
  <si>
    <t>11.09.2023 18:15:50</t>
  </si>
  <si>
    <t>11.09.2023 21:01:16</t>
  </si>
  <si>
    <t>YAĞCILI TR-1 45-82-M00331_D_56387936_56387936</t>
  </si>
  <si>
    <t>11.09.2023 18:18:58</t>
  </si>
  <si>
    <t>11.09.2023 18:43:32</t>
  </si>
  <si>
    <t>ALİAĞA M-564 35-17-M00564_C_65502627_65502627</t>
  </si>
  <si>
    <t>11.09.2023 18:27:17</t>
  </si>
  <si>
    <t>11.09.2023 19:10:28</t>
  </si>
  <si>
    <t>K-3452 35-08-K03452_35-08-K03452_42034069</t>
  </si>
  <si>
    <t>11.09.2023 18:27:50</t>
  </si>
  <si>
    <t>11.09.2023 20:49:50</t>
  </si>
  <si>
    <t>BEYOBA TR-3 45-72-M00420_A_56393588_56393588</t>
  </si>
  <si>
    <t>11.09.2023 18:29:34</t>
  </si>
  <si>
    <t>11.09.2023 20:12:28</t>
  </si>
  <si>
    <t>11.09.2023 18:34:17</t>
  </si>
  <si>
    <t>11.09.2023 23:59:47</t>
  </si>
  <si>
    <t>M-542 (DM-3/7) 35-17-M00542_35-17-M00542_66465251</t>
  </si>
  <si>
    <t>11.09.2023 18:35:26</t>
  </si>
  <si>
    <t>11.09.2023 19:57:25</t>
  </si>
  <si>
    <t>TR-174/A 45-78-L00736__72371984_72371984</t>
  </si>
  <si>
    <t>11.09.2023 18:35:52</t>
  </si>
  <si>
    <t>11.09.2023 18:53:20</t>
  </si>
  <si>
    <t>YENİDOĞAN TR-1 45-72-M00634_A_56392228_56392228</t>
  </si>
  <si>
    <t>11.09.2023 18:42:23</t>
  </si>
  <si>
    <t>11.09.2023 19:50:51</t>
  </si>
  <si>
    <t>KAYALIOĞLU TR-4 45-72-L00075_45-72-L00075_2364117</t>
  </si>
  <si>
    <t>11.09.2023 19:08:44</t>
  </si>
  <si>
    <t>11.09.2023 18:47:10</t>
  </si>
  <si>
    <t>11.09.2023 19:38:29</t>
  </si>
  <si>
    <t>L-325 (ALBAYRAK) 35-18-L00325_C_56357515_56357515</t>
  </si>
  <si>
    <t>11.09.2023 18:48:40</t>
  </si>
  <si>
    <t>11.09.2023 23:29:32</t>
  </si>
  <si>
    <t>MURADİYE TR-5 (ESKİ MEZARLIK YANI) 45-71-M00204_HatBaşıAyırıcı_53134535 M02_53134535</t>
  </si>
  <si>
    <t>11.09.2023 18:56:11</t>
  </si>
  <si>
    <t>11.09.2023 20:38:40</t>
  </si>
  <si>
    <t>BOYALI DANDA MAH.TR-1 45-75-M00262_45-75-M00262_2362887</t>
  </si>
  <si>
    <t>11.09.2023 20:19:00</t>
  </si>
  <si>
    <t>IŞIKLAR KÖK 45-73-M00467_HatBaşıAyırıcı_53136479 M06_53136479</t>
  </si>
  <si>
    <t>11.09.2023 19:31:30</t>
  </si>
  <si>
    <t>11.09.2023 21:27:01</t>
  </si>
  <si>
    <t>SULUDERE TR-4 DEDE KAHVE ALTI 35-31-L00065_47981828_56395277_56395277</t>
  </si>
  <si>
    <t>11.09.2023 19:32:41</t>
  </si>
  <si>
    <t>11.09.2023 21:11:01</t>
  </si>
  <si>
    <t>MALAZ BAĞBAŞI TR-1 45-75-M00289_A_56398913_56398913</t>
  </si>
  <si>
    <t>11.09.2023 19:38:55</t>
  </si>
  <si>
    <t>12.09.2023 01:55:32</t>
  </si>
  <si>
    <t>ZEYTİNLİPARK DM (M-400) 35-17-M00400_M-92 M015_66434810</t>
  </si>
  <si>
    <t>11.09.2023 19:43:50</t>
  </si>
  <si>
    <t>11.09.2023 20:05:40</t>
  </si>
  <si>
    <t>MENEMEN DM-4/7 35-28-M00846_953372749_953372749</t>
  </si>
  <si>
    <t>11.09.2023 19:48:03</t>
  </si>
  <si>
    <t>11.09.2023 22:28:38</t>
  </si>
  <si>
    <t>11.09.2023 19:56:10</t>
  </si>
  <si>
    <t>11.09.2023 19:59:55</t>
  </si>
  <si>
    <t>11.09.2023 20:05:30</t>
  </si>
  <si>
    <t>11.09.2023 20:36:20</t>
  </si>
  <si>
    <t>MAHMUTLAR KÖK 45-74-M00354_HatBaşıAyırıcı_66087722 M010_66087722</t>
  </si>
  <si>
    <t>11.09.2023 20:06:53</t>
  </si>
  <si>
    <t>11.09.2023 21:48:37</t>
  </si>
  <si>
    <t>ALAYAKA HORZUM TR-1 45-73-M01060_A_56389287_56389287</t>
  </si>
  <si>
    <t>11.09.2023 20:08:51</t>
  </si>
  <si>
    <t>11.09.2023 23:01:35</t>
  </si>
  <si>
    <t>BEYOBA TR-3 45-72-M00420_45-72-M00420_2373480</t>
  </si>
  <si>
    <t>11.09.2023 20:26:33</t>
  </si>
  <si>
    <t>İSTASYONALTI KÖK 45-83-M00131_CELALETTİN AŞKIN M08_2101366</t>
  </si>
  <si>
    <t>11.09.2023 20:18:11</t>
  </si>
  <si>
    <t>11.09.2023 20:45:10</t>
  </si>
  <si>
    <t>SARIÇALI TR-1 45-72-L00776_B_91183983_91183983</t>
  </si>
  <si>
    <t>11.09.2023 20:23:39</t>
  </si>
  <si>
    <t>11.09.2023 21:50:58</t>
  </si>
  <si>
    <t>YENİKÖY TR-1 45-75-M00272_A_56390219_56390219</t>
  </si>
  <si>
    <t>11.09.2023 20:26:14</t>
  </si>
  <si>
    <t>11.09.2023 20:55:21</t>
  </si>
  <si>
    <t>TR-56 CEPHANELİK 35-19-L00056_B_90995957_90995957</t>
  </si>
  <si>
    <t>11.09.2023 20:26:35</t>
  </si>
  <si>
    <t>11.09.2023 22:15:50</t>
  </si>
  <si>
    <t>PINARLI TR-9 35-20-M00096_955211354_955211354</t>
  </si>
  <si>
    <t>11.09.2023 20:37:05</t>
  </si>
  <si>
    <t>11.09.2023 22:26:18</t>
  </si>
  <si>
    <t>TR-18 35-26-M00018_956625353_956625353</t>
  </si>
  <si>
    <t>11.09.2023 20:44:03</t>
  </si>
  <si>
    <t>11.09.2023 21:50:10</t>
  </si>
  <si>
    <t>KIRDAMLARI BOĞAZİÇİ TR-1 45-78-M00474_B_91057018_91057018</t>
  </si>
  <si>
    <t>11.09.2023 20:46:51</t>
  </si>
  <si>
    <t>11.09.2023 22:24:23</t>
  </si>
  <si>
    <t>KOYUNDERE TR-15 35-28-M00159_B_56366101_56366101</t>
  </si>
  <si>
    <t>11.09.2023 20:49:14</t>
  </si>
  <si>
    <t>11.09.2023 21:28:51</t>
  </si>
  <si>
    <t>K-3452 35-08-K03452_TRAFO K03_42034045</t>
  </si>
  <si>
    <t>11.09.2023 20:55:17</t>
  </si>
  <si>
    <t>11.09.2023 22:51:58</t>
  </si>
  <si>
    <t>11.09.2023 20:56:03</t>
  </si>
  <si>
    <t>11.09.2023 21:19:44</t>
  </si>
  <si>
    <t>K-1906 35-10-K01906_35-10-K01906_48172857</t>
  </si>
  <si>
    <t>11.09.2023 20:59:27</t>
  </si>
  <si>
    <t>11.09.2023 21:23:28</t>
  </si>
  <si>
    <t>11.09.2023 21:00:10</t>
  </si>
  <si>
    <t>11.09.2023 21:58:40</t>
  </si>
  <si>
    <t>TR-1/10 45-72-M00010_A_60983715_60983715</t>
  </si>
  <si>
    <t>11.09.2023 21:03:12</t>
  </si>
  <si>
    <t>11.09.2023 22:17:20</t>
  </si>
  <si>
    <t>CAFER ÇETİNKAYA SULAMA GRUBU 35-29-M00160_C_56396689_56396689</t>
  </si>
  <si>
    <t>11.09.2023 21:14:32</t>
  </si>
  <si>
    <t>11.09.2023 23:01:34</t>
  </si>
  <si>
    <t>ÜRKMEZ M-20 35-25-M00160_11750754_56376297_56376297</t>
  </si>
  <si>
    <t>11.09.2023 21:23:41</t>
  </si>
  <si>
    <t>12.09.2023 00:16:47</t>
  </si>
  <si>
    <t>11.09.2023 21:32:10</t>
  </si>
  <si>
    <t>11.09.2023 21:43:50</t>
  </si>
  <si>
    <t>M-1052 35-02-M01052_99560002_99560002</t>
  </si>
  <si>
    <t>11.09.2023 21:35:44</t>
  </si>
  <si>
    <t>12.09.2023 00:17:13</t>
  </si>
  <si>
    <t>K-4781 35-04-K04781_913893598_913893598</t>
  </si>
  <si>
    <t>11.09.2023 21:37:39</t>
  </si>
  <si>
    <t>12.09.2023 03:04:36</t>
  </si>
  <si>
    <t>11.09.2023 22:57:12</t>
  </si>
  <si>
    <t>MAVİKÖŞE TR-4 35-17-M00228_A_56356558_56356558</t>
  </si>
  <si>
    <t>11.09.2023 21:47:14</t>
  </si>
  <si>
    <t>11.09.2023 23:03:04</t>
  </si>
  <si>
    <t>ILICA GIS TM 35-07-A00002_ILICA-14 K20_2313381</t>
  </si>
  <si>
    <t>11.09.2023 21:54:20</t>
  </si>
  <si>
    <t>11.09.2023 22:44:49</t>
  </si>
  <si>
    <t>KIRDAMLARI BOĞAZİÇİ TR-1 45-78-M00474_45-78-M00474_2352545</t>
  </si>
  <si>
    <t>11.09.2023 22:41:28</t>
  </si>
  <si>
    <t>K-3982 35-07-K03982_K-980 K04_48408236</t>
  </si>
  <si>
    <t>11.09.2023 23:25:00</t>
  </si>
  <si>
    <t>ÜÇAVLU TR-1 45-72-L00435_956495357_956495357</t>
  </si>
  <si>
    <t>11.09.2023 22:44:56</t>
  </si>
  <si>
    <t>12.09.2023 02:09:17</t>
  </si>
  <si>
    <t>11.09.2023 23:05:30</t>
  </si>
  <si>
    <t>11.09.2023 23:14:30</t>
  </si>
  <si>
    <t>KARAVELİLER TR-1 KÖK 35-20-L00137_KIZILCAOVA L03_2328879</t>
  </si>
  <si>
    <t>11.09.2023 23:24:00</t>
  </si>
  <si>
    <t>11.09.2023 23:34:30</t>
  </si>
  <si>
    <t>K-1776 35-07-K01776_K-2547 K02_48407823</t>
  </si>
  <si>
    <t>12.09.2023 03:30:22</t>
  </si>
  <si>
    <t>M-3337 35-04-M03337_99603809_99603809</t>
  </si>
  <si>
    <t>11.09.2023 23:37:15</t>
  </si>
  <si>
    <t>12.09.2023 01:04:54</t>
  </si>
  <si>
    <t>12.09.2023 01:00:20</t>
  </si>
  <si>
    <t>12.09.2023 01:51:27</t>
  </si>
  <si>
    <t>BÖLCEK-1 TR 35-16-M00022_35-16-M00022_2365368</t>
  </si>
  <si>
    <t>12.09.2023 01:09:53</t>
  </si>
  <si>
    <t>12.09.2023 01:13:21</t>
  </si>
  <si>
    <t>12.09.2023 02:08:00</t>
  </si>
  <si>
    <t>12.09.2023 02:33:00</t>
  </si>
  <si>
    <t>KISMALI TR-2 45-83-M00725_45-83-M00725_65890324</t>
  </si>
  <si>
    <t>12.09.2023 02:31:11</t>
  </si>
  <si>
    <t>12.09.2023 03:08:10</t>
  </si>
  <si>
    <t>K-742 35-01-K00742_K-1677 K02_2058494</t>
  </si>
  <si>
    <t>12.09.2023 03:30:21</t>
  </si>
  <si>
    <t>12.09.2023 03:49:30</t>
  </si>
  <si>
    <t>K-2864 35-01-K02864_D_56375865_56375865</t>
  </si>
  <si>
    <t>12.09.2023 04:31:13</t>
  </si>
  <si>
    <t>12.09.2023 05:34:00</t>
  </si>
  <si>
    <t>VELİLER DM 35-15-L00840_BÜLBÜLLER-KERPİÇLİK L01_66945989</t>
  </si>
  <si>
    <t>12.09.2023 04:51:20</t>
  </si>
  <si>
    <t>12.09.2023 05:37:50</t>
  </si>
  <si>
    <t>12.09.2023 05:27:19</t>
  </si>
  <si>
    <t>12.09.2023 05:33:02</t>
  </si>
  <si>
    <t>K-2864 35-01-K02864_35-01-K02864_2347213</t>
  </si>
  <si>
    <t>12.09.2023 06:46:59</t>
  </si>
  <si>
    <t>KAYALIOĞLU TARIMSAL SULAMA TR-2 45-72-L00649_A_91436662_91436662</t>
  </si>
  <si>
    <t>12.09.2023 05:37:48</t>
  </si>
  <si>
    <t>12.09.2023 07:05:08</t>
  </si>
  <si>
    <t>12.09.2023 05:54:21</t>
  </si>
  <si>
    <t>12.09.2023 07:13:11</t>
  </si>
  <si>
    <t>OSMANGAZİ İM 35-02-A00004_MUHİTTİN ERENER K13_2101353</t>
  </si>
  <si>
    <t>12.09.2023 06:00:32</t>
  </si>
  <si>
    <t>12.09.2023 06:58:00</t>
  </si>
  <si>
    <t>KARABAĞLAR TM 35-01-A00012_KARABAĞLAR-12 K34_2055160</t>
  </si>
  <si>
    <t>12.09.2023 06:35:00</t>
  </si>
  <si>
    <t>12.09.2023 08:41:47</t>
  </si>
  <si>
    <t>SEYREK TR-7 KÖK 35-28-M00379_SEYREK TR-1 M13_2043319</t>
  </si>
  <si>
    <t>12.09.2023 06:55:14</t>
  </si>
  <si>
    <t>12.09.2023 07:04:02</t>
  </si>
  <si>
    <t>K-1049 35-02-K01049_K-3156 K05_2310631</t>
  </si>
  <si>
    <t>12.09.2023 07:23:37</t>
  </si>
  <si>
    <t>TR-1/40 KÖK 45-72-M00040_TR-1/42 M03_61318206</t>
  </si>
  <si>
    <t>12.09.2023 07:02:20</t>
  </si>
  <si>
    <t>12.09.2023 07:17:53</t>
  </si>
  <si>
    <t>ULUKENT DM-3 35-28-M00003_DM-3/17 M01_2063999</t>
  </si>
  <si>
    <t>12.09.2023 07:24:50</t>
  </si>
  <si>
    <t>12.09.2023 07:39:51</t>
  </si>
  <si>
    <t>12.09.2023 07:44:50</t>
  </si>
  <si>
    <t>12.09.2023 08:19:10</t>
  </si>
  <si>
    <t>12.09.2023 07:54:58</t>
  </si>
  <si>
    <t>12.09.2023 08:05:18</t>
  </si>
  <si>
    <t>ULUKENT DM-2 35-28-M00740_DM-2/6 M10_2101310</t>
  </si>
  <si>
    <t>12.09.2023 07:56:20</t>
  </si>
  <si>
    <t>12.09.2023 08:06:24</t>
  </si>
  <si>
    <t>TR-8 35-16-L00008_C_56353672_56353672</t>
  </si>
  <si>
    <t>12.09.2023 07:57:28</t>
  </si>
  <si>
    <t>12.09.2023 16:16:33</t>
  </si>
  <si>
    <t>12.09.2023 07:57:30</t>
  </si>
  <si>
    <t>12.09.2023 08:23:00</t>
  </si>
  <si>
    <t>TR-35 35-27-M00035_98936863_98936863</t>
  </si>
  <si>
    <t>12.09.2023 08:02:57</t>
  </si>
  <si>
    <t>12.09.2023 14:33:25</t>
  </si>
  <si>
    <t>12.09.2023 08:12:40</t>
  </si>
  <si>
    <t>12.09.2023 08:23:07</t>
  </si>
  <si>
    <t>ILIPINAR KÖK 35-23-M00154_ILIPINAR SULAMA ÇIKIŞI M08_67163349</t>
  </si>
  <si>
    <t>12.09.2023 08:13:30</t>
  </si>
  <si>
    <t>12.09.2023 08:13:50</t>
  </si>
  <si>
    <t>ULUKENT DM-3 35-28-M00003_DM-3/17 M01_2312184</t>
  </si>
  <si>
    <t>12.09.2023 08:23:41</t>
  </si>
  <si>
    <t>12.09.2023 08:51:40</t>
  </si>
  <si>
    <t>12.09.2023 08:32:38</t>
  </si>
  <si>
    <t>12.09.2023 08:33:43</t>
  </si>
  <si>
    <t>M-891 35-02-M00891_M-1701 M04_2034652</t>
  </si>
  <si>
    <t>12.09.2023 08:36:37</t>
  </si>
  <si>
    <t>12.09.2023 08:44:09</t>
  </si>
  <si>
    <t>DM-8/3-A 45-71-M02174_D D3_73541760</t>
  </si>
  <si>
    <t>12.09.2023 08:37:51</t>
  </si>
  <si>
    <t>12.09.2023 12:38:19</t>
  </si>
  <si>
    <t>12.09.2023 08:41:20</t>
  </si>
  <si>
    <t>12.09.2023 09:07:40</t>
  </si>
  <si>
    <t>K-3011 35-01-K03011_DIREK TIPI TRAFO HUCRESI H01_2049647</t>
  </si>
  <si>
    <t>12.09.2023 12:03:56</t>
  </si>
  <si>
    <t>BOYABAĞ TR-1 35-21-L00113_A_56376280_56376280</t>
  </si>
  <si>
    <t>12.09.2023 08:42:42</t>
  </si>
  <si>
    <t>12.09.2023 15:41:17</t>
  </si>
  <si>
    <t>K-985 35-07-K00985_C_65505658_65505658</t>
  </si>
  <si>
    <t>12.09.2023 08:45:52</t>
  </si>
  <si>
    <t>12.09.2023 09:38:21</t>
  </si>
  <si>
    <t>12.09.2023 08:49:15</t>
  </si>
  <si>
    <t>12.09.2023 12:07:18</t>
  </si>
  <si>
    <t>12.09.2023 08:49:50</t>
  </si>
  <si>
    <t>12.09.2023 08:50:21</t>
  </si>
  <si>
    <t>AKKOYUNLU ATATÜRK MAH.TR-1 35-29-L00117_35-29-L00117_2346487</t>
  </si>
  <si>
    <t>12.09.2023 08:54:50</t>
  </si>
  <si>
    <t>12.09.2023 09:18:10</t>
  </si>
  <si>
    <t>GÖRDES DM 45-75-M00050_HatBaşıAyırıcı_53135678 M09_53135678</t>
  </si>
  <si>
    <t>12.09.2023 08:55:47</t>
  </si>
  <si>
    <t>12.09.2023 12:47:49</t>
  </si>
  <si>
    <t>TR-107 35-26-M00107_956601117_956601117</t>
  </si>
  <si>
    <t>12.09.2023 08:58:27</t>
  </si>
  <si>
    <t>12.09.2023 10:01:48</t>
  </si>
  <si>
    <t>M-2914 35-02-M02914_DAĞITIM TRAFO M03_84865730</t>
  </si>
  <si>
    <t>12.09.2023 08:59:09</t>
  </si>
  <si>
    <t>12.09.2023 12:49:04</t>
  </si>
  <si>
    <t>TR-2/95 45-83-L00095__72372078_72372078</t>
  </si>
  <si>
    <t>12.09.2023 09:00:46</t>
  </si>
  <si>
    <t>12.09.2023 11:35:02</t>
  </si>
  <si>
    <t>AKGEDİK TOKİ TR-1 45-71-M02124_45-71-M02124_78012589</t>
  </si>
  <si>
    <t>12.09.2023 09:01:58</t>
  </si>
  <si>
    <t>12.09.2023 10:25:21</t>
  </si>
  <si>
    <t>K-1781 35-04-K01781_35-04-K01781_2359442</t>
  </si>
  <si>
    <t>12.09.2023 09:04:41</t>
  </si>
  <si>
    <t>12.09.2023 16:13:20</t>
  </si>
  <si>
    <t>12.09.2023 09:05:09</t>
  </si>
  <si>
    <t>12.09.2023 17:25:20</t>
  </si>
  <si>
    <t>SELÇUK İM/DM 35-13-A00004_ŞEHİR-3 M15_65986026</t>
  </si>
  <si>
    <t>12.09.2023 09:06:04</t>
  </si>
  <si>
    <t>12.09.2023 14:54:21</t>
  </si>
  <si>
    <t>12.09.2023 09:06:42</t>
  </si>
  <si>
    <t>12.09.2023 09:13:30</t>
  </si>
  <si>
    <t>TR-24 45-77-L00024_DAĞITIM TRAFOSU L03_72213219</t>
  </si>
  <si>
    <t>12.09.2023 09:07:20</t>
  </si>
  <si>
    <t>12.09.2023 14:22:40</t>
  </si>
  <si>
    <t>OSMANGAZİ İM 35-02-A00004_SÜLEYMANİYE K15_2327850</t>
  </si>
  <si>
    <t>12.09.2023 09:07:30</t>
  </si>
  <si>
    <t>12.09.2023 14:24:11</t>
  </si>
  <si>
    <t>12.09.2023 09:11:10</t>
  </si>
  <si>
    <t>12.09.2023 09:51:40</t>
  </si>
  <si>
    <t>SEYREK TR-6 35-28-M00910_GAİA TARIM M02_78031970</t>
  </si>
  <si>
    <t>12.09.2023 09:12:34</t>
  </si>
  <si>
    <t>12.09.2023 10:18:17</t>
  </si>
  <si>
    <t>BAĞYURDU KÖK 35-27-L00239_HALİLBEYLİ TR-1 KÖK L04_72157253</t>
  </si>
  <si>
    <t>12.09.2023 09:14:27</t>
  </si>
  <si>
    <t>12.09.2023 17:40:17</t>
  </si>
  <si>
    <t>KABAZLI KÖK 45-78-M00675_KABAZLI M03_65971403</t>
  </si>
  <si>
    <t>12.09.2023 09:15:00</t>
  </si>
  <si>
    <t>12.09.2023 09:17:00</t>
  </si>
  <si>
    <t>YENİKÖY TR-1 45-78-L00306_45-78-L00306_2359462</t>
  </si>
  <si>
    <t>12.09.2023 09:16:50</t>
  </si>
  <si>
    <t>12.09.2023 09:28:10</t>
  </si>
  <si>
    <t>12.09.2023 09:19:30</t>
  </si>
  <si>
    <t>12.09.2023 18:22:40</t>
  </si>
  <si>
    <t>KALEKÖY TR-3 35-31-L00239_DIREK TIPI TRAFO HUCRESI H01_2037300</t>
  </si>
  <si>
    <t>12.09.2023 09:20:00</t>
  </si>
  <si>
    <t>12.09.2023 10:00:20</t>
  </si>
  <si>
    <t>TR-1/14-B 45-72-M00099_45-72-M00099_2348971</t>
  </si>
  <si>
    <t>12.09.2023 09:22:30</t>
  </si>
  <si>
    <t>12.09.2023 10:26:31</t>
  </si>
  <si>
    <t>12.09.2023 09:22:43</t>
  </si>
  <si>
    <t>12.09.2023 14:32:00</t>
  </si>
  <si>
    <t>DADAĞLI TR-3 OVA 45-79-M00402_B_56387451_56387451</t>
  </si>
  <si>
    <t>12.09.2023 09:24:13</t>
  </si>
  <si>
    <t>12.09.2023 12:01:23</t>
  </si>
  <si>
    <t>SELİMŞAHLAR TR-2 45-71-M00137_HatBaşıAyırıcı_53134770 M03_53134770</t>
  </si>
  <si>
    <t>12.09.2023 09:24:44</t>
  </si>
  <si>
    <t>12.09.2023 09:44:50</t>
  </si>
  <si>
    <t>12.09.2023 09:25:33</t>
  </si>
  <si>
    <t>12.09.2023 12:14:06</t>
  </si>
  <si>
    <t>12.09.2023 09:50:30</t>
  </si>
  <si>
    <t>12.09.2023 09:29:10</t>
  </si>
  <si>
    <t>12.09.2023 09:57:50</t>
  </si>
  <si>
    <t>MALDAN KÖYÜ TR-1 45-71-M01666_C_56384090_56384090</t>
  </si>
  <si>
    <t>12.09.2023 09:29:45</t>
  </si>
  <si>
    <t>12.09.2023 11:36:50</t>
  </si>
  <si>
    <t>L-437 ŞEHİTLİK 35-18-L00437_L-295 L01_2337307</t>
  </si>
  <si>
    <t>12.09.2023 09:30:30</t>
  </si>
  <si>
    <t>12.09.2023 10:57:00</t>
  </si>
  <si>
    <t>TR-266 DOĞUŞ ÇİFTLİK EVLERİ TR 35-19-M00166_35-19-M00166_2376663</t>
  </si>
  <si>
    <t>12.09.2023 09:32:36</t>
  </si>
  <si>
    <t>12.09.2023 18:32:43</t>
  </si>
  <si>
    <t>K-985 35-07-K00985_35-07-K00985_2350915</t>
  </si>
  <si>
    <t>12.09.2023 10:37:09</t>
  </si>
  <si>
    <t>K-1038 35-01-K01038_912935601_912935601</t>
  </si>
  <si>
    <t>12.09.2023 09:39:33</t>
  </si>
  <si>
    <t>12.09.2023 10:41:56</t>
  </si>
  <si>
    <t>BALABANLI ÜNER DEVECİ SULAMA GRB TR-7 35-15-M00339_C_56367709_56367709</t>
  </si>
  <si>
    <t>12.09.2023 09:42:26</t>
  </si>
  <si>
    <t>12.09.2023 11:33:13</t>
  </si>
  <si>
    <t>ORMANKÖY 35-26-M00466_A_90988603_90988603</t>
  </si>
  <si>
    <t>12.09.2023 09:43:15</t>
  </si>
  <si>
    <t>12.09.2023 12:53:40</t>
  </si>
  <si>
    <t>K-211 35-02-K00211_913291012_913291012</t>
  </si>
  <si>
    <t>12.09.2023 09:44:22</t>
  </si>
  <si>
    <t>12.09.2023 11:04:00</t>
  </si>
  <si>
    <t>URGANLI TR-4 45-83-M00554_MERA M01_2328743</t>
  </si>
  <si>
    <t>12.09.2023 09:46:17</t>
  </si>
  <si>
    <t>12.09.2023 11:57:50</t>
  </si>
  <si>
    <t>ÇAPAK TR-2 35-26-M00426__72374450_72374450</t>
  </si>
  <si>
    <t>12.09.2023 09:48:23</t>
  </si>
  <si>
    <t>12.09.2023 10:28:51</t>
  </si>
  <si>
    <t>DM02/TR21 (YILDIRIM BEYAZİD OKULU)) 45-73-M00025_DAĞITIM TRAFOSU M03_66906358</t>
  </si>
  <si>
    <t>12.09.2023 09:48:52</t>
  </si>
  <si>
    <t>12.09.2023 12:24:05</t>
  </si>
  <si>
    <t>İSKELE KÖK 35-19-L00275_TR-55 L02_72119364</t>
  </si>
  <si>
    <t>12.09.2023 09:48:53</t>
  </si>
  <si>
    <t>12.09.2023 18:45:49</t>
  </si>
  <si>
    <t>SARIÇALI TR-3 45-72-L00778_956488248_956488248</t>
  </si>
  <si>
    <t>12.09.2023 09:49:44</t>
  </si>
  <si>
    <t>12.09.2023 13:21:15</t>
  </si>
  <si>
    <t>TR-76 45-78-L00076_SALİHLİ İM L03_2104157</t>
  </si>
  <si>
    <t>12.09.2023 09:49:54</t>
  </si>
  <si>
    <t>12.09.2023 16:59:21</t>
  </si>
  <si>
    <t>HALİLBEYLİ TR-1 KÖK 35-27-M01057_HALİLBEYLİ GİRİŞ M02_61283944</t>
  </si>
  <si>
    <t>12.09.2023 09:51:16</t>
  </si>
  <si>
    <t>12.09.2023 17:39:00</t>
  </si>
  <si>
    <t>AHMETLİ TR-54 45-84-L00189_TR-10 EMNİYET L02_72168795</t>
  </si>
  <si>
    <t>12.09.2023 09:53:10</t>
  </si>
  <si>
    <t>12.09.2023 10:12:50</t>
  </si>
  <si>
    <t>K-2733 35-09-K02733_C_56382997_56382997</t>
  </si>
  <si>
    <t>12.09.2023 09:56:46</t>
  </si>
  <si>
    <t>12.09.2023 10:35:43</t>
  </si>
  <si>
    <t>L-438 35-18-L00438_950449067_950449067</t>
  </si>
  <si>
    <t>12.09.2023 10:02:17</t>
  </si>
  <si>
    <t>12.09.2023 12:59:54</t>
  </si>
  <si>
    <t>KÜÇÜKOBA TR-1 45-74-M00108_45-74-M00108_2359497</t>
  </si>
  <si>
    <t>12.09.2023 10:02:37</t>
  </si>
  <si>
    <t>12.09.2023 17:37:01</t>
  </si>
  <si>
    <t>TORBALI DM-5/TR-1 (TR-101) 35-26-M00101_TR-37 M012_66227388</t>
  </si>
  <si>
    <t>12.09.2023 10:03:00</t>
  </si>
  <si>
    <t>12.09.2023 10:21:00</t>
  </si>
  <si>
    <t>L-104 DÜZCE AZMAK 35-14-L00104_35-14-L00104_2375382</t>
  </si>
  <si>
    <t>12.09.2023 10:05:22</t>
  </si>
  <si>
    <t>12.09.2023 18:39:44</t>
  </si>
  <si>
    <t>K-4590 35-01-K04590_D_56355027_56355027</t>
  </si>
  <si>
    <t>12.09.2023 10:07:47</t>
  </si>
  <si>
    <t>12.09.2023 14:17:34</t>
  </si>
  <si>
    <t>TR-80 45-78-L00080_TR-76 L03_2104167</t>
  </si>
  <si>
    <t>12.09.2023 10:07:54</t>
  </si>
  <si>
    <t>12.09.2023 16:11:13</t>
  </si>
  <si>
    <t>KAYALIOĞLU TR-1 45-72-L00071_C_56394664_56394664</t>
  </si>
  <si>
    <t>AG Direk Değişimi</t>
  </si>
  <si>
    <t>12.09.2023 10:07:58</t>
  </si>
  <si>
    <t>12.09.2023 12:03:45</t>
  </si>
  <si>
    <t>12.09.2023 10:09:11</t>
  </si>
  <si>
    <t>12.09.2023 16:17:40</t>
  </si>
  <si>
    <t>MAHMUTLAR KÖK 45-74-M00354_HatBaşıAyırıcı_62828144 M010_62828144</t>
  </si>
  <si>
    <t>12.09.2023 10:10:12</t>
  </si>
  <si>
    <t>12.09.2023 11:17:50</t>
  </si>
  <si>
    <t>12.09.2023 10:11:12</t>
  </si>
  <si>
    <t>12.09.2023 16:27:55</t>
  </si>
  <si>
    <t>TIRAZLI KÖK 45-79-M00079_HatBaşıAyırıcı_53134705 M06_53134705</t>
  </si>
  <si>
    <t>12.09.2023 10:14:46</t>
  </si>
  <si>
    <t>12.09.2023 13:29:29</t>
  </si>
  <si>
    <t>GÜZELYALI TM 35-01-A00008_GÜZELYALI-3 K03_2313696</t>
  </si>
  <si>
    <t>12.09.2023 10:15:40</t>
  </si>
  <si>
    <t>12.09.2023 14:42:30</t>
  </si>
  <si>
    <t>İNCESU TR-1 45-77-L00100_DIREK TIPI TRAFO HUCRESI H01_2058163</t>
  </si>
  <si>
    <t>12.09.2023 10:17:10</t>
  </si>
  <si>
    <t>12.09.2023 11:45:30</t>
  </si>
  <si>
    <t>K-4590 35-01-K04590_C_56355028_56355028</t>
  </si>
  <si>
    <t>12.09.2023 10:17:12</t>
  </si>
  <si>
    <t>12.09.2023 15:35:44</t>
  </si>
  <si>
    <t>12.09.2023 10:19:13</t>
  </si>
  <si>
    <t>12.09.2023 10:58:00</t>
  </si>
  <si>
    <t>TR-47 45-77-L00047_A_56363365_56363365</t>
  </si>
  <si>
    <t>12.09.2023 10:23:21</t>
  </si>
  <si>
    <t>12.09.2023 13:08:09</t>
  </si>
  <si>
    <t>TR-37 35-26-M00037_DAĞITIM TRAFO TR-37 M05_65980569</t>
  </si>
  <si>
    <t>12.09.2023 10:23:41</t>
  </si>
  <si>
    <t>12.09.2023 16:07:09</t>
  </si>
  <si>
    <t>ÇAPAK TR-2 35-26-M00426_35-26-M00426_42461607</t>
  </si>
  <si>
    <t>12.09.2023 11:32:03</t>
  </si>
  <si>
    <t>TR-17 45-77-L00017_945505495_945505495</t>
  </si>
  <si>
    <t>12.09.2023 10:31:41</t>
  </si>
  <si>
    <t>12.09.2023 12:04:20</t>
  </si>
  <si>
    <t>K-3881 35-01-K03881_B_56370175_56370175</t>
  </si>
  <si>
    <t>12.09.2023 10:32:12</t>
  </si>
  <si>
    <t>12.09.2023 16:23:40</t>
  </si>
  <si>
    <t>TR-76 45-78-L00076_TR-77 L02_2331108</t>
  </si>
  <si>
    <t>12.09.2023 10:33:14</t>
  </si>
  <si>
    <t>12.09.2023 17:08:34</t>
  </si>
  <si>
    <t>TR-1/14-C 45-72-M00100_45-72-M00100_2346872</t>
  </si>
  <si>
    <t>12.09.2023 10:35:30</t>
  </si>
  <si>
    <t>12.09.2023 13:39:10</t>
  </si>
  <si>
    <t>ULUCAK DM-2/10 35-27-M00337_913482731_913482731</t>
  </si>
  <si>
    <t>12.09.2023 10:41:07</t>
  </si>
  <si>
    <t>12.09.2023 15:55:26</t>
  </si>
  <si>
    <t>Y. YAZAR SULAMA GRUBU TR 35-27-M00528_DIREK TIPI TRAFO HUCRESI H01_2052056</t>
  </si>
  <si>
    <t>12.09.2023 10:44:02</t>
  </si>
  <si>
    <t>12.09.2023 17:43:50</t>
  </si>
  <si>
    <t>12.09.2023 10:48:20</t>
  </si>
  <si>
    <t>12.09.2023 17:15:23</t>
  </si>
  <si>
    <t>K-802 35-01-K00802_A_56392448_56392448</t>
  </si>
  <si>
    <t>12.09.2023 10:50:00</t>
  </si>
  <si>
    <t>12.09.2023 16:46:26</t>
  </si>
  <si>
    <t>SARIKAYA KÖK 35-31-L00284_İĞDELİ L01_2113777</t>
  </si>
  <si>
    <t>12.09.2023 10:50:50</t>
  </si>
  <si>
    <t>12.09.2023 11:40:00</t>
  </si>
  <si>
    <t>12.09.2023 10:51:23</t>
  </si>
  <si>
    <t>12.09.2023 10:55:23</t>
  </si>
  <si>
    <t>12.09.2023 10:51:46</t>
  </si>
  <si>
    <t>12.09.2023 18:33:04</t>
  </si>
  <si>
    <t>K-802 35-01-K00802_C_56393790_56393790</t>
  </si>
  <si>
    <t>12.09.2023 10:52:35</t>
  </si>
  <si>
    <t>12.09.2023 16:49:41</t>
  </si>
  <si>
    <t>TR-5 35-19-L00005_İÇMELER L03_72124031</t>
  </si>
  <si>
    <t>12.09.2023 10:52:40</t>
  </si>
  <si>
    <t>12.09.2023 11:41:20</t>
  </si>
  <si>
    <t>K-802 35-01-K00802_D_56394548_56394548</t>
  </si>
  <si>
    <t>12.09.2023 10:56:32</t>
  </si>
  <si>
    <t>12.09.2023 16:48:10</t>
  </si>
  <si>
    <t>KURTULMUŞ KÖK 45-72-L00080_SARILAR ÇIKIŞI L03_66546809</t>
  </si>
  <si>
    <t>12.09.2023 10:59:36</t>
  </si>
  <si>
    <t>12.09.2023 17:38:50</t>
  </si>
  <si>
    <t>12.09.2023 11:01:33</t>
  </si>
  <si>
    <t>12.09.2023 11:45:20</t>
  </si>
  <si>
    <t>SİYEKLİ KÖK 45-71-M00185_MALDAN M05_72256965</t>
  </si>
  <si>
    <t>12.09.2023 11:06:00</t>
  </si>
  <si>
    <t>12.09.2023 11:10:00</t>
  </si>
  <si>
    <t>12.09.2023 11:06:59</t>
  </si>
  <si>
    <t>12.09.2023 18:19:10</t>
  </si>
  <si>
    <t>PAYAMLI M-7 35-25-M00179__90285274_90285274</t>
  </si>
  <si>
    <t>12.09.2023 11:12:42</t>
  </si>
  <si>
    <t>12.09.2023 14:01:24</t>
  </si>
  <si>
    <t>TR-5 35-19-L00005_HatBaşıAyırıcı_53134085 L03_53134085</t>
  </si>
  <si>
    <t>12.09.2023 11:17:55</t>
  </si>
  <si>
    <t>12.09.2023 19:13:02</t>
  </si>
  <si>
    <t>KARGIN KÖK 45-71-M00095_KARGIN BAKIR HAT TURGUTLU YÖNÜ M05_2321771</t>
  </si>
  <si>
    <t>12.09.2023 11:19:50</t>
  </si>
  <si>
    <t>12.09.2023 14:13:29</t>
  </si>
  <si>
    <t>FERELİLER UMUT SİTESİ 35-30-M00288_955308807_955308807</t>
  </si>
  <si>
    <t>12.09.2023 11:23:31</t>
  </si>
  <si>
    <t>12.09.2023 13:07:12</t>
  </si>
  <si>
    <t>12.09.2023 11:24:07</t>
  </si>
  <si>
    <t>12.09.2023 13:18:05</t>
  </si>
  <si>
    <t>ULUCAK DM-2/14 35-27-M00332_35-27-M00332_2347742</t>
  </si>
  <si>
    <t>12.09.2023 11:24:33</t>
  </si>
  <si>
    <t>12.09.2023 11:44:20</t>
  </si>
  <si>
    <t>K-1061 35-01-K01061_911437034_911437034</t>
  </si>
  <si>
    <t>12.09.2023 11:25:58</t>
  </si>
  <si>
    <t>12.09.2023 14:54:52</t>
  </si>
  <si>
    <t>URGANLI TR-7 45-83-M00550_TR-4 M03_72145673</t>
  </si>
  <si>
    <t>12.09.2023 11:28:53</t>
  </si>
  <si>
    <t>12.09.2023 12:26:20</t>
  </si>
  <si>
    <t>TR-4 35-16-L00004_953334318_953334318</t>
  </si>
  <si>
    <t>12.09.2023 11:29:37</t>
  </si>
  <si>
    <t>12.09.2023 12:28:21</t>
  </si>
  <si>
    <t>SANAYİ TR-4 35-14-M00307_B_56358243_56358243</t>
  </si>
  <si>
    <t>12.09.2023 11:44:38</t>
  </si>
  <si>
    <t>12.09.2023 13:04:31</t>
  </si>
  <si>
    <t>TR-10 ( ALİ ÇOK SULAMA GRUBU ) 35-27-M00010_47999862_56399852_56399852</t>
  </si>
  <si>
    <t>12.09.2023 11:50:41</t>
  </si>
  <si>
    <t>12.09.2023 17:20:32</t>
  </si>
  <si>
    <t>TR-142 YAĞCILAR KÖK 35-19-M00142_OTOBAN GİŞELER M02_72114550</t>
  </si>
  <si>
    <t>12.09.2023 11:50:43</t>
  </si>
  <si>
    <t>12.09.2023 19:50:38</t>
  </si>
  <si>
    <t>L-193 ESENEVLER 35-18-L00193_964073740_964073740</t>
  </si>
  <si>
    <t>12.09.2023 11:52:38</t>
  </si>
  <si>
    <t>12.09.2023 15:14:21</t>
  </si>
  <si>
    <t>12.09.2023 11:53:20</t>
  </si>
  <si>
    <t>12.09.2023 12:52:40</t>
  </si>
  <si>
    <t>URLA İM 35-19-A00001_TR-55 KÖK M07_2307117</t>
  </si>
  <si>
    <t>12.09.2023 11:54:10</t>
  </si>
  <si>
    <t>12.09.2023 18:12:38</t>
  </si>
  <si>
    <t>12.09.2023 11:54:16</t>
  </si>
  <si>
    <t>12.09.2023 21:31:43</t>
  </si>
  <si>
    <t>URLA TM-1 35-19-A00004_URLA-2 M12_2314055</t>
  </si>
  <si>
    <t>12.09.2023 11:57:09</t>
  </si>
  <si>
    <t>12.09.2023 12:21:18</t>
  </si>
  <si>
    <t>M-1730 35-03-M01730_DIREK TIPI TRAFO HUCRESI H01_2111165</t>
  </si>
  <si>
    <t>12.09.2023 12:08:03</t>
  </si>
  <si>
    <t>12.09.2023 12:37:00</t>
  </si>
  <si>
    <t>DM-25/17 45-71-M00049_TR-1/45 M04_61319617</t>
  </si>
  <si>
    <t>12.09.2023 12:09:20</t>
  </si>
  <si>
    <t>12.09.2023 12:38:10</t>
  </si>
  <si>
    <t>GÜLKENT TR-1 35-30-M00224_D_56375079_56375079</t>
  </si>
  <si>
    <t>12.09.2023 12:11:28</t>
  </si>
  <si>
    <t>12.09.2023 13:46:26</t>
  </si>
  <si>
    <t>ZFR GES KÖK 35-14-M00326_ZFR GES M05_47771710</t>
  </si>
  <si>
    <t>12.09.2023 12:18:09</t>
  </si>
  <si>
    <t>12.09.2023 13:58:55</t>
  </si>
  <si>
    <t>12.09.2023 12:23:00</t>
  </si>
  <si>
    <t>12.09.2023 14:43:40</t>
  </si>
  <si>
    <t>SOMA TR-11/3 45-82-M00035_945545784_945545784</t>
  </si>
  <si>
    <t>12.09.2023 12:25:55</t>
  </si>
  <si>
    <t>12.09.2023 14:19:57</t>
  </si>
  <si>
    <t>ŞEMİKLER TM 35-04-A00003_ŞEMİKLER-7 K32_2312122</t>
  </si>
  <si>
    <t>12.09.2023 12:29:20</t>
  </si>
  <si>
    <t>12.09.2023 13:15:33</t>
  </si>
  <si>
    <t>DURASILLI TR-23 45-78-M01137_49274713_56392066_56392066</t>
  </si>
  <si>
    <t>12.09.2023 12:29:26</t>
  </si>
  <si>
    <t>12.09.2023 12:54:18</t>
  </si>
  <si>
    <t>M-1432 35-02-M01432_910263552_910263552</t>
  </si>
  <si>
    <t>12.09.2023 12:32:26</t>
  </si>
  <si>
    <t>12.09.2023 13:41:16</t>
  </si>
  <si>
    <t>12.09.2023 12:43:53</t>
  </si>
  <si>
    <t>12.09.2023 13:25:50</t>
  </si>
  <si>
    <t>TR-26 35-16-L00026_953352379_953352379</t>
  </si>
  <si>
    <t>12.09.2023 12:59:53</t>
  </si>
  <si>
    <t>12.09.2023 14:28:38</t>
  </si>
  <si>
    <t>ALAŞEHİR TR-81/A 45-73-M01295_DAHİLİ TRAFO M03_83840328</t>
  </si>
  <si>
    <t>12.09.2023 13:05:18</t>
  </si>
  <si>
    <t>12.09.2023 15:27:50</t>
  </si>
  <si>
    <t>K-2625 35-02-K02625_K-2626 K03_2065336</t>
  </si>
  <si>
    <t>12.09.2023 13:05:50</t>
  </si>
  <si>
    <t>12.09.2023 17:18:53</t>
  </si>
  <si>
    <t>12.09.2023 13:05:51</t>
  </si>
  <si>
    <t>12.09.2023 13:52:38</t>
  </si>
  <si>
    <t>TR-1 (DM-5/1) 35-19-M00001_DM-3/1 M11_2115702</t>
  </si>
  <si>
    <t>12.09.2023 13:07:00</t>
  </si>
  <si>
    <t>12.09.2023 13:23:23</t>
  </si>
  <si>
    <t>FUAR İM 35-01-A00003_TR-4 M19_2311326</t>
  </si>
  <si>
    <t>12.09.2023 13:11:30</t>
  </si>
  <si>
    <t>12.09.2023 16:35:00</t>
  </si>
  <si>
    <t>K-4313 35-04-K04313_K-1664 K02_77896678</t>
  </si>
  <si>
    <t>12.09.2023 13:47:03</t>
  </si>
  <si>
    <t>BÖLCEK DM 35-16-M00153_HatBaşıAyırıcı_53140645 M03_53140645</t>
  </si>
  <si>
    <t>12.09.2023 13:18:10</t>
  </si>
  <si>
    <t>12.09.2023 16:00:46</t>
  </si>
  <si>
    <t>ÜÇYOL KÖK 45-82-M00128_UZUNAHIRLI-MENTEŞE M04_2090479</t>
  </si>
  <si>
    <t>12.09.2023 13:23:36</t>
  </si>
  <si>
    <t>12.09.2023 14:04:52</t>
  </si>
  <si>
    <t>FERİZLER SULAMA TR-8 35-16-M00309_A_91188170_91188170</t>
  </si>
  <si>
    <t>12.09.2023 13:27:38</t>
  </si>
  <si>
    <t>12.09.2023 15:12:13</t>
  </si>
  <si>
    <t>EBSO TM 35-09-A00001_EBSO-10 K36_2312290</t>
  </si>
  <si>
    <t>12.09.2023 13:40:00</t>
  </si>
  <si>
    <t>12.09.2023 13:41:00</t>
  </si>
  <si>
    <t>K-1664 35-04-K01664_K-1141 K02_2113378</t>
  </si>
  <si>
    <t>12.09.2023 14:01:50</t>
  </si>
  <si>
    <t>MUSTAFA KOÇOĞLU SULAMA GRUBU 35-29-M00207_35-29-M00207_2371587</t>
  </si>
  <si>
    <t>12.09.2023 13:52:15</t>
  </si>
  <si>
    <t>12.09.2023 21:06:25</t>
  </si>
  <si>
    <t>KÜÇÜKKALE YEŞİLKENT TR-2 35-29-L00268_DIREK TIPI TRAFO HUCRESI H01_2105049</t>
  </si>
  <si>
    <t>12.09.2023 13:54:31</t>
  </si>
  <si>
    <t>12.09.2023 14:09:13</t>
  </si>
  <si>
    <t>TR-36 (DM-2/33) SANAYİ SİTESİ 35-22-M00036_955286847_955286847</t>
  </si>
  <si>
    <t>12.09.2023 14:00:57</t>
  </si>
  <si>
    <t>12.09.2023 18:53:38</t>
  </si>
  <si>
    <t>M-236 35-02-M00236_H_56382761_56382761</t>
  </si>
  <si>
    <t>12.09.2023 14:01:56</t>
  </si>
  <si>
    <t>12.09.2023 14:58:38</t>
  </si>
  <si>
    <t>KÜÇÜKKALE KÖK 35-29-L00036_KÜÇÜKKALE ÜZÜMLER L01_2327056</t>
  </si>
  <si>
    <t>12.09.2023 14:59:14</t>
  </si>
  <si>
    <t>SAÇLI TR-3 35-31-L00156_35-31-L00156_2364361</t>
  </si>
  <si>
    <t>12.09.2023 14:12:33</t>
  </si>
  <si>
    <t>12.09.2023 14:27:40</t>
  </si>
  <si>
    <t>ÇAMURHAMAMI TR-1 45-78-L00271_49308024_56386929_56386929</t>
  </si>
  <si>
    <t>12.09.2023 14:21:08</t>
  </si>
  <si>
    <t>12.09.2023 14:54:09</t>
  </si>
  <si>
    <t>K-3627 35-01-K03627_C_56375751_56375751</t>
  </si>
  <si>
    <t>12.09.2023 14:22:51</t>
  </si>
  <si>
    <t>12.09.2023 17:30:21</t>
  </si>
  <si>
    <t>K-3627 35-01-K03627_B_56375721_56375721</t>
  </si>
  <si>
    <t>12.09.2023 14:22:55</t>
  </si>
  <si>
    <t>12.09.2023 17:13:01</t>
  </si>
  <si>
    <t>K-3627 35-01-K03627_35-01-K03627_65814215</t>
  </si>
  <si>
    <t>12.09.2023 14:26:54</t>
  </si>
  <si>
    <t>12.09.2023 17:15:46</t>
  </si>
  <si>
    <t>TR-53 35-16-L00053_C_90943426_90943426</t>
  </si>
  <si>
    <t>12.09.2023 14:30:53</t>
  </si>
  <si>
    <t>12.09.2023 15:42:02</t>
  </si>
  <si>
    <t>SOMA TR-16/6 45-82-M00098_945529864_945529864</t>
  </si>
  <si>
    <t>12.09.2023 14:46:28</t>
  </si>
  <si>
    <t>12.09.2023 21:38:58</t>
  </si>
  <si>
    <t>YENİKÖY TR-2 45-73-M00250_945668493_945668493</t>
  </si>
  <si>
    <t>12.09.2023 14:46:54</t>
  </si>
  <si>
    <t>12.09.2023 17:08:44</t>
  </si>
  <si>
    <t>KARAÇAM TR-1 45-82-M00176_DIREK TIPI TRAFO HUCRESI H01_2088860</t>
  </si>
  <si>
    <t>12.09.2023 15:05:12</t>
  </si>
  <si>
    <t>12.09.2023 22:42:28</t>
  </si>
  <si>
    <t>YENİ KALABAK TR 35-17-M00226_D_91200867_91200867</t>
  </si>
  <si>
    <t>12.09.2023 15:06:53</t>
  </si>
  <si>
    <t>12.09.2023 15:40:09</t>
  </si>
  <si>
    <t>L-2 35-18-L00002_DAĞITIM TRAFO L-2 L02_72050460</t>
  </si>
  <si>
    <t>12.09.2023 15:11:19</t>
  </si>
  <si>
    <t>12.09.2023 15:19:50</t>
  </si>
  <si>
    <t>K-733 35-01-K00733_B_56373386_56373386</t>
  </si>
  <si>
    <t>12.09.2023 15:31:57</t>
  </si>
  <si>
    <t>12.09.2023 16:35:43</t>
  </si>
  <si>
    <t>TR-53 35-16-L00053_35-16-L00053_2347000</t>
  </si>
  <si>
    <t>12.09.2023 15:36:23</t>
  </si>
  <si>
    <t>12.09.2023 15:58:05</t>
  </si>
  <si>
    <t>12.09.2023 15:54:01</t>
  </si>
  <si>
    <t>12.09.2023 16:40:24</t>
  </si>
  <si>
    <t>KIZILAVLU KÖK 45-78-M00837_DELİBAŞLI GRUBU M02_66247846</t>
  </si>
  <si>
    <t>12.09.2023 16:06:20</t>
  </si>
  <si>
    <t>12.09.2023 16:12:00</t>
  </si>
  <si>
    <t>12.09.2023 16:06:41</t>
  </si>
  <si>
    <t>12.09.2023 18:31:41</t>
  </si>
  <si>
    <t>KULA İM 45-77-A00001_HatBaşıAyırıcı_80021114 M07_80021114</t>
  </si>
  <si>
    <t>12.09.2023 16:09:32</t>
  </si>
  <si>
    <t>12.09.2023 17:43:58</t>
  </si>
  <si>
    <t>SUBAŞI İM 35-26-A00002_966187028_966187028</t>
  </si>
  <si>
    <t>12.09.2023 16:11:03</t>
  </si>
  <si>
    <t>12.09.2023 18:35:13</t>
  </si>
  <si>
    <t>GÜMÜŞÇAY KÖK 45-73-M00477_YEŞİLYURT DM M01_2056936</t>
  </si>
  <si>
    <t>12.09.2023 16:27:43</t>
  </si>
  <si>
    <t>12.09.2023 16:28:13</t>
  </si>
  <si>
    <t>FUAR İM 35-01-A00003_BORSA K20_2311618</t>
  </si>
  <si>
    <t>12.09.2023 18:00:33</t>
  </si>
  <si>
    <t>12.09.2023 16:36:50</t>
  </si>
  <si>
    <t>12.09.2023 16:42:53</t>
  </si>
  <si>
    <t>K-133 35-04-K00133_99260168_99260168</t>
  </si>
  <si>
    <t>12.09.2023 16:41:02</t>
  </si>
  <si>
    <t>13.09.2023 01:38:28</t>
  </si>
  <si>
    <t>GERENKÖY TR-6 35-23-M00152_C_90995734_90995734</t>
  </si>
  <si>
    <t>12.09.2023 16:48:04</t>
  </si>
  <si>
    <t>12.09.2023 18:07:23</t>
  </si>
  <si>
    <t>AKGEDİK TR-1 45-71-M01047_C_56395251_56395251</t>
  </si>
  <si>
    <t>12.09.2023 16:49:48</t>
  </si>
  <si>
    <t>12.09.2023 17:45:00</t>
  </si>
  <si>
    <t>TR-111 45-78-L00111_TR-108 L02_65935418</t>
  </si>
  <si>
    <t>12.09.2023 16:50:54</t>
  </si>
  <si>
    <t>12.09.2023 17:12:51</t>
  </si>
  <si>
    <t>AYVALIK GÜZEL BELDE SİTESİ 35-30-M00256_ M01_2320966</t>
  </si>
  <si>
    <t>12.09.2023 16:59:48</t>
  </si>
  <si>
    <t>12.09.2023 18:21:49</t>
  </si>
  <si>
    <t>TR-33 35-16-L00033_953334405_953334405</t>
  </si>
  <si>
    <t>12.09.2023 17:00:42</t>
  </si>
  <si>
    <t>12.09.2023 18:44:54</t>
  </si>
  <si>
    <t>KAYACIK KÖK 45-75-M00065_KARAAĞAÇ M04_84267115</t>
  </si>
  <si>
    <t>12.09.2023 17:05:00</t>
  </si>
  <si>
    <t>12.09.2023 17:05:31</t>
  </si>
  <si>
    <t>TR-1/53 45-72-M00053_956507408_956507408</t>
  </si>
  <si>
    <t>12.09.2023 17:10:20</t>
  </si>
  <si>
    <t>12.09.2023 20:06:35</t>
  </si>
  <si>
    <t>SARNIÇ YENİMAHALLE TR-2 45-72-L00264_B_56390441_56390441</t>
  </si>
  <si>
    <t>12.09.2023 17:16:19</t>
  </si>
  <si>
    <t>12.09.2023 19:00:49</t>
  </si>
  <si>
    <t>SULUDERE TR-12 35-31-L00391_DIREK TIPI TRAFO HUCRESI H01_2105745</t>
  </si>
  <si>
    <t>12.09.2023 17:17:30</t>
  </si>
  <si>
    <t>12.09.2023 17:20:20</t>
  </si>
  <si>
    <t>12.09.2023 17:19:00</t>
  </si>
  <si>
    <t>12.09.2023 20:30:07</t>
  </si>
  <si>
    <t>TR-10 ( ALİ ÇOK SULAMA GRUBU ) 35-27-M00010_35-27-M00010_2370858</t>
  </si>
  <si>
    <t>12.09.2023 17:27:02</t>
  </si>
  <si>
    <t>DM-05/02 45-71-M00048_FABRİKALAR M03_66503094</t>
  </si>
  <si>
    <t>12.09.2023 17:26:10</t>
  </si>
  <si>
    <t>12.09.2023 17:47:53</t>
  </si>
  <si>
    <t>M-210(DM-2/23) 35-09-M00210_912578720_912578720</t>
  </si>
  <si>
    <t>12.09.2023 17:29:16</t>
  </si>
  <si>
    <t>12.09.2023 19:09:43</t>
  </si>
  <si>
    <t>TR-4 (M-704) 35-30-M00704_955333861_955333861</t>
  </si>
  <si>
    <t>12.09.2023 17:34:08</t>
  </si>
  <si>
    <t>12.09.2023 19:36:41</t>
  </si>
  <si>
    <t>K-4326 35-04-K04326_TRAFO K03_2113102</t>
  </si>
  <si>
    <t>12.09.2023 17:38:10</t>
  </si>
  <si>
    <t>12.09.2023 20:00:00</t>
  </si>
  <si>
    <t>M-1408 35-01-M01408_A A1_5902795</t>
  </si>
  <si>
    <t>12.09.2023 17:39:17</t>
  </si>
  <si>
    <t>12.09.2023 19:14:25</t>
  </si>
  <si>
    <t>TAŞLIYOL KÖK 35-27-M00495_HatBaşıAyırıcı_53132526 M03_53132526</t>
  </si>
  <si>
    <t>12.09.2023 18:22:20</t>
  </si>
  <si>
    <t>AKGEDİK TR-1 45-71-M01047_45-71-M01047_2349562</t>
  </si>
  <si>
    <t>12.09.2023 17:45:10</t>
  </si>
  <si>
    <t>12.09.2023 19:07:30</t>
  </si>
  <si>
    <t>M-3421(YATIRIM REZERVE) 35-03-M03421_914648316_914648316</t>
  </si>
  <si>
    <t>12.09.2023 17:45:25</t>
  </si>
  <si>
    <t>12.09.2023 20:10:14</t>
  </si>
  <si>
    <t>YAKAKÖY ULUPINAR TR-2 45-75-M00256_C_56391313_56391313</t>
  </si>
  <si>
    <t>12.09.2023 17:45:51</t>
  </si>
  <si>
    <t>12.09.2023 19:13:48</t>
  </si>
  <si>
    <t>12.09.2023 17:49:33</t>
  </si>
  <si>
    <t>12.09.2023 17:51:21</t>
  </si>
  <si>
    <t>MAVİKÖŞE TR-4 35-17-M00228_950304151_950304151</t>
  </si>
  <si>
    <t>12.09.2023 17:51:48</t>
  </si>
  <si>
    <t>12.09.2023 21:12:26</t>
  </si>
  <si>
    <t>ÇORAKLAR TR 35-17-M00442_B_91189566_91189566</t>
  </si>
  <si>
    <t>12.09.2023 17:52:58</t>
  </si>
  <si>
    <t>12.09.2023 19:03:28</t>
  </si>
  <si>
    <t>YENİ ŞAKRAN TR-8 35-17-M00208_B_91183295_91183295</t>
  </si>
  <si>
    <t>12.09.2023 17:58:35</t>
  </si>
  <si>
    <t>12.09.2023 19:06:15</t>
  </si>
  <si>
    <t>K-2898 GEÇİT 35-01-K02898_ K02_2314602</t>
  </si>
  <si>
    <t>12.09.2023 21:41:17</t>
  </si>
  <si>
    <t>AHMETLİ TR-1 45-77-M00056_DIREK TIPI TRAFO HUCRESI H01_2054100</t>
  </si>
  <si>
    <t>12.09.2023 18:02:01</t>
  </si>
  <si>
    <t>12.09.2023 18:32:35</t>
  </si>
  <si>
    <t>YILMAZ TR-29 45-78-M00189__72373218_72373218</t>
  </si>
  <si>
    <t>12.09.2023 18:07:22</t>
  </si>
  <si>
    <t>12.09.2023 18:48:33</t>
  </si>
  <si>
    <t>TR-55 KÖK 35-19-M00055_TR-56 L05_76784144</t>
  </si>
  <si>
    <t>12.09.2023 18:11:07</t>
  </si>
  <si>
    <t>12.09.2023 19:12:37</t>
  </si>
  <si>
    <t>BEKİRLER TR-3 45-72-L00360_B_56389649_56389649</t>
  </si>
  <si>
    <t>12.09.2023 18:30:45</t>
  </si>
  <si>
    <t>12.09.2023 21:19:48</t>
  </si>
  <si>
    <t>EYKO TR-7 35-30-M00033_35-30-M00033_2372318</t>
  </si>
  <si>
    <t>12.09.2023 18:33:33</t>
  </si>
  <si>
    <t>12.09.2023 19:42:50</t>
  </si>
  <si>
    <t>NEVZAT TANÇ SULAMA GRB 35-20-L00405_35-20-L00405_2359794</t>
  </si>
  <si>
    <t>12.09.2023 18:38:47</t>
  </si>
  <si>
    <t>12.09.2023 20:41:35</t>
  </si>
  <si>
    <t>BALABANLI KÖYÜ HÜSEYİN DEMİREL SULAMA GRB TR-8 35-15-M00317_35-15-M00317_79938159</t>
  </si>
  <si>
    <t>12.09.2023 18:39:47</t>
  </si>
  <si>
    <t>12.09.2023 19:39:04</t>
  </si>
  <si>
    <t>12.09.2023 18:48:27</t>
  </si>
  <si>
    <t>12.09.2023 20:45:20</t>
  </si>
  <si>
    <t>12.09.2023 18:50:54</t>
  </si>
  <si>
    <t>12.09.2023 19:24:28</t>
  </si>
  <si>
    <t>M-874 BEŞYOL 35-02-M00874_C_56366235_56366235</t>
  </si>
  <si>
    <t>12.09.2023 18:58:13</t>
  </si>
  <si>
    <t>12.09.2023 21:08:32</t>
  </si>
  <si>
    <t>SARIGÖL TR-53 45-79-M00053_B_56401928_56401928</t>
  </si>
  <si>
    <t>12.09.2023 18:59:59</t>
  </si>
  <si>
    <t>12.09.2023 19:44:42</t>
  </si>
  <si>
    <t>K-733 35-01-K00733__82713365_82713365</t>
  </si>
  <si>
    <t>12.09.2023 19:16:36</t>
  </si>
  <si>
    <t>12.09.2023 21:14:11</t>
  </si>
  <si>
    <t>TR-14 35-15-M00014_48910048_60983083_60983083</t>
  </si>
  <si>
    <t>12.09.2023 19:25:25</t>
  </si>
  <si>
    <t>12.09.2023 21:10:00</t>
  </si>
  <si>
    <t>BOYABAĞ TR-1 35-21-L00113_B_56376967_56376967</t>
  </si>
  <si>
    <t>12.09.2023 19:31:03</t>
  </si>
  <si>
    <t>12.09.2023 20:14:01</t>
  </si>
  <si>
    <t>KÖSELER TR-1 35-15-L00471_C_56362101_56362101</t>
  </si>
  <si>
    <t>12.09.2023 19:50:29</t>
  </si>
  <si>
    <t>12.09.2023 23:42:57</t>
  </si>
  <si>
    <t>12.09.2023 19:51:21</t>
  </si>
  <si>
    <t>12.09.2023 22:16:28</t>
  </si>
  <si>
    <t>ULUCAK DM 35-27-M00792_EĞRİDERE-2 M18_2310302</t>
  </si>
  <si>
    <t>12.09.2023 19:51:22</t>
  </si>
  <si>
    <t>12.09.2023 22:36:43</t>
  </si>
  <si>
    <t>DM08/TR40 45-73-M00002_C c2_45157861</t>
  </si>
  <si>
    <t>12.09.2023 19:52:14</t>
  </si>
  <si>
    <t>12.09.2023 20:18:58</t>
  </si>
  <si>
    <t>12.09.2023 19:54:16</t>
  </si>
  <si>
    <t>12.09.2023 21:00:07</t>
  </si>
  <si>
    <t>BAHÇELİ  AR ÇİFTLİĞİ TR2 35-30-L00146_A_91307893_91307893</t>
  </si>
  <si>
    <t>12.09.2023 20:19:50</t>
  </si>
  <si>
    <t>12.09.2023 20:45:30</t>
  </si>
  <si>
    <t>KARA KIZLAR TR-1 35-26-M00509_956608954_956608954</t>
  </si>
  <si>
    <t>12.09.2023 20:36:17</t>
  </si>
  <si>
    <t>13.09.2023 00:05:34</t>
  </si>
  <si>
    <t>FOÇAKÖY TR-2 35-23-M00223_A_56357425_56357425</t>
  </si>
  <si>
    <t>12.09.2023 20:50:29</t>
  </si>
  <si>
    <t>12.09.2023 23:13:22</t>
  </si>
  <si>
    <t>12.09.2023 21:18:07</t>
  </si>
  <si>
    <t>13.09.2023 00:39:02</t>
  </si>
  <si>
    <t>K-3586 35-01-K03586_35-01-K03586_2369124</t>
  </si>
  <si>
    <t>12.09.2023 21:32:27</t>
  </si>
  <si>
    <t>12.09.2023 22:50:39</t>
  </si>
  <si>
    <t>DM-2/12 35-26-M00832__56359992_56359992</t>
  </si>
  <si>
    <t>12.09.2023 21:32:58</t>
  </si>
  <si>
    <t>12.09.2023 21:58:51</t>
  </si>
  <si>
    <t>BANKACILAR TR-2 35-30-M00208_A_56403513_56403513</t>
  </si>
  <si>
    <t>12.09.2023 21:37:47</t>
  </si>
  <si>
    <t>12.09.2023 22:04:25</t>
  </si>
  <si>
    <t>ALAŞEHİR TR-6 45-73-M00006_A_91094312_91094312</t>
  </si>
  <si>
    <t>12.09.2023 21:43:41</t>
  </si>
  <si>
    <t>12.09.2023 22:41:57</t>
  </si>
  <si>
    <t>KEMALİYE DM (TR-1) 45-73-M00150_TOYGAR M03_66715921</t>
  </si>
  <si>
    <t>12.09.2023 21:59:56</t>
  </si>
  <si>
    <t>12.09.2023 23:18:46</t>
  </si>
  <si>
    <t>K-3550 35-03-K03550_912706211_912706211</t>
  </si>
  <si>
    <t>12.09.2023 22:23:32</t>
  </si>
  <si>
    <t>13.09.2023 01:03:39</t>
  </si>
  <si>
    <t>K-974 MERKEZ BANKASI 35-01-K00974Ö_ K03_2314595</t>
  </si>
  <si>
    <t>12.09.2023 22:33:00</t>
  </si>
  <si>
    <t>12.09.2023 23:49:51</t>
  </si>
  <si>
    <t>K-231 35-01-K00231_911081251_911081251</t>
  </si>
  <si>
    <t>12.09.2023 23:05:01</t>
  </si>
  <si>
    <t>13.09.2023 01:31:38</t>
  </si>
  <si>
    <t>M-2546 35-02-M02546_DAĞITIM TRF M-2546 M04_66121124</t>
  </si>
  <si>
    <t>12.09.2023 23:05:41</t>
  </si>
  <si>
    <t>13.09.2023 00:58:47</t>
  </si>
  <si>
    <t>KARAVELİLER TR-5 35-20-L00449_955202664_955202664</t>
  </si>
  <si>
    <t>12.09.2023 23:29:13</t>
  </si>
  <si>
    <t>13.09.2023 02:17:24</t>
  </si>
  <si>
    <t>KARAKOVA KÖK 35-15-L01205_KARAKOVA KÖYİÇİ M03_85268978</t>
  </si>
  <si>
    <t>12.09.2023 23:50:44</t>
  </si>
  <si>
    <t>13.09.2023 01:05:35</t>
  </si>
  <si>
    <t>M-236 35-02-M00236_960437408_960437408</t>
  </si>
  <si>
    <t>13.09.2023 00:51:14</t>
  </si>
  <si>
    <t>13.09.2023 01:46:37</t>
  </si>
  <si>
    <t>K-188 35-01-K00188_K-4833 K02_2118704</t>
  </si>
  <si>
    <t>13.09.2023 01:16:12</t>
  </si>
  <si>
    <t>13.09.2023 05:47:39</t>
  </si>
  <si>
    <t>K-941 35-02-K00941_9349235 G1B_5841201</t>
  </si>
  <si>
    <t>13.09.2023 02:21:11</t>
  </si>
  <si>
    <t>13.09.2023 06:34:19</t>
  </si>
  <si>
    <t>SEKİKÖY TR-1 35-15-L00551_A_56398755_56398755</t>
  </si>
  <si>
    <t>13.09.2023 03:04:01</t>
  </si>
  <si>
    <t>13.09.2023 03:55:34</t>
  </si>
  <si>
    <t>GÖRDES DM 45-75-M00050_KAŞIKÇI M11_2322181</t>
  </si>
  <si>
    <t>13.09.2023 05:06:44</t>
  </si>
  <si>
    <t>13.09.2023 05:58:01</t>
  </si>
  <si>
    <t>TEPECİK KÖPRÜ DM 35-14-M00332_TAŞKENT DM-1 (DOĞANBEY-1 H.H. 477 SOL DEVRE) M15_49833960</t>
  </si>
  <si>
    <t>13.09.2023 06:46:26</t>
  </si>
  <si>
    <t>13.09.2023 07:26:12</t>
  </si>
  <si>
    <t>BELEVİ İM 35-13-A00002_BELEVİ ŞEHİR-2 L04_2064129</t>
  </si>
  <si>
    <t>13.09.2023 06:59:02</t>
  </si>
  <si>
    <t>13.09.2023 08:56:58</t>
  </si>
  <si>
    <t>M-2846 35-03-M02846_DEMİRCİ KÖK M02_82471945</t>
  </si>
  <si>
    <t>13.09.2023 07:07:35</t>
  </si>
  <si>
    <t>13.09.2023 09:12:05</t>
  </si>
  <si>
    <t>GÖRDES DM 45-75-M00050_HatBaşıAyırıcı_73330061 M11_73330061</t>
  </si>
  <si>
    <t>13.09.2023 07:34:31</t>
  </si>
  <si>
    <t>13.09.2023 09:54:59</t>
  </si>
  <si>
    <t>KESİKKÖY DM 35-28-M00309_BURUNCUK M14_96738950</t>
  </si>
  <si>
    <t>13.09.2023 07:50:55</t>
  </si>
  <si>
    <t>13.09.2023 09:13:39</t>
  </si>
  <si>
    <t>13.09.2023 07:57:26</t>
  </si>
  <si>
    <t>13.09.2023 09:17:32</t>
  </si>
  <si>
    <t>13.09.2023 07:58:55</t>
  </si>
  <si>
    <t>13.09.2023 08:52:44</t>
  </si>
  <si>
    <t>TİRE İM-DM-1 35-29-A00001_HatBaşıAyırıcı_53138574 M26_53138574</t>
  </si>
  <si>
    <t>13.09.2023 08:03:05</t>
  </si>
  <si>
    <t>13.09.2023 11:05:20</t>
  </si>
  <si>
    <t>YAĞCILI TR-2 45-82-M00367_HatBaşıAyırıcı_53136142 M02_53136142</t>
  </si>
  <si>
    <t>13.09.2023 08:07:26</t>
  </si>
  <si>
    <t>13.09.2023 11:31:48</t>
  </si>
  <si>
    <t>BÜLENT ÖZTEKİN TARIMSAL SULAMA 45-78-M00363_953295092_953295092</t>
  </si>
  <si>
    <t>13.09.2023 08:10:01</t>
  </si>
  <si>
    <t>13.09.2023 09:17:49</t>
  </si>
  <si>
    <t>_962641691_962641691</t>
  </si>
  <si>
    <t>13.09.2023 08:13:43</t>
  </si>
  <si>
    <t>13.09.2023 11:35:58</t>
  </si>
  <si>
    <t>OTOYOL DM 45-80-M02917_APPAK M01_72022605</t>
  </si>
  <si>
    <t>13.09.2023 08:16:31</t>
  </si>
  <si>
    <t>13.09.2023 08:59:37</t>
  </si>
  <si>
    <t>TR-2/16 45-83-L00016_955140764_955140764</t>
  </si>
  <si>
    <t>13.09.2023 08:23:50</t>
  </si>
  <si>
    <t>13.09.2023 10:10:35</t>
  </si>
  <si>
    <t>ALİAĞA TR-43 DM 35-17-M00043_HatBaşıAyırıcı_72823462 M13_72823462</t>
  </si>
  <si>
    <t>13.09.2023 08:25:39</t>
  </si>
  <si>
    <t>13.09.2023 09:38:09</t>
  </si>
  <si>
    <t>M-2557 35-01-M02557_910408675_910408675</t>
  </si>
  <si>
    <t>13.09.2023 08:34:37</t>
  </si>
  <si>
    <t>13.09.2023 09:27:49</t>
  </si>
  <si>
    <t>TR-8 35-16-L00008_D_56353446_56353446</t>
  </si>
  <si>
    <t>13.09.2023 08:46:25</t>
  </si>
  <si>
    <t>13.09.2023 15:40:54</t>
  </si>
  <si>
    <t>SELENDİ TR-33 (KASAP HÜSEYİN) 45-81-M00033_A_91308436_91308436</t>
  </si>
  <si>
    <t>13.09.2023 08:50:16</t>
  </si>
  <si>
    <t>13.09.2023 09:26:18</t>
  </si>
  <si>
    <t>ÇOBANKÖY KÖK 35-29-L00066_HAMAMKÖY FİDERİ L05_72212362</t>
  </si>
  <si>
    <t>13.09.2023 08:54:43</t>
  </si>
  <si>
    <t>13.09.2023 09:53:02</t>
  </si>
  <si>
    <t>SÜMBÜLTEPE KÖYÜ TR-1 45-71-M01551__91396390_91396390</t>
  </si>
  <si>
    <t>13.09.2023 08:55:16</t>
  </si>
  <si>
    <t>13.09.2023 12:59:49</t>
  </si>
  <si>
    <t>TİRE İM-DM-1 35-29-A00001_DM-1/51 M17_2059043</t>
  </si>
  <si>
    <t>13.09.2023 08:59:53</t>
  </si>
  <si>
    <t>13.09.2023 11:28:34</t>
  </si>
  <si>
    <t>DM02/TR15 YURT ÜZERİ 45-73-M00045_DAĞITIM TRAFOSU M03_66914594</t>
  </si>
  <si>
    <t>13.09.2023 09:03:21</t>
  </si>
  <si>
    <t>13.09.2023 11:25:13</t>
  </si>
  <si>
    <t>13.09.2023 09:04:16</t>
  </si>
  <si>
    <t>13.09.2023 17:05:54</t>
  </si>
  <si>
    <t>13.09.2023 09:05:03</t>
  </si>
  <si>
    <t>13.09.2023 16:46:14</t>
  </si>
  <si>
    <t>YENİCEKÖY TR-1 35-15-L00426_35-15-L00426_2365587</t>
  </si>
  <si>
    <t>13.09.2023 09:05:19</t>
  </si>
  <si>
    <t>13.09.2023 12:36:54</t>
  </si>
  <si>
    <t>K-4296 35-02-K04296_K-1497 K01_2041253</t>
  </si>
  <si>
    <t>13.09.2023 09:08:58</t>
  </si>
  <si>
    <t>13.09.2023 12:37:59</t>
  </si>
  <si>
    <t>DEREKÖY KÖK 45-77-L00290_YURTBAŞI L05_2120663</t>
  </si>
  <si>
    <t>13.09.2023 09:10:31</t>
  </si>
  <si>
    <t>13.09.2023 11:06:39</t>
  </si>
  <si>
    <t>13.09.2023 09:11:42</t>
  </si>
  <si>
    <t>13.09.2023 20:05:00</t>
  </si>
  <si>
    <t>GÖÇBEYLİ TR-2 35-16-M00017_E_90938876_90938876</t>
  </si>
  <si>
    <t>13.09.2023 09:11:55</t>
  </si>
  <si>
    <t>13.09.2023 10:34:31</t>
  </si>
  <si>
    <t>ALOSBİ TM 35-17-A00006_ALİAĞA RES M06_2310718</t>
  </si>
  <si>
    <t>13.09.2023 09:13:15</t>
  </si>
  <si>
    <t>13.09.2023 12:36:55</t>
  </si>
  <si>
    <t>DURHASAN KÖK 45-74-M00373_MEZİTLER M02_83945260</t>
  </si>
  <si>
    <t>13.09.2023 09:14:19</t>
  </si>
  <si>
    <t>13.09.2023 09:14:49</t>
  </si>
  <si>
    <t>BALÇOVA İM 35-07-A00001_TELEFERİK K06_42778781</t>
  </si>
  <si>
    <t>13.09.2023 09:16:19</t>
  </si>
  <si>
    <t>13.09.2023 10:12:35</t>
  </si>
  <si>
    <t>13.09.2023 09:17:35</t>
  </si>
  <si>
    <t>13.09.2023 17:39:20</t>
  </si>
  <si>
    <t>SARUHANLI TR-25 45-80-M00025_TR-135 PAĞMAT ÖZEL M03_72203530</t>
  </si>
  <si>
    <t>13.09.2023 09:19:14</t>
  </si>
  <si>
    <t>13.09.2023 09:43:19</t>
  </si>
  <si>
    <t>L-42 35-14-L00042_DIREK TIPI TRAFO HUCRESI H01_2095772</t>
  </si>
  <si>
    <t>13.09.2023 09:29:39</t>
  </si>
  <si>
    <t>13.09.2023 14:35:04</t>
  </si>
  <si>
    <t>HALİLBEYLİ TR-1 KÖK 35-27-M01057_TEKİNLER M06_61283939</t>
  </si>
  <si>
    <t>13.09.2023 09:30:10</t>
  </si>
  <si>
    <t>13.09.2023 17:03:59</t>
  </si>
  <si>
    <t>YOLÜSTÜ TR-5 (ÜÇ DUTLAR MEVKİİ) 35-15-M00219_D_91237498_91237498</t>
  </si>
  <si>
    <t>13.09.2023 09:30:49</t>
  </si>
  <si>
    <t>13.09.2023 10:59:31</t>
  </si>
  <si>
    <t>UĞURLU KÖK 45-86-M00045_GÜNDOĞDU UĞURLU M02_72226019</t>
  </si>
  <si>
    <t>13.09.2023 09:31:31</t>
  </si>
  <si>
    <t>13.09.2023 14:23:59</t>
  </si>
  <si>
    <t>13.09.2023 09:32:49</t>
  </si>
  <si>
    <t>13.09.2023 09:54:19</t>
  </si>
  <si>
    <t>FOÇA TR-15 35-23-L00015_F_56398930_56398930</t>
  </si>
  <si>
    <t>13.09.2023 09:33:15</t>
  </si>
  <si>
    <t>13.09.2023 11:56:35</t>
  </si>
  <si>
    <t>M-3421(YATIRIM REZERVE) 35-03-M03421_ M03_88084694</t>
  </si>
  <si>
    <t>13.09.2023 09:33:37</t>
  </si>
  <si>
    <t>13.09.2023 14:55:52</t>
  </si>
  <si>
    <t>TR-1/14-D 45-72-M00101_45-72-M00101_2359988</t>
  </si>
  <si>
    <t>13.09.2023 09:36:03</t>
  </si>
  <si>
    <t>13.09.2023 11:33:42</t>
  </si>
  <si>
    <t>K-3300 35-01-K03300_DAĞITIM TRF K-3300 K03_2117818</t>
  </si>
  <si>
    <t>13.09.2023 09:36:47</t>
  </si>
  <si>
    <t>13.09.2023 12:42:20</t>
  </si>
  <si>
    <t>MURADİYE TR-5 (ESKİ MEZARLIK YANI) 45-71-M00204_EVRENOS M04_2091437</t>
  </si>
  <si>
    <t>13.09.2023 09:39:44</t>
  </si>
  <si>
    <t>13.09.2023 14:34:15</t>
  </si>
  <si>
    <t>TR-262 ARKADİA SİTESİ 35-19-M00314__93924815_93924815</t>
  </si>
  <si>
    <t>13.09.2023 09:40:27</t>
  </si>
  <si>
    <t>13.09.2023 10:29:41</t>
  </si>
  <si>
    <t>13.09.2023 09:40:36</t>
  </si>
  <si>
    <t>13.09.2023 17:59:14</t>
  </si>
  <si>
    <t>DM-2/TR-10 35-22-M00083_955264807_955264807</t>
  </si>
  <si>
    <t>13.09.2023 09:40:51</t>
  </si>
  <si>
    <t>13.09.2023 14:01:00</t>
  </si>
  <si>
    <t>M-392 35-03-M00392_910342269_910342269</t>
  </si>
  <si>
    <t>13.09.2023 09:45:32</t>
  </si>
  <si>
    <t>13.09.2023 11:37:24</t>
  </si>
  <si>
    <t>M-1682 35-01-M01682_A TR1131A2B_5905428</t>
  </si>
  <si>
    <t>13.09.2023 09:46:57</t>
  </si>
  <si>
    <t>13.09.2023 10:36:12</t>
  </si>
  <si>
    <t>M-353 KOCAMEHMETLER YOLÜSTÜ 35-23-M00353_B_60984670_60984670</t>
  </si>
  <si>
    <t>13.09.2023 09:47:04</t>
  </si>
  <si>
    <t>13.09.2023 10:15:24</t>
  </si>
  <si>
    <t>13.09.2023 09:54:55</t>
  </si>
  <si>
    <t>13.09.2023 10:04:08</t>
  </si>
  <si>
    <t>13.09.2023 09:56:01</t>
  </si>
  <si>
    <t>13.09.2023 10:00:09</t>
  </si>
  <si>
    <t>HALİLBEYLİ TR-1 KÖK 35-27-M01057_HALİLBEYLİ KÖY İÇİ ATIK ARITMA M05_61283941</t>
  </si>
  <si>
    <t>13.09.2023 09:57:31</t>
  </si>
  <si>
    <t>13.09.2023 17:03:50</t>
  </si>
  <si>
    <t>AHMETLİ İM 45-84-A00001_TR-A M08_2120372</t>
  </si>
  <si>
    <t>13.09.2023 09:58:25</t>
  </si>
  <si>
    <t>13.09.2023 13:38:36</t>
  </si>
  <si>
    <t>13.09.2023 09:59:32</t>
  </si>
  <si>
    <t>13.09.2023 17:40:09</t>
  </si>
  <si>
    <t>AHMETLİ İM 45-84-A00001_TR-B GİRİŞ L13_2064230</t>
  </si>
  <si>
    <t>13.09.2023 10:00:04</t>
  </si>
  <si>
    <t>13.09.2023 10:01:29</t>
  </si>
  <si>
    <t>ALİ ÖNEM VE ARK. T-SULAMA GRB. 35-13-L00119_DIREK TIPI TRAFO HUCRESI H01_2042145</t>
  </si>
  <si>
    <t>13.09.2023 10:00:27</t>
  </si>
  <si>
    <t>13.09.2023 14:19:35</t>
  </si>
  <si>
    <t>13.09.2023 10:03:04</t>
  </si>
  <si>
    <t>13.09.2023 12:21:39</t>
  </si>
  <si>
    <t>KÜRKÇÜ TR-1 45-81-M00089_945625095_945625095</t>
  </si>
  <si>
    <t>13.09.2023 10:03:59</t>
  </si>
  <si>
    <t>13.09.2023 12:48:06</t>
  </si>
  <si>
    <t>K-3676 35-04-K03676_B_56357014_56357014</t>
  </si>
  <si>
    <t>13.09.2023 10:04:36</t>
  </si>
  <si>
    <t>13.09.2023 14:55:09</t>
  </si>
  <si>
    <t>K-188 35-01-K00188_TRAFO K04_2315402</t>
  </si>
  <si>
    <t>13.09.2023 10:04:44</t>
  </si>
  <si>
    <t>13.09.2023 13:46:50</t>
  </si>
  <si>
    <t>K-3747 35-07-K03747_K-3387 K04_48429519</t>
  </si>
  <si>
    <t>13.09.2023 10:54:20</t>
  </si>
  <si>
    <t>ORHANLI ORTA M-90 35-14-M00090_DIREK TIPI TRAFO HUCRESI H01_2125447</t>
  </si>
  <si>
    <t>13.09.2023 10:12:52</t>
  </si>
  <si>
    <t>13.09.2023 18:05:29</t>
  </si>
  <si>
    <t>TR-2/12 (KİRLİOĞLU) 45-83-L00012__96077315_96077315</t>
  </si>
  <si>
    <t>13.09.2023 10:21:32</t>
  </si>
  <si>
    <t>13.09.2023 13:40:52</t>
  </si>
  <si>
    <t>HALİLBEYLİ TR-1 KÖK 35-27-M01057_HAMZABABA VE KÖYLER M04_61283942</t>
  </si>
  <si>
    <t>13.09.2023 10:22:32</t>
  </si>
  <si>
    <t>13.09.2023 17:06:27</t>
  </si>
  <si>
    <t>TURGUT BULUŞ 35-26-M01145_DIREK TIPI TRAFO HUCRESI H01_2040770</t>
  </si>
  <si>
    <t>13.09.2023 10:31:42</t>
  </si>
  <si>
    <t>13.09.2023 12:14:34</t>
  </si>
  <si>
    <t>K-4908 35-01-K04908_K-742 K02_62462678</t>
  </si>
  <si>
    <t>13.09.2023 10:34:59</t>
  </si>
  <si>
    <t>13.09.2023 14:55:54</t>
  </si>
  <si>
    <t>K-254 35-04-K00254_99175813_99175813</t>
  </si>
  <si>
    <t>13.09.2023 10:36:00</t>
  </si>
  <si>
    <t>13.09.2023 11:45:36</t>
  </si>
  <si>
    <t>13.09.2023 10:42:50</t>
  </si>
  <si>
    <t>13.09.2023 12:49:10</t>
  </si>
  <si>
    <t>13.09.2023 10:45:12</t>
  </si>
  <si>
    <t>13.09.2023 12:38:31</t>
  </si>
  <si>
    <t>GÜLBAHÇE TR-12 35-19-L00168_11061213_60983687_60983687</t>
  </si>
  <si>
    <t>13.09.2023 10:45:42</t>
  </si>
  <si>
    <t>13.09.2023 11:32:37</t>
  </si>
  <si>
    <t>TR-80 35-30-L00080_43004781_56362704_56362704</t>
  </si>
  <si>
    <t>13.09.2023 10:48:08</t>
  </si>
  <si>
    <t>13.09.2023 12:53:43</t>
  </si>
  <si>
    <t>K-733 35-01-K00733_K-4554 K02_2118850</t>
  </si>
  <si>
    <t>13.09.2023 12:25:12</t>
  </si>
  <si>
    <t>13.09.2023 10:57:17</t>
  </si>
  <si>
    <t>13.09.2023 11:02:29</t>
  </si>
  <si>
    <t>BALLICA İM 45-72-A00005_BÜNYAN OSMANİYE L02_2327277</t>
  </si>
  <si>
    <t>13.09.2023 11:01:04</t>
  </si>
  <si>
    <t>13.09.2023 11:25:14</t>
  </si>
  <si>
    <t>BEYDAĞ İM 35-32-A00001_TR-2 M07_2308134</t>
  </si>
  <si>
    <t>13.09.2023 11:02:51</t>
  </si>
  <si>
    <t>13.09.2023 11:18:40</t>
  </si>
  <si>
    <t>FOÇA M-259 BAĞARASI 35-23-M00259_B_56407308_56407308</t>
  </si>
  <si>
    <t>13.09.2023 11:34:04</t>
  </si>
  <si>
    <t>EMİRALEM TR-5 35-28-M00501_B_56359550_56359550</t>
  </si>
  <si>
    <t>13.09.2023 11:03:51</t>
  </si>
  <si>
    <t>13.09.2023 12:22:33</t>
  </si>
  <si>
    <t>DAYIOĞLU TR-3 45-72-L00341_956510137_956510137</t>
  </si>
  <si>
    <t>13.09.2023 11:13:37</t>
  </si>
  <si>
    <t>13.09.2023 14:01:19</t>
  </si>
  <si>
    <t>KINIK ORGANİZE DM 35-24-M00208_HatBaşıAyırıcı_78438798 M15_78438798</t>
  </si>
  <si>
    <t>13.09.2023 11:16:28</t>
  </si>
  <si>
    <t>13.09.2023 11:53:44</t>
  </si>
  <si>
    <t>M-2135 35-07-M02135_915001545_915001545</t>
  </si>
  <si>
    <t>13.09.2023 11:17:10</t>
  </si>
  <si>
    <t>13.09.2023 13:30:05</t>
  </si>
  <si>
    <t>13.09.2023 11:18:35</t>
  </si>
  <si>
    <t>13.09.2023 13:55:56</t>
  </si>
  <si>
    <t>TR-125 ZEYTİNALANI 35-19-L00125_956664008_956664008</t>
  </si>
  <si>
    <t>13.09.2023 11:18:41</t>
  </si>
  <si>
    <t>13.09.2023 14:06:11</t>
  </si>
  <si>
    <t>GÜLBAHÇE TR-12 35-19-L00168_35-19-L00168_72145345</t>
  </si>
  <si>
    <t>13.09.2023 12:22:54</t>
  </si>
  <si>
    <t>YOLÜSTÜ TR-5 (ÜÇ DUTLAR MEVKİİ) 35-15-M00219_C_56372405_56372405</t>
  </si>
  <si>
    <t>13.09.2023 11:37:05</t>
  </si>
  <si>
    <t>13.09.2023 13:36:54</t>
  </si>
  <si>
    <t>M-392 35-03-M00392_35-03-M00392_47395559</t>
  </si>
  <si>
    <t>13.09.2023 12:32:15</t>
  </si>
  <si>
    <t>13.09.2023 11:41:39</t>
  </si>
  <si>
    <t>13.09.2023 12:04:38</t>
  </si>
  <si>
    <t>YAHŞELLİ DM-5 35-28-M00882_MENEMEN-1 M07_66811679</t>
  </si>
  <si>
    <t>13.09.2023 12:11:17</t>
  </si>
  <si>
    <t>13.09.2023 12:40:51</t>
  </si>
  <si>
    <t>TİRE İM-DM-1 35-29-A00001_DM-2 M06_2312228</t>
  </si>
  <si>
    <t>13.09.2023 12:11:53</t>
  </si>
  <si>
    <t>13.09.2023 14:02:39</t>
  </si>
  <si>
    <t>M-236 35-02-M00236_A_56382755_56382755</t>
  </si>
  <si>
    <t>13.09.2023 12:13:55</t>
  </si>
  <si>
    <t>13.09.2023 13:48:02</t>
  </si>
  <si>
    <t>ÖZBEY İM 35-26-A00005_CEZA EVİ L12_2314087</t>
  </si>
  <si>
    <t>13.09.2023 13:30:32</t>
  </si>
  <si>
    <t>YENİFOÇA TR-20 35-23-M00020_950427704_950427704</t>
  </si>
  <si>
    <t>13.09.2023 12:18:09</t>
  </si>
  <si>
    <t>13.09.2023 15:13:44</t>
  </si>
  <si>
    <t>PINARLI KÖK 35-20-M00085_TR-6 - TR-7 M06_72358874</t>
  </si>
  <si>
    <t>13.09.2023 12:19:24</t>
  </si>
  <si>
    <t>13.09.2023 12:28:44</t>
  </si>
  <si>
    <t>ALÇUK TM 35-17-A00001_MENEMEN-1 M30_2307955</t>
  </si>
  <si>
    <t>13.09.2023 12:24:55</t>
  </si>
  <si>
    <t>13.09.2023 12:29:00</t>
  </si>
  <si>
    <t>K-2626 35-02-K02626_K-2625 K01_2061355</t>
  </si>
  <si>
    <t>13.09.2023 12:28:19</t>
  </si>
  <si>
    <t>13.09.2023 12:37:50</t>
  </si>
  <si>
    <t>13.09.2023 12:32:17</t>
  </si>
  <si>
    <t>13.09.2023 13:59:25</t>
  </si>
  <si>
    <t>KİRAZ İM 35-31-A00001_TR-3 (34.5) M12_49995795</t>
  </si>
  <si>
    <t>13.09.2023 12:33:15</t>
  </si>
  <si>
    <t>13.09.2023 12:57:49</t>
  </si>
  <si>
    <t>ÇAPAK TAŞLIÇUKUR 35-26-M00529_956613067_956613067</t>
  </si>
  <si>
    <t>13.09.2023 12:36:57</t>
  </si>
  <si>
    <t>13.09.2023 17:39:04</t>
  </si>
  <si>
    <t>13.09.2023 12:39:24</t>
  </si>
  <si>
    <t>13.09.2023 12:40:48</t>
  </si>
  <si>
    <t>HACI ABDİ YOLAYRIMI TR 35-20-L00050_HACI ABDİ KULESİ MEVKİİ L02_66525670</t>
  </si>
  <si>
    <t>13.09.2023 12:39:29</t>
  </si>
  <si>
    <t>13.09.2023 13:05:09</t>
  </si>
  <si>
    <t>ORMANKÖY 35-26-M00466_12125376_56357755_56357755</t>
  </si>
  <si>
    <t>13.09.2023 12:40:02</t>
  </si>
  <si>
    <t>13.09.2023 17:22:54</t>
  </si>
  <si>
    <t>BEBEKLİ SARIALİLER TR-3 45-77-L00483_ H_84123514</t>
  </si>
  <si>
    <t>13.09.2023 12:43:37</t>
  </si>
  <si>
    <t>13.09.2023 14:42:54</t>
  </si>
  <si>
    <t>K-4255 35-01-K04255_A 1A_5846499</t>
  </si>
  <si>
    <t>13.09.2023 12:45:20</t>
  </si>
  <si>
    <t>13.09.2023 14:30:56</t>
  </si>
  <si>
    <t>DM-2 45-71-M00002_TR-94 ÇIKIŞI ŞEHİTLER KAB M23_2308961</t>
  </si>
  <si>
    <t>13.09.2023 12:49:09</t>
  </si>
  <si>
    <t>13.09.2023 13:53:29</t>
  </si>
  <si>
    <t>PİYALE TM 35-02-A00007_PİYALE-29 K40_2310560</t>
  </si>
  <si>
    <t>13.09.2023 13:01:35</t>
  </si>
  <si>
    <t>13.09.2023 17:38:09</t>
  </si>
  <si>
    <t>DM02/TR28 MİLLİ EGEMENLİK 45-73-M00013_DAĞITIM TRAFOSU DM-8/28 M04_66890574</t>
  </si>
  <si>
    <t>13.09.2023 13:13:25</t>
  </si>
  <si>
    <t>13.09.2023 15:32:06</t>
  </si>
  <si>
    <t>KIRCALAR DM 35-16-M00261_ÜRKÜTLER-SINIRADA GRUP KÖYLER ENH M03_72041787</t>
  </si>
  <si>
    <t>13.09.2023 13:17:00</t>
  </si>
  <si>
    <t>13.09.2023 14:53:09</t>
  </si>
  <si>
    <t>AHMETLİ İM 45-84-A00001_DERBENT GİRİŞ M05_2067932</t>
  </si>
  <si>
    <t>13.09.2023 13:32:21</t>
  </si>
  <si>
    <t>13.09.2023 13:34:14</t>
  </si>
  <si>
    <t>TİRE DM-2 35-29-M00002_DM-1/50 M17_2060789</t>
  </si>
  <si>
    <t>13.09.2023 13:35:17</t>
  </si>
  <si>
    <t>13.09.2023 16:50:12</t>
  </si>
  <si>
    <t>YOLÜSTÜ TR-5 (ÜÇ DUTLAR MEVKİİ) 35-15-M00219_35-15-M00219_2365386</t>
  </si>
  <si>
    <t>13.09.2023 14:27:40</t>
  </si>
  <si>
    <t>13.09.2023 13:40:16</t>
  </si>
  <si>
    <t>13.09.2023 15:56:16</t>
  </si>
  <si>
    <t>AŞAĞIÇOBANİSA TR-24 45-71-M00098_A_56387361_56387361</t>
  </si>
  <si>
    <t>13.09.2023 13:42:08</t>
  </si>
  <si>
    <t>13.09.2023 14:00:35</t>
  </si>
  <si>
    <t>TR-2/121 45-83-M00715_48122541_56388330_56388330</t>
  </si>
  <si>
    <t>13.09.2023 13:44:53</t>
  </si>
  <si>
    <t>13.09.2023 15:59:25</t>
  </si>
  <si>
    <t>L-518 OVACIK 35-18-L00518_956333186_956333186</t>
  </si>
  <si>
    <t>13.09.2023 13:44:56</t>
  </si>
  <si>
    <t>13.09.2023 15:45:35</t>
  </si>
  <si>
    <t>13.09.2023 13:52:39</t>
  </si>
  <si>
    <t>13.09.2023 19:55:48</t>
  </si>
  <si>
    <t>K-1664 35-04-K01664_TRAFO K04_2310803</t>
  </si>
  <si>
    <t>13.09.2023 14:01:41</t>
  </si>
  <si>
    <t>13.09.2023 17:09:44</t>
  </si>
  <si>
    <t>GÖRDES TR-26 45-75-M00409__88308827_88308827</t>
  </si>
  <si>
    <t>13.09.2023 14:08:18</t>
  </si>
  <si>
    <t>13.09.2023 15:53:17</t>
  </si>
  <si>
    <t>TİRE İM-DM-1 35-29-A00001_TİRE-3 GİRİŞ M20_2059038</t>
  </si>
  <si>
    <t>13.09.2023 14:24:39</t>
  </si>
  <si>
    <t>13.09.2023 14:25:59</t>
  </si>
  <si>
    <t>KARAKUYU TR-3 35-26-M00440_956604711_956604711</t>
  </si>
  <si>
    <t>13.09.2023 14:27:58</t>
  </si>
  <si>
    <t>13.09.2023 18:14:25</t>
  </si>
  <si>
    <t>K-1027 35-01-K01027_911074980_911074980</t>
  </si>
  <si>
    <t>13.09.2023 14:32:08</t>
  </si>
  <si>
    <t>13.09.2023 16:06:27</t>
  </si>
  <si>
    <t>13.09.2023 14:32:14</t>
  </si>
  <si>
    <t>13.09.2023 15:34:30</t>
  </si>
  <si>
    <t>SULTAN DM 35-25-M00121_M-36 ZİNDANCIK KÖK M12_72117240</t>
  </si>
  <si>
    <t>13.09.2023 14:32:29</t>
  </si>
  <si>
    <t>13.09.2023 14:39:57</t>
  </si>
  <si>
    <t>KIRKAĞAÇ TR-6 45-76-M00006_TR-7 M03_58212164</t>
  </si>
  <si>
    <t>13.09.2023 14:54:29</t>
  </si>
  <si>
    <t>13.09.2023 15:14:14</t>
  </si>
  <si>
    <t>SELİMŞAHLAR TR-2 45-71-M00137_TR-1 M01_2080340</t>
  </si>
  <si>
    <t>13.09.2023 14:57:34</t>
  </si>
  <si>
    <t>13.09.2023 16:35:19</t>
  </si>
  <si>
    <t>ASARLIK TR-14 KÖK 35-28-M00168_ASARLIK TR-1 M01_66531981</t>
  </si>
  <si>
    <t>13.09.2023 15:07:46</t>
  </si>
  <si>
    <t>13.09.2023 21:47:22</t>
  </si>
  <si>
    <t>KEMİKLİDERE KÖK 45-80-M00108_ESKİ KEMİKLİDERE AKHİSAR FİDERİ M06_2086353</t>
  </si>
  <si>
    <t>13.09.2023 15:09:34</t>
  </si>
  <si>
    <t>13.09.2023 16:35:49</t>
  </si>
  <si>
    <t>BÖLCEK DM 35-16-M00153_SARICALAR M07_82962828</t>
  </si>
  <si>
    <t>13.09.2023 15:17:59</t>
  </si>
  <si>
    <t>13.09.2023 16:57:04</t>
  </si>
  <si>
    <t>13.09.2023 15:20:39</t>
  </si>
  <si>
    <t>13.09.2023 15:22:57</t>
  </si>
  <si>
    <t>KIZILAVLU KÖK 45-78-M00837_HatBaşıAyırıcı_53139854 M02_53139854</t>
  </si>
  <si>
    <t>13.09.2023 15:32:37</t>
  </si>
  <si>
    <t>13.09.2023 17:03:37</t>
  </si>
  <si>
    <t>SELENDİ TR-3 45-81-M00003_945636387_945636387</t>
  </si>
  <si>
    <t>13.09.2023 15:38:13</t>
  </si>
  <si>
    <t>13.09.2023 18:01:48</t>
  </si>
  <si>
    <t>SANCAKLI BOZKÖY KÖK 45-71-M00087_KÖY İÇİ RİNG-2 M04_61320774</t>
  </si>
  <si>
    <t>13.09.2023 15:47:29</t>
  </si>
  <si>
    <t>13.09.2023 19:08:49</t>
  </si>
  <si>
    <t>ÜÇYOL KÖK 45-82-M00128_DUALAR M02_2090652</t>
  </si>
  <si>
    <t>13.09.2023 15:49:09</t>
  </si>
  <si>
    <t>13.09.2023 16:04:44</t>
  </si>
  <si>
    <t>MUSTAFA KOÇOĞLU SULAMA GRUBU 35-29-M00207_A_56361101_56361101</t>
  </si>
  <si>
    <t>13.09.2023 15:54:05</t>
  </si>
  <si>
    <t>13.09.2023 16:51:15</t>
  </si>
  <si>
    <t>KARGIN KÖK 45-71-M00095_HatBaşıAyırıcı_53134727 M07_53134727</t>
  </si>
  <si>
    <t>13.09.2023 15:56:34</t>
  </si>
  <si>
    <t>13.09.2023 15:58:29</t>
  </si>
  <si>
    <t>M-1549 35-03-M01549_910797652_910797652</t>
  </si>
  <si>
    <t>13.09.2023 16:00:20</t>
  </si>
  <si>
    <t>13.09.2023 20:31:04</t>
  </si>
  <si>
    <t>YAĞCILAR KÖK 45-71-M00179_HatBaşıAyırıcı_53135869 M04_53135869</t>
  </si>
  <si>
    <t>13.09.2023 16:00:27</t>
  </si>
  <si>
    <t>13.09.2023 23:13:04</t>
  </si>
  <si>
    <t>GÖRDES TR-19 45-75-M00019_B F01_65853484</t>
  </si>
  <si>
    <t>13.09.2023 16:10:01</t>
  </si>
  <si>
    <t>13.09.2023 21:15:00</t>
  </si>
  <si>
    <t>K-3669 35-08-K03669_99107891_99107891</t>
  </si>
  <si>
    <t>13.09.2023 16:17:36</t>
  </si>
  <si>
    <t>13.09.2023 17:37:39</t>
  </si>
  <si>
    <t>GÖÇBEYLİ TR-2 35-16-M00017_953355954_953355954</t>
  </si>
  <si>
    <t>13.09.2023 16:28:24</t>
  </si>
  <si>
    <t>13.09.2023 19:20:46</t>
  </si>
  <si>
    <t>BAŞIBÜYÜK KÖK 45-77-L00158_HatBaşıAyırıcı_76564790 L03_76564790</t>
  </si>
  <si>
    <t>13.09.2023 16:30:11</t>
  </si>
  <si>
    <t>13.09.2023 17:15:56</t>
  </si>
  <si>
    <t>NURİYE DM 45-80-M00090_HatBaşıAyırıcı_53136871 M01_53136871</t>
  </si>
  <si>
    <t>13.09.2023 16:37:19</t>
  </si>
  <si>
    <t>13.09.2023 16:37:49</t>
  </si>
  <si>
    <t>KIZILDAM BADEMLİ TR-1 45-75-M00142_B_56389901_56389901</t>
  </si>
  <si>
    <t>13.09.2023 16:37:42</t>
  </si>
  <si>
    <t>13.09.2023 23:26:33</t>
  </si>
  <si>
    <t>DUALAR KÖK 45-82-M00126_HatBaşıAyırıcı_53136086 M02_53136086</t>
  </si>
  <si>
    <t>13.09.2023 16:46:39</t>
  </si>
  <si>
    <t>13.09.2023 18:44:19</t>
  </si>
  <si>
    <t>13.09.2023 16:47:29</t>
  </si>
  <si>
    <t>13.09.2023 16:59:19</t>
  </si>
  <si>
    <t>13.09.2023 16:52:07</t>
  </si>
  <si>
    <t>13.09.2023 16:54:04</t>
  </si>
  <si>
    <t>L-517 OVACIK 35-18-L00517_950465991_950465991</t>
  </si>
  <si>
    <t>13.09.2023 16:53:40</t>
  </si>
  <si>
    <t>13.09.2023 19:50:55</t>
  </si>
  <si>
    <t>SELİMŞAHLAR TR-2 45-71-M00137_TR-4 M02_2080338</t>
  </si>
  <si>
    <t>13.09.2023 16:56:04</t>
  </si>
  <si>
    <t>13.09.2023 20:09:02</t>
  </si>
  <si>
    <t>13.09.2023 16:59:10</t>
  </si>
  <si>
    <t>13.09.2023 18:35:21</t>
  </si>
  <si>
    <t>YENİ BAĞARASI TR-4 35-23-M00210_C_91182142_91182142</t>
  </si>
  <si>
    <t>13.09.2023 17:01:01</t>
  </si>
  <si>
    <t>13.09.2023 17:51:37</t>
  </si>
  <si>
    <t>ULUCAK DM-2 35-27-M00331_913323461_913323461</t>
  </si>
  <si>
    <t>13.09.2023 17:03:46</t>
  </si>
  <si>
    <t>13.09.2023 17:58:16</t>
  </si>
  <si>
    <t>K-3610 35-01-K03610_911929690_911929690</t>
  </si>
  <si>
    <t>13.09.2023 17:04:42</t>
  </si>
  <si>
    <t>13.09.2023 18:07:10</t>
  </si>
  <si>
    <t>L-36 35-14-L00036_956636177_956636177</t>
  </si>
  <si>
    <t>13.09.2023 17:06:23</t>
  </si>
  <si>
    <t>13.09.2023 22:07:01</t>
  </si>
  <si>
    <t>BAŞIBÜYÜK KÖK 45-77-L00158_EVCİLER ÇIKIŞI L03_61353342</t>
  </si>
  <si>
    <t>13.09.2023 17:09:14</t>
  </si>
  <si>
    <t>13.09.2023 17:09:24</t>
  </si>
  <si>
    <t>13.09.2023 17:12:29</t>
  </si>
  <si>
    <t>13.09.2023 17:13:04</t>
  </si>
  <si>
    <t>ÇUKURKÖY KÖK 35-29-L00034_ATEŞ TİCARET L01_2087127</t>
  </si>
  <si>
    <t>13.09.2023 17:16:29</t>
  </si>
  <si>
    <t>13.09.2023 17:58:49</t>
  </si>
  <si>
    <t>DEMİRKÖPRÜ TM 45-78-A00005_KULA M05_2329518</t>
  </si>
  <si>
    <t>13.09.2023 17:16:50</t>
  </si>
  <si>
    <t>13.09.2023 17:22:59</t>
  </si>
  <si>
    <t>K-3416 35-08-K03416_B_56381350_56381350</t>
  </si>
  <si>
    <t>13.09.2023 17:17:17</t>
  </si>
  <si>
    <t>13.09.2023 18:49:31</t>
  </si>
  <si>
    <t>K-941 35-02-K00941_35-02-K00941_2375734</t>
  </si>
  <si>
    <t>13.09.2023 17:20:00</t>
  </si>
  <si>
    <t>13.09.2023 17:38:48</t>
  </si>
  <si>
    <t>SARIPINAR KÖK 45-73-M01357_ALAÇATI M04_95477818</t>
  </si>
  <si>
    <t>13.09.2023 17:21:29</t>
  </si>
  <si>
    <t>13.09.2023 17:21:59</t>
  </si>
  <si>
    <t>K-941 35-02-K00941_K-4017 K04_2035012</t>
  </si>
  <si>
    <t>13.09.2023 17:22:49</t>
  </si>
  <si>
    <t>13.09.2023 17:23:39</t>
  </si>
  <si>
    <t>ORMANKÖY 35-26-M00466_35-26-M00466_2348396</t>
  </si>
  <si>
    <t>13.09.2023 21:14:08</t>
  </si>
  <si>
    <t>K-4024 35-01-K04024_B_91010801_91010801</t>
  </si>
  <si>
    <t>13.09.2023 17:24:54</t>
  </si>
  <si>
    <t>13.09.2023 20:06:29</t>
  </si>
  <si>
    <t>13.09.2023 17:44:09</t>
  </si>
  <si>
    <t>13.09.2023 19:14:39</t>
  </si>
  <si>
    <t>13.09.2023 17:52:25</t>
  </si>
  <si>
    <t>13.09.2023 18:11:55</t>
  </si>
  <si>
    <t>ZEYTİNLİOVA TR-1 KÖK 45-72-L00389_ÜÇ AVLU ÇIKIŞI L02_2330197</t>
  </si>
  <si>
    <t>13.09.2023 17:53:03</t>
  </si>
  <si>
    <t>13.09.2023 21:23:30</t>
  </si>
  <si>
    <t>K-4039 35-03-K04039_B_56364347_56364347</t>
  </si>
  <si>
    <t>13.09.2023 17:56:31</t>
  </si>
  <si>
    <t>13.09.2023 18:50:32</t>
  </si>
  <si>
    <t>13.09.2023 18:00:34</t>
  </si>
  <si>
    <t>13.09.2023 19:41:09</t>
  </si>
  <si>
    <t>SELENDİ TR-3 45-81-M00003_D_56386165_56386165</t>
  </si>
  <si>
    <t>13.09.2023 18:41:09</t>
  </si>
  <si>
    <t>13.09.2023 18:04:01</t>
  </si>
  <si>
    <t>13.09.2023 20:02:52</t>
  </si>
  <si>
    <t>M-2954 35-01-M02954_911661762_911661762</t>
  </si>
  <si>
    <t>13.09.2023 18:08:18</t>
  </si>
  <si>
    <t>13.09.2023 20:01:59</t>
  </si>
  <si>
    <t>L-42 35-14-L00042_956659393_956659393</t>
  </si>
  <si>
    <t>13.09.2023 18:10:22</t>
  </si>
  <si>
    <t>13.09.2023 19:52:45</t>
  </si>
  <si>
    <t>13.09.2023 18:11:48</t>
  </si>
  <si>
    <t>13.09.2023 19:02:39</t>
  </si>
  <si>
    <t>DAĞDERE DM 45-72-M00097_GÖRDES M01_2106584</t>
  </si>
  <si>
    <t>13.09.2023 18:14:56</t>
  </si>
  <si>
    <t>13.09.2023 18:23:15</t>
  </si>
  <si>
    <t>AKHİSAR TM 45-72-A00006_SOMA M03_2313119</t>
  </si>
  <si>
    <t>13.09.2023 18:16:04</t>
  </si>
  <si>
    <t>13.09.2023 18:26:14</t>
  </si>
  <si>
    <t>K-3322 35-09-K03322_964009962_964009962</t>
  </si>
  <si>
    <t>13.09.2023 18:22:52</t>
  </si>
  <si>
    <t>13.09.2023 20:00:52</t>
  </si>
  <si>
    <t>DM-03/05(TR-4/06) 45-71-M00117_953218301_953218301</t>
  </si>
  <si>
    <t>13.09.2023 18:49:24</t>
  </si>
  <si>
    <t>13.09.2023 21:34:26</t>
  </si>
  <si>
    <t>K-1439 35-01-K01439_E_60985228_60985228</t>
  </si>
  <si>
    <t>13.09.2023 19:07:47</t>
  </si>
  <si>
    <t>13.09.2023 20:01:49</t>
  </si>
  <si>
    <t>PAMUCAK KÖK 35-13-L00400_HatBaşıAyırıcı_84993605 L11_84993605</t>
  </si>
  <si>
    <t>13.09.2023 19:13:28</t>
  </si>
  <si>
    <t>13.09.2023 22:32:04</t>
  </si>
  <si>
    <t>K-1049 35-02-K01049_913139388_913139388</t>
  </si>
  <si>
    <t>13.09.2023 19:24:46</t>
  </si>
  <si>
    <t>13.09.2023 22:49:42</t>
  </si>
  <si>
    <t>TEKELİ DM 35-22-M00088_DEVELİ (KÖYLER-1) M09_48495872</t>
  </si>
  <si>
    <t>13.09.2023 19:29:00</t>
  </si>
  <si>
    <t>13.09.2023 19:58:19</t>
  </si>
  <si>
    <t>13.09.2023 19:32:49</t>
  </si>
  <si>
    <t>13.09.2023 20:04:54</t>
  </si>
  <si>
    <t>13.09.2023 20:56:59</t>
  </si>
  <si>
    <t>13.09.2023 20:58:09</t>
  </si>
  <si>
    <t>ŞEHİTLER TR-2 35-26-L00162_6262709_56359234_56359234</t>
  </si>
  <si>
    <t>13.09.2023 21:02:52</t>
  </si>
  <si>
    <t>13.09.2023 21:55:04</t>
  </si>
  <si>
    <t>GERENKÖY TR-7 35-23-M00153_35-23-M00153_2356642</t>
  </si>
  <si>
    <t>13.09.2023 21:03:55</t>
  </si>
  <si>
    <t>13.09.2023 22:08:19</t>
  </si>
  <si>
    <t>TURGUTALP TR-5/1 45-82-M00055_945530525_945530525</t>
  </si>
  <si>
    <t>13.09.2023 21:33:15</t>
  </si>
  <si>
    <t>13.09.2023 22:33:35</t>
  </si>
  <si>
    <t>K-1131 35-08-K01131_35-08-K01131_42009489</t>
  </si>
  <si>
    <t>13.09.2023 21:45:42</t>
  </si>
  <si>
    <t>13.09.2023 22:22:49</t>
  </si>
  <si>
    <t>M-198 ÇEVREKENT 35-14-M00198_956650195_956650195</t>
  </si>
  <si>
    <t>13.09.2023 21:54:27</t>
  </si>
  <si>
    <t>13.09.2023 23:18:11</t>
  </si>
  <si>
    <t>SARIÇAY TR-2 35-22-M00855_955266683_955266683</t>
  </si>
  <si>
    <t>13.09.2023 21:55:07</t>
  </si>
  <si>
    <t>14.09.2023 02:54:14</t>
  </si>
  <si>
    <t>ÇAMÖNÜ TR-1 45-72-L00271_B_56404204_56404204</t>
  </si>
  <si>
    <t>13.09.2023 22:49:31</t>
  </si>
  <si>
    <t>13.09.2023 23:07:54</t>
  </si>
  <si>
    <t>ÇAMÖNÜ TR-1 45-72-L00271_45-72-L00271_2367315</t>
  </si>
  <si>
    <t>13.09.2023 23:46:02</t>
  </si>
  <si>
    <t>BAŞPINAR TR-1 45-76-L00017_C_56385891_56385891</t>
  </si>
  <si>
    <t>13.09.2023 23:13:07</t>
  </si>
  <si>
    <t>14.09.2023 01:04:13</t>
  </si>
  <si>
    <t>DM-2/TR-10 35-22-M00083_955264812_955264812</t>
  </si>
  <si>
    <t>14.09.2023 00:13:35</t>
  </si>
  <si>
    <t>14.09.2023 01:09:59</t>
  </si>
  <si>
    <t>K-767 35-01-K00767_35-01-K00767_49931925</t>
  </si>
  <si>
    <t>14.09.2023 00:38:49</t>
  </si>
  <si>
    <t>14.09.2023 01:13:07</t>
  </si>
  <si>
    <t>14.09.2023 01:06:34</t>
  </si>
  <si>
    <t>14.09.2023 05:59:19</t>
  </si>
  <si>
    <t>K-2007 35-01-K02007_K-379 K02_2113442</t>
  </si>
  <si>
    <t>14.09.2023 01:30:11</t>
  </si>
  <si>
    <t>14.09.2023 01:48:04</t>
  </si>
  <si>
    <t>14.09.2023 02:51:10</t>
  </si>
  <si>
    <t>14.09.2023 03:19:39</t>
  </si>
  <si>
    <t>YARBASAN KÖK 45-74-M00119_MİNNETLER M03_72246659</t>
  </si>
  <si>
    <t>14.09.2023 03:55:04</t>
  </si>
  <si>
    <t>14.09.2023 05:26:29</t>
  </si>
  <si>
    <t>14.09.2023 05:22:39</t>
  </si>
  <si>
    <t>14.09.2023 05:28:00</t>
  </si>
  <si>
    <t>14.09.2023 06:40:04</t>
  </si>
  <si>
    <t>14.09.2023 07:32:15</t>
  </si>
  <si>
    <t>ALAÇATI İM 35-18-A00002_L-284 L16_2052467</t>
  </si>
  <si>
    <t>14.09.2023 06:46:22</t>
  </si>
  <si>
    <t>14.09.2023 06:52:02</t>
  </si>
  <si>
    <t>MENEMEN DM-6/20 35-28-L00091_953386201_953386201</t>
  </si>
  <si>
    <t>14.09.2023 07:04:13</t>
  </si>
  <si>
    <t>14.09.2023 08:04:25</t>
  </si>
  <si>
    <t>KAYIŞLAR KÖK 45-80-M00183_YENİOSMANİYE M04_72195774</t>
  </si>
  <si>
    <t>14.09.2023 07:28:14</t>
  </si>
  <si>
    <t>14.09.2023 08:32:59</t>
  </si>
  <si>
    <t>ULUDERBENT DM 45-73-M00491_ÖRENCİK M03_95475184</t>
  </si>
  <si>
    <t>14.09.2023 07:38:49</t>
  </si>
  <si>
    <t>14.09.2023 07:39:24</t>
  </si>
  <si>
    <t>ÇAPAK KÖK 35-26-M00435_KARAKUYU M02_66033218</t>
  </si>
  <si>
    <t>14.09.2023 07:45:04</t>
  </si>
  <si>
    <t>14.09.2023 07:47:24</t>
  </si>
  <si>
    <t>KULA İM 45-77-A00001_BAŞI BÜYÜK L14_2049995</t>
  </si>
  <si>
    <t>14.09.2023 07:51:49</t>
  </si>
  <si>
    <t>14.09.2023 08:03:14</t>
  </si>
  <si>
    <t>14.09.2023 08:02:10</t>
  </si>
  <si>
    <t>14.09.2023 08:10:54</t>
  </si>
  <si>
    <t>METAL İŞLERİ TR-7 (KISIK DM-1/TR-15) 35-22-M00107_955256623_955256623</t>
  </si>
  <si>
    <t>14.09.2023 08:08:28</t>
  </si>
  <si>
    <t>14.09.2023 09:40:01</t>
  </si>
  <si>
    <t>K-3939 35-01-K03939_A_56371521_56371521</t>
  </si>
  <si>
    <t>14.09.2023 08:14:33</t>
  </si>
  <si>
    <t>14.09.2023 08:53:10</t>
  </si>
  <si>
    <t>MADEN KÖK 45-83-M00128_İZZETTİN M03_47316729</t>
  </si>
  <si>
    <t>14.09.2023 08:23:39</t>
  </si>
  <si>
    <t>14.09.2023 08:50:29</t>
  </si>
  <si>
    <t>TR-55 35-27-M00055_TR-13 M02_72181712</t>
  </si>
  <si>
    <t>14.09.2023 08:24:39</t>
  </si>
  <si>
    <t>14.09.2023 09:03:59</t>
  </si>
  <si>
    <t>K-2963 35-08-K02963_35-08-K02963_42451847</t>
  </si>
  <si>
    <t>14.09.2023 08:26:54</t>
  </si>
  <si>
    <t>14.09.2023 10:08:54</t>
  </si>
  <si>
    <t>TR-1/85 45-83-M00085_A_91109970_91109970</t>
  </si>
  <si>
    <t>14.09.2023 08:27:53</t>
  </si>
  <si>
    <t>14.09.2023 11:33:57</t>
  </si>
  <si>
    <t>KARAKUYU-2 35-26-M00439_DIREK TIPI TRAFO HUCRESI H01_2039128</t>
  </si>
  <si>
    <t>14.09.2023 08:29:25</t>
  </si>
  <si>
    <t>14.09.2023 10:22:37</t>
  </si>
  <si>
    <t>BALABANLI ÜNER DEVECİ SULAMA GRB TR-7 35-15-M00339_A_56367707_56367707</t>
  </si>
  <si>
    <t>14.09.2023 08:36:21</t>
  </si>
  <si>
    <t>14.09.2023 10:06:24</t>
  </si>
  <si>
    <t>HACIRAHMANLI TR-1 KÖK 45-80-M00070_HACIRAHMANLI TARIMSAL SULAMA M03_72197689</t>
  </si>
  <si>
    <t>14.09.2023 08:47:19</t>
  </si>
  <si>
    <t>14.09.2023 08:47:24</t>
  </si>
  <si>
    <t>14.09.2023 08:50:16</t>
  </si>
  <si>
    <t>14.09.2023 11:50:25</t>
  </si>
  <si>
    <t>14.09.2023 08:52:13</t>
  </si>
  <si>
    <t>14.09.2023 09:01:33</t>
  </si>
  <si>
    <t>K-3939 35-01-K03939_35-01-K03939_2363481</t>
  </si>
  <si>
    <t>14.09.2023 11:20:27</t>
  </si>
  <si>
    <t>GÖKÇEKÖY FATİH MAH.TR-2 45-80-L00179_45-80-L00179_2361960</t>
  </si>
  <si>
    <t>14.09.2023 08:56:53</t>
  </si>
  <si>
    <t>14.09.2023 11:50:59</t>
  </si>
  <si>
    <t>SOMA TR-20 45-82-M00020_45-82-M00020_83358698</t>
  </si>
  <si>
    <t>14.09.2023 08:59:26</t>
  </si>
  <si>
    <t>14.09.2023 14:46:49</t>
  </si>
  <si>
    <t>K-4763 35-01-K04763_35-01-K04763_2358843</t>
  </si>
  <si>
    <t>14.09.2023 09:00:00</t>
  </si>
  <si>
    <t>14.09.2023 11:00:00</t>
  </si>
  <si>
    <t>SOMA DM-5/17 45-82-M00421_45-82-M00421_2372938</t>
  </si>
  <si>
    <t>14.09.2023 09:01:17</t>
  </si>
  <si>
    <t>14.09.2023 14:49:25</t>
  </si>
  <si>
    <t>EGE İM 35-02-A00003_PARK K09_2055926</t>
  </si>
  <si>
    <t>14.09.2023 09:02:29</t>
  </si>
  <si>
    <t>14.09.2023 13:56:39</t>
  </si>
  <si>
    <t>DELEMENLER KÖK 45-73-M00490_HACIALİLER M03_2081975</t>
  </si>
  <si>
    <t>14.09.2023 09:02:50</t>
  </si>
  <si>
    <t>14.09.2023 16:45:15</t>
  </si>
  <si>
    <t>MANİSA TM-1 45-71-A00001_TURGUTLU-2 M18_2309133</t>
  </si>
  <si>
    <t>14.09.2023 09:03:07</t>
  </si>
  <si>
    <t>14.09.2023 12:37:59</t>
  </si>
  <si>
    <t>ULUKENT DM-5/12 35-28-M00651_İZMİR CEM OFFSET MAATBACILIK M02_66499499</t>
  </si>
  <si>
    <t>14.09.2023 09:03:32</t>
  </si>
  <si>
    <t>14.09.2023 12:57:08</t>
  </si>
  <si>
    <t>TR-34 35-26-M00034_TR-35 M06_65927596</t>
  </si>
  <si>
    <t>14.09.2023 09:03:44</t>
  </si>
  <si>
    <t>14.09.2023 11:58:19</t>
  </si>
  <si>
    <t>M-3390(YATIRIM REZERVE) 35-03-M03390_35-03-M03390_88062305</t>
  </si>
  <si>
    <t>14.09.2023 09:04:08</t>
  </si>
  <si>
    <t>14.09.2023 14:36:05</t>
  </si>
  <si>
    <t>MANİSA TM-1 45-71-A00001_TURGUTLU-1 M09_2309462</t>
  </si>
  <si>
    <t>14.09.2023 09:04:14</t>
  </si>
  <si>
    <t>14.09.2023 12:37:05</t>
  </si>
  <si>
    <t>DM-1/48 35-29-M00048_48378295_56362143_56362143</t>
  </si>
  <si>
    <t>14.09.2023 09:05:17</t>
  </si>
  <si>
    <t>14.09.2023 09:52:39</t>
  </si>
  <si>
    <t>14.09.2023 09:05:23</t>
  </si>
  <si>
    <t>14.09.2023 16:56:05</t>
  </si>
  <si>
    <t>L-238 35-18-L00238_35-18-L00238_76973463</t>
  </si>
  <si>
    <t>14.09.2023 09:05:50</t>
  </si>
  <si>
    <t>14.09.2023 09:40:58</t>
  </si>
  <si>
    <t>14.09.2023 09:06:19</t>
  </si>
  <si>
    <t>14.09.2023 17:10:29</t>
  </si>
  <si>
    <t>TEKKEDERE DM 35-16-M00137_YENİKENT M03_2306338</t>
  </si>
  <si>
    <t>14.09.2023 09:06:39</t>
  </si>
  <si>
    <t>14.09.2023 14:55:39</t>
  </si>
  <si>
    <t>DM-1/45 35-29-M00045_48368672_56361186_56361186</t>
  </si>
  <si>
    <t>14.09.2023 09:08:03</t>
  </si>
  <si>
    <t>14.09.2023 09:26:49</t>
  </si>
  <si>
    <t>14.09.2023 09:08:12</t>
  </si>
  <si>
    <t>14.09.2023 17:34:09</t>
  </si>
  <si>
    <t>14.09.2023 09:09:19</t>
  </si>
  <si>
    <t>14.09.2023 09:10:44</t>
  </si>
  <si>
    <t>14.09.2023 09:09:31</t>
  </si>
  <si>
    <t>14.09.2023 18:39:29</t>
  </si>
  <si>
    <t>14.09.2023 09:14:27</t>
  </si>
  <si>
    <t>14.09.2023 14:32:49</t>
  </si>
  <si>
    <t>HALİTPAŞA DM 45-80-M00060_BELEN M02_72188714</t>
  </si>
  <si>
    <t>14.09.2023 09:14:59</t>
  </si>
  <si>
    <t>14.09.2023 19:37:55</t>
  </si>
  <si>
    <t>K-141 35-03-K00141_C C2_5906603</t>
  </si>
  <si>
    <t>14.09.2023 09:17:46</t>
  </si>
  <si>
    <t>14.09.2023 10:54:32</t>
  </si>
  <si>
    <t>KIRCALAR TR-1 35-16-M00096_47460226_56400040_56400040</t>
  </si>
  <si>
    <t>14.09.2023 09:18:08</t>
  </si>
  <si>
    <t>14.09.2023 10:44:28</t>
  </si>
  <si>
    <t>DEMİRCİLİ DM 35-15-L00895_ÜZÜMLÜ L06_85268684</t>
  </si>
  <si>
    <t>14.09.2023 09:21:10</t>
  </si>
  <si>
    <t>14.09.2023 15:46:25</t>
  </si>
  <si>
    <t>K-3669 35-08-K03669_A A1_66391582</t>
  </si>
  <si>
    <t>14.09.2023 09:22:00</t>
  </si>
  <si>
    <t>15.09.2023 00:39:31</t>
  </si>
  <si>
    <t>DM-1/14-B (POSTANE) 45-71-M00037_953201457_953201457</t>
  </si>
  <si>
    <t>14.09.2023 09:22:47</t>
  </si>
  <si>
    <t>14.09.2023 10:36:07</t>
  </si>
  <si>
    <t>DM-21/15 45-71-M00483_45-71-M00483_72084262</t>
  </si>
  <si>
    <t>14.09.2023 09:24:18</t>
  </si>
  <si>
    <t>14.09.2023 12:18:15</t>
  </si>
  <si>
    <t>GÜZELYALI TM 35-01-A00008_GÜZELYALI-3 K03_2058259</t>
  </si>
  <si>
    <t>14.09.2023 09:25:23</t>
  </si>
  <si>
    <t>14.09.2023 14:43:25</t>
  </si>
  <si>
    <t>L-283 35-18-L00283_DIREK TIPI TRAFO HUCRESI H01_2097588</t>
  </si>
  <si>
    <t>14.09.2023 09:27:00</t>
  </si>
  <si>
    <t>14.09.2023 10:05:37</t>
  </si>
  <si>
    <t>ÇUKURALTI M-52 35-25-M00087_ÇUKURALTI M-23 KÖK M04_72113751</t>
  </si>
  <si>
    <t>14.09.2023 09:28:53</t>
  </si>
  <si>
    <t>14.09.2023 14:38:59</t>
  </si>
  <si>
    <t>K-483 35-01-K00483_K-4415 K03_2071658</t>
  </si>
  <si>
    <t>14.09.2023 09:29:47</t>
  </si>
  <si>
    <t>14.09.2023 12:19:05</t>
  </si>
  <si>
    <t>14.09.2023 09:30:00</t>
  </si>
  <si>
    <t>14.09.2023 15:49:59</t>
  </si>
  <si>
    <t>BAHÇEDERE TR-2 45-73-M00558_45-73-M00558_2355786</t>
  </si>
  <si>
    <t>14.09.2023 09:30:54</t>
  </si>
  <si>
    <t>14.09.2023 12:01:39</t>
  </si>
  <si>
    <t>M-1061 35-02-M01061_TRAFO M01_2332876</t>
  </si>
  <si>
    <t>14.09.2023 09:36:29</t>
  </si>
  <si>
    <t>14.09.2023 10:03:09</t>
  </si>
  <si>
    <t>DURASILLI TR-6 45-78-M01117_A_91057748_91057748</t>
  </si>
  <si>
    <t>14.09.2023 09:37:00</t>
  </si>
  <si>
    <t>14.09.2023 12:36:32</t>
  </si>
  <si>
    <t>TR-62 45-78-M00062_953260778_953260778</t>
  </si>
  <si>
    <t>14.09.2023 09:40:12</t>
  </si>
  <si>
    <t>14.09.2023 11:15:06</t>
  </si>
  <si>
    <t>14.09.2023 09:41:07</t>
  </si>
  <si>
    <t>14.09.2023 10:27:19</t>
  </si>
  <si>
    <t>14.09.2023 09:44:14</t>
  </si>
  <si>
    <t>14.09.2023 10:46:28</t>
  </si>
  <si>
    <t>14.09.2023 09:44:34</t>
  </si>
  <si>
    <t>14.09.2023 16:38:55</t>
  </si>
  <si>
    <t>14.09.2023 09:48:09</t>
  </si>
  <si>
    <t>14.09.2023 10:18:09</t>
  </si>
  <si>
    <t>M-2484 DADAŞKENT KÖK 35-10-M02484_ M01_50114023</t>
  </si>
  <si>
    <t>14.09.2023 09:53:04</t>
  </si>
  <si>
    <t>14.09.2023 15:35:01</t>
  </si>
  <si>
    <t>GÜLKENT TR-3 35-30-M00226_955313188_955313188</t>
  </si>
  <si>
    <t>14.09.2023 09:56:01</t>
  </si>
  <si>
    <t>14.09.2023 11:17:06</t>
  </si>
  <si>
    <t>YAKAKÖY KÖK 45-75-M00067_HatBaşıAyırıcı_53135065 M05_53135065</t>
  </si>
  <si>
    <t>14.09.2023 10:00:47</t>
  </si>
  <si>
    <t>14.09.2023 15:48:03</t>
  </si>
  <si>
    <t>KARABURUN TR-1/9 35-21-L00024_KARABURUN TR-5 L01_72179593</t>
  </si>
  <si>
    <t>14.09.2023 10:01:42</t>
  </si>
  <si>
    <t>14.09.2023 11:43:09</t>
  </si>
  <si>
    <t>M-78 FULYA EVLERİ 35-14-M00078_956653888_956653888</t>
  </si>
  <si>
    <t>14.09.2023 10:02:36</t>
  </si>
  <si>
    <t>14.09.2023 13:59:29</t>
  </si>
  <si>
    <t>14.09.2023 10:02:39</t>
  </si>
  <si>
    <t>14.09.2023 19:16:42</t>
  </si>
  <si>
    <t>SEFERİHİSAR İM 35-14-A00002_BEYLER L10_72378550</t>
  </si>
  <si>
    <t>14.09.2023 10:03:23</t>
  </si>
  <si>
    <t>14.09.2023 13:44:29</t>
  </si>
  <si>
    <t>MENDERES DM-2/TR-1 35-22-M00300_DM-2/TR-44 M21_2095700</t>
  </si>
  <si>
    <t>14.09.2023 10:03:50</t>
  </si>
  <si>
    <t>14.09.2023 15:51:05</t>
  </si>
  <si>
    <t>M-2001 GÜZELBAHÇE ÇAMLI KÖK 35-10-M02001_M-2501 M03_47756368</t>
  </si>
  <si>
    <t>14.09.2023 10:05:46</t>
  </si>
  <si>
    <t>14.09.2023 15:48:00</t>
  </si>
  <si>
    <t>K-526 35-02-K00526_B_56383405_56383405</t>
  </si>
  <si>
    <t>14.09.2023 10:10:23</t>
  </si>
  <si>
    <t>14.09.2023 12:00:11</t>
  </si>
  <si>
    <t>KADIDEĞİRMENİ KÖK 45-82-M00127_BERGAMA KINIK (AVDAN) M02_2091828</t>
  </si>
  <si>
    <t>14.09.2023 10:13:00</t>
  </si>
  <si>
    <t>14.09.2023 10:21:25</t>
  </si>
  <si>
    <t>SOMA TR-37 45-82-M00527__81571375_81571375</t>
  </si>
  <si>
    <t>14.09.2023 10:14:05</t>
  </si>
  <si>
    <t>14.09.2023 11:55:36</t>
  </si>
  <si>
    <t>TR-1/53 45-72-M00053_I I05b_83599774</t>
  </si>
  <si>
    <t>14.09.2023 10:15:17</t>
  </si>
  <si>
    <t>14.09.2023 11:55:20</t>
  </si>
  <si>
    <t>TR-77 45-77-L00077_945486993_945486993</t>
  </si>
  <si>
    <t>14.09.2023 10:19:42</t>
  </si>
  <si>
    <t>14.09.2023 13:33:47</t>
  </si>
  <si>
    <t>K-2014 35-08-K02014_35-08-K02014_42037865</t>
  </si>
  <si>
    <t>14.09.2023 10:20:09</t>
  </si>
  <si>
    <t>14.09.2023 11:34:55</t>
  </si>
  <si>
    <t>MURSALLI TR-2 35-15-L00745_35-15-L00745_2365233</t>
  </si>
  <si>
    <t>14.09.2023 10:20:29</t>
  </si>
  <si>
    <t>14.09.2023 16:39:13</t>
  </si>
  <si>
    <t>K-2474 35-01-K02474_TRAFO K03_2303907</t>
  </si>
  <si>
    <t>14.09.2023 10:23:16</t>
  </si>
  <si>
    <t>14.09.2023 12:34:41</t>
  </si>
  <si>
    <t>14.09.2023 10:23:20</t>
  </si>
  <si>
    <t>14.09.2023 12:57:05</t>
  </si>
  <si>
    <t>KARAKUYU TR-3 35-22-M00291_955294200_955294200</t>
  </si>
  <si>
    <t>14.09.2023 10:29:05</t>
  </si>
  <si>
    <t>14.09.2023 12:29:46</t>
  </si>
  <si>
    <t>DOĞANÇAY İM 35-04-A00004_ALPARSLAN K11_77533383</t>
  </si>
  <si>
    <t>14.09.2023 10:30:33</t>
  </si>
  <si>
    <t>14.09.2023 10:58:26</t>
  </si>
  <si>
    <t>14.09.2023 10:31:52</t>
  </si>
  <si>
    <t>14.09.2023 11:51:55</t>
  </si>
  <si>
    <t>KIRKAĞAÇ TR-1 45-76-M00001_KIRKAĞAÇ TR-2/TR-3/TR-18/TR-24 M03_72215520</t>
  </si>
  <si>
    <t>14.09.2023 10:32:19</t>
  </si>
  <si>
    <t>14.09.2023 10:55:19</t>
  </si>
  <si>
    <t>14.09.2023 10:35:09</t>
  </si>
  <si>
    <t>14.09.2023 16:07:49</t>
  </si>
  <si>
    <t>14.09.2023 10:44:49</t>
  </si>
  <si>
    <t>14.09.2023 17:10:39</t>
  </si>
  <si>
    <t>K-1664 35-04-K01664_35-04-K01664_2372074</t>
  </si>
  <si>
    <t>14.09.2023 10:46:48</t>
  </si>
  <si>
    <t>14.09.2023 12:03:27</t>
  </si>
  <si>
    <t>TR-93 35-16-L00093_B_56353646_56353646</t>
  </si>
  <si>
    <t>14.09.2023 10:46:52</t>
  </si>
  <si>
    <t>14.09.2023 12:40:37</t>
  </si>
  <si>
    <t>MENEMEN DM-6/20 35-28-L00091_B b2b_5761469</t>
  </si>
  <si>
    <t>14.09.2023 10:49:22</t>
  </si>
  <si>
    <t>14.09.2023 14:42:49</t>
  </si>
  <si>
    <t>KIRKAĞAÇ TR-5 45-76-M00005_45-76-M00005_72216386</t>
  </si>
  <si>
    <t>14.09.2023 10:50:40</t>
  </si>
  <si>
    <t>14.09.2023 15:04:35</t>
  </si>
  <si>
    <t>K-4551 35-02-K04551_K-4250 K01_65766316</t>
  </si>
  <si>
    <t>14.09.2023 10:58:08</t>
  </si>
  <si>
    <t>14.09.2023 11:31:30</t>
  </si>
  <si>
    <t>TR-7 35-16-L00007_DAĞITIM TRAFO TR-7 L06_67566262</t>
  </si>
  <si>
    <t>14.09.2023 11:01:19</t>
  </si>
  <si>
    <t>14.09.2023 12:04:39</t>
  </si>
  <si>
    <t>K-550 35-01-K00550_35-01-K00550_2347804</t>
  </si>
  <si>
    <t>14.09.2023 11:01:59</t>
  </si>
  <si>
    <t>14.09.2023 11:05:35</t>
  </si>
  <si>
    <t>KULAKSIZLAR KÖK 45-72-L00839_AKÇEŞME L03_66574895</t>
  </si>
  <si>
    <t>14.09.2023 11:03:19</t>
  </si>
  <si>
    <t>14.09.2023 17:36:39</t>
  </si>
  <si>
    <t>L-67 ELMASTAŞ 35-14-L00067_956655101_956655101</t>
  </si>
  <si>
    <t>14.09.2023 11:16:50</t>
  </si>
  <si>
    <t>14.09.2023 17:17:49</t>
  </si>
  <si>
    <t>14.09.2023 11:17:20</t>
  </si>
  <si>
    <t>14.09.2023 14:58:45</t>
  </si>
  <si>
    <t>KUTLU BEYLER TR-1 35-15-L00259_A_56362005_56362005</t>
  </si>
  <si>
    <t>14.09.2023 11:17:37</t>
  </si>
  <si>
    <t>14.09.2023 16:08:00</t>
  </si>
  <si>
    <t>14.09.2023 11:19:18</t>
  </si>
  <si>
    <t>14.09.2023 13:15:51</t>
  </si>
  <si>
    <t>TR-26 35-17-M00217_95002479961_95002479961</t>
  </si>
  <si>
    <t>14.09.2023 11:22:52</t>
  </si>
  <si>
    <t>14.09.2023 14:29:45</t>
  </si>
  <si>
    <t>L-308 35-18-L00308_950456812_950456812</t>
  </si>
  <si>
    <t>14.09.2023 11:24:35</t>
  </si>
  <si>
    <t>14.09.2023 12:20:51</t>
  </si>
  <si>
    <t>14.09.2023 11:27:55</t>
  </si>
  <si>
    <t>14.09.2023 11:48:39</t>
  </si>
  <si>
    <t>K-4795 35-02-K04795_ H_55021665</t>
  </si>
  <si>
    <t>14.09.2023 13:02:54</t>
  </si>
  <si>
    <t>K-2635 35-02-K02635_35-02-K02635_2373995</t>
  </si>
  <si>
    <t>14.09.2023 11:36:22</t>
  </si>
  <si>
    <t>14.09.2023 14:49:01</t>
  </si>
  <si>
    <t>SOMA TR-16/1 45-82-M00528_945543334_945543334</t>
  </si>
  <si>
    <t>14.09.2023 11:36:28</t>
  </si>
  <si>
    <t>14.09.2023 15:18:37</t>
  </si>
  <si>
    <t>BELEN TR-1 35-28-M00205_A_56357834_56357834</t>
  </si>
  <si>
    <t>14.09.2023 11:41:37</t>
  </si>
  <si>
    <t>14.09.2023 12:15:46</t>
  </si>
  <si>
    <t>M-3315(YATIRIM REZERVE) 35-07-M03315_A a1b_5783108</t>
  </si>
  <si>
    <t>14.09.2023 11:51:49</t>
  </si>
  <si>
    <t>14.09.2023 13:24:24</t>
  </si>
  <si>
    <t>M-1109 35-08-M01109_35-08-M01109_42071537</t>
  </si>
  <si>
    <t>14.09.2023 11:52:55</t>
  </si>
  <si>
    <t>14.09.2023 12:35:00</t>
  </si>
  <si>
    <t>DM-16 45-71-M00309_DM-16/14 M06_93671576</t>
  </si>
  <si>
    <t>14.09.2023 12:09:55</t>
  </si>
  <si>
    <t>14.09.2023 13:16:39</t>
  </si>
  <si>
    <t>MURADİYE DM-5/11 45-71-M00232_DM-4/02 M03_72091347</t>
  </si>
  <si>
    <t>14.09.2023 12:36:01</t>
  </si>
  <si>
    <t>14.09.2023 13:35:56</t>
  </si>
  <si>
    <t>DM-1/4 35-18-L00579_950454543_950454543</t>
  </si>
  <si>
    <t>14.09.2023 13:00:56</t>
  </si>
  <si>
    <t>14.09.2023 15:38:57</t>
  </si>
  <si>
    <t>OSMANGAZİ İM 35-02-A00004_MUHİTTİN ERENER K13_2327852</t>
  </si>
  <si>
    <t>14.09.2023 13:01:35</t>
  </si>
  <si>
    <t>14.09.2023 18:09:59</t>
  </si>
  <si>
    <t>KARAPINAR İM 45-78-A00002_HatBaşıAyırıcı_53139450 M02_53139450</t>
  </si>
  <si>
    <t>14.09.2023 13:07:17</t>
  </si>
  <si>
    <t>14.09.2023 13:58:41</t>
  </si>
  <si>
    <t>K-4731 35-01-K04731_D_56366862_56366862</t>
  </si>
  <si>
    <t>14.09.2023 13:08:18</t>
  </si>
  <si>
    <t>14.09.2023 14:11:29</t>
  </si>
  <si>
    <t>DURMUŞ SABANCI SULAMA GRUBU 35-29-M00295_35-29-M00295_2350591</t>
  </si>
  <si>
    <t>14.09.2023 13:09:02</t>
  </si>
  <si>
    <t>14.09.2023 14:32:20</t>
  </si>
  <si>
    <t>K-3056 35-03-K03056_G_56367324_56367324</t>
  </si>
  <si>
    <t>14.09.2023 13:23:18</t>
  </si>
  <si>
    <t>14.09.2023 17:40:58</t>
  </si>
  <si>
    <t>UĞURLU KÖK 45-86-M00045_HatBaşıAyırıcı_53135182 M02_53135182</t>
  </si>
  <si>
    <t>14.09.2023 13:30:46</t>
  </si>
  <si>
    <t>14.09.2023 15:36:34</t>
  </si>
  <si>
    <t>TAHSİN  ATALAY VE ARK. T-SULAMA GRB. 35-13-L00133_35-13-L00133_2374126</t>
  </si>
  <si>
    <t>14.09.2023 13:36:14</t>
  </si>
  <si>
    <t>14.09.2023 15:21:48</t>
  </si>
  <si>
    <t>ORHANLI ORTA M-90 35-14-M00090_954888219_954888219</t>
  </si>
  <si>
    <t>14.09.2023 13:43:23</t>
  </si>
  <si>
    <t>14.09.2023 14:27:45</t>
  </si>
  <si>
    <t>14.09.2023 13:48:25</t>
  </si>
  <si>
    <t>14.09.2023 14:05:02</t>
  </si>
  <si>
    <t>BAĞCILAR KÖK 35-28-M00603_ALANİÇİ TR-1 (ÇALTI) M02_66566252</t>
  </si>
  <si>
    <t>14.09.2023 13:51:39</t>
  </si>
  <si>
    <t>14.09.2023 17:02:40</t>
  </si>
  <si>
    <t>ALAŞEHİR TR-81 45-73-M00081_962860630_962860630</t>
  </si>
  <si>
    <t>14.09.2023 13:57:25</t>
  </si>
  <si>
    <t>14.09.2023 17:27:53</t>
  </si>
  <si>
    <t>14.09.2023 14:11:59</t>
  </si>
  <si>
    <t>14.09.2023 14:34:15</t>
  </si>
  <si>
    <t>14.09.2023 14:14:18</t>
  </si>
  <si>
    <t>14.09.2023 14:25:33</t>
  </si>
  <si>
    <t>ALAHIDIR TR-2 45-84-L00021__82146366_82146366</t>
  </si>
  <si>
    <t>14.09.2023 14:25:57</t>
  </si>
  <si>
    <t>14.09.2023 16:11:23</t>
  </si>
  <si>
    <t>14.09.2023 14:27:25</t>
  </si>
  <si>
    <t>14.09.2023 14:27:59</t>
  </si>
  <si>
    <t>14.09.2023 15:17:38</t>
  </si>
  <si>
    <t>TR-26 35-17-M00217_B_91197990_91197990</t>
  </si>
  <si>
    <t>14.09.2023 14:57:24</t>
  </si>
  <si>
    <t>DM-2/TR-25 35-26-M01353_956632127_956632127</t>
  </si>
  <si>
    <t>14.09.2023 14:38:02</t>
  </si>
  <si>
    <t>14.09.2023 17:23:16</t>
  </si>
  <si>
    <t>TR-25/A 35-15-M00307_A_91395040_91395040</t>
  </si>
  <si>
    <t>14.09.2023 14:41:43</t>
  </si>
  <si>
    <t>14.09.2023 18:24:12</t>
  </si>
  <si>
    <t>KÜÇÜK SANAYİ SİTESİ TR-2 45-83-L00143_48096840_56384166_56384166</t>
  </si>
  <si>
    <t>14.09.2023 14:49:28</t>
  </si>
  <si>
    <t>14.09.2023 16:02:35</t>
  </si>
  <si>
    <t>BÜYÜKKALE TR-3 35-29-L00667_A_56402136_56402136</t>
  </si>
  <si>
    <t>14.09.2023 14:53:42</t>
  </si>
  <si>
    <t>14.09.2023 18:37:20</t>
  </si>
  <si>
    <t>MENEMEN DM-6/20 35-28-L00091_953386530_953386530</t>
  </si>
  <si>
    <t>14.09.2023 15:00:34</t>
  </si>
  <si>
    <t>14.09.2023 16:11:25</t>
  </si>
  <si>
    <t>KARABÖRGLÜ TR-3 45-72-L00176_45-72-L00176_61397954</t>
  </si>
  <si>
    <t>14.09.2023 15:12:10</t>
  </si>
  <si>
    <t>14.09.2023 15:16:05</t>
  </si>
  <si>
    <t>UĞURLU KÖK 45-86-M00045_GÜNDOĞDU UĞURLU M02_72226051</t>
  </si>
  <si>
    <t>14.09.2023 15:14:19</t>
  </si>
  <si>
    <t>14.09.2023 15:30:39</t>
  </si>
  <si>
    <t>YENİFOÇA TR-20 35-23-M00020_A_56399494_56399494</t>
  </si>
  <si>
    <t>14.09.2023 15:14:25</t>
  </si>
  <si>
    <t>14.09.2023 18:48:27</t>
  </si>
  <si>
    <t>TR-2/38 45-72-L00038_956497170_956497170</t>
  </si>
  <si>
    <t>14.09.2023 15:16:28</t>
  </si>
  <si>
    <t>14.09.2023 17:13:00</t>
  </si>
  <si>
    <t>ALİBEYLİ TARIMSAL SULAMA TR-9 35-16-M00247_35-16-M00247_2363330</t>
  </si>
  <si>
    <t>14.09.2023 15:17:09</t>
  </si>
  <si>
    <t>14.09.2023 18:26:50</t>
  </si>
  <si>
    <t>ASARLIK TR-8 35-28-M00182_95002409493_95002409493</t>
  </si>
  <si>
    <t>14.09.2023 15:26:56</t>
  </si>
  <si>
    <t>14.09.2023 17:04:28</t>
  </si>
  <si>
    <t>14.09.2023 15:29:09</t>
  </si>
  <si>
    <t>14.09.2023 15:31:21</t>
  </si>
  <si>
    <t>MURADİYE TR-5 (ESKİ MEZARLIK YANI) 45-71-M00204_FABRİKALAR M05_2091433</t>
  </si>
  <si>
    <t>14.09.2023 15:29:19</t>
  </si>
  <si>
    <t>14.09.2023 18:01:30</t>
  </si>
  <si>
    <t>SANCAKLI TR-1 35-22-M00157_955254786_955254786</t>
  </si>
  <si>
    <t>14.09.2023 15:30:17</t>
  </si>
  <si>
    <t>14.09.2023 17:58:13</t>
  </si>
  <si>
    <t>M-667 35-02-M00667_M-1916 M04_2113313</t>
  </si>
  <si>
    <t>14.09.2023 15:32:41</t>
  </si>
  <si>
    <t>14.09.2023 18:07:37</t>
  </si>
  <si>
    <t>K-840 35-01-K00840_911185420_911185420</t>
  </si>
  <si>
    <t>14.09.2023 15:32:54</t>
  </si>
  <si>
    <t>14.09.2023 18:50:44</t>
  </si>
  <si>
    <t>ÇUKURALTI M-53 35-25-M00088_D_56355308_56355308</t>
  </si>
  <si>
    <t>14.09.2023 15:36:38</t>
  </si>
  <si>
    <t>14.09.2023 20:43:27</t>
  </si>
  <si>
    <t>ULUCAK DM-2 35-27-M00331_95000078603_95000078603</t>
  </si>
  <si>
    <t>14.09.2023 15:38:05</t>
  </si>
  <si>
    <t>14.09.2023 17:37:27</t>
  </si>
  <si>
    <t>14.09.2023 15:52:53</t>
  </si>
  <si>
    <t>14.09.2023 18:45:25</t>
  </si>
  <si>
    <t>AHMETLİ DM 45-77-M00187_HatBaşıAyırıcı_89227706 M08_89227706</t>
  </si>
  <si>
    <t>14.09.2023 15:54:05</t>
  </si>
  <si>
    <t>14.09.2023 17:42:55</t>
  </si>
  <si>
    <t>AHMET ÖZDİRİK SLM GRB TR 35-27-M00718_A_56363547_56363547</t>
  </si>
  <si>
    <t>14.09.2023 15:56:02</t>
  </si>
  <si>
    <t>14.09.2023 17:43:13</t>
  </si>
  <si>
    <t>14.09.2023 15:57:04</t>
  </si>
  <si>
    <t>14.09.2023 19:20:07</t>
  </si>
  <si>
    <t>TR-77 35-16-L00077_35-16-L00077_2347377</t>
  </si>
  <si>
    <t>14.09.2023 15:57:45</t>
  </si>
  <si>
    <t>14.09.2023 16:24:49</t>
  </si>
  <si>
    <t>MALKOCA TR-1 45-75-M00257_945621180_945621180</t>
  </si>
  <si>
    <t>14.09.2023 16:02:15</t>
  </si>
  <si>
    <t>14.09.2023 18:49:55</t>
  </si>
  <si>
    <t>ŞEMİKLER TM 35-04-A00003_ŞEMİKLER-13 K43_2312132</t>
  </si>
  <si>
    <t>14.09.2023 16:04:40</t>
  </si>
  <si>
    <t>14.09.2023 16:50:00</t>
  </si>
  <si>
    <t>ÇEŞME İM 35-18-A00001_SİBAM L04_2053084</t>
  </si>
  <si>
    <t>14.09.2023 16:04:53</t>
  </si>
  <si>
    <t>14.09.2023 16:27:41</t>
  </si>
  <si>
    <t>K-112 35-01-K00112_911866254_911866254</t>
  </si>
  <si>
    <t>14.09.2023 16:08:11</t>
  </si>
  <si>
    <t>14.09.2023 17:37:31</t>
  </si>
  <si>
    <t>ÇAMLICA KÖK 45-81-M00048_ÇANŞA ÇIKIŞ M03_71996194</t>
  </si>
  <si>
    <t>14.09.2023 16:14:39</t>
  </si>
  <si>
    <t>14.09.2023 17:23:49</t>
  </si>
  <si>
    <t>ÇAPAKLI KÖK 45-78-M01161_SÜLEYMANİYE M06_78225763</t>
  </si>
  <si>
    <t>14.09.2023 16:26:05</t>
  </si>
  <si>
    <t>14.09.2023 16:26:29</t>
  </si>
  <si>
    <t>DM-1/52 45-71-M00325_DM-1/51 ÇIKIŞ M04_61063709</t>
  </si>
  <si>
    <t>14.09.2023 16:37:29</t>
  </si>
  <si>
    <t>14.09.2023 16:59:50</t>
  </si>
  <si>
    <t>YENİ ÇİFTLİK TOPRAK SU KOOP 35-20-L00392_35-20-L00392_2360193</t>
  </si>
  <si>
    <t>14.09.2023 16:38:27</t>
  </si>
  <si>
    <t>14.09.2023 18:16:23</t>
  </si>
  <si>
    <t>M-1399 35-03-M01399_910161140_910161140</t>
  </si>
  <si>
    <t>14.09.2023 16:39:31</t>
  </si>
  <si>
    <t>14.09.2023 18:06:02</t>
  </si>
  <si>
    <t>AHMETLİ DM 45-77-M00187_HatBaşıAyırıcı_83870409 M08_83870409</t>
  </si>
  <si>
    <t>14.09.2023 16:44:20</t>
  </si>
  <si>
    <t>14.09.2023 19:00:49</t>
  </si>
  <si>
    <t>POYRAZDAMLARI TR-11 45-78-M00576_HatBaşıAyırıcı_53138974 M05_53138974</t>
  </si>
  <si>
    <t>14.09.2023 16:48:09</t>
  </si>
  <si>
    <t>14.09.2023 19:04:45</t>
  </si>
  <si>
    <t>K-1006 35-09-K01006_K-1320 K02_47238653</t>
  </si>
  <si>
    <t>14.09.2023 18:29:13</t>
  </si>
  <si>
    <t>14.09.2023 16:51:58</t>
  </si>
  <si>
    <t>14.09.2023 18:41:38</t>
  </si>
  <si>
    <t>YENİOBA KÖK 35-29-M00125_YENİOBA M013_72191054</t>
  </si>
  <si>
    <t>14.09.2023 16:58:39</t>
  </si>
  <si>
    <t>14.09.2023 17:12:59</t>
  </si>
  <si>
    <t>CAMBAZLI KÖK 45-84-M00005_HatBaşıAyırıcı_53137033 M03_53137033</t>
  </si>
  <si>
    <t>14.09.2023 17:09:50</t>
  </si>
  <si>
    <t>14.09.2023 20:48:31</t>
  </si>
  <si>
    <t>14.09.2023 17:15:15</t>
  </si>
  <si>
    <t>14.09.2023 18:32:47</t>
  </si>
  <si>
    <t>14.09.2023 17:18:56</t>
  </si>
  <si>
    <t>14.09.2023 18:51:29</t>
  </si>
  <si>
    <t>14.09.2023 17:20:05</t>
  </si>
  <si>
    <t>14.09.2023 17:48:49</t>
  </si>
  <si>
    <t>TR-72 45-78-M00072_95000020807_95000020807</t>
  </si>
  <si>
    <t>14.09.2023 17:20:37</t>
  </si>
  <si>
    <t>14.09.2023 19:22:29</t>
  </si>
  <si>
    <t>ERGENEKON TR-1/1 MURADİYE SOKAK 45-83-M00626__72374843_72374843</t>
  </si>
  <si>
    <t>14.09.2023 17:27:04</t>
  </si>
  <si>
    <t>14.09.2023 18:43:20</t>
  </si>
  <si>
    <t>ÇAMLICA KÖK 45-81-M00048_ÇERİPAŞA M02_71996192</t>
  </si>
  <si>
    <t>14.09.2023 17:27:05</t>
  </si>
  <si>
    <t>ALAŞEHİR TR-81/A 45-73-M01295_945669740_945669740</t>
  </si>
  <si>
    <t>14.09.2023 17:32:13</t>
  </si>
  <si>
    <t>14.09.2023 18:56:46</t>
  </si>
  <si>
    <t>ORTA MAHALLE M-55 (ARTIMA) KÖK 35-25-M00055_ÖZDERE HAVACILAR KAMPI ÖZEL M04_72124311</t>
  </si>
  <si>
    <t>14.09.2023 17:43:03</t>
  </si>
  <si>
    <t>14.09.2023 17:51:28</t>
  </si>
  <si>
    <t>YAYAKENT DM 35-24-M00209_HatBaşıAyırıcı_78438604 M05_78438604</t>
  </si>
  <si>
    <t>14.09.2023 17:43:27</t>
  </si>
  <si>
    <t>14.09.2023 19:13:03</t>
  </si>
  <si>
    <t>TR-121 45-78-L00121_953253200_953253200</t>
  </si>
  <si>
    <t>14.09.2023 17:46:20</t>
  </si>
  <si>
    <t>14.09.2023 20:05:58</t>
  </si>
  <si>
    <t>14.09.2023 17:46:37</t>
  </si>
  <si>
    <t>14.09.2023 22:03:15</t>
  </si>
  <si>
    <t>EYKO TR-7 35-30-M00033_B_56404564_56404564</t>
  </si>
  <si>
    <t>14.09.2023 17:47:43</t>
  </si>
  <si>
    <t>SERİNYAYLA TR-2 45-73-L00005_B_56376568_56376568</t>
  </si>
  <si>
    <t>14.09.2023 17:49:14</t>
  </si>
  <si>
    <t>14.09.2023 18:49:46</t>
  </si>
  <si>
    <t>PİYADELER KÖK 45-73-M00136_HatBaşıAyırıcı_53136114 M021_53136114</t>
  </si>
  <si>
    <t>14.09.2023 17:49:42</t>
  </si>
  <si>
    <t>14.09.2023 22:57:15</t>
  </si>
  <si>
    <t>YEŞİLYURT DM 45-73-M00476_HatBaşıAyırıcı_53136116 M02_53136116</t>
  </si>
  <si>
    <t>14.09.2023 17:51:10</t>
  </si>
  <si>
    <t>14.09.2023 19:36:05</t>
  </si>
  <si>
    <t>ÇAPAKLI KÖK 45-78-M01161_HatBaşıAyırıcı_53139030 M06_53139030</t>
  </si>
  <si>
    <t>14.09.2023 17:57:14</t>
  </si>
  <si>
    <t>14.09.2023 18:21:30</t>
  </si>
  <si>
    <t>TR-54 35-17-M00054_DIREK TIPI TRAFO HUCRESI H01_2039177</t>
  </si>
  <si>
    <t>14.09.2023 18:03:39</t>
  </si>
  <si>
    <t>14.09.2023 18:35:14</t>
  </si>
  <si>
    <t>L-96 35-18-L00096_6347564_56369149_56369149</t>
  </si>
  <si>
    <t>14.09.2023 18:04:02</t>
  </si>
  <si>
    <t>14.09.2023 18:37:26</t>
  </si>
  <si>
    <t>BEKTAŞLAR TR-1 45-78-M00505_A_90999742_90999742</t>
  </si>
  <si>
    <t>14.09.2023 18:23:04</t>
  </si>
  <si>
    <t>14.09.2023 21:06:16</t>
  </si>
  <si>
    <t>İBRAHİMAĞA TR-1 45-77-M00059_945500554_945500554</t>
  </si>
  <si>
    <t>14.09.2023 18:25:59</t>
  </si>
  <si>
    <t>14.09.2023 22:43:24</t>
  </si>
  <si>
    <t>YÜCELER TR-1 45-81-M00197_A_56399543_56399543</t>
  </si>
  <si>
    <t>14.09.2023 18:28:20</t>
  </si>
  <si>
    <t>14.09.2023 19:55:12</t>
  </si>
  <si>
    <t>YUNTDAĞ KÖK 35-16-M00010_EĞRİGÖL-BOZKÖY M03_72050958</t>
  </si>
  <si>
    <t>14.09.2023 18:29:25</t>
  </si>
  <si>
    <t>14.09.2023 19:10:29</t>
  </si>
  <si>
    <t>14.09.2023 18:30:45</t>
  </si>
  <si>
    <t>14.09.2023 18:53:49</t>
  </si>
  <si>
    <t>14.09.2023 18:32:49</t>
  </si>
  <si>
    <t>14.09.2023 20:00:48</t>
  </si>
  <si>
    <t>ÇAMLIK DM 35-17-M00173_ZEYTİNDAĞ-1 M08_66328132</t>
  </si>
  <si>
    <t>14.09.2023 18:39:34</t>
  </si>
  <si>
    <t>14.09.2023 18:43:33</t>
  </si>
  <si>
    <t>14.09.2023 18:39:53</t>
  </si>
  <si>
    <t>14.09.2023 21:15:45</t>
  </si>
  <si>
    <t>YAYAKENT DM 35-24-M00209_BALABAN M05_72093612</t>
  </si>
  <si>
    <t>14.09.2023 18:43:16</t>
  </si>
  <si>
    <t>14.09.2023 19:04:55</t>
  </si>
  <si>
    <t>SİYEKLİ KÖK 45-71-M00185_HatBaşıAyırıcı_53134945 M05_53134945</t>
  </si>
  <si>
    <t>14.09.2023 18:46:08</t>
  </si>
  <si>
    <t>14.09.2023 22:17:28</t>
  </si>
  <si>
    <t>DADAĞLI TR-3 OVA 45-79-M00402_DIREK TIPI TRAFO HUCRESI H01_2071437</t>
  </si>
  <si>
    <t>14.09.2023 18:47:15</t>
  </si>
  <si>
    <t>14.09.2023 19:21:10</t>
  </si>
  <si>
    <t>ALAŞEHİR TR-81/A 45-73-M01295_945669530_945669530</t>
  </si>
  <si>
    <t>14.09.2023 19:01:43</t>
  </si>
  <si>
    <t>14.09.2023 21:37:58</t>
  </si>
  <si>
    <t>YUKARI YENMİŞ TR-1 35-27-M00382_99068720_99068720</t>
  </si>
  <si>
    <t>14.09.2023 19:05:33</t>
  </si>
  <si>
    <t>14.09.2023 20:21:01</t>
  </si>
  <si>
    <t>L-284 İMAMOĞLU TRAFO 35-18-L00284_B_56370491_56370491</t>
  </si>
  <si>
    <t>14.09.2023 19:09:49</t>
  </si>
  <si>
    <t>14.09.2023 22:07:13</t>
  </si>
  <si>
    <t>BEBEKLİ TR-2 45-77-L00197_945493292_945493292</t>
  </si>
  <si>
    <t>14.09.2023 19:13:00</t>
  </si>
  <si>
    <t>15.09.2023 01:02:22</t>
  </si>
  <si>
    <t>14.09.2023 19:20:50</t>
  </si>
  <si>
    <t>14.09.2023 19:31:25</t>
  </si>
  <si>
    <t>EĞLENHOCA DM 35-21-M00013_KARABURUN-1 M05_72178729</t>
  </si>
  <si>
    <t>14.09.2023 19:25:59</t>
  </si>
  <si>
    <t>14.09.2023 19:35:57</t>
  </si>
  <si>
    <t>TERZİLER TR-1 45-81-M00237_945629200_945629200</t>
  </si>
  <si>
    <t>14.09.2023 19:27:59</t>
  </si>
  <si>
    <t>14.09.2023 22:19:35</t>
  </si>
  <si>
    <t>MENEMEN TR-5 35-28-L00005_8476293_56354499_56354499</t>
  </si>
  <si>
    <t>14.09.2023 19:35:20</t>
  </si>
  <si>
    <t>14.09.2023 20:54:57</t>
  </si>
  <si>
    <t>MENEMEN DM-6/20 35-28-L00091_953385088_953385088</t>
  </si>
  <si>
    <t>14.09.2023 19:37:13</t>
  </si>
  <si>
    <t>14.09.2023 23:07:56</t>
  </si>
  <si>
    <t>14.09.2023 19:39:55</t>
  </si>
  <si>
    <t>14.09.2023 20:07:55</t>
  </si>
  <si>
    <t>14.09.2023 19:52:10</t>
  </si>
  <si>
    <t>14.09.2023 22:27:23</t>
  </si>
  <si>
    <t>HÜSEYİN ALTIPARMAK GRUBU 35-30-L00150_DIREK TIPI TRAFO HUCRESI H01_2045126</t>
  </si>
  <si>
    <t>14.09.2023 19:59:04</t>
  </si>
  <si>
    <t>14.09.2023 22:24:47</t>
  </si>
  <si>
    <t>ALİBEYLİ DM 45-80-M00064_BÜYÜK BELEN M04_72190830</t>
  </si>
  <si>
    <t>14.09.2023 20:02:00</t>
  </si>
  <si>
    <t>14.09.2023 20:27:45</t>
  </si>
  <si>
    <t>ÇITAK TR-1 45-72-M00222_956524676_956524676</t>
  </si>
  <si>
    <t>14.09.2023 20:21:39</t>
  </si>
  <si>
    <t>15.09.2023 00:06:58</t>
  </si>
  <si>
    <t>K-166 35-04-K00166_912496527_912496527</t>
  </si>
  <si>
    <t>14.09.2023 20:42:04</t>
  </si>
  <si>
    <t>15.09.2023 00:42:58</t>
  </si>
  <si>
    <t>M-2014 35-01-M02014_910853381_910853381</t>
  </si>
  <si>
    <t>14.09.2023 20:50:17</t>
  </si>
  <si>
    <t>14.09.2023 22:46:35</t>
  </si>
  <si>
    <t>K-3092 35-02-K03092_910065932_910065932</t>
  </si>
  <si>
    <t>14.09.2023 20:55:26</t>
  </si>
  <si>
    <t>14.09.2023 23:18:23</t>
  </si>
  <si>
    <t>14.09.2023 21:25:45</t>
  </si>
  <si>
    <t>14.09.2023 21:30:07</t>
  </si>
  <si>
    <t>14.09.2023 21:39:05</t>
  </si>
  <si>
    <t>14.09.2023 21:42:43</t>
  </si>
  <si>
    <t>KABAKUM KÖK-9 35-30-L00126_İSLAMLAR L02_72067139</t>
  </si>
  <si>
    <t>14.09.2023 21:47:45</t>
  </si>
  <si>
    <t>14.09.2023 22:19:15</t>
  </si>
  <si>
    <t>14.09.2023 21:59:32</t>
  </si>
  <si>
    <t>14.09.2023 22:16:35</t>
  </si>
  <si>
    <t>14.09.2023 22:33:25</t>
  </si>
  <si>
    <t>BOZDAĞ TR-1 35-15-L00309_ELMABAĞ DM L01_67033425</t>
  </si>
  <si>
    <t>14.09.2023 22:04:05</t>
  </si>
  <si>
    <t>14.09.2023 23:05:45</t>
  </si>
  <si>
    <t>MAVİ FOTAŞ TATİL SİTESİ 35-23-M00056_42135535 a1b_42135995</t>
  </si>
  <si>
    <t>14.09.2023 22:35:01</t>
  </si>
  <si>
    <t>15.09.2023 01:25:44</t>
  </si>
  <si>
    <t>BEYDERE KÖK 45-71-M00128_YENİKÖY (MANİSA TM DEN) M10_50217228</t>
  </si>
  <si>
    <t>14.09.2023 23:29:20</t>
  </si>
  <si>
    <t>14.09.2023 23:59:00</t>
  </si>
  <si>
    <t>ÜÇPINAR DM 45-71-M00183_HatBaşıAyırıcı_53134668 M02_53134668</t>
  </si>
  <si>
    <t>15.09.2023 00:27:00</t>
  </si>
  <si>
    <t>15.09.2023 18:27:09</t>
  </si>
  <si>
    <t>ÜÇPINAR DM 45-71-M00183_AVDAL M02_72249124</t>
  </si>
  <si>
    <t>15.09.2023 00:27:32</t>
  </si>
  <si>
    <t>15.09.2023 01:12:21</t>
  </si>
  <si>
    <t>M-1116 35-02-M01116_F_56365895_56365895</t>
  </si>
  <si>
    <t>15.09.2023 01:05:45</t>
  </si>
  <si>
    <t>15.09.2023 06:38:12</t>
  </si>
  <si>
    <t>SALİHLİ İM 45-78-A00001_SALİHLİ-3 M10_48928871</t>
  </si>
  <si>
    <t>15.09.2023 01:07:15</t>
  </si>
  <si>
    <t>15.09.2023 06:17:35</t>
  </si>
  <si>
    <t>SALİHLİ İM 45-78-A00001_TRF-C L11_49067072</t>
  </si>
  <si>
    <t>15.09.2023 06:14:55</t>
  </si>
  <si>
    <t>SALİHLİ İM 45-78-A00001_TRF-B L16_48929111</t>
  </si>
  <si>
    <t>15.09.2023 01:08:59</t>
  </si>
  <si>
    <t>BOĞAZİÇİ İM 35-01-A00001_TR-2 GİRİŞ M06_2307523</t>
  </si>
  <si>
    <t>15.09.2023 01:29:31</t>
  </si>
  <si>
    <t>15.09.2023 01:40:16</t>
  </si>
  <si>
    <t>M-1116 35-02-M01116__82689991_82689991</t>
  </si>
  <si>
    <t>15.09.2023 01:33:32</t>
  </si>
  <si>
    <t>15.09.2023 06:13:05</t>
  </si>
  <si>
    <t>BOĞAZİÇİ İM 35-01-A00001_TR-3 GİRİŞ M05_2321043</t>
  </si>
  <si>
    <t>15.09.2023 01:39:04</t>
  </si>
  <si>
    <t>15.09.2023 01:39:51</t>
  </si>
  <si>
    <t>MURADİYE DM-5/8 KÖK 45-71-M00828_DM-5/7 M09_72087093</t>
  </si>
  <si>
    <t>15.09.2023 01:50:51</t>
  </si>
  <si>
    <t>15.09.2023 02:00:50</t>
  </si>
  <si>
    <t>15.09.2023 02:40:37</t>
  </si>
  <si>
    <t>15.09.2023 05:09:53</t>
  </si>
  <si>
    <t>FUAR İM 35-01-A00003_TRAFO-1 M06_2318147</t>
  </si>
  <si>
    <t>15.09.2023 03:00:05</t>
  </si>
  <si>
    <t>15.09.2023 03:08:42</t>
  </si>
  <si>
    <t>BUCA TM 35-03-A00003_Kozağaç M32_2311291</t>
  </si>
  <si>
    <t>15.09.2023 03:18:55</t>
  </si>
  <si>
    <t>15.09.2023 05:05:45</t>
  </si>
  <si>
    <t>15.09.2023 03:22:05</t>
  </si>
  <si>
    <t>15.09.2023 03:23:05</t>
  </si>
  <si>
    <t>15.09.2023 04:04:28</t>
  </si>
  <si>
    <t>15.09.2023 07:05:25</t>
  </si>
  <si>
    <t>TR-72 45-78-M00072_DAĞITIM TRAFOSU M03_65969306</t>
  </si>
  <si>
    <t>15.09.2023 04:53:30</t>
  </si>
  <si>
    <t>15.09.2023 05:50:25</t>
  </si>
  <si>
    <t>VEZİRKÖPRÜ İM 35-03-A00002_TR-1 10.5 K07_2050674</t>
  </si>
  <si>
    <t>15.09.2023 04:55:54</t>
  </si>
  <si>
    <t>15.09.2023 05:01:06</t>
  </si>
  <si>
    <t>K-1880 35-09-K01880_A_56359603_56359603</t>
  </si>
  <si>
    <t>15.09.2023 05:22:02</t>
  </si>
  <si>
    <t>15.09.2023 06:37:34</t>
  </si>
  <si>
    <t>VEZİRKÖPRÜ İM 35-03-A00002_İNKILAP K01_2053167</t>
  </si>
  <si>
    <t>15.09.2023 05:45:53</t>
  </si>
  <si>
    <t>15.09.2023 05:47:25</t>
  </si>
  <si>
    <t>VEZİRKÖPRÜ İM 35-03-A00002_SAFFET ÖZSAN K03_2053163</t>
  </si>
  <si>
    <t>15.09.2023 05:59:19</t>
  </si>
  <si>
    <t>15.09.2023 06:07:25</t>
  </si>
  <si>
    <t>15.09.2023 06:19:25</t>
  </si>
  <si>
    <t>15.09.2023 06:19:55</t>
  </si>
  <si>
    <t>HALİLBEYLİ DM 35-27-M00620_Recloser M09_2313231</t>
  </si>
  <si>
    <t>15.09.2023 06:40:35</t>
  </si>
  <si>
    <t>15.09.2023 08:55:15</t>
  </si>
  <si>
    <t>15.09.2023 06:43:55</t>
  </si>
  <si>
    <t>15.09.2023 07:11:05</t>
  </si>
  <si>
    <t>TR-37 45-78-L00037_TR-33 L01_65896239</t>
  </si>
  <si>
    <t>15.09.2023 06:49:51</t>
  </si>
  <si>
    <t>15.09.2023 07:45:01</t>
  </si>
  <si>
    <t>15.09.2023 07:12:26</t>
  </si>
  <si>
    <t>15.09.2023 14:00:57</t>
  </si>
  <si>
    <t>OVAKENT TR-7 35-15-L00583_35-15-L00583_2366043</t>
  </si>
  <si>
    <t>15.09.2023 07:19:05</t>
  </si>
  <si>
    <t>15.09.2023 09:09:55</t>
  </si>
  <si>
    <t>URLA İM 35-19-A00001_GİRİŞ-SERVİS TR-ÖLÇÜ M05_2048636</t>
  </si>
  <si>
    <t>15.09.2023 07:23:05</t>
  </si>
  <si>
    <t>15.09.2023 07:53:45</t>
  </si>
  <si>
    <t>TR-52 45-77-L00052_YURTBAŞI L02_72209785</t>
  </si>
  <si>
    <t>15.09.2023 07:26:09</t>
  </si>
  <si>
    <t>15.09.2023 08:01:15</t>
  </si>
  <si>
    <t>15.09.2023 07:46:45</t>
  </si>
  <si>
    <t>15.09.2023 07:47:05</t>
  </si>
  <si>
    <t>KIRCALAR DM 35-16-M00261_KIRCALAR KÖY ENH M07_72041795</t>
  </si>
  <si>
    <t>15.09.2023 07:53:13</t>
  </si>
  <si>
    <t>15.09.2023 11:42:55</t>
  </si>
  <si>
    <t>15.09.2023 07:56:25</t>
  </si>
  <si>
    <t>15.09.2023 07:56:55</t>
  </si>
  <si>
    <t>K-4594 35-02-K04594_35-02-K04594_65768550</t>
  </si>
  <si>
    <t>15.09.2023 08:00:00</t>
  </si>
  <si>
    <t>15.09.2023 11:30:03</t>
  </si>
  <si>
    <t>K-4520 35-02-K04520_35-02-K04520_2372764</t>
  </si>
  <si>
    <t>15.09.2023 12:07:15</t>
  </si>
  <si>
    <t>K-4480 35-02-K04480_35-02-K04480_2357527</t>
  </si>
  <si>
    <t>15.09.2023 12:48:05</t>
  </si>
  <si>
    <t>15.09.2023 08:00:44</t>
  </si>
  <si>
    <t>15.09.2023 08:09:34</t>
  </si>
  <si>
    <t>K-3617 35-01-K03617_35-01-K03617_2370290</t>
  </si>
  <si>
    <t>15.09.2023 08:08:22</t>
  </si>
  <si>
    <t>15.09.2023 09:18:45</t>
  </si>
  <si>
    <t>TR-117 RIFAT ÇOĞALMIŞ GRB. 35-15-M00117_DIREK TIPI TRAFO HUCRESI H01_2047800</t>
  </si>
  <si>
    <t>15.09.2023 08:19:02</t>
  </si>
  <si>
    <t>15.09.2023 14:28:35</t>
  </si>
  <si>
    <t>AKGEDİK KÖK-3 45-71-M00164_AKGEDİK M02_55994733</t>
  </si>
  <si>
    <t>15.09.2023 08:22:15</t>
  </si>
  <si>
    <t>15.09.2023 12:44:55</t>
  </si>
  <si>
    <t>PAŞAKÖY KÖK 45-80-M00052_SARUHANLI TM GİRİŞ/TR-13 M02_72063780</t>
  </si>
  <si>
    <t>15.09.2023 08:28:09</t>
  </si>
  <si>
    <t>ARMUTLU TR-1 35-29-L00802_B_82470811_82470811</t>
  </si>
  <si>
    <t>15.09.2023 08:35:21</t>
  </si>
  <si>
    <t>15.09.2023 12:07:25</t>
  </si>
  <si>
    <t>K-4499 35-02-K04499_K-472 K01_2114502</t>
  </si>
  <si>
    <t>15.09.2023 08:43:55</t>
  </si>
  <si>
    <t>15.09.2023 09:03:35</t>
  </si>
  <si>
    <t>SOMA A SANTRALİ İM/DM 45-82-A00001_KIRKAĞAÇ L15_2091660</t>
  </si>
  <si>
    <t>15.09.2023 08:50:55</t>
  </si>
  <si>
    <t>15.09.2023 09:19:55</t>
  </si>
  <si>
    <t>15.09.2023 08:53:55</t>
  </si>
  <si>
    <t>15.09.2023 09:12:25</t>
  </si>
  <si>
    <t>ÇİFTLİK İM 35-18-A00003_PIRLANTA L03_2054610</t>
  </si>
  <si>
    <t>15.09.2023 08:54:14</t>
  </si>
  <si>
    <t>15.09.2023 09:18:39</t>
  </si>
  <si>
    <t>SOMA TR-16/4 45-82-M00096_45-82-M00096_72189696</t>
  </si>
  <si>
    <t>15.09.2023 08:54:58</t>
  </si>
  <si>
    <t>15.09.2023 15:01:15</t>
  </si>
  <si>
    <t>15.09.2023 09:00:00</t>
  </si>
  <si>
    <t>15.09.2023 09:30:15</t>
  </si>
  <si>
    <t>SOMA TR-15/3 45-82-M00093_45-82-M00093_72188182</t>
  </si>
  <si>
    <t>15.09.2023 09:00:08</t>
  </si>
  <si>
    <t>15.09.2023 14:45:31</t>
  </si>
  <si>
    <t>DM-12/TR-1 45-73-M00067_ASKERİYE M02_65918028</t>
  </si>
  <si>
    <t>15.09.2023 09:01:52</t>
  </si>
  <si>
    <t>15.09.2023 13:47:25</t>
  </si>
  <si>
    <t>15.09.2023 09:02:39</t>
  </si>
  <si>
    <t>15.09.2023 16:58:46</t>
  </si>
  <si>
    <t>K-1209 35-01-K01209_E_56377794_56377794</t>
  </si>
  <si>
    <t>15.09.2023 09:03:52</t>
  </si>
  <si>
    <t>15.09.2023 09:36:54</t>
  </si>
  <si>
    <t>SARIKAYA KÖK 35-31-L00284_İĞDELİ L01_2337273</t>
  </si>
  <si>
    <t>15.09.2023 09:04:35</t>
  </si>
  <si>
    <t>15.09.2023 09:38:56</t>
  </si>
  <si>
    <t>K-2745 35-03-K02745_35-03-K02745_41968158</t>
  </si>
  <si>
    <t>15.09.2023 09:05:36</t>
  </si>
  <si>
    <t>15.09.2023 14:44:57</t>
  </si>
  <si>
    <t>15.09.2023 09:06:56</t>
  </si>
  <si>
    <t>15.09.2023 18:16:30</t>
  </si>
  <si>
    <t>M-1361 35-03-M01361_M-994 M01_2119501</t>
  </si>
  <si>
    <t>15.09.2023 09:07:35</t>
  </si>
  <si>
    <t>15.09.2023 13:57:25</t>
  </si>
  <si>
    <t>İNECİK TR-1 35-21-L00121_35-21-L00121_2349072</t>
  </si>
  <si>
    <t>15.09.2023 09:07:56</t>
  </si>
  <si>
    <t>15.09.2023 14:52:25</t>
  </si>
  <si>
    <t>SELÇUK İM/DM 35-13-A00004_ŞİRİNCE L04_65986077</t>
  </si>
  <si>
    <t>15.09.2023 09:08:41</t>
  </si>
  <si>
    <t>15.09.2023 14:18:05</t>
  </si>
  <si>
    <t>K-4363 35-02-K04363_C_56381826_56381826</t>
  </si>
  <si>
    <t>15.09.2023 09:09:49</t>
  </si>
  <si>
    <t>15.09.2023 11:58:41</t>
  </si>
  <si>
    <t>TR-8 35-16-L00008_E_90953102_90953102</t>
  </si>
  <si>
    <t>15.09.2023 09:12:27</t>
  </si>
  <si>
    <t>15.09.2023 16:34:06</t>
  </si>
  <si>
    <t>15.09.2023 09:15:37</t>
  </si>
  <si>
    <t>15.09.2023 10:00:45</t>
  </si>
  <si>
    <t>SELÇUK İM/DM 35-13-A00004_DM-1/TR-23 M16_65986033</t>
  </si>
  <si>
    <t>15.09.2023 09:17:27</t>
  </si>
  <si>
    <t>15.09.2023 14:09:25</t>
  </si>
  <si>
    <t>L-36 35-18-L00036_35-18-L00036_49905104</t>
  </si>
  <si>
    <t>15.09.2023 09:17:34</t>
  </si>
  <si>
    <t>15.09.2023 12:08:51</t>
  </si>
  <si>
    <t>15.09.2023 09:20:16</t>
  </si>
  <si>
    <t>15.09.2023 18:14:25</t>
  </si>
  <si>
    <t>K-1589 35-04-K01589_35-04-K01589_2369885</t>
  </si>
  <si>
    <t>15.09.2023 09:21:50</t>
  </si>
  <si>
    <t>15.09.2023 14:10:01</t>
  </si>
  <si>
    <t>K-4278 35-01-K04278_35-01-K04278_65823068</t>
  </si>
  <si>
    <t>15.09.2023 09:23:58</t>
  </si>
  <si>
    <t>15.09.2023 10:36:46</t>
  </si>
  <si>
    <t>KIRKAĞAÇ TR-7 45-76-M00007_45-76-M00007_2361052</t>
  </si>
  <si>
    <t>15.09.2023 09:24:05</t>
  </si>
  <si>
    <t>15.09.2023 15:05:16</t>
  </si>
  <si>
    <t>K-3013 35-08-K03013_B b1_5778676</t>
  </si>
  <si>
    <t>15.09.2023 09:26:06</t>
  </si>
  <si>
    <t>15.09.2023 14:02:36</t>
  </si>
  <si>
    <t>TR-89 MAVİ PLAJ 35-19-L00089_TR-295 ŞOFÖRLER ODASI / DAĞITIM TRAFOSU L04_72132895</t>
  </si>
  <si>
    <t>15.09.2023 09:26:40</t>
  </si>
  <si>
    <t>15.09.2023 17:44:45</t>
  </si>
  <si>
    <t>SOMA A SANTRALİ İM/DM 45-82-A00001_SAVAŞTEPE 15.8 L14_2091658</t>
  </si>
  <si>
    <t>15.09.2023 09:27:15</t>
  </si>
  <si>
    <t>15.09.2023 09:39:45</t>
  </si>
  <si>
    <t>KEMALİYE DM (TR-1) 45-73-M00150_TOYGAR M03_66716003</t>
  </si>
  <si>
    <t>15.09.2023 09:28:45</t>
  </si>
  <si>
    <t>15.09.2023 09:47:45</t>
  </si>
  <si>
    <t>MURADİYE TR-5 (ESKİ MEZARLIK YANI) 45-71-M00204_DM-5 M03_2091440</t>
  </si>
  <si>
    <t>15.09.2023 09:29:45</t>
  </si>
  <si>
    <t>15.09.2023 09:57:45</t>
  </si>
  <si>
    <t>MURADİYE TR-5 (ESKİ MEZARLIK YANI) 45-71-M00204_953239440_953239440</t>
  </si>
  <si>
    <t>15.09.2023 09:30:13</t>
  </si>
  <si>
    <t>15.09.2023 13:50:57</t>
  </si>
  <si>
    <t>15.09.2023 09:31:35</t>
  </si>
  <si>
    <t>15.09.2023 09:32:05</t>
  </si>
  <si>
    <t>KİRAZ İM 35-31-A00001_ATERMİT M09_2331661</t>
  </si>
  <si>
    <t>15.09.2023 09:31:48</t>
  </si>
  <si>
    <t>15.09.2023 17:43:05</t>
  </si>
  <si>
    <t>15.09.2023 09:35:15</t>
  </si>
  <si>
    <t>15.09.2023 09:45:25</t>
  </si>
  <si>
    <t>KAVAKLIDERE TR-17 45-73-M00146_ESKİ KABİN ÇIKIŞI M02_2093017</t>
  </si>
  <si>
    <t>15.09.2023 09:35:55</t>
  </si>
  <si>
    <t>15.09.2023 09:58:35</t>
  </si>
  <si>
    <t>TEPECİK KÖPRÜ DM 35-14-M00332_ L-10 (DM-3/TR-1) M18_49833792</t>
  </si>
  <si>
    <t>15.09.2023 09:45:10</t>
  </si>
  <si>
    <t>15.09.2023 14:48:08</t>
  </si>
  <si>
    <t>KAVAKLIDERE TR-410 TARIMSAL SULAMA 45-73-M01014_DIREK TIPI TRAFO HUCRESI H01_2087100</t>
  </si>
  <si>
    <t>15.09.2023 09:45:45</t>
  </si>
  <si>
    <t>15.09.2023 10:20:57</t>
  </si>
  <si>
    <t>MANİSA TM-1 45-71-A00001_MURADİYE-2 M24_2309127</t>
  </si>
  <si>
    <t>15.09.2023 09:46:05</t>
  </si>
  <si>
    <t>15.09.2023 12:16:09</t>
  </si>
  <si>
    <t>15.09.2023 09:46:24</t>
  </si>
  <si>
    <t>15.09.2023 14:44:12</t>
  </si>
  <si>
    <t>BÜYÜKBELEN KÖK 45-80-M00066_ÇULLU GÖRECE ENH M03_72191842</t>
  </si>
  <si>
    <t>15.09.2023 09:48:45</t>
  </si>
  <si>
    <t>15.09.2023 11:40:05</t>
  </si>
  <si>
    <t>GÖZTEPE İM 35-01-A00004_ESENTEPE K06_2304105</t>
  </si>
  <si>
    <t>15.09.2023 09:50:35</t>
  </si>
  <si>
    <t>15.09.2023 16:55:15</t>
  </si>
  <si>
    <t>PANAZTEPE DM 35-28-M00732_KESİKKÖY-1 GİRİŞ M07_2315523</t>
  </si>
  <si>
    <t>15.09.2023 09:51:35</t>
  </si>
  <si>
    <t>15.09.2023 09:56:58</t>
  </si>
  <si>
    <t>15.09.2023 10:29:45</t>
  </si>
  <si>
    <t>15.09.2023 09:53:39</t>
  </si>
  <si>
    <t>15.09.2023 10:58:05</t>
  </si>
  <si>
    <t>M-645 35-17-M00645_DAĞITIM TRAFO M-645 M03_61445995</t>
  </si>
  <si>
    <t>15.09.2023 09:54:32</t>
  </si>
  <si>
    <t>15.09.2023 10:53:45</t>
  </si>
  <si>
    <t>15.09.2023 09:54:46</t>
  </si>
  <si>
    <t>15.09.2023 13:32:25</t>
  </si>
  <si>
    <t>M-970 35-03-M00970_35-03-M00970_41917708</t>
  </si>
  <si>
    <t>15.09.2023 09:55:20</t>
  </si>
  <si>
    <t>15.09.2023 12:51:54</t>
  </si>
  <si>
    <t>K-2593 35-04-K02593_11119389 _5968097</t>
  </si>
  <si>
    <t>15.09.2023 09:56:42</t>
  </si>
  <si>
    <t>15.09.2023 11:37:25</t>
  </si>
  <si>
    <t>AKÇAKİLİSE TR-1 35-21-L00044_35-21-L00044_76803836</t>
  </si>
  <si>
    <t>15.09.2023 09:56:43</t>
  </si>
  <si>
    <t>15.09.2023 18:13:25</t>
  </si>
  <si>
    <t>K-4982 35-04-K04982_K-4561 K06_95325358</t>
  </si>
  <si>
    <t>15.09.2023 17:46:05</t>
  </si>
  <si>
    <t>M-1907 35-02-M01907_35-02-M01907_2350670</t>
  </si>
  <si>
    <t>15.09.2023 10:05:06</t>
  </si>
  <si>
    <t>15.09.2023 10:54:33</t>
  </si>
  <si>
    <t>15.09.2023 10:06:42</t>
  </si>
  <si>
    <t>15.09.2023 17:55:18</t>
  </si>
  <si>
    <t>15.09.2023 10:07:35</t>
  </si>
  <si>
    <t>15.09.2023 10:09:09</t>
  </si>
  <si>
    <t>GÜZELKÖY KÖK 45-71-M00123_KÖY GİRİŞİ M02_50218013</t>
  </si>
  <si>
    <t>15.09.2023 10:10:25</t>
  </si>
  <si>
    <t>15.09.2023 10:11:05</t>
  </si>
  <si>
    <t>EVRENLİ KÖK 45-73-M00139_EVRENLİ OSMANİYE KOZLUCA M03_2055361</t>
  </si>
  <si>
    <t>15.09.2023 10:11:29</t>
  </si>
  <si>
    <t>15.09.2023 11:12:12</t>
  </si>
  <si>
    <t>AKÇAALAN YEDİEVLER TR-1 35-22-M00221_DIREK TIPI TRAFO HUCRESI H01_2126910</t>
  </si>
  <si>
    <t>15.09.2023 10:13:10</t>
  </si>
  <si>
    <t>15.09.2023 13:31:19</t>
  </si>
  <si>
    <t>15.09.2023 10:15:40</t>
  </si>
  <si>
    <t>15.09.2023 18:57:45</t>
  </si>
  <si>
    <t>KEMALİYE DM (TR-1) 45-73-M00150_İSMETİYE M02_66716001</t>
  </si>
  <si>
    <t>15.09.2023 10:51:59</t>
  </si>
  <si>
    <t>BALLICA İM 45-72-A00005_HAMİDİYE L07_2095865</t>
  </si>
  <si>
    <t>15.09.2023 10:24:32</t>
  </si>
  <si>
    <t>15.09.2023 10:32:01</t>
  </si>
  <si>
    <t>15.09.2023 10:26:00</t>
  </si>
  <si>
    <t>15.09.2023 11:28:00</t>
  </si>
  <si>
    <t>M-271 KARAKAYALAR DM 35-14-M00271_965667434_965667434</t>
  </si>
  <si>
    <t>15.09.2023 10:28:01</t>
  </si>
  <si>
    <t>15.09.2023 17:25:27</t>
  </si>
  <si>
    <t>OĞLANANASI TR-5 KÖK 35-22-M00092_OĞLANANASI TR-3 M06_89600569</t>
  </si>
  <si>
    <t>15.09.2023 10:33:45</t>
  </si>
  <si>
    <t>15.09.2023 11:10:05</t>
  </si>
  <si>
    <t>DEMİRCİLİ TR-1 35-19-M00211_956698279_956698279</t>
  </si>
  <si>
    <t>15.09.2023 10:36:37</t>
  </si>
  <si>
    <t>15.09.2023 15:14:50</t>
  </si>
  <si>
    <t>K-2318 35-01-K02318_35-01-K02318_2352450</t>
  </si>
  <si>
    <t>15.09.2023 10:37:52</t>
  </si>
  <si>
    <t>15.09.2023 12:25:18</t>
  </si>
  <si>
    <t>GÜNEY TR-1 45-83-L00269_A_56407854_56407854</t>
  </si>
  <si>
    <t>15.09.2023 10:42:58</t>
  </si>
  <si>
    <t>15.09.2023 11:50:23</t>
  </si>
  <si>
    <t>K-2342 35-03-K02342_910201168_910201168</t>
  </si>
  <si>
    <t>15.09.2023 10:47:17</t>
  </si>
  <si>
    <t>15.09.2023 16:51:34</t>
  </si>
  <si>
    <t>K-4445 35-03-K04445_A_91240568_91240568</t>
  </si>
  <si>
    <t>15.09.2023 10:51:13</t>
  </si>
  <si>
    <t>15.09.2023 12:06:35</t>
  </si>
  <si>
    <t>ÇANDARLI TR-25 35-30-M00025_A a1_42966491</t>
  </si>
  <si>
    <t>15.09.2023 10:51:53</t>
  </si>
  <si>
    <t>15.09.2023 16:02:04</t>
  </si>
  <si>
    <t>K-1596 35-03-K01596_L_56353996_56353996</t>
  </si>
  <si>
    <t>15.09.2023 10:52:57</t>
  </si>
  <si>
    <t>15.09.2023 14:40:01</t>
  </si>
  <si>
    <t>ZEYTİNLİOVA TR-1 KÖK 45-72-L00389_TR-2 - TR-2-A L03_2102916</t>
  </si>
  <si>
    <t>15.09.2023 11:00:34</t>
  </si>
  <si>
    <t>15.09.2023 18:21:25</t>
  </si>
  <si>
    <t>15.09.2023 11:10:18</t>
  </si>
  <si>
    <t>15.09.2023 13:28:19</t>
  </si>
  <si>
    <t>15.09.2023 11:11:25</t>
  </si>
  <si>
    <t>15.09.2023 11:24:52</t>
  </si>
  <si>
    <t>K-2342 35-03-K02342_E_56369845_56369845</t>
  </si>
  <si>
    <t>15.09.2023 11:14:51</t>
  </si>
  <si>
    <t>15.09.2023 17:21:09</t>
  </si>
  <si>
    <t>TİYENLİ KÖK 45-85-M00004_TİYENLİ KÖY ÇIKIŞI M01_72102279</t>
  </si>
  <si>
    <t>15.09.2023 11:21:55</t>
  </si>
  <si>
    <t>15.09.2023 12:02:05</t>
  </si>
  <si>
    <t>KIRCALAR DM 35-16-M00261_TIRMANLAR DM M04_72041788</t>
  </si>
  <si>
    <t>15.09.2023 11:23:15</t>
  </si>
  <si>
    <t>15.09.2023 11:27:45</t>
  </si>
  <si>
    <t>15.09.2023 11:24:14</t>
  </si>
  <si>
    <t>15.09.2023 11:50:51</t>
  </si>
  <si>
    <t>KAREL KÖK 35-18-L00528_L-454 KÖK L01_72061143</t>
  </si>
  <si>
    <t>15.09.2023 11:25:49</t>
  </si>
  <si>
    <t>15.09.2023 18:51:19</t>
  </si>
  <si>
    <t>15.09.2023 11:29:31</t>
  </si>
  <si>
    <t>15.09.2023 18:47:02</t>
  </si>
  <si>
    <t>K-1927 35-10-K01927_98066494_98066494</t>
  </si>
  <si>
    <t>15.09.2023 11:30:06</t>
  </si>
  <si>
    <t>15.09.2023 12:11:13</t>
  </si>
  <si>
    <t>ÇERİKÖZÜ TR-1 35-29-L00326_35-29-L00326_2363098</t>
  </si>
  <si>
    <t>15.09.2023 12:01:55</t>
  </si>
  <si>
    <t>15.09.2023 11:49:05</t>
  </si>
  <si>
    <t>15.09.2023 13:33:55</t>
  </si>
  <si>
    <t>K-981 35-07-K00981_914987737_914987737</t>
  </si>
  <si>
    <t>15.09.2023 11:49:43</t>
  </si>
  <si>
    <t>15.09.2023 13:39:47</t>
  </si>
  <si>
    <t>ARMUTLU TR-1 35-29-L00802_35-29-L00802_82470804</t>
  </si>
  <si>
    <t>15.09.2023 12:38:03</t>
  </si>
  <si>
    <t>TR-8 35-27-M00008_C_56355942_56355942</t>
  </si>
  <si>
    <t>15.09.2023 12:10:22</t>
  </si>
  <si>
    <t>15.09.2023 14:46:42</t>
  </si>
  <si>
    <t>TR-114 35-26-M00114_DAĞITIM TRAFO TR-114 M04_65974718</t>
  </si>
  <si>
    <t>15.09.2023 12:13:45</t>
  </si>
  <si>
    <t>15.09.2023 13:37:54</t>
  </si>
  <si>
    <t>TAYTAN TR-1 KÖK 45-78-M00305__56385744_56385744</t>
  </si>
  <si>
    <t>15.09.2023 12:14:32</t>
  </si>
  <si>
    <t>15.09.2023 13:47:38</t>
  </si>
  <si>
    <t>MADEN KÖK 45-83-M00128_CAMBAZLI KÖK M04_47316730</t>
  </si>
  <si>
    <t>15.09.2023 12:15:55</t>
  </si>
  <si>
    <t>15.09.2023 12:37:35</t>
  </si>
  <si>
    <t>15.09.2023 12:29:55</t>
  </si>
  <si>
    <t>15.09.2023 12:33:35</t>
  </si>
  <si>
    <t>15.09.2023 12:31:25</t>
  </si>
  <si>
    <t>15.09.2023 12:39:05</t>
  </si>
  <si>
    <t>YENİFOÇA TR-24 35-23-M00024_950418247_950418247</t>
  </si>
  <si>
    <t>15.09.2023 12:36:38</t>
  </si>
  <si>
    <t>15.09.2023 14:21:44</t>
  </si>
  <si>
    <t>15.09.2023 13:01:14</t>
  </si>
  <si>
    <t>15.09.2023 14:36:45</t>
  </si>
  <si>
    <t>HİLAL KLASİK TM 35-01-A00011_YAYLACIK M13_2053719</t>
  </si>
  <si>
    <t>15.09.2023 13:02:05</t>
  </si>
  <si>
    <t>15.09.2023 17:24:15</t>
  </si>
  <si>
    <t>EVRENLİ KÖK 45-73-M00139_HatBaşıAyırıcı_53134692 M03_53134692</t>
  </si>
  <si>
    <t>15.09.2023 13:07:55</t>
  </si>
  <si>
    <t>15.09.2023 13:09:56</t>
  </si>
  <si>
    <t>SÜLEYMANLI KÖK 35-28-M00606_AYVACIK M11_66870923</t>
  </si>
  <si>
    <t>15.09.2023 13:13:33</t>
  </si>
  <si>
    <t>15.09.2023 14:04:35</t>
  </si>
  <si>
    <t>15.09.2023 13:30:03</t>
  </si>
  <si>
    <t>15.09.2023 22:31:27</t>
  </si>
  <si>
    <t>TR-114 35-26-M00114_CANET/TORBALI DEVLET HASTANESİ M01_65974760</t>
  </si>
  <si>
    <t>15.09.2023 14:08:03</t>
  </si>
  <si>
    <t>ZEYTİNLİOVA TR-16 45-72-L00409_TR-3 ÇIKIŞI L02_2103395</t>
  </si>
  <si>
    <t>15.09.2023 13:39:59</t>
  </si>
  <si>
    <t>15.09.2023 17:43:15</t>
  </si>
  <si>
    <t>TİRE İM-DM-1 35-29-A00001_GÖKÇEN SULAMA M26_2059026</t>
  </si>
  <si>
    <t>15.09.2023 13:51:21</t>
  </si>
  <si>
    <t>15.09.2023 13:58:30</t>
  </si>
  <si>
    <t>SUBAŞI TR-6 35-26-L00473_956611929_956611929</t>
  </si>
  <si>
    <t>15.09.2023 13:51:23</t>
  </si>
  <si>
    <t>15.09.2023 16:34:43</t>
  </si>
  <si>
    <t>SELÇUK İM/DM 35-13-A00004_HatBaşıAyırıcı_53133088 L14_53133088</t>
  </si>
  <si>
    <t>15.09.2023 14:00:33</t>
  </si>
  <si>
    <t>15.09.2023 15:20:56</t>
  </si>
  <si>
    <t>YAĞCILAR KÖK 45-71-M00179_YAĞCILAR M04_72258057</t>
  </si>
  <si>
    <t>15.09.2023 14:37:49</t>
  </si>
  <si>
    <t>İNCECİKLER TR-1 35-16-L00256_A_91177188_91177188</t>
  </si>
  <si>
    <t>15.09.2023 14:03:34</t>
  </si>
  <si>
    <t>15.09.2023 17:05:52</t>
  </si>
  <si>
    <t>MURADİYE DM-5/10 45-71-M00775_DM-5/6 M04_2124688</t>
  </si>
  <si>
    <t>15.09.2023 14:04:25</t>
  </si>
  <si>
    <t>15.09.2023 15:04:05</t>
  </si>
  <si>
    <t>AKGEDİK KÖK-1 45-71-M00162_EMLAKDERE M03_56219277</t>
  </si>
  <si>
    <t>15.09.2023 14:05:35</t>
  </si>
  <si>
    <t>15.09.2023 15:05:06</t>
  </si>
  <si>
    <t>DİZDARLAR TR-16 35-22-M00868_C_80027423_80027423</t>
  </si>
  <si>
    <t>15.09.2023 14:06:02</t>
  </si>
  <si>
    <t>15.09.2023 16:39:40</t>
  </si>
  <si>
    <t>K-1596 35-03-K01596_98709091_98709091</t>
  </si>
  <si>
    <t>15.09.2023 14:08:37</t>
  </si>
  <si>
    <t>15.09.2023 18:49:13</t>
  </si>
  <si>
    <t>SARUHANLI DM 45-80-M00001_AKHİSAR-2 NURİYE DM M06_2086496</t>
  </si>
  <si>
    <t>15.09.2023 14:17:23</t>
  </si>
  <si>
    <t>15.09.2023 14:20:02</t>
  </si>
  <si>
    <t>ÇARIKMAHMUTLU ÖZTÜRKLER TR-1 45-77-L00169_DIREK TIPI TRAFO HUCRESI H01_2055551</t>
  </si>
  <si>
    <t>15.09.2023 14:23:35</t>
  </si>
  <si>
    <t>15.09.2023 14:37:05</t>
  </si>
  <si>
    <t>L-335 35-18-L00335_950081574_950081574</t>
  </si>
  <si>
    <t>15.09.2023 14:25:18</t>
  </si>
  <si>
    <t>15.09.2023 19:54:40</t>
  </si>
  <si>
    <t>İBRAHİMKUYU DM 35-15-M00286_ARITMA M10_67554617</t>
  </si>
  <si>
    <t>15.09.2023 16:01:42</t>
  </si>
  <si>
    <t>15.09.2023 14:43:35</t>
  </si>
  <si>
    <t>15.09.2023 15:40:05</t>
  </si>
  <si>
    <t>15.09.2023 14:48:20</t>
  </si>
  <si>
    <t>15.09.2023 15:51:59</t>
  </si>
  <si>
    <t>GÜMÜLCELİ KÖK 45-80-M00057_GÜMÜLCELİ TR-2/TR-3/TR-4 M02_72197425</t>
  </si>
  <si>
    <t>15.09.2023 15:00:25</t>
  </si>
  <si>
    <t>15.09.2023 16:55:35</t>
  </si>
  <si>
    <t>BALABANLI KÖYÜ HÜSEYİN DEMİREL SULAMA GRB TR-8 35-15-M00317_A_79938167_79938167</t>
  </si>
  <si>
    <t>15.09.2023 15:04:20</t>
  </si>
  <si>
    <t>15.09.2023 17:56:46</t>
  </si>
  <si>
    <t>KEMER TARIMSAL SULAMA-2 45-78-M00585_DIREK TIPI TRAFO HUCRESI H01_2108755</t>
  </si>
  <si>
    <t>15.09.2023 15:18:59</t>
  </si>
  <si>
    <t>15.09.2023 16:33:37</t>
  </si>
  <si>
    <t>SELÇUK İM/DM 35-13-A00004_KÖYLER-ÇAMLIK L14_65986293</t>
  </si>
  <si>
    <t>15.09.2023 17:18:55</t>
  </si>
  <si>
    <t>KARGIN KÖK 45-71-M00095_KARGIN BAKIR HAT TURGUTLU YÖNÜ M05_2076269</t>
  </si>
  <si>
    <t>15.09.2023 15:21:52</t>
  </si>
  <si>
    <t>16.09.2023 00:01:49</t>
  </si>
  <si>
    <t>15.09.2023 15:43:06</t>
  </si>
  <si>
    <t>15.09.2023 15:55:45</t>
  </si>
  <si>
    <t>M-2330 35-01-M02330_912895086_912895086</t>
  </si>
  <si>
    <t>15.09.2023 15:56:24</t>
  </si>
  <si>
    <t>15.09.2023 22:15:14</t>
  </si>
  <si>
    <t>15.09.2023 15:58:49</t>
  </si>
  <si>
    <t>15.09.2023 17:31:59</t>
  </si>
  <si>
    <t>PAYAMLI M-9 35-25-M00165_956641322_956641322</t>
  </si>
  <si>
    <t>15.09.2023 16:09:27</t>
  </si>
  <si>
    <t>15.09.2023 19:33:55</t>
  </si>
  <si>
    <t>YOLÜSTÜ İM 35-15-A00002_HatBaşıAyırıcı_81517569 M04_81517569</t>
  </si>
  <si>
    <t>15.09.2023 16:11:45</t>
  </si>
  <si>
    <t>15.09.2023 17:17:15</t>
  </si>
  <si>
    <t>MUSTAFA KOÇOĞLU SULAMA GRUBU 35-29-M00207_DIREK TIPI TRAFO HUCRESI H01_2099255</t>
  </si>
  <si>
    <t>15.09.2023 16:17:08</t>
  </si>
  <si>
    <t>15.09.2023 17:29:00</t>
  </si>
  <si>
    <t>KÜÇÜKBELEN KÖYÜ TR-1 45-71-M01677_A_91413220_91413220</t>
  </si>
  <si>
    <t>15.09.2023 16:21:02</t>
  </si>
  <si>
    <t>16.09.2023 00:02:05</t>
  </si>
  <si>
    <t>MURADİYE DM-5/10-C KÖK 45-71-M00674_GERİ DÖNÜŞÜM M05_2306065</t>
  </si>
  <si>
    <t>15.09.2023 16:23:25</t>
  </si>
  <si>
    <t>15.09.2023 19:29:29</t>
  </si>
  <si>
    <t>KARAMAN OKUL YANI TR-2 35-31-L00052_47863731_56393982_56393982</t>
  </si>
  <si>
    <t>15.09.2023 16:31:08</t>
  </si>
  <si>
    <t>15.09.2023 18:21:33</t>
  </si>
  <si>
    <t>M-750 TOKİ TR 35-17-M00750_DAĞITIM TRAFOSU M02_77595003</t>
  </si>
  <si>
    <t>15.09.2023 16:32:31</t>
  </si>
  <si>
    <t>15.09.2023 17:41:45</t>
  </si>
  <si>
    <t>K-311 35-01-K00311_35-01-K00311_2370280</t>
  </si>
  <si>
    <t>15.09.2023 16:39:05</t>
  </si>
  <si>
    <t>15.09.2023 17:14:15</t>
  </si>
  <si>
    <t>15.09.2023 16:43:23</t>
  </si>
  <si>
    <t>15.09.2023 18:38:25</t>
  </si>
  <si>
    <t>DEREKÖY KÖK 45-77-L00290_HatBaşıAyırıcı_89227587 L05_89227587</t>
  </si>
  <si>
    <t>15.09.2023 16:48:23</t>
  </si>
  <si>
    <t>15.09.2023 19:14:45</t>
  </si>
  <si>
    <t>ÇİLEME TR-4 35-22-M00163_A_56354282_56354282</t>
  </si>
  <si>
    <t>15.09.2023 16:48:58</t>
  </si>
  <si>
    <t>15.09.2023 17:49:35</t>
  </si>
  <si>
    <t>KAPAKLI DM 45-72-M00309_KAYIŞLAR M09_2099434</t>
  </si>
  <si>
    <t>15.09.2023 16:51:40</t>
  </si>
  <si>
    <t>15.09.2023 17:10:31</t>
  </si>
  <si>
    <t>ÇAPAKLI KÖK 45-78-M01161_YAĞBASAN M07_78225834</t>
  </si>
  <si>
    <t>15.09.2023 16:54:45</t>
  </si>
  <si>
    <t>15.09.2023 16:55:05</t>
  </si>
  <si>
    <t>K-111 35-04-K00111_E E1B_5776408</t>
  </si>
  <si>
    <t>15.09.2023 16:55:59</t>
  </si>
  <si>
    <t>15.09.2023 17:18:36</t>
  </si>
  <si>
    <t>L-201 METAŞ 35-18-L00201_C C03b_78775494</t>
  </si>
  <si>
    <t>15.09.2023 16:59:59</t>
  </si>
  <si>
    <t>15.09.2023 18:02:43</t>
  </si>
  <si>
    <t>BALLICA İM 45-72-A00005_TRAFO-A L05_2095869</t>
  </si>
  <si>
    <t>15.09.2023 17:00:25</t>
  </si>
  <si>
    <t>15.09.2023 17:47:10</t>
  </si>
  <si>
    <t>BÖLCEK DM 35-16-M00153_BÖLCEK M03_82962754</t>
  </si>
  <si>
    <t>15.09.2023 17:01:05</t>
  </si>
  <si>
    <t>15.09.2023 18:27:15</t>
  </si>
  <si>
    <t>TR-76 35-19-L00076_95001365358_95001365358</t>
  </si>
  <si>
    <t>15.09.2023 17:01:11</t>
  </si>
  <si>
    <t>15.09.2023 20:20:06</t>
  </si>
  <si>
    <t>M-2866 35-03-M02866_F F01_83815372</t>
  </si>
  <si>
    <t>15.09.2023 17:02:47</t>
  </si>
  <si>
    <t>16.09.2023 01:20:40</t>
  </si>
  <si>
    <t>15.09.2023 17:05:32</t>
  </si>
  <si>
    <t>15.09.2023 22:31:07</t>
  </si>
  <si>
    <t>TR-63 GERENLİKUYU MEVKİİ 35-15-L00063_C_56370681_56370681</t>
  </si>
  <si>
    <t>15.09.2023 17:06:15</t>
  </si>
  <si>
    <t>15.09.2023 18:40:02</t>
  </si>
  <si>
    <t>M-286 35-02-M00286_910008579_910008579</t>
  </si>
  <si>
    <t>15.09.2023 17:09:09</t>
  </si>
  <si>
    <t>15.09.2023 18:45:38</t>
  </si>
  <si>
    <t>K-1016 35-01-K01016_TRAFO K04_2311271</t>
  </si>
  <si>
    <t>15.09.2023 17:10:23</t>
  </si>
  <si>
    <t>15.09.2023 19:27:18</t>
  </si>
  <si>
    <t>M-531 KAVAKLIDERE KÖK 35-02-M00531_M-530 / M529 M11_72200151</t>
  </si>
  <si>
    <t>15.09.2023 17:11:02</t>
  </si>
  <si>
    <t>15.09.2023 21:27:45</t>
  </si>
  <si>
    <t>15.09.2023 17:12:05</t>
  </si>
  <si>
    <t>15.09.2023 20:22:53</t>
  </si>
  <si>
    <t>TR-37 45-78-L00037_953281968_953281968</t>
  </si>
  <si>
    <t>15.09.2023 17:21:02</t>
  </si>
  <si>
    <t>15.09.2023 18:47:45</t>
  </si>
  <si>
    <t>15.09.2023 17:31:45</t>
  </si>
  <si>
    <t>15.09.2023 17:32:05</t>
  </si>
  <si>
    <t>15.09.2023 17:31:49</t>
  </si>
  <si>
    <t>15.09.2023 18:38:18</t>
  </si>
  <si>
    <t>AKGEDİK KÖK-3 45-71-M00164_AKGEDİK M02_55994694</t>
  </si>
  <si>
    <t>15.09.2023 17:37:55</t>
  </si>
  <si>
    <t>15.09.2023 19:24:25</t>
  </si>
  <si>
    <t>MURADİYE DM 45-71-M00006_ÜÇPINAR DM M02_2076872</t>
  </si>
  <si>
    <t>15.09.2023 17:40:00</t>
  </si>
  <si>
    <t>15.09.2023 18:18:35</t>
  </si>
  <si>
    <t>M-1854 YAKAKÖY TR-3 35-02-M01854_99916388_99916388</t>
  </si>
  <si>
    <t>15.09.2023 17:43:50</t>
  </si>
  <si>
    <t>15.09.2023 20:41:56</t>
  </si>
  <si>
    <t>ÇENİKLER TR-1 35-20-L00260_35-20-L00260_92886419</t>
  </si>
  <si>
    <t>15.09.2023 17:45:15</t>
  </si>
  <si>
    <t>15.09.2023 18:12:55</t>
  </si>
  <si>
    <t>K-3322 35-09-K03322_947027990_947027990</t>
  </si>
  <si>
    <t>15.09.2023 17:45:34</t>
  </si>
  <si>
    <t>15.09.2023 19:40:22</t>
  </si>
  <si>
    <t>15.09.2023 17:50:25</t>
  </si>
  <si>
    <t>15.09.2023 18:03:35</t>
  </si>
  <si>
    <t>15.09.2023 17:54:38</t>
  </si>
  <si>
    <t>15.09.2023 17:59:10</t>
  </si>
  <si>
    <t>ÖZBEK DM (TR-315) 35-19-M00044_AKKUM M06_72140344</t>
  </si>
  <si>
    <t>15.09.2023 17:57:35</t>
  </si>
  <si>
    <t>15.09.2023 17:57:55</t>
  </si>
  <si>
    <t>TR-47 35-16-L00047_35-16-L00047_71976765</t>
  </si>
  <si>
    <t>15.09.2023 18:04:56</t>
  </si>
  <si>
    <t>15.09.2023 18:40:25</t>
  </si>
  <si>
    <t>KARAMAN OKUL YANI TR-2 35-31-L00052_35-31-L00052_2364616</t>
  </si>
  <si>
    <t>15.09.2023 18:47:38</t>
  </si>
  <si>
    <t>15.09.2023 18:24:25</t>
  </si>
  <si>
    <t>15.09.2023 18:25:38</t>
  </si>
  <si>
    <t>_948361253_948361253</t>
  </si>
  <si>
    <t>15.09.2023 18:29:33</t>
  </si>
  <si>
    <t>15.09.2023 19:59:06</t>
  </si>
  <si>
    <t>TR-2/6 45-72-L00006_956496550_956496550</t>
  </si>
  <si>
    <t>15.09.2023 18:43:13</t>
  </si>
  <si>
    <t>15.09.2023 20:37:07</t>
  </si>
  <si>
    <t>15.09.2023 18:49:39</t>
  </si>
  <si>
    <t>15.09.2023 21:04:05</t>
  </si>
  <si>
    <t>HASANLAR TR-1 35-28-M00203_A_56357860_56357860</t>
  </si>
  <si>
    <t>15.09.2023 19:09:24</t>
  </si>
  <si>
    <t>15.09.2023 19:53:45</t>
  </si>
  <si>
    <t>ULUKENT TR-6 35-28-M00073_35-28-M00073_2366129</t>
  </si>
  <si>
    <t>15.09.2023 19:14:05</t>
  </si>
  <si>
    <t>15.09.2023 19:38:35</t>
  </si>
  <si>
    <t>15.09.2023 19:55:42</t>
  </si>
  <si>
    <t>BÜYÜKSÜMBÜLLER KÖK-TAŞOCAĞI PRİMER ÖLÇÜ 45-71-M00815_BÜYÜKSÜMBÜLLER TAŞ OCAĞI M03_72256067</t>
  </si>
  <si>
    <t>15.09.2023 19:18:45</t>
  </si>
  <si>
    <t>16.09.2023 00:32:40</t>
  </si>
  <si>
    <t>MUZAFFER ERİNCE SULAMA GRUBU 35-20-L00388_35-20-L00388_2366835</t>
  </si>
  <si>
    <t>15.09.2023 19:18:54</t>
  </si>
  <si>
    <t>15.09.2023 23:32:52</t>
  </si>
  <si>
    <t>AYASKENT-3 TR 35-16-M00012_A_91195102_91195102</t>
  </si>
  <si>
    <t>15.09.2023 19:37:02</t>
  </si>
  <si>
    <t>15.09.2023 20:40:04</t>
  </si>
  <si>
    <t>M-2772 35-02-M02772_99276137_99276137</t>
  </si>
  <si>
    <t>15.09.2023 19:39:14</t>
  </si>
  <si>
    <t>15.09.2023 21:00:19</t>
  </si>
  <si>
    <t>K-4619 35-04-K04619_99225494_99225494</t>
  </si>
  <si>
    <t>15.09.2023 19:41:06</t>
  </si>
  <si>
    <t>15.09.2023 21:12:25</t>
  </si>
  <si>
    <t>SARIÇAY KÖPRÜSÜ TR-1 35-22-M00297_955290975_955290975</t>
  </si>
  <si>
    <t>15.09.2023 19:45:02</t>
  </si>
  <si>
    <t>15.09.2023 20:31:08</t>
  </si>
  <si>
    <t>K-724 35-01-K00724_B B2_5902091</t>
  </si>
  <si>
    <t>15.09.2023 20:04:05</t>
  </si>
  <si>
    <t>15.09.2023 22:52:42</t>
  </si>
  <si>
    <t>K-1361 35-02-K01361_99490906_99490906</t>
  </si>
  <si>
    <t>15.09.2023 20:07:05</t>
  </si>
  <si>
    <t>15.09.2023 21:51:59</t>
  </si>
  <si>
    <t>15.09.2023 20:10:19</t>
  </si>
  <si>
    <t>16.09.2023 00:18:27</t>
  </si>
  <si>
    <t>EBEKAYASI TR-1 45-72-L00710_45-72-L00710_2375136</t>
  </si>
  <si>
    <t>15.09.2023 20:26:56</t>
  </si>
  <si>
    <t>15.09.2023 21:55:55</t>
  </si>
  <si>
    <t>YENİFOÇA TR-45 35-23-M00045_A_56364399_56364399</t>
  </si>
  <si>
    <t>15.09.2023 20:38:00</t>
  </si>
  <si>
    <t>15.09.2023 21:29:51</t>
  </si>
  <si>
    <t>M-2379 35-01-M02379_913800538_913800538</t>
  </si>
  <si>
    <t>15.09.2023 20:54:31</t>
  </si>
  <si>
    <t>16.09.2023 00:45:34</t>
  </si>
  <si>
    <t>HATUNDERE TR-1 35-28-M00471_B_56375372_56375372</t>
  </si>
  <si>
    <t>15.09.2023 21:12:10</t>
  </si>
  <si>
    <t>15.09.2023 21:54:30</t>
  </si>
  <si>
    <t>K-3974 35-01-K03974_912116791_912116791</t>
  </si>
  <si>
    <t>15.09.2023 21:34:36</t>
  </si>
  <si>
    <t>16.09.2023 05:26:14</t>
  </si>
  <si>
    <t>MEHTAP SİTESİ TR-1 35-17-M00343_C_91304985_91304985</t>
  </si>
  <si>
    <t>15.09.2023 21:36:02</t>
  </si>
  <si>
    <t>15.09.2023 22:45:41</t>
  </si>
  <si>
    <t>16.09.2023 00:34:48</t>
  </si>
  <si>
    <t>16.09.2023 01:39:55</t>
  </si>
  <si>
    <t>16.09.2023 02:28:18</t>
  </si>
  <si>
    <t>DERBENT İM-DM 45-83-A00004_CANBAZLI KÖK M02_2097293</t>
  </si>
  <si>
    <t>16.09.2023 02:15:55</t>
  </si>
  <si>
    <t>16.09.2023 03:29:16</t>
  </si>
  <si>
    <t>MURADİYE DM-5/8 KÖK 45-71-M00828_DM-5/11 M08_72087092</t>
  </si>
  <si>
    <t>16.09.2023 02:48:56</t>
  </si>
  <si>
    <t>16.09.2023 04:24:18</t>
  </si>
  <si>
    <t>TR-2/29 45-83-L00029_EMNİYET-AKYER L03_61210104</t>
  </si>
  <si>
    <t>16.09.2023 03:09:55</t>
  </si>
  <si>
    <t>16.09.2023 04:46:39</t>
  </si>
  <si>
    <t>MURADİYE DM-5/11 45-71-M00232_DM-5/10 M15_72091341</t>
  </si>
  <si>
    <t>16.09.2023 04:02:15</t>
  </si>
  <si>
    <t>16.09.2023 04:04:55</t>
  </si>
  <si>
    <t>MENEMEN DM-4/12 (KÖK-16) 35-28-M00016_EMİRALEM M01_66837069</t>
  </si>
  <si>
    <t>16.09.2023 05:25:55</t>
  </si>
  <si>
    <t>16.09.2023 06:42:25</t>
  </si>
  <si>
    <t>16.09.2023 06:41:45</t>
  </si>
  <si>
    <t>16.09.2023 06:43:55</t>
  </si>
  <si>
    <t>AYVACIK TR-1 45-71-M00787_45-71-M00787_2358224</t>
  </si>
  <si>
    <t>16.09.2023 06:45:05</t>
  </si>
  <si>
    <t>16.09.2023 07:18:11</t>
  </si>
  <si>
    <t>16.09.2023 06:58:35</t>
  </si>
  <si>
    <t>16.09.2023 08:18:45</t>
  </si>
  <si>
    <t>16.09.2023 07:21:35</t>
  </si>
  <si>
    <t>16.09.2023 07:21:45</t>
  </si>
  <si>
    <t>KELLETEPE KÖK 35-31-L00035_HatBaşıAyırıcı_100655331 L04_100655331</t>
  </si>
  <si>
    <t>16.09.2023 07:24:03</t>
  </si>
  <si>
    <t>16.09.2023 09:26:25</t>
  </si>
  <si>
    <t>HACIRAHMANLI TR-1 KÖK 45-80-M00070_İSHAKÇELEBİ M04_72197629</t>
  </si>
  <si>
    <t>16.09.2023 07:24:05</t>
  </si>
  <si>
    <t>16.09.2023 07:43:05</t>
  </si>
  <si>
    <t>DEMİRKÖPRÜ TM 45-78-A00005_HatBaşıAyırıcı_53139846 M05_53139846</t>
  </si>
  <si>
    <t>16.09.2023 07:25:09</t>
  </si>
  <si>
    <t>16.09.2023 09:12:55</t>
  </si>
  <si>
    <t>ARMUTLU İM 35-27-A00001_EUROGIDA M11_2052291</t>
  </si>
  <si>
    <t>16.09.2023 07:28:40</t>
  </si>
  <si>
    <t>16.09.2023 08:06:37</t>
  </si>
  <si>
    <t>16.09.2023 07:28:44</t>
  </si>
  <si>
    <t>16.09.2023 09:01:45</t>
  </si>
  <si>
    <t>BEYLER KÖK 45-85-L00034_TAŞKUYUCAK L03_85678555</t>
  </si>
  <si>
    <t>16.09.2023 07:38:25</t>
  </si>
  <si>
    <t>16.09.2023 07:39:55</t>
  </si>
  <si>
    <t>ÖZER HOCA TR 45-81-M00153_948512275_948512275</t>
  </si>
  <si>
    <t>16.09.2023 07:59:50</t>
  </si>
  <si>
    <t>16.09.2023 16:04:45</t>
  </si>
  <si>
    <t>M-2669 35-02-M02669_35-02-M02669_67049513</t>
  </si>
  <si>
    <t>16.09.2023 08:00:00</t>
  </si>
  <si>
    <t>16.09.2023 10:18:59</t>
  </si>
  <si>
    <t>M-1708 35-02-M01708_35-02-M01708_2348101</t>
  </si>
  <si>
    <t>16.09.2023 10:40:15</t>
  </si>
  <si>
    <t>K-4215 35-02-K04215_35-02-K04215_2374433</t>
  </si>
  <si>
    <t>16.09.2023 11:04:25</t>
  </si>
  <si>
    <t>K-4003 35-02-K04003_35-02-K04003_2374246</t>
  </si>
  <si>
    <t>16.09.2023 11:40:55</t>
  </si>
  <si>
    <t>K-1543 35-02-K01543_35-02-K01543_2353139</t>
  </si>
  <si>
    <t>16.09.2023 15:51:25</t>
  </si>
  <si>
    <t>KAPAKLI İM 45-72-A00003_ESKİ MECİDİYE L04_2327011</t>
  </si>
  <si>
    <t>16.09.2023 08:00:17</t>
  </si>
  <si>
    <t>16.09.2023 12:12:27</t>
  </si>
  <si>
    <t>K-812 35-03-K00812_35-03-K00812_41935642</t>
  </si>
  <si>
    <t>16.09.2023 08:05:14</t>
  </si>
  <si>
    <t>16.09.2023 08:34:25</t>
  </si>
  <si>
    <t>K-4378 35-03-K04378_35-03-K04378_41919718</t>
  </si>
  <si>
    <t>16.09.2023 08:06:02</t>
  </si>
  <si>
    <t>16.09.2023 11:34:55</t>
  </si>
  <si>
    <t>16.09.2023 08:15:08</t>
  </si>
  <si>
    <t>16.09.2023 09:58:48</t>
  </si>
  <si>
    <t>CUMHURİYET KÖK 35-29-L00057_KIZILCAAVLU KÖK L02_2096549</t>
  </si>
  <si>
    <t>16.09.2023 08:15:26</t>
  </si>
  <si>
    <t>16.09.2023 09:45:05</t>
  </si>
  <si>
    <t>KIZILCAAVLU KÖK 35-29-L00056_GÖKÇEN İM L08_72209627</t>
  </si>
  <si>
    <t>16.09.2023 08:15:35</t>
  </si>
  <si>
    <t>16.09.2023 08:15:55</t>
  </si>
  <si>
    <t>16.09.2023 08:18:26</t>
  </si>
  <si>
    <t>16.09.2023 08:31:09</t>
  </si>
  <si>
    <t>K-1627 35-01-K01627_35-01-K01627_42363069</t>
  </si>
  <si>
    <t>16.09.2023 08:19:36</t>
  </si>
  <si>
    <t>16.09.2023 09:15:55</t>
  </si>
  <si>
    <t>M-1149 35-09-M01149_M-539 M04_47615747</t>
  </si>
  <si>
    <t>16.09.2023 08:29:00</t>
  </si>
  <si>
    <t>16.09.2023 08:40:31</t>
  </si>
  <si>
    <t>K-3165 35-03-K03165_A A3_5794742</t>
  </si>
  <si>
    <t>16.09.2023 08:31:53</t>
  </si>
  <si>
    <t>16.09.2023 13:44:16</t>
  </si>
  <si>
    <t>M-1220 35-01-M01220_35-01-M01220_2355489</t>
  </si>
  <si>
    <t>16.09.2023 08:37:17</t>
  </si>
  <si>
    <t>16.09.2023 09:52:56</t>
  </si>
  <si>
    <t>YENİ DOĞAN KÖK 45-72-M00633_YENİ DOĞAN M01_79260697</t>
  </si>
  <si>
    <t>16.09.2023 08:39:55</t>
  </si>
  <si>
    <t>16.09.2023 10:12:06</t>
  </si>
  <si>
    <t>GÜZELKÖY KÖK 45-71-M00123_HatBaşıAyırıcı_53134750 M03_53134750</t>
  </si>
  <si>
    <t>16.09.2023 08:42:39</t>
  </si>
  <si>
    <t>16.09.2023 15:03:56</t>
  </si>
  <si>
    <t>PAZARKÖY KÖK 45-78-L00700_PAZARKÖY TEKELİOĞLU L01_2106689</t>
  </si>
  <si>
    <t>16.09.2023 08:50:05</t>
  </si>
  <si>
    <t>16.09.2023 12:32:15</t>
  </si>
  <si>
    <t>16.09.2023 08:51:02</t>
  </si>
  <si>
    <t>16.09.2023 08:55:11</t>
  </si>
  <si>
    <t>TR-2/76 45-83-M00774_45-83-M00774_72114921</t>
  </si>
  <si>
    <t>16.09.2023 08:53:38</t>
  </si>
  <si>
    <t>16.09.2023 11:10:46</t>
  </si>
  <si>
    <t>16.09.2023 08:54:55</t>
  </si>
  <si>
    <t>16.09.2023 09:53:15</t>
  </si>
  <si>
    <t>OĞLANANASI TR-5 KÖK 35-22-M00092_PANCAR KÖK M013_89600655</t>
  </si>
  <si>
    <t>16.09.2023 08:56:37</t>
  </si>
  <si>
    <t>16.09.2023 09:35:25</t>
  </si>
  <si>
    <t>TR-5 35-26-M00005_TR-6/TR-7 M03_72401079</t>
  </si>
  <si>
    <t>16.09.2023 09:00:00</t>
  </si>
  <si>
    <t>16.09.2023 16:35:05</t>
  </si>
  <si>
    <t>SOMA TR-27/4 45-82-M00107_45-82-M00107_72182473</t>
  </si>
  <si>
    <t>16.09.2023 09:00:30</t>
  </si>
  <si>
    <t>16.09.2023 15:29:57</t>
  </si>
  <si>
    <t>SOMA DM-3 45-82-M00025_45-82-M00025_60210162</t>
  </si>
  <si>
    <t>16.09.2023 09:00:36</t>
  </si>
  <si>
    <t>16.09.2023 15:02:31</t>
  </si>
  <si>
    <t>16.09.2023 09:01:00</t>
  </si>
  <si>
    <t>16.09.2023 14:45:00</t>
  </si>
  <si>
    <t>K-122 35-01-K00122_K-3160 K03_42881106</t>
  </si>
  <si>
    <t>16.09.2023 09:04:00</t>
  </si>
  <si>
    <t>16.09.2023 18:52:00</t>
  </si>
  <si>
    <t>OCAKLI TR-6 35-15-L00780_C_91245627_91245627</t>
  </si>
  <si>
    <t>16.09.2023 09:04:31</t>
  </si>
  <si>
    <t>16.09.2023 10:00:54</t>
  </si>
  <si>
    <t>16.09.2023 09:04:33</t>
  </si>
  <si>
    <t>16.09.2023 19:28:04</t>
  </si>
  <si>
    <t>TR-106 35-26-M00106_35-26-M00106_65926870</t>
  </si>
  <si>
    <t>16.09.2023 09:04:51</t>
  </si>
  <si>
    <t>16.09.2023 11:28:36</t>
  </si>
  <si>
    <t>16.09.2023 09:07:36</t>
  </si>
  <si>
    <t>16.09.2023 10:28:05</t>
  </si>
  <si>
    <t>16.09.2023 09:10:50</t>
  </si>
  <si>
    <t>16.09.2023 09:34:06</t>
  </si>
  <si>
    <t>ÇINARLIKUYU KÖK 45-71-M00188_HatBaşıAyırıcı_53134544 M02_53134544</t>
  </si>
  <si>
    <t>16.09.2023 09:10:51</t>
  </si>
  <si>
    <t>16.09.2023 16:48:24</t>
  </si>
  <si>
    <t>TR-35 35-30-L00035_DIREK TIPI TRAFO HUCRESI H01_2041378</t>
  </si>
  <si>
    <t>16.09.2023 09:13:03</t>
  </si>
  <si>
    <t>16.09.2023 16:55:45</t>
  </si>
  <si>
    <t>DOĞANÇAY İM 35-04-A00004_ANITTEPE M08_77533411</t>
  </si>
  <si>
    <t>16.09.2023 09:13:18</t>
  </si>
  <si>
    <t>16.09.2023 12:57:45</t>
  </si>
  <si>
    <t>ZEYTİNOVA TR-3 35-20-L00309_B_91007469_91007469</t>
  </si>
  <si>
    <t>16.09.2023 09:13:19</t>
  </si>
  <si>
    <t>16.09.2023 14:30:03</t>
  </si>
  <si>
    <t>16.09.2023 09:13:59</t>
  </si>
  <si>
    <t>16.09.2023 16:06:08</t>
  </si>
  <si>
    <t>TR-1/7 45-72-M00007_45-72-M00007_92411458</t>
  </si>
  <si>
    <t>16.09.2023 09:16:17</t>
  </si>
  <si>
    <t>16.09.2023 12:16:13</t>
  </si>
  <si>
    <t>EĞERCİ TR-5 35-26-L00172__81569925_81569925</t>
  </si>
  <si>
    <t>16.09.2023 09:17:16</t>
  </si>
  <si>
    <t>16.09.2023 11:14:35</t>
  </si>
  <si>
    <t>16.09.2023 09:17:45</t>
  </si>
  <si>
    <t>16.09.2023 09:17:55</t>
  </si>
  <si>
    <t>K-4190 35-01-K04190_35-01-K04190_65820867</t>
  </si>
  <si>
    <t>16.09.2023 09:18:48</t>
  </si>
  <si>
    <t>16.09.2023 10:00:42</t>
  </si>
  <si>
    <t>16.09.2023 09:20:15</t>
  </si>
  <si>
    <t>16.09.2023 17:22:44</t>
  </si>
  <si>
    <t>16.09.2023 09:21:57</t>
  </si>
  <si>
    <t>16.09.2023 19:33:43</t>
  </si>
  <si>
    <t>16.09.2023 09:23:36</t>
  </si>
  <si>
    <t>16.09.2023 15:59:40</t>
  </si>
  <si>
    <t>TR-96 GÜVENDİK 35-19-L00096_B_91299633_91299633</t>
  </si>
  <si>
    <t>16.09.2023 09:24:29</t>
  </si>
  <si>
    <t>16.09.2023 18:45:05</t>
  </si>
  <si>
    <t>16.09.2023 09:27:55</t>
  </si>
  <si>
    <t>16.09.2023 09:28:05</t>
  </si>
  <si>
    <t>16.09.2023 09:28:11</t>
  </si>
  <si>
    <t>16.09.2023 10:13:15</t>
  </si>
  <si>
    <t>DM02/TR-34 45-73-M01294_45-73-M01294_83839421</t>
  </si>
  <si>
    <t>16.09.2023 09:29:43</t>
  </si>
  <si>
    <t>16.09.2023 10:29:25</t>
  </si>
  <si>
    <t>K-2701 35-03-K02701_35-03-K02701_41961519</t>
  </si>
  <si>
    <t>16.09.2023 09:30:53</t>
  </si>
  <si>
    <t>16.09.2023 16:03:45</t>
  </si>
  <si>
    <t>16.09.2023 09:32:06</t>
  </si>
  <si>
    <t>16.09.2023 09:49:00</t>
  </si>
  <si>
    <t>KAPANCI KÖK 45-78-L00229_HatBaşıAyırıcı_53140495 L02_53140495</t>
  </si>
  <si>
    <t>16.09.2023 09:32:41</t>
  </si>
  <si>
    <t>16.09.2023 10:52:51</t>
  </si>
  <si>
    <t>HACIRAHMANLI TR-1 KÖK 45-80-M00070_HatBaşıAyırıcı_53132821 M04_53132821</t>
  </si>
  <si>
    <t>16.09.2023 09:37:49</t>
  </si>
  <si>
    <t>16.09.2023 10:32:26</t>
  </si>
  <si>
    <t>TR-71 35-17-M00071_DAĞITIM TRAFO TR-71 M03_66375773</t>
  </si>
  <si>
    <t>16.09.2023 09:38:15</t>
  </si>
  <si>
    <t>16.09.2023 10:25:45</t>
  </si>
  <si>
    <t>16.09.2023 09:40:47</t>
  </si>
  <si>
    <t>16.09.2023 18:16:27</t>
  </si>
  <si>
    <t>TR-140 ŞHT.ALİ DERELİ MEVKİİ 35-15-L00140_C_56356239_56356239</t>
  </si>
  <si>
    <t>16.09.2023 09:42:12</t>
  </si>
  <si>
    <t>16.09.2023 12:02:58</t>
  </si>
  <si>
    <t>TR-8 35-16-L00008_953320383_953320383</t>
  </si>
  <si>
    <t>16.09.2023 09:50:37</t>
  </si>
  <si>
    <t>16.09.2023 11:04:56</t>
  </si>
  <si>
    <t>TAHTALIÇAY KÖK (M-751) 35-22-M00145_M-52 BASIN YAYIN M05_2330031</t>
  </si>
  <si>
    <t>16.09.2023 09:50:55</t>
  </si>
  <si>
    <t>16.09.2023 10:15:45</t>
  </si>
  <si>
    <t>DM-3/30 45-71-M00084_953243976_953243976</t>
  </si>
  <si>
    <t>16.09.2023 09:51:25</t>
  </si>
  <si>
    <t>16.09.2023 12:28:53</t>
  </si>
  <si>
    <t>16.09.2023 09:51:42</t>
  </si>
  <si>
    <t>16.09.2023 11:54:16</t>
  </si>
  <si>
    <t>DM-3/17 35-26-M00817_10720616_56369402_56369402</t>
  </si>
  <si>
    <t>16.09.2023 09:52:49</t>
  </si>
  <si>
    <t>16.09.2023 12:16:36</t>
  </si>
  <si>
    <t>M-3312(YATIRIM REZERVE) 35-07-M03312_97621820_97621820</t>
  </si>
  <si>
    <t>16.09.2023 09:53:01</t>
  </si>
  <si>
    <t>16.09.2023 11:39:24</t>
  </si>
  <si>
    <t>16.09.2023 09:54:41</t>
  </si>
  <si>
    <t>16.09.2023 11:41:39</t>
  </si>
  <si>
    <t>M-997 35-03-M00997_912870817_912870817</t>
  </si>
  <si>
    <t>16.09.2023 09:58:01</t>
  </si>
  <si>
    <t>16.09.2023 11:32:36</t>
  </si>
  <si>
    <t>GÜZELYALI TM 35-01-A00008_GÜZELYALI-2 K02_2058267</t>
  </si>
  <si>
    <t>16.09.2023 09:59:03</t>
  </si>
  <si>
    <t>16.09.2023 12:37:15</t>
  </si>
  <si>
    <t>16.09.2023 09:59:40</t>
  </si>
  <si>
    <t>16.09.2023 15:02:25</t>
  </si>
  <si>
    <t>L-53 İLHİSAR 35-14-L00053_967054408_967054408</t>
  </si>
  <si>
    <t>16.09.2023 10:01:22</t>
  </si>
  <si>
    <t>16.09.2023 12:26:41</t>
  </si>
  <si>
    <t>DEMİRCİLİ DM 35-15-L00895_HatBaşıAyırıcı_95016096 L012_95016096</t>
  </si>
  <si>
    <t>16.09.2023 10:02:47</t>
  </si>
  <si>
    <t>16.09.2023 17:37:04</t>
  </si>
  <si>
    <t>K-2907 35-01-K02907_35-01-K02907_2369929</t>
  </si>
  <si>
    <t>16.09.2023 10:02:53</t>
  </si>
  <si>
    <t>16.09.2023 10:35:37</t>
  </si>
  <si>
    <t>16.09.2023 10:05:00</t>
  </si>
  <si>
    <t>16.09.2023 16:15:08</t>
  </si>
  <si>
    <t>16.09.2023 10:05:12</t>
  </si>
  <si>
    <t>16.09.2023 10:19:44</t>
  </si>
  <si>
    <t>KÜÇÜKKALE KÖK 35-29-L00036_ZIRAİ SULAMA L04_2327054</t>
  </si>
  <si>
    <t>16.09.2023 10:10:39</t>
  </si>
  <si>
    <t>16.09.2023 10:50:52</t>
  </si>
  <si>
    <t>16.09.2023 10:10:58</t>
  </si>
  <si>
    <t>16.09.2023 14:06:35</t>
  </si>
  <si>
    <t>DERBENT İM-DM 45-83-A00004_AKÇAPINAR L04_2331777</t>
  </si>
  <si>
    <t>16.09.2023 10:11:11</t>
  </si>
  <si>
    <t>16.09.2023 13:59:05</t>
  </si>
  <si>
    <t>AŞAĞICUMA DM 35-16-M00103_HatBaşıAyırıcı_53140603 M03_53140603</t>
  </si>
  <si>
    <t>16.09.2023 10:13:52</t>
  </si>
  <si>
    <t>16.09.2023 13:55:29</t>
  </si>
  <si>
    <t>SELENDİ TR-20 45-81-M00020_HASTANE YANI GEÇİT M02_72037931</t>
  </si>
  <si>
    <t>16.09.2023 10:13:55</t>
  </si>
  <si>
    <t>16.09.2023 11:34:45</t>
  </si>
  <si>
    <t>TR-139 ERİNCİKLER 35-19-L00139_C_91018257_91018257</t>
  </si>
  <si>
    <t>16.09.2023 10:16:50</t>
  </si>
  <si>
    <t>16.09.2023 14:32:47</t>
  </si>
  <si>
    <t>DERBENT İM-DM 45-83-A00004_HatBaşıAyırıcı_53136730 L06_53136730</t>
  </si>
  <si>
    <t>16.09.2023 10:19:13</t>
  </si>
  <si>
    <t>16.09.2023 15:52:37</t>
  </si>
  <si>
    <t>MAVİ FOTAŞ TATİL SİTESİ 35-23-M00056_950411263_950411263</t>
  </si>
  <si>
    <t>16.09.2023 10:19:25</t>
  </si>
  <si>
    <t>16.09.2023 11:51:59</t>
  </si>
  <si>
    <t>GELENBE TR-5 45-76-L00064_45-76-L00064_2354831</t>
  </si>
  <si>
    <t>16.09.2023 10:21:35</t>
  </si>
  <si>
    <t>16.09.2023 14:13:01</t>
  </si>
  <si>
    <t>DERBENT İM-DM 45-83-A00004_CANBAZLI KÖK M02_2097294</t>
  </si>
  <si>
    <t>16.09.2023 10:22:12</t>
  </si>
  <si>
    <t>16.09.2023 15:27:35</t>
  </si>
  <si>
    <t>K-4065 35-01-K04065_35-01-K04065_2352129</t>
  </si>
  <si>
    <t>16.09.2023 10:24:16</t>
  </si>
  <si>
    <t>16.09.2023 10:52:00</t>
  </si>
  <si>
    <t>16.09.2023 10:24:52</t>
  </si>
  <si>
    <t>16.09.2023 15:46:58</t>
  </si>
  <si>
    <t>HARMANDALI KÖK 45-71-M00061_HARMANDALI KÖYÜ M02_72230848</t>
  </si>
  <si>
    <t>16.09.2023 13:53:56</t>
  </si>
  <si>
    <t>16.09.2023 10:27:11</t>
  </si>
  <si>
    <t>16.09.2023 10:32:20</t>
  </si>
  <si>
    <t>K-2663 35-02-K02663_99828606_99828606</t>
  </si>
  <si>
    <t>16.09.2023 10:29:55</t>
  </si>
  <si>
    <t>16.09.2023 12:17:55</t>
  </si>
  <si>
    <t>16.09.2023 10:30:45</t>
  </si>
  <si>
    <t>16.09.2023 14:04:56</t>
  </si>
  <si>
    <t>ALAŞEHİR TR-81 45-73-M00081_A_56403628_56403628</t>
  </si>
  <si>
    <t>16.09.2023 10:31:16</t>
  </si>
  <si>
    <t>16.09.2023 14:41:11</t>
  </si>
  <si>
    <t>HACIRAHMANLI TR-1 KÖK 45-80-M00070_İSHAKÇELEBİ M04_72197690</t>
  </si>
  <si>
    <t>16.09.2023 10:46:21</t>
  </si>
  <si>
    <t>K-548 35-01-K00548_912042060_912042060</t>
  </si>
  <si>
    <t>16.09.2023 10:32:58</t>
  </si>
  <si>
    <t>16.09.2023 13:05:08</t>
  </si>
  <si>
    <t>ÇIRPI İM 35-20-A00002_HASKÖY L13_2307622</t>
  </si>
  <si>
    <t>16.09.2023 10:34:38</t>
  </si>
  <si>
    <t>16.09.2023 12:05:35</t>
  </si>
  <si>
    <t>DM02/TR-32 45-73-M01293_45-73-M01293_83839161</t>
  </si>
  <si>
    <t>16.09.2023 10:34:45</t>
  </si>
  <si>
    <t>16.09.2023 12:12:05</t>
  </si>
  <si>
    <t>K-925 35-01-K00925_35-01-K00925_64231278</t>
  </si>
  <si>
    <t>16.09.2023 10:36:58</t>
  </si>
  <si>
    <t>16.09.2023 10:58:08</t>
  </si>
  <si>
    <t>16.09.2023 10:41:46</t>
  </si>
  <si>
    <t>16.09.2023 15:22:35</t>
  </si>
  <si>
    <t>VENTOLA KÖK 35-26-M00678_PİZZA PİZZA M02_65914102</t>
  </si>
  <si>
    <t>16.09.2023 10:50:45</t>
  </si>
  <si>
    <t>16.09.2023 11:47:56</t>
  </si>
  <si>
    <t>BEYLER KÖK 45-85-L00034_YENİKÖY L02_72102990</t>
  </si>
  <si>
    <t>16.09.2023 10:53:45</t>
  </si>
  <si>
    <t>16.09.2023 17:20:14</t>
  </si>
  <si>
    <t>KUŞÇULAR TR-6 35-19-M00218_C_91028150_91028150</t>
  </si>
  <si>
    <t>16.09.2023 10:55:07</t>
  </si>
  <si>
    <t>16.09.2023 14:18:39</t>
  </si>
  <si>
    <t>K-3703 35-01-K03703_35-01-K03703_42588057</t>
  </si>
  <si>
    <t>16.09.2023 11:00:35</t>
  </si>
  <si>
    <t>16.09.2023 11:35:35</t>
  </si>
  <si>
    <t>SARIGÖL TR-51 45-79-M00051_E e1b_42280768</t>
  </si>
  <si>
    <t>16.09.2023 11:02:21</t>
  </si>
  <si>
    <t>16.09.2023 13:48:05</t>
  </si>
  <si>
    <t>16.09.2023 11:04:55</t>
  </si>
  <si>
    <t>16.09.2023 15:42:25</t>
  </si>
  <si>
    <t>MURADİYE DM-7/1 45-71-M01854_DM-5/7 KÖK M01_2328818</t>
  </si>
  <si>
    <t>16.09.2023 11:05:42</t>
  </si>
  <si>
    <t>16.09.2023 12:14:40</t>
  </si>
  <si>
    <t>K-1987 35-01-K01987_35-01-K01987_67016760</t>
  </si>
  <si>
    <t>16.09.2023 11:06:21</t>
  </si>
  <si>
    <t>16.09.2023 11:43:55</t>
  </si>
  <si>
    <t>ÇATALOLUK DM 45-74-M00227_HatBaşıAyırıcı_53134507 M05_53134507</t>
  </si>
  <si>
    <t>16.09.2023 11:07:24</t>
  </si>
  <si>
    <t>16.09.2023 17:26:14</t>
  </si>
  <si>
    <t>16.09.2023 11:11:15</t>
  </si>
  <si>
    <t>16.09.2023 13:22:55</t>
  </si>
  <si>
    <t>BALIKLIOVA TR-7 (TR-308) 35-19-L00361_956700951_956700951</t>
  </si>
  <si>
    <t>16.09.2023 11:16:32</t>
  </si>
  <si>
    <t>16.09.2023 13:06:35</t>
  </si>
  <si>
    <t>M-2379 35-01-M02379_98801564_98801564</t>
  </si>
  <si>
    <t>16.09.2023 11:17:55</t>
  </si>
  <si>
    <t>16.09.2023 14:57:11</t>
  </si>
  <si>
    <t>GÖLMARMARA İM 45-85-A00001_YENİKÖY L26_2305903</t>
  </si>
  <si>
    <t>16.09.2023 11:22:15</t>
  </si>
  <si>
    <t>16.09.2023 11:32:45</t>
  </si>
  <si>
    <t>ŞİRİNCE TR 2 35-13-L00076_946423881_946423881</t>
  </si>
  <si>
    <t>16.09.2023 11:24:48</t>
  </si>
  <si>
    <t>16.09.2023 14:19:10</t>
  </si>
  <si>
    <t>K-4581 35-01-K04581_35-01-K04581_2374249</t>
  </si>
  <si>
    <t>16.09.2023 11:37:06</t>
  </si>
  <si>
    <t>16.09.2023 11:59:26</t>
  </si>
  <si>
    <t>K-4098 35-02-K04098_B_56381551_56381551</t>
  </si>
  <si>
    <t>16.09.2023 11:45:00</t>
  </si>
  <si>
    <t>16.09.2023 12:17:18</t>
  </si>
  <si>
    <t>16.09.2023 11:46:34</t>
  </si>
  <si>
    <t>16.09.2023 17:17:04</t>
  </si>
  <si>
    <t>K-4348 35-01-K04348_35-01-K04348_2360887</t>
  </si>
  <si>
    <t>16.09.2023 12:01:44</t>
  </si>
  <si>
    <t>16.09.2023 12:22:15</t>
  </si>
  <si>
    <t>16.09.2023 12:03:50</t>
  </si>
  <si>
    <t>16.09.2023 14:01:15</t>
  </si>
  <si>
    <t>M-2016 35-01-M02016_35-01-M02016_81518833</t>
  </si>
  <si>
    <t>16.09.2023 12:11:19</t>
  </si>
  <si>
    <t>16.09.2023 12:42:10</t>
  </si>
  <si>
    <t>SANAYİ SİTESİ TR-5 35-17-M00300_TR-4 M01_66273172</t>
  </si>
  <si>
    <t>16.09.2023 12:13:35</t>
  </si>
  <si>
    <t>16.09.2023 12:39:45</t>
  </si>
  <si>
    <t>L-232 BİTLİSLİLER 35-14-L00232_11967235_56354908_56354908</t>
  </si>
  <si>
    <t>16.09.2023 12:15:21</t>
  </si>
  <si>
    <t>16.09.2023 12:50:23</t>
  </si>
  <si>
    <t>TR-70 35-17-M00070_DAĞITIM TRAFO TR-70 M03_66376221</t>
  </si>
  <si>
    <t>16.09.2023 12:17:06</t>
  </si>
  <si>
    <t>16.09.2023 14:06:45</t>
  </si>
  <si>
    <t>M-3312(YATIRIM REZERVE) 35-07-M03312_99196352_99196352</t>
  </si>
  <si>
    <t>16.09.2023 12:29:25</t>
  </si>
  <si>
    <t>16.09.2023 14:52:00</t>
  </si>
  <si>
    <t>K-854 35-01-K00854_35-01-K00854_2358021</t>
  </si>
  <si>
    <t>16.09.2023 12:46:11</t>
  </si>
  <si>
    <t>16.09.2023 13:19:05</t>
  </si>
  <si>
    <t>L-232 BİTLİSLİLER 35-14-L00232_35-14-L00232_2376096</t>
  </si>
  <si>
    <t>16.09.2023 15:08:00</t>
  </si>
  <si>
    <t>M-1700 35-01-M01700_35-01-M01700_2357659</t>
  </si>
  <si>
    <t>16.09.2023 12:52:40</t>
  </si>
  <si>
    <t>16.09.2023 13:31:02</t>
  </si>
  <si>
    <t>BALIKLIOVA TR-7 (TR-308) 35-19-L00361__72374220_72374220</t>
  </si>
  <si>
    <t>16.09.2023 13:44:15</t>
  </si>
  <si>
    <t>M-1208 35-02-M01208_C_56366357_56366357</t>
  </si>
  <si>
    <t>16.09.2023 13:08:01</t>
  </si>
  <si>
    <t>16.09.2023 14:52:25</t>
  </si>
  <si>
    <t>KARŞIYAKA GIS TM 35-04-A00002_Karşıyaka-5 K05_2310432</t>
  </si>
  <si>
    <t>16.09.2023 13:15:08</t>
  </si>
  <si>
    <t>16.09.2023 17:04:24</t>
  </si>
  <si>
    <t>ALAŞEHİR TR-82 45-73-M00082_45-73-M00082_2361463</t>
  </si>
  <si>
    <t>16.09.2023 13:16:58</t>
  </si>
  <si>
    <t>16.09.2023 14:47:46</t>
  </si>
  <si>
    <t>KARADERE TR 1 35-24-L00035_DIREK TIPI TRAFO HUCRESI H01_2034129</t>
  </si>
  <si>
    <t>16.09.2023 13:24:09</t>
  </si>
  <si>
    <t>16.09.2023 14:44:55</t>
  </si>
  <si>
    <t>K-4341 35-01-K04341_35-01-K04341_65824592</t>
  </si>
  <si>
    <t>16.09.2023 13:32:49</t>
  </si>
  <si>
    <t>16.09.2023 13:54:31</t>
  </si>
  <si>
    <t>16.09.2023 13:44:35</t>
  </si>
  <si>
    <t>16.09.2023 13:56:45</t>
  </si>
  <si>
    <t>BAĞYURDU DM-2/2 35-27-L00234_B DM2/2B2B_5823174</t>
  </si>
  <si>
    <t>16.09.2023 13:45:27</t>
  </si>
  <si>
    <t>16.09.2023 19:04:11</t>
  </si>
  <si>
    <t>SELENDİ TR-33 (KASAP HÜSEYİN) 45-81-M00033_B_56387191_56387191</t>
  </si>
  <si>
    <t>16.09.2023 13:46:25</t>
  </si>
  <si>
    <t>16.09.2023 18:40:27</t>
  </si>
  <si>
    <t>M-1615 35-02-M01615_35-02-M01615_2362180</t>
  </si>
  <si>
    <t>16.09.2023 13:47:29</t>
  </si>
  <si>
    <t>16.09.2023 14:07:45</t>
  </si>
  <si>
    <t>M-900A 35-22-M00303_DM4/TR1 M02_2084582</t>
  </si>
  <si>
    <t>16.09.2023 13:53:35</t>
  </si>
  <si>
    <t>16.09.2023 13:57:45</t>
  </si>
  <si>
    <t>M-1335 KAYADİBİ KÖK 35-02-M01335_M-1157 KARAÇAM M05_2053136</t>
  </si>
  <si>
    <t>16.09.2023 13:57:27</t>
  </si>
  <si>
    <t>16.09.2023 14:01:43</t>
  </si>
  <si>
    <t>HALK EĞİTİMCİLER TR-1 35-30-M00341_955306521_955306521</t>
  </si>
  <si>
    <t>16.09.2023 13:58:41</t>
  </si>
  <si>
    <t>16.09.2023 20:01:05</t>
  </si>
  <si>
    <t>16.09.2023 13:58:45</t>
  </si>
  <si>
    <t>16.09.2023 14:29:55</t>
  </si>
  <si>
    <t>DM-1/31 45-71-M00007_E e3b_45125347</t>
  </si>
  <si>
    <t>16.09.2023 14:02:03</t>
  </si>
  <si>
    <t>16.09.2023 15:07:50</t>
  </si>
  <si>
    <t>BORNOVA 380 GIS TM 35-02-A00015_TÜRKELİ M07_73019458</t>
  </si>
  <si>
    <t>16.09.2023 14:02:25</t>
  </si>
  <si>
    <t>16.09.2023 15:09:00</t>
  </si>
  <si>
    <t>SARUHANLI TR-14 45-80-M00014_956563211_956563211</t>
  </si>
  <si>
    <t>16.09.2023 14:06:11</t>
  </si>
  <si>
    <t>16.09.2023 15:35:18</t>
  </si>
  <si>
    <t>KULA İM 45-77-A00001_HatBaşıAyırıcı_53135910 M03_53135910</t>
  </si>
  <si>
    <t>16.09.2023 14:09:15</t>
  </si>
  <si>
    <t>16.09.2023 16:52:16</t>
  </si>
  <si>
    <t>TR-2/81 45-83-L00081__72372245_72372245</t>
  </si>
  <si>
    <t>16.09.2023 14:12:38</t>
  </si>
  <si>
    <t>16.09.2023 15:53:47</t>
  </si>
  <si>
    <t>CENKYERİ TR-7 45-82-M00255_45-82-M00255_2371127</t>
  </si>
  <si>
    <t>16.09.2023 14:14:35</t>
  </si>
  <si>
    <t>16.09.2023 15:13:15</t>
  </si>
  <si>
    <t>BALCILAR TR-1 35-20-M00042_B_91355725_91355725</t>
  </si>
  <si>
    <t>16.09.2023 14:16:05</t>
  </si>
  <si>
    <t>16.09.2023 16:27:52</t>
  </si>
  <si>
    <t>ÇANDARLI DM-TR-20 35-30-M00020_HatBaşıAyırıcı_53139098 M02_53139098</t>
  </si>
  <si>
    <t>16.09.2023 14:20:45</t>
  </si>
  <si>
    <t>16.09.2023 16:07:35</t>
  </si>
  <si>
    <t>M-361 35-09-M00361_M-381 M04_47619858</t>
  </si>
  <si>
    <t>16.09.2023 14:39:37</t>
  </si>
  <si>
    <t>16.09.2023 18:15:27</t>
  </si>
  <si>
    <t>ÖZBEY İM 35-26-A00005_CEZA EVİ L12_2066112</t>
  </si>
  <si>
    <t>16.09.2023 14:40:10</t>
  </si>
  <si>
    <t>16.09.2023 14:59:22</t>
  </si>
  <si>
    <t>16.09.2023 14:40:40</t>
  </si>
  <si>
    <t>16.09.2023 18:05:56</t>
  </si>
  <si>
    <t>TAHTALI TM 35-22-A00001_PANCAR-1 M20_2307947</t>
  </si>
  <si>
    <t>16.09.2023 14:41:03</t>
  </si>
  <si>
    <t>16.09.2023 16:52:35</t>
  </si>
  <si>
    <t>MENDERES DM-2/TR-1 35-22-M00300_ARITMA-1 M03_2095183</t>
  </si>
  <si>
    <t>16.09.2023 14:41:25</t>
  </si>
  <si>
    <t>16.09.2023 14:43:35</t>
  </si>
  <si>
    <t>TAHTALI TM 35-22-A00001_PANCAR-2 M21_2307948</t>
  </si>
  <si>
    <t>16.09.2023 20:22:00</t>
  </si>
  <si>
    <t>ÖZBEY İM 35-26-A00005_KAPLANCIK L03_2314109</t>
  </si>
  <si>
    <t>16.09.2023 14:43:24</t>
  </si>
  <si>
    <t>16.09.2023 15:44:25</t>
  </si>
  <si>
    <t>SOMA TR-16/1 45-82-M00528_948643888_948643888</t>
  </si>
  <si>
    <t>16.09.2023 14:45:29</t>
  </si>
  <si>
    <t>16.09.2023 16:48:51</t>
  </si>
  <si>
    <t>KINIK TR-6 35-24-L00006__73848568_73848568</t>
  </si>
  <si>
    <t>16.09.2023 14:52:38</t>
  </si>
  <si>
    <t>16.09.2023 16:06:40</t>
  </si>
  <si>
    <t>KÜÇÜKKAYA TR-1 35-10-L00023_954766935_954766935</t>
  </si>
  <si>
    <t>16.09.2023 14:56:29</t>
  </si>
  <si>
    <t>16.09.2023 17:59:13</t>
  </si>
  <si>
    <t>16.09.2023 15:00:06</t>
  </si>
  <si>
    <t>16.09.2023 16:47:45</t>
  </si>
  <si>
    <t>TR-33 35-16-L00033_966671485_966671485</t>
  </si>
  <si>
    <t>16.09.2023 15:05:41</t>
  </si>
  <si>
    <t>16.09.2023 17:02:53</t>
  </si>
  <si>
    <t>TR-7 ÖZTAK (TR-237) 35-19-M00237_D_77616535_77616535</t>
  </si>
  <si>
    <t>16.09.2023 15:05:50</t>
  </si>
  <si>
    <t>16.09.2023 17:10:14</t>
  </si>
  <si>
    <t>TR-13 35-27-M00013_E D02b_66369065</t>
  </si>
  <si>
    <t>16.09.2023 15:06:33</t>
  </si>
  <si>
    <t>16.09.2023 18:55:48</t>
  </si>
  <si>
    <t>YAĞCILAR TR-2 45-71-M01441_A_56400934_56400934</t>
  </si>
  <si>
    <t>16.09.2023 15:44:58</t>
  </si>
  <si>
    <t>17.09.2023 03:41:56</t>
  </si>
  <si>
    <t>M-2506 35-01-M02506_910505949_910505949</t>
  </si>
  <si>
    <t>16.09.2023 15:45:19</t>
  </si>
  <si>
    <t>16.09.2023 19:45:21</t>
  </si>
  <si>
    <t>KARYAĞDI KÖYÜ TR-1 45-86-M00185_45-86-M00185_2360493</t>
  </si>
  <si>
    <t>16.09.2023 15:50:58</t>
  </si>
  <si>
    <t>16.09.2023 18:59:04</t>
  </si>
  <si>
    <t>M-1092 35-01-M01092_910707283_910707283</t>
  </si>
  <si>
    <t>16.09.2023 15:54:57</t>
  </si>
  <si>
    <t>16.09.2023 19:19:14</t>
  </si>
  <si>
    <t>K-4359 35-02-K04359_99915706_99915706</t>
  </si>
  <si>
    <t>16.09.2023 15:58:23</t>
  </si>
  <si>
    <t>16.09.2023 17:36:19</t>
  </si>
  <si>
    <t>DM-25/2 45-71-M00056_953195582_953195582</t>
  </si>
  <si>
    <t>16.09.2023 16:08:39</t>
  </si>
  <si>
    <t>16.09.2023 18:06:48</t>
  </si>
  <si>
    <t>TR-50 35-22-M00050_DEREKÖY M03_82002741</t>
  </si>
  <si>
    <t>16.09.2023 16:08:54</t>
  </si>
  <si>
    <t>16.09.2023 16:27:07</t>
  </si>
  <si>
    <t>ÇAMURHAMAMI KÖK 45-78-L00230_GÖKKÖY L04_2327768</t>
  </si>
  <si>
    <t>16.09.2023 16:18:24</t>
  </si>
  <si>
    <t>16.09.2023 16:18:35</t>
  </si>
  <si>
    <t>M-1399 35-03-M01399_F_56366270_56366270</t>
  </si>
  <si>
    <t>16.09.2023 16:26:59</t>
  </si>
  <si>
    <t>16.09.2023 18:03:58</t>
  </si>
  <si>
    <t>AŞAĞICUMA DM 35-16-M00103_HatBaşıAyırıcı_53140601 M03_53140601</t>
  </si>
  <si>
    <t>16.09.2023 16:32:23</t>
  </si>
  <si>
    <t>16.09.2023 18:55:38</t>
  </si>
  <si>
    <t>MOLLAAHMETLER TR-1 45-81-M00209_45-81-M00209_2375399</t>
  </si>
  <si>
    <t>16.09.2023 16:35:18</t>
  </si>
  <si>
    <t>16.09.2023 19:05:34</t>
  </si>
  <si>
    <t>KARAYENİCE KÖK (YATIRIM REZERVE) 45-71-M02611_GÖKBEL KÖYÜ M02_97585782</t>
  </si>
  <si>
    <t>16.09.2023 16:35:31</t>
  </si>
  <si>
    <t>16.09.2023 17:33:40</t>
  </si>
  <si>
    <t>16.09.2023 16:41:04</t>
  </si>
  <si>
    <t>16.09.2023 16:41:14</t>
  </si>
  <si>
    <t>ULUKENT DM-4/12 35-28-M00030_95001249782_95001249782</t>
  </si>
  <si>
    <t>16.09.2023 16:46:06</t>
  </si>
  <si>
    <t>16.09.2023 18:47:41</t>
  </si>
  <si>
    <t>L-401 ALTINYUNUS DM 35-18-L00401_9478075_56377519_56377519</t>
  </si>
  <si>
    <t>16.09.2023 16:46:43</t>
  </si>
  <si>
    <t>16.09.2023 19:48:15</t>
  </si>
  <si>
    <t>16.09.2023 18:23:09</t>
  </si>
  <si>
    <t>TR-7 35-26-M00007_79523582 I01_77596935</t>
  </si>
  <si>
    <t>16.09.2023 16:50:03</t>
  </si>
  <si>
    <t>KULA İM 45-77-A00001_DEMİRKÖPRÜ M03_2308470</t>
  </si>
  <si>
    <t>16.09.2023 16:56:51</t>
  </si>
  <si>
    <t>YENİŞEHİR TR-1 35-29-L00510_A_92817758_92817758</t>
  </si>
  <si>
    <t>16.09.2023 16:52:25</t>
  </si>
  <si>
    <t>16.09.2023 19:00:57</t>
  </si>
  <si>
    <t>ÜÇPINAR TR-5 45-71-M01536_E_56364088_56364088</t>
  </si>
  <si>
    <t>16.09.2023 16:57:39</t>
  </si>
  <si>
    <t>16.09.2023 19:53:26</t>
  </si>
  <si>
    <t>16.09.2023 17:09:56</t>
  </si>
  <si>
    <t>16.09.2023 17:48:59</t>
  </si>
  <si>
    <t>KARAKUYU KÖK 35-26-M00437_TR-2/TR-3/TR-4/TARİŞ/ŞİNASİ ERTAN İÇE SUYU M12_66057107</t>
  </si>
  <si>
    <t>16.09.2023 18:22:57</t>
  </si>
  <si>
    <t>16.09.2023 17:18:18</t>
  </si>
  <si>
    <t>TR-1 35-15-M00001_48879929_56364041_56364041</t>
  </si>
  <si>
    <t>16.09.2023 17:21:19</t>
  </si>
  <si>
    <t>16.09.2023 18:49:24</t>
  </si>
  <si>
    <t>16.09.2023 17:22:56</t>
  </si>
  <si>
    <t>16.09.2023 17:47:44</t>
  </si>
  <si>
    <t>SARAÇLAR TR-1 45-77-L00105_945501211_945501211</t>
  </si>
  <si>
    <t>16.09.2023 17:28:30</t>
  </si>
  <si>
    <t>16.09.2023 19:25:22</t>
  </si>
  <si>
    <t>SELENDİ TR-19 45-81-M00019_945634014_945634014</t>
  </si>
  <si>
    <t>16.09.2023 17:29:42</t>
  </si>
  <si>
    <t>16.09.2023 20:58:09</t>
  </si>
  <si>
    <t>DM-19/02A 45-71-M02184_AMCAOĞLU GIDA HATTI M09_65995488</t>
  </si>
  <si>
    <t>16.09.2023 17:31:04</t>
  </si>
  <si>
    <t>16.09.2023 18:44:14</t>
  </si>
  <si>
    <t>TR-44 (DM-6/21) 35-17-M00044_A_60984578_60984578</t>
  </si>
  <si>
    <t>16.09.2023 17:38:45</t>
  </si>
  <si>
    <t>16.09.2023 18:17:16</t>
  </si>
  <si>
    <t>DUMANLAR KÖK 45-81-M00044_HatBaşıAyırıcı_53136134 M03_53136134</t>
  </si>
  <si>
    <t>16.09.2023 17:47:19</t>
  </si>
  <si>
    <t>16.09.2023 20:05:00</t>
  </si>
  <si>
    <t>16.09.2023 17:50:48</t>
  </si>
  <si>
    <t>17.09.2023 00:57:51</t>
  </si>
  <si>
    <t>M-1399 35-03-M01399_35-03-M01399_41948129</t>
  </si>
  <si>
    <t>16.09.2023 19:10:51</t>
  </si>
  <si>
    <t>16.09.2023 18:12:47</t>
  </si>
  <si>
    <t>16.09.2023 19:57:03</t>
  </si>
  <si>
    <t>M-3231 35-02-M03231_M-3242 M04_90345420</t>
  </si>
  <si>
    <t>16.09.2023 21:03:11</t>
  </si>
  <si>
    <t>16.09.2023 18:23:41</t>
  </si>
  <si>
    <t>16.09.2023 18:34:45</t>
  </si>
  <si>
    <t>SOMA TR-16/1 45-82-M00528_945528778_945528778</t>
  </si>
  <si>
    <t>16.09.2023 18:24:48</t>
  </si>
  <si>
    <t>16.09.2023 20:11:21</t>
  </si>
  <si>
    <t>EMİRALEM TR-2 35-28-M00228_C_56357450_56357450</t>
  </si>
  <si>
    <t>16.09.2023 18:33:31</t>
  </si>
  <si>
    <t>16.09.2023 20:25:22</t>
  </si>
  <si>
    <t>İM-1/TR-2 (TR-64) 35-14-M00308_B B01_5941293</t>
  </si>
  <si>
    <t>16.09.2023 18:42:53</t>
  </si>
  <si>
    <t>16.09.2023 19:30:16</t>
  </si>
  <si>
    <t>BATI BASMA KÖK 35-26-M00235_ M01_2038647</t>
  </si>
  <si>
    <t>16.09.2023 18:50:34</t>
  </si>
  <si>
    <t>16.09.2023 19:23:44</t>
  </si>
  <si>
    <t>HALİTPAŞA DM 45-80-M00060_HatBaşıAyırıcı_72090071 M03_72090071</t>
  </si>
  <si>
    <t>16.09.2023 18:51:24</t>
  </si>
  <si>
    <t>16.09.2023 18:51:57</t>
  </si>
  <si>
    <t>16.09.2023 18:52:35</t>
  </si>
  <si>
    <t>16.09.2023 19:53:14</t>
  </si>
  <si>
    <t>16.09.2023 19:08:21</t>
  </si>
  <si>
    <t>16.09.2023 21:33:44</t>
  </si>
  <si>
    <t>16.09.2023 19:18:54</t>
  </si>
  <si>
    <t>16.09.2023 19:49:00</t>
  </si>
  <si>
    <t>16.09.2023 19:22:49</t>
  </si>
  <si>
    <t>16.09.2023 19:27:39</t>
  </si>
  <si>
    <t>16.09.2023 19:23:54</t>
  </si>
  <si>
    <t>16.09.2023 19:27:17</t>
  </si>
  <si>
    <t>M-3312(YATIRIM REZERVE) 35-07-M03312_C_56375849_56375849</t>
  </si>
  <si>
    <t>16.09.2023 19:31:14</t>
  </si>
  <si>
    <t>17.09.2023 02:16:23</t>
  </si>
  <si>
    <t>ORHANLI ORTA M-90 35-14-M00090_6712039_56358769_56358769</t>
  </si>
  <si>
    <t>16.09.2023 19:32:01</t>
  </si>
  <si>
    <t>16.09.2023 21:09:13</t>
  </si>
  <si>
    <t>KARAKURT TR-1 45-76-M00091_A_56390586_56390586</t>
  </si>
  <si>
    <t>16.09.2023 19:37:11</t>
  </si>
  <si>
    <t>16.09.2023 21:41:16</t>
  </si>
  <si>
    <t>ÇİFTÇİGEDİĞİ TR-1 35-20-L00169_8283777_56381544_56381544</t>
  </si>
  <si>
    <t>16.09.2023 19:51:55</t>
  </si>
  <si>
    <t>16.09.2023 22:14:14</t>
  </si>
  <si>
    <t>16.09.2023 20:01:16</t>
  </si>
  <si>
    <t>16.09.2023 20:54:24</t>
  </si>
  <si>
    <t>16.09.2023 20:03:19</t>
  </si>
  <si>
    <t>16.09.2023 20:52:48</t>
  </si>
  <si>
    <t>K-527 35-01-K00527_C_56374588_56374588</t>
  </si>
  <si>
    <t>16.09.2023 20:12:19</t>
  </si>
  <si>
    <t>16.09.2023 21:13:08</t>
  </si>
  <si>
    <t>DM-4/80 (YONCA SOKAK) 45-71-M00282_A a7b_45125196</t>
  </si>
  <si>
    <t>16.09.2023 20:12:35</t>
  </si>
  <si>
    <t>16.09.2023 20:43:58</t>
  </si>
  <si>
    <t>M-283 35-14-M00283_95001218789_95001218789</t>
  </si>
  <si>
    <t>16.09.2023 20:13:55</t>
  </si>
  <si>
    <t>16.09.2023 22:03:42</t>
  </si>
  <si>
    <t>DİKİLİ İM 35-30-A00001_KOCAOBA L12_72356773</t>
  </si>
  <si>
    <t>16.09.2023 20:18:48</t>
  </si>
  <si>
    <t>16.09.2023 20:24:32</t>
  </si>
  <si>
    <t>16.09.2023 20:40:13</t>
  </si>
  <si>
    <t>16.09.2023 21:03:48</t>
  </si>
  <si>
    <t>M-1408 35-01-M01408_35-01-M01408_67110020</t>
  </si>
  <si>
    <t>16.09.2023 20:59:17</t>
  </si>
  <si>
    <t>BALLICA İM 45-72-A00005_TRAFO-A L05_2327275</t>
  </si>
  <si>
    <t>16.09.2023 21:19:04</t>
  </si>
  <si>
    <t>16.09.2023 21:51:24</t>
  </si>
  <si>
    <t>DİNDARLI TR-2 YEŞİLOVA 45-79-M00427_A_56386109_56386109</t>
  </si>
  <si>
    <t>16.09.2023 21:40:03</t>
  </si>
  <si>
    <t>16.09.2023 22:39:15</t>
  </si>
  <si>
    <t>KUMKUYUCAK KÖK 45-80-M00093_ÇİFTLİK M04_72193189</t>
  </si>
  <si>
    <t>16.09.2023 21:48:04</t>
  </si>
  <si>
    <t>16.09.2023 22:07:44</t>
  </si>
  <si>
    <t>ERDELLİ TR-2 KÖK 45-72-L00476_HatBaşıAyırıcı_53140035 L04_53140035</t>
  </si>
  <si>
    <t>16.09.2023 22:01:45</t>
  </si>
  <si>
    <t>16.09.2023 23:48:33</t>
  </si>
  <si>
    <t>MURADİYE DM-5/6-B KÖK 45-71-M00632_LENİS GLOBAL M04_2077221</t>
  </si>
  <si>
    <t>16.09.2023 22:02:39</t>
  </si>
  <si>
    <t>16.09.2023 23:25:02</t>
  </si>
  <si>
    <t>PAMUCAK KÖK 35-13-L00400_ARVALYA L11_2097132</t>
  </si>
  <si>
    <t>16.09.2023 22:27:04</t>
  </si>
  <si>
    <t>16.09.2023 22:27:24</t>
  </si>
  <si>
    <t>SELENDİ DM 45-81-M00001_ESKİ SELENDİ M16_2079217</t>
  </si>
  <si>
    <t>16.09.2023 23:31:14</t>
  </si>
  <si>
    <t>16.09.2023 23:45:44</t>
  </si>
  <si>
    <t>DİNDARLI TR-2 YEŞİLOVA 45-79-M00427_B_91441952_91441952</t>
  </si>
  <si>
    <t>17.09.2023 00:14:10</t>
  </si>
  <si>
    <t>17.09.2023 01:40:41</t>
  </si>
  <si>
    <t>17.09.2023 00:37:34</t>
  </si>
  <si>
    <t>17.09.2023 00:38:04</t>
  </si>
  <si>
    <t>17.09.2023 02:06:04</t>
  </si>
  <si>
    <t>17.09.2023 03:53:34</t>
  </si>
  <si>
    <t>M-2142 35-07-M02142_E e1b_5847995</t>
  </si>
  <si>
    <t>17.09.2023 02:17:25</t>
  </si>
  <si>
    <t>17.09.2023 03:24:50</t>
  </si>
  <si>
    <t>L-130 35-18-L00130_6497245_60982647_60982647</t>
  </si>
  <si>
    <t>17.09.2023 04:00:03</t>
  </si>
  <si>
    <t>17.09.2023 05:30:48</t>
  </si>
  <si>
    <t>EŞREFPAŞA İM 35-01-A00002_CEPHANELİK M03_2309058</t>
  </si>
  <si>
    <t>17.09.2023 04:57:01</t>
  </si>
  <si>
    <t>17.09.2023 05:48:54</t>
  </si>
  <si>
    <t>ALSANCAK TM 35-01-A00005_BEHÇET UZ M09_2308849</t>
  </si>
  <si>
    <t>17.09.2023 05:14:44</t>
  </si>
  <si>
    <t>17.09.2023 05:17:54</t>
  </si>
  <si>
    <t>M-915 35-01-M00915_M-1521 M03_2315539</t>
  </si>
  <si>
    <t>17.09.2023 05:21:23</t>
  </si>
  <si>
    <t>17.09.2023 06:02:25</t>
  </si>
  <si>
    <t>M-1241 35-01-M01241_TRAFO-1 M04_41901653</t>
  </si>
  <si>
    <t>17.09.2023 06:05:02</t>
  </si>
  <si>
    <t>17.09.2023 11:32:49</t>
  </si>
  <si>
    <t>17.09.2023 07:03:01</t>
  </si>
  <si>
    <t>17.09.2023 07:23:55</t>
  </si>
  <si>
    <t>L-140 35-18-L00140_DAĞITIM TRAFO L-140 L10_2092547</t>
  </si>
  <si>
    <t>17.09.2023 07:10:37</t>
  </si>
  <si>
    <t>17.09.2023 09:54:54</t>
  </si>
  <si>
    <t>TAYTAN OFİS KÖK 45-78-M00314_DEMİRKÖPRÜ DM-2 ÇIKIŞI (DEMİRKÖPRÜ-2) M06_60669745</t>
  </si>
  <si>
    <t>17.09.2023 07:11:34</t>
  </si>
  <si>
    <t>17.09.2023 07:12:04</t>
  </si>
  <si>
    <t>TAYTAN TR-1 KÖK 45-78-M00305_OFİS KÖK GİRİŞ/DEMİRKÖPRÜ-1 ÇIKIŞ M02_65650970</t>
  </si>
  <si>
    <t>17.09.2023 07:20:47</t>
  </si>
  <si>
    <t>17.09.2023 07:50:57</t>
  </si>
  <si>
    <t>17.09.2023 07:27:00</t>
  </si>
  <si>
    <t>17.09.2023 07:57:05</t>
  </si>
  <si>
    <t>M-2001 GÜZELBAHÇE ÇAMLI KÖK 35-10-M02001_M-2501 M03_47756320</t>
  </si>
  <si>
    <t>17.09.2023 07:27:54</t>
  </si>
  <si>
    <t>17.09.2023 08:37:47</t>
  </si>
  <si>
    <t>ÇANAKÇI TR-2 45-79-M00186_45-79-M00186_2366619</t>
  </si>
  <si>
    <t>17.09.2023 07:29:14</t>
  </si>
  <si>
    <t>17.09.2023 08:51:04</t>
  </si>
  <si>
    <t>17.09.2023 07:38:53</t>
  </si>
  <si>
    <t>17.09.2023 08:28:01</t>
  </si>
  <si>
    <t>SANCAKLI BOZKÖY KÖK 45-71-M00087_KÖY İÇİ RİNG-2 M04_61320834</t>
  </si>
  <si>
    <t>17.09.2023 07:45:24</t>
  </si>
  <si>
    <t>17.09.2023 08:56:04</t>
  </si>
  <si>
    <t>AKSELENDİ İM 45-72-A00004_MORALILAR ÇIKIŞ L22_2326923</t>
  </si>
  <si>
    <t>17.09.2023 07:52:44</t>
  </si>
  <si>
    <t>17.09.2023 09:42:24</t>
  </si>
  <si>
    <t>URLA İM 35-19-A00001_TR-2 ŞEHİR FİDERİ L02_2048623</t>
  </si>
  <si>
    <t>17.09.2023 08:01:39</t>
  </si>
  <si>
    <t>17.09.2023 08:09:52</t>
  </si>
  <si>
    <t>17.09.2023 08:05:57</t>
  </si>
  <si>
    <t>17.09.2023 08:10:43</t>
  </si>
  <si>
    <t>ÇIRPI İM 35-20-A00002_ARIKBAŞI L12_2054987</t>
  </si>
  <si>
    <t>17.09.2023 08:09:07</t>
  </si>
  <si>
    <t>17.09.2023 08:14:51</t>
  </si>
  <si>
    <t>17.09.2023 08:09:28</t>
  </si>
  <si>
    <t>17.09.2023 09:53:23</t>
  </si>
  <si>
    <t>KOLDERE KÖK 45-80-M00051_GÜMÜLCELİ M011_73403320</t>
  </si>
  <si>
    <t>17.09.2023 08:12:24</t>
  </si>
  <si>
    <t>17.09.2023 08:35:14</t>
  </si>
  <si>
    <t>DM-14/2 45-71-M00373_953197154_953197154</t>
  </si>
  <si>
    <t>17.09.2023 08:23:31</t>
  </si>
  <si>
    <t>17.09.2023 12:00:24</t>
  </si>
  <si>
    <t>MENDERES DM-2/TR-1 35-22-M00300_PERLİT M18_2095706</t>
  </si>
  <si>
    <t>17.09.2023 08:26:13</t>
  </si>
  <si>
    <t>17.09.2023 08:35:24</t>
  </si>
  <si>
    <t>BALABAN TAŞLI TR-2 35-24-M00256_ H_49935135</t>
  </si>
  <si>
    <t>17.09.2023 08:26:16</t>
  </si>
  <si>
    <t>17.09.2023 10:23:04</t>
  </si>
  <si>
    <t>17.09.2023 08:28:10</t>
  </si>
  <si>
    <t>17.09.2023 13:05:02</t>
  </si>
  <si>
    <t>17.09.2023 08:37:24</t>
  </si>
  <si>
    <t>17.09.2023 08:45:06</t>
  </si>
  <si>
    <t>MEDAR TR-8 45-72-L00285_ H_79409951</t>
  </si>
  <si>
    <t>17.09.2023 08:37:32</t>
  </si>
  <si>
    <t>17.09.2023 10:46:11</t>
  </si>
  <si>
    <t>SOMA TR-12/1 45-82-M00089_945528569_945528569</t>
  </si>
  <si>
    <t>17.09.2023 08:38:12</t>
  </si>
  <si>
    <t>17.09.2023 13:32:06</t>
  </si>
  <si>
    <t>17.09.2023 08:47:57</t>
  </si>
  <si>
    <t>17.09.2023 08:57:59</t>
  </si>
  <si>
    <t>TR-45 35-16-L00045_47569374_56352665_56352665</t>
  </si>
  <si>
    <t>17.09.2023 08:55:30</t>
  </si>
  <si>
    <t>17.09.2023 15:09:37</t>
  </si>
  <si>
    <t>TURGUTALP TOKİ TR-5 45-82-M00434_45-82-M00434_47241330</t>
  </si>
  <si>
    <t>17.09.2023 08:57:34</t>
  </si>
  <si>
    <t>17.09.2023 15:11:57</t>
  </si>
  <si>
    <t>17.09.2023 09:00:11</t>
  </si>
  <si>
    <t>17.09.2023 11:00:44</t>
  </si>
  <si>
    <t>IŞIKLAR TM 35-02-A00006_HURDACILAR M50_2088673</t>
  </si>
  <si>
    <t>17.09.2023 09:01:07</t>
  </si>
  <si>
    <t>17.09.2023 13:41:14</t>
  </si>
  <si>
    <t>17.09.2023 09:01:09</t>
  </si>
  <si>
    <t>17.09.2023 10:11:12</t>
  </si>
  <si>
    <t>DEĞİRMENDERE DM 35-22-M00085_DEĞİRMENDERE-1 M05_50066536</t>
  </si>
  <si>
    <t>17.09.2023 09:02:34</t>
  </si>
  <si>
    <t>17.09.2023 09:55:57</t>
  </si>
  <si>
    <t>TURGUTALP TOKİ TR-6 45-82-M00435_45-82-M00435_47241566</t>
  </si>
  <si>
    <t>17.09.2023 09:02:53</t>
  </si>
  <si>
    <t>17.09.2023 15:12:58</t>
  </si>
  <si>
    <t>17.09.2023 09:08:11</t>
  </si>
  <si>
    <t>17.09.2023 13:58:57</t>
  </si>
  <si>
    <t>DM-12 45-71-M00305_DM-12/02 (LALELİ İ.Ö.) M07_2079876</t>
  </si>
  <si>
    <t>17.09.2023 09:08:27</t>
  </si>
  <si>
    <t>17.09.2023 10:04:35</t>
  </si>
  <si>
    <t>17.09.2023 09:08:58</t>
  </si>
  <si>
    <t>17.09.2023 16:22:53</t>
  </si>
  <si>
    <t>TR-151 35-15-L00151_35-15-L00151_2366032</t>
  </si>
  <si>
    <t>17.09.2023 09:13:22</t>
  </si>
  <si>
    <t>17.09.2023 15:08:52</t>
  </si>
  <si>
    <t>M-1148 35-09-M01148_M-540 M01_47617192</t>
  </si>
  <si>
    <t>17.09.2023 09:14:07</t>
  </si>
  <si>
    <t>17.09.2023 12:17:54</t>
  </si>
  <si>
    <t>DM08/TR02 45-73-M00003_45-73-M00003_66742825</t>
  </si>
  <si>
    <t>17.09.2023 09:17:28</t>
  </si>
  <si>
    <t>17.09.2023 12:18:44</t>
  </si>
  <si>
    <t>DM08/TR01 45-73-M00017_45-73-M00017_66749592</t>
  </si>
  <si>
    <t>17.09.2023 09:19:45</t>
  </si>
  <si>
    <t>17.09.2023 10:03:24</t>
  </si>
  <si>
    <t>PANCAR OSB DM-1 35-26-M00869_AYRANCILAR-1 (ÇETMEN-SELAMPEN) M13_2123014</t>
  </si>
  <si>
    <t>17.09.2023 09:21:05</t>
  </si>
  <si>
    <t>17.09.2023 15:32:44</t>
  </si>
  <si>
    <t>17.09.2023 09:21:11</t>
  </si>
  <si>
    <t>17.09.2023 09:22:44</t>
  </si>
  <si>
    <t>17.09.2023 09:24:04</t>
  </si>
  <si>
    <t>17.09.2023 14:21:24</t>
  </si>
  <si>
    <t>MEHMET İNCE SULAMA GRUBU 35-27-M00174_DIREK TIPI TRAFO HUCRESI H01_2051630</t>
  </si>
  <si>
    <t>17.09.2023 09:25:41</t>
  </si>
  <si>
    <t>17.09.2023 11:23:44</t>
  </si>
  <si>
    <t>L-308 35-18-L00308_950462188_950462188</t>
  </si>
  <si>
    <t>17.09.2023 09:34:25</t>
  </si>
  <si>
    <t>17.09.2023 10:47:01</t>
  </si>
  <si>
    <t>ARSLANLAR TM 35-26-A00004_SANAYİ-2 M11_2056033</t>
  </si>
  <si>
    <t>17.09.2023 09:37:46</t>
  </si>
  <si>
    <t>17.09.2023 10:17:44</t>
  </si>
  <si>
    <t>TR-2/30 45-72-L00030_45-72-L00030_61322854</t>
  </si>
  <si>
    <t>17.09.2023 09:39:27</t>
  </si>
  <si>
    <t>17.09.2023 11:05:49</t>
  </si>
  <si>
    <t>SANCAKLI BOZKÖY TR-4 45-71-M00564_DIREK TIPI TRAFO HUCRESI H01_2079929</t>
  </si>
  <si>
    <t>17.09.2023 09:45:01</t>
  </si>
  <si>
    <t>17.09.2023 12:59:27</t>
  </si>
  <si>
    <t>K-3145 VOSMER ÖZEL TR 35-08-K03145Ö_ K03_2075610</t>
  </si>
  <si>
    <t>17.09.2023 09:47:17</t>
  </si>
  <si>
    <t>17.09.2023 18:04:18</t>
  </si>
  <si>
    <t>17.09.2023 09:47:54</t>
  </si>
  <si>
    <t>17.09.2023 10:45:35</t>
  </si>
  <si>
    <t>URLA TM-1 35-19-A00004_URLA-2 M12_2054380</t>
  </si>
  <si>
    <t>17.09.2023 09:48:24</t>
  </si>
  <si>
    <t>17.09.2023 12:11:00</t>
  </si>
  <si>
    <t>TR-2/115 45-83-L00115_45-83-L00115_2356785</t>
  </si>
  <si>
    <t>17.09.2023 09:48:37</t>
  </si>
  <si>
    <t>17.09.2023 11:13:04</t>
  </si>
  <si>
    <t>MENDERES DM-2/TR-1 35-22-M00300_DM-1/TR-1 M04_2328339</t>
  </si>
  <si>
    <t>17.09.2023 09:53:43</t>
  </si>
  <si>
    <t>17.09.2023 14:33:34</t>
  </si>
  <si>
    <t>M-261 ULAMIŞ 35-14-M00261_35-14-M00261_2357589</t>
  </si>
  <si>
    <t>17.09.2023 09:54:44</t>
  </si>
  <si>
    <t>17.09.2023 14:21:50</t>
  </si>
  <si>
    <t>MURADİYE DM-4/2 KÖK 45-71-M00230_İKON AMBALAJ M11_72097944</t>
  </si>
  <si>
    <t>17.09.2023 09:57:25</t>
  </si>
  <si>
    <t>17.09.2023 12:07:53</t>
  </si>
  <si>
    <t>17.09.2023 09:59:21</t>
  </si>
  <si>
    <t>17.09.2023 14:08:43</t>
  </si>
  <si>
    <t>K-3771 35-08-K03771_TRAFO K02_42028792</t>
  </si>
  <si>
    <t>17.09.2023 10:00:00</t>
  </si>
  <si>
    <t>17.09.2023 10:10:50</t>
  </si>
  <si>
    <t>TR-42 35-17-M00042_35-17-M00042_66231123</t>
  </si>
  <si>
    <t>17.09.2023 10:01:43</t>
  </si>
  <si>
    <t>17.09.2023 11:35:44</t>
  </si>
  <si>
    <t>ULUKENT DM-3/12 35-28-M00061_35-28-M00061_66556663</t>
  </si>
  <si>
    <t>17.09.2023 10:02:20</t>
  </si>
  <si>
    <t>17.09.2023 15:45:04</t>
  </si>
  <si>
    <t>TR-73 35-19-L00073_C_91323268_91323268</t>
  </si>
  <si>
    <t>17.09.2023 10:03:10</t>
  </si>
  <si>
    <t>17.09.2023 14:40:49</t>
  </si>
  <si>
    <t>K-541 35-01-K00541_35-01-K00541_42299074</t>
  </si>
  <si>
    <t>17.09.2023 10:04:00</t>
  </si>
  <si>
    <t>17.09.2023 16:50:57</t>
  </si>
  <si>
    <t>DERBENT TR-6 45-83-L00411_DIREK TIPI TRAFO HUCRESI H01_2109227</t>
  </si>
  <si>
    <t>17.09.2023 10:06:35</t>
  </si>
  <si>
    <t>17.09.2023 10:17:14</t>
  </si>
  <si>
    <t>DM02/TR20 KAYMAKAMLIK YANI 45-73-M00011_45-73-M00011_66809323</t>
  </si>
  <si>
    <t>17.09.2023 10:09:05</t>
  </si>
  <si>
    <t>17.09.2023 11:34:14</t>
  </si>
  <si>
    <t>TAŞLIYOL KÖK 35-27-M00495_HatBaşıAyırıcı_85017834 M03_85017834</t>
  </si>
  <si>
    <t>17.09.2023 10:14:25</t>
  </si>
  <si>
    <t>17.09.2023 13:19:44</t>
  </si>
  <si>
    <t>17.09.2023 10:16:00</t>
  </si>
  <si>
    <t>17.09.2023 11:46:54</t>
  </si>
  <si>
    <t>DERBENT TR-1 45-83-L00325_TR-4 L01_72152539</t>
  </si>
  <si>
    <t>17.09.2023 11:16:03</t>
  </si>
  <si>
    <t>17.09.2023 10:22:00</t>
  </si>
  <si>
    <t>17.09.2023 11:19:14</t>
  </si>
  <si>
    <t>17.09.2023 10:38:08</t>
  </si>
  <si>
    <t>KÜÇÜK SANAYİ SİTESİ TR-6 45-83-L00147_TR-5 L01_72139015</t>
  </si>
  <si>
    <t>17.09.2023 10:29:50</t>
  </si>
  <si>
    <t>17.09.2023 14:56:17</t>
  </si>
  <si>
    <t>17.09.2023 10:37:44</t>
  </si>
  <si>
    <t>17.09.2023 11:13:52</t>
  </si>
  <si>
    <t>ATALAN KÖK 35-26-L00247_GÖLLÜCE L06_72823413</t>
  </si>
  <si>
    <t>17.09.2023 12:28:29</t>
  </si>
  <si>
    <t>DM-19/02A 45-71-M02184_KARİPÇİNLER MAKİNA O-13 DİREK M07_65995561</t>
  </si>
  <si>
    <t>17.09.2023 10:40:34</t>
  </si>
  <si>
    <t>17.09.2023 11:22:07</t>
  </si>
  <si>
    <t>17.09.2023 10:53:33</t>
  </si>
  <si>
    <t>17.09.2023 11:11:34</t>
  </si>
  <si>
    <t>M-1853 YAKAKÖY (TR-284) 35-02-M01853_962796184_962796184</t>
  </si>
  <si>
    <t>17.09.2023 10:55:00</t>
  </si>
  <si>
    <t>17.09.2023 14:57:41</t>
  </si>
  <si>
    <t>TR-50 35-30-L00050_DIREK TIPI TRAFO HUCRESI H01_2041786</t>
  </si>
  <si>
    <t>17.09.2023 11:02:09</t>
  </si>
  <si>
    <t>17.09.2023 13:05:35</t>
  </si>
  <si>
    <t>GÖLMARMARA İM 45-85-A00001_HatBaşıAyırıcı_53135978 L28_53135978</t>
  </si>
  <si>
    <t>17.09.2023 11:03:52</t>
  </si>
  <si>
    <t>17.09.2023 11:59:27</t>
  </si>
  <si>
    <t>17.09.2023 11:15:05</t>
  </si>
  <si>
    <t>17.09.2023 11:20:07</t>
  </si>
  <si>
    <t>TR-134 35-15-M00134_48878235_56364418_56364418</t>
  </si>
  <si>
    <t>17.09.2023 11:22:57</t>
  </si>
  <si>
    <t>17.09.2023 17:58:39</t>
  </si>
  <si>
    <t>K-843 35-03-K00843_912676427_912676427</t>
  </si>
  <si>
    <t>17.09.2023 11:32:10</t>
  </si>
  <si>
    <t>17.09.2023 16:45:45</t>
  </si>
  <si>
    <t>17.09.2023 11:47:25</t>
  </si>
  <si>
    <t>17.09.2023 12:01:57</t>
  </si>
  <si>
    <t>M-939 35-22-M00152_KARTAL İ.M. M03_72141304</t>
  </si>
  <si>
    <t>17.09.2023 11:49:49</t>
  </si>
  <si>
    <t>17.09.2023 12:17:58</t>
  </si>
  <si>
    <t>TR-96 35-16-L00096_953354239_953354239</t>
  </si>
  <si>
    <t>17.09.2023 11:50:19</t>
  </si>
  <si>
    <t>17.09.2023 14:19:24</t>
  </si>
  <si>
    <t>YAKAKÖY KÖK 45-75-M00067_HatBaşıAyırıcı_66088498 M02_66088498</t>
  </si>
  <si>
    <t>17.09.2023 11:52:51</t>
  </si>
  <si>
    <t>17.09.2023 14:00:33</t>
  </si>
  <si>
    <t>ÇAMLI KÖYÜ TR-1 35-10-L00024_35-10-L00024_2351573</t>
  </si>
  <si>
    <t>17.09.2023 12:04:34</t>
  </si>
  <si>
    <t>17.09.2023 13:11:57</t>
  </si>
  <si>
    <t>17.09.2023 12:12:18</t>
  </si>
  <si>
    <t>17.09.2023 14:18:18</t>
  </si>
  <si>
    <t>DM-20/TR09-A 45-71-M02372_DM20/TR-13 M02_84312881</t>
  </si>
  <si>
    <t>17.09.2023 12:14:24</t>
  </si>
  <si>
    <t>17.09.2023 13:46:05</t>
  </si>
  <si>
    <t>K-1636 35-01-K01636_B_56383615_56383615</t>
  </si>
  <si>
    <t>17.09.2023 12:17:23</t>
  </si>
  <si>
    <t>17.09.2023 12:32:42</t>
  </si>
  <si>
    <t>DEMİRKÖPRÜ TM 45-78-A00005_HatBaşıAyırıcı_53139462 M05_53139462</t>
  </si>
  <si>
    <t>17.09.2023 12:21:36</t>
  </si>
  <si>
    <t>17.09.2023 13:16:05</t>
  </si>
  <si>
    <t>BALABANLI ÜNER DEVECİ SULAMA GRB TR-7 35-15-M00339_35-15-M00339_2365379</t>
  </si>
  <si>
    <t>17.09.2023 12:22:11</t>
  </si>
  <si>
    <t>17.09.2023 17:02:10</t>
  </si>
  <si>
    <t>ASARLIK HAYVANAT BAHÇESİ GEÇİT 35-28-M00588_ASARLIK TR-10/TOKİ M02_66839890</t>
  </si>
  <si>
    <t>17.09.2023 12:26:14</t>
  </si>
  <si>
    <t>17.09.2023 13:31:14</t>
  </si>
  <si>
    <t>TR-3 35-16-L00003_966671466_966671466</t>
  </si>
  <si>
    <t>17.09.2023 12:30:32</t>
  </si>
  <si>
    <t>17.09.2023 17:35:54</t>
  </si>
  <si>
    <t>L-376 PAZARYERİ 35-18-L00376_950448104_950448104</t>
  </si>
  <si>
    <t>17.09.2023 12:30:57</t>
  </si>
  <si>
    <t>17.09.2023 13:56:18</t>
  </si>
  <si>
    <t>K-1636 35-01-K01636_35-01-K01636_2360042</t>
  </si>
  <si>
    <t>17.09.2023 13:24:51</t>
  </si>
  <si>
    <t>SAZOBA DM 45-72-M00413_HatBaşıAyırıcı_53140191 M08_53140191</t>
  </si>
  <si>
    <t>17.09.2023 12:55:04</t>
  </si>
  <si>
    <t>17.09.2023 13:04:24</t>
  </si>
  <si>
    <t>M-650 35-02-M00650_M-1626 M08_2103547</t>
  </si>
  <si>
    <t>17.09.2023 12:56:11</t>
  </si>
  <si>
    <t>17.09.2023 17:56:54</t>
  </si>
  <si>
    <t>KIRBAŞI TR-1 35-26-L00319_C_81235512_81235512</t>
  </si>
  <si>
    <t>17.09.2023 12:58:44</t>
  </si>
  <si>
    <t>17.09.2023 15:40:12</t>
  </si>
  <si>
    <t>17.09.2023 13:17:36</t>
  </si>
  <si>
    <t>M-850 KARAÇAM KÖK 35-02-M00850_EĞRİDERE M05_2065729</t>
  </si>
  <si>
    <t>17.09.2023 13:08:27</t>
  </si>
  <si>
    <t>17.09.2023 13:44:37</t>
  </si>
  <si>
    <t>MALTEPE TR-1 35-28-M00444_DIREK TIPI TRAFO HUCRESI H01_2109465</t>
  </si>
  <si>
    <t>17.09.2023 13:14:36</t>
  </si>
  <si>
    <t>17.09.2023 17:36:37</t>
  </si>
  <si>
    <t>17.09.2023 13:28:02</t>
  </si>
  <si>
    <t>17.09.2023 16:25:09</t>
  </si>
  <si>
    <t>K-1708 35-01-K01708_35-01-K01708_2352581</t>
  </si>
  <si>
    <t>17.09.2023 13:32:33</t>
  </si>
  <si>
    <t>17.09.2023 13:38:47</t>
  </si>
  <si>
    <t>OSMANGAZİ İM 35-02-A00004_BAYRAKLI M04_2087805</t>
  </si>
  <si>
    <t>17.09.2023 13:35:22</t>
  </si>
  <si>
    <t>17.09.2023 14:41:10</t>
  </si>
  <si>
    <t>BORNOVA 380 GIS TM 35-02-A00015_WESTPARK M09_73019608</t>
  </si>
  <si>
    <t>17.09.2023 13:36:06</t>
  </si>
  <si>
    <t>17.09.2023 13:39:05</t>
  </si>
  <si>
    <t>BORNOVA 380 GIS TM 35-02-A00015_TÜRKELİ M07_73019606</t>
  </si>
  <si>
    <t>17.09.2023 13:36:24</t>
  </si>
  <si>
    <t>17.09.2023 14:26:37</t>
  </si>
  <si>
    <t>TOPALLAR TR-1 35-16-M00092_A_60984443_60984443</t>
  </si>
  <si>
    <t>17.09.2023 13:39:21</t>
  </si>
  <si>
    <t>17.09.2023 18:50:38</t>
  </si>
  <si>
    <t>YENİ ŞAKRAN M-469 35-17-M00469_B_91190588_91190588</t>
  </si>
  <si>
    <t>17.09.2023 13:44:17</t>
  </si>
  <si>
    <t>17.09.2023 14:27:52</t>
  </si>
  <si>
    <t>GÜNYAKA TR-2 45-79-M00479_B_56388696_56388696</t>
  </si>
  <si>
    <t>17.09.2023 13:59:23</t>
  </si>
  <si>
    <t>17.09.2023 15:16:19</t>
  </si>
  <si>
    <t>17.09.2023 14:09:15</t>
  </si>
  <si>
    <t>17.09.2023 14:09:24</t>
  </si>
  <si>
    <t>17.09.2023 14:21:32</t>
  </si>
  <si>
    <t>17.09.2023 14:48:41</t>
  </si>
  <si>
    <t>SELENDİ TR-8 45-81-M00008_945625277_945625277</t>
  </si>
  <si>
    <t>17.09.2023 14:22:41</t>
  </si>
  <si>
    <t>17.09.2023 16:05:02</t>
  </si>
  <si>
    <t>L-90 ULAMIŞ YAREN 35-14-L00090_35-14-L00090_2348575</t>
  </si>
  <si>
    <t>17.09.2023 14:24:32</t>
  </si>
  <si>
    <t>17.09.2023 15:44:34</t>
  </si>
  <si>
    <t>BORNOVA 380 GIS TM 35-02-A00015_HASTANE-2 M04_73019610</t>
  </si>
  <si>
    <t>17.09.2023 14:26:05</t>
  </si>
  <si>
    <t>17.09.2023 14:35:59</t>
  </si>
  <si>
    <t>DM-1/17 45-71-M00041_953222327_953222327</t>
  </si>
  <si>
    <t>17.09.2023 14:28:06</t>
  </si>
  <si>
    <t>17.09.2023 15:16:51</t>
  </si>
  <si>
    <t>K-1403 35-01-K01403_K-4612 K03_2062242</t>
  </si>
  <si>
    <t>17.09.2023 14:31:44</t>
  </si>
  <si>
    <t>17.09.2023 15:05:40</t>
  </si>
  <si>
    <t>ARMAK KÖK 35-26-M00558_KLORAK M04_65935500</t>
  </si>
  <si>
    <t>17.09.2023 14:32:24</t>
  </si>
  <si>
    <t>17.09.2023 14:49:15</t>
  </si>
  <si>
    <t>17.09.2023 14:51:19</t>
  </si>
  <si>
    <t>17.09.2023 14:42:02</t>
  </si>
  <si>
    <t>17.09.2023 14:56:52</t>
  </si>
  <si>
    <t>SOMA TR-16/1 45-82-M00528_945543301_945543301</t>
  </si>
  <si>
    <t>17.09.2023 14:42:22</t>
  </si>
  <si>
    <t>17.09.2023 15:59:23</t>
  </si>
  <si>
    <t>K-188 35-01-K00188_911611394_911611394</t>
  </si>
  <si>
    <t>17.09.2023 14:59:26</t>
  </si>
  <si>
    <t>17.09.2023 16:10:48</t>
  </si>
  <si>
    <t>TR-2/62 45-83-L00062_TR-2/58 L03_2082862</t>
  </si>
  <si>
    <t>17.09.2023 15:03:22</t>
  </si>
  <si>
    <t>17.09.2023 19:12:24</t>
  </si>
  <si>
    <t>SEYREK TR-7 KÖK 35-28-M00379_HatBaşıAyırıcı_92518235 M04_92518235</t>
  </si>
  <si>
    <t>17.09.2023 15:17:31</t>
  </si>
  <si>
    <t>17.09.2023 17:15:25</t>
  </si>
  <si>
    <t>ŞEVKET ŞENGÜL SULAMA GRUBU 35-29-L00671_A_91386982_91386982</t>
  </si>
  <si>
    <t>17.09.2023 15:21:04</t>
  </si>
  <si>
    <t>17.09.2023 17:43:37</t>
  </si>
  <si>
    <t>SAİP TR-2 35-21-L00103_953043867_953043867</t>
  </si>
  <si>
    <t>17.09.2023 15:27:05</t>
  </si>
  <si>
    <t>17.09.2023 17:09:43</t>
  </si>
  <si>
    <t>KOLDERE TR-6 45-80-M00054_45-80-M00054_72196826</t>
  </si>
  <si>
    <t>17.09.2023 16:05:23</t>
  </si>
  <si>
    <t>17.09.2023 17:05:04</t>
  </si>
  <si>
    <t>K-188 35-01-K00188_35-01-K00188_2361998</t>
  </si>
  <si>
    <t>17.09.2023 16:43:11</t>
  </si>
  <si>
    <t>DİNDARLI KÖK TR-3 KAKLIK 45-79-M00395_DİNDARLI KÖY MERKEZİ M04_72035419</t>
  </si>
  <si>
    <t>17.09.2023 16:20:44</t>
  </si>
  <si>
    <t>17.09.2023 16:20:54</t>
  </si>
  <si>
    <t>ALAŞEHİR TR-34 45-73-M00034_TR-32 GİRİŞ M01_61347300</t>
  </si>
  <si>
    <t>17.09.2023 16:39:54</t>
  </si>
  <si>
    <t>17.09.2023 17:04:34</t>
  </si>
  <si>
    <t>DİNDARLI KÖK TR-3 KAKLIK 45-79-M00395_HatBaşıAyırıcı_72341744 M04_72341744</t>
  </si>
  <si>
    <t>17.09.2023 16:42:24</t>
  </si>
  <si>
    <t>17.09.2023 18:04:04</t>
  </si>
  <si>
    <t>TOKİ TR-2 35-15-L01224_TR-169 L03_90324681</t>
  </si>
  <si>
    <t>17.09.2023 16:48:17</t>
  </si>
  <si>
    <t>17.09.2023 17:29:44</t>
  </si>
  <si>
    <t>17.09.2023 16:52:14</t>
  </si>
  <si>
    <t>17.09.2023 19:34:16</t>
  </si>
  <si>
    <t>17.09.2023 16:53:33</t>
  </si>
  <si>
    <t>17.09.2023 17:01:40</t>
  </si>
  <si>
    <t>OVAKENT İM 35-15-A00003_KONAKLI L04_2057395</t>
  </si>
  <si>
    <t>17.09.2023 16:59:13</t>
  </si>
  <si>
    <t>17.09.2023 17:03:46</t>
  </si>
  <si>
    <t>L-36 35-18-L00036_962845500_962845500</t>
  </si>
  <si>
    <t>17.09.2023 17:13:57</t>
  </si>
  <si>
    <t>17.09.2023 20:10:47</t>
  </si>
  <si>
    <t>17.09.2023 17:17:21</t>
  </si>
  <si>
    <t>17.09.2023 17:41:07</t>
  </si>
  <si>
    <t>TÜPÜLER KEPEZ TR-1 45-75-M00136_45-75-M00136_2356197</t>
  </si>
  <si>
    <t>17.09.2023 17:23:49</t>
  </si>
  <si>
    <t>17.09.2023 18:38:56</t>
  </si>
  <si>
    <t>K-928 35-04-K00928_H H1B_5812475</t>
  </si>
  <si>
    <t>17.09.2023 17:23:56</t>
  </si>
  <si>
    <t>17.09.2023 18:56:16</t>
  </si>
  <si>
    <t>KARAHIDIRLI TR-1 35-16-M00048_953332847_953332847</t>
  </si>
  <si>
    <t>17.09.2023 17:31:20</t>
  </si>
  <si>
    <t>17.09.2023 20:04:06</t>
  </si>
  <si>
    <t>17.09.2023 18:17:52</t>
  </si>
  <si>
    <t>TR-1/18-A 45-72-M00102_956503526_956503526</t>
  </si>
  <si>
    <t>17.09.2023 17:42:08</t>
  </si>
  <si>
    <t>17.09.2023 19:35:23</t>
  </si>
  <si>
    <t>17.09.2023 17:48:34</t>
  </si>
  <si>
    <t>17.09.2023 17:54:16</t>
  </si>
  <si>
    <t>M-1621 35-02-M01621_M-1629 M06_2102203</t>
  </si>
  <si>
    <t>17.09.2023 17:50:12</t>
  </si>
  <si>
    <t>17.09.2023 18:57:19</t>
  </si>
  <si>
    <t>GÖRDES TR-14 45-75-M00014_945608468_945608468</t>
  </si>
  <si>
    <t>17.09.2023 18:09:32</t>
  </si>
  <si>
    <t>17.09.2023 19:30:33</t>
  </si>
  <si>
    <t>KIRANKÖY ALANYAKA TR-1 45-75-M00189_B_56385893_56385893</t>
  </si>
  <si>
    <t>17.09.2023 18:09:39</t>
  </si>
  <si>
    <t>17.09.2023 20:15:30</t>
  </si>
  <si>
    <t>17.09.2023 18:20:47</t>
  </si>
  <si>
    <t>17.09.2023 18:30:34</t>
  </si>
  <si>
    <t>17.09.2023 18:27:38</t>
  </si>
  <si>
    <t>17.09.2023 19:13:09</t>
  </si>
  <si>
    <t>DM-8 45-71-M00295_E.HARMANDALI YOLU TR-13 M09_66408424</t>
  </si>
  <si>
    <t>17.09.2023 18:27:55</t>
  </si>
  <si>
    <t>17.09.2023 19:11:37</t>
  </si>
  <si>
    <t>17.09.2023 18:45:45</t>
  </si>
  <si>
    <t>17.09.2023 18:49:24</t>
  </si>
  <si>
    <t>L-289 DEMET AKBAĞ TRAFO 35-18-L00289_950456276_950456276</t>
  </si>
  <si>
    <t>17.09.2023 18:46:57</t>
  </si>
  <si>
    <t>17.09.2023 20:20:10</t>
  </si>
  <si>
    <t>TR-61 45-78-M00061_953261133_953261133</t>
  </si>
  <si>
    <t>17.09.2023 18:52:01</t>
  </si>
  <si>
    <t>17.09.2023 19:34:08</t>
  </si>
  <si>
    <t>YEŞİLYURT TR-2 45-73-M00481_945644181_945644181</t>
  </si>
  <si>
    <t>17.09.2023 18:59:11</t>
  </si>
  <si>
    <t>17.09.2023 19:41:17</t>
  </si>
  <si>
    <t>UĞURLU KÖK 45-86-M00045_HatBaşıAyırıcı_53135438 M03_53135438</t>
  </si>
  <si>
    <t>17.09.2023 19:06:54</t>
  </si>
  <si>
    <t>17.09.2023 19:42:04</t>
  </si>
  <si>
    <t>GERÇEKLİ TR-2 35-15-L00649_A_56371072_56371072</t>
  </si>
  <si>
    <t>17.09.2023 19:06:55</t>
  </si>
  <si>
    <t>17.09.2023 20:44:07</t>
  </si>
  <si>
    <t>TR-2/28 45-83-L00028_45-83-L00028_2371445</t>
  </si>
  <si>
    <t>17.09.2023 19:08:50</t>
  </si>
  <si>
    <t>17.09.2023 20:16:17</t>
  </si>
  <si>
    <t>17.09.2023 19:16:47</t>
  </si>
  <si>
    <t>17.09.2023 20:07:45</t>
  </si>
  <si>
    <t>YUKARI ŞEHİT KEMAL TR 35-17-M00358_950314662_950314662</t>
  </si>
  <si>
    <t>17.09.2023 19:16:49</t>
  </si>
  <si>
    <t>17.09.2023 20:18:20</t>
  </si>
  <si>
    <t>GÖÇBEYLİ TR-4 35-16-M00019_C_90935248_90935248</t>
  </si>
  <si>
    <t>17.09.2023 19:21:29</t>
  </si>
  <si>
    <t>17.09.2023 20:37:29</t>
  </si>
  <si>
    <t>TR-11 35-26-M00011_12125701_56358360_56358360</t>
  </si>
  <si>
    <t>17.09.2023 19:27:20</t>
  </si>
  <si>
    <t>17.09.2023 20:51:23</t>
  </si>
  <si>
    <t>K-928 35-04-K00928_H H3B_5819648</t>
  </si>
  <si>
    <t>17.09.2023 19:29:24</t>
  </si>
  <si>
    <t>17.09.2023 21:25:45</t>
  </si>
  <si>
    <t>MURADİYE ORTA ÖLÇEKLİ SANAYİ TR-11 45-71-M00229_A A1_44453753</t>
  </si>
  <si>
    <t>17.09.2023 19:31:33</t>
  </si>
  <si>
    <t>17.09.2023 21:39:31</t>
  </si>
  <si>
    <t>ÇANDARLI TR-5 35-30-M00005_955321866_955321866</t>
  </si>
  <si>
    <t>17.09.2023 19:37:44</t>
  </si>
  <si>
    <t>17.09.2023 21:25:30</t>
  </si>
  <si>
    <t>17.09.2023 19:38:38</t>
  </si>
  <si>
    <t>17.09.2023 20:21:54</t>
  </si>
  <si>
    <t>17.09.2023 19:44:34</t>
  </si>
  <si>
    <t>17.09.2023 20:20:25</t>
  </si>
  <si>
    <t>M-1622 35-02-M01622_TR-3 M03_2100012</t>
  </si>
  <si>
    <t>17.09.2023 19:45:26</t>
  </si>
  <si>
    <t>17.09.2023 21:06:09</t>
  </si>
  <si>
    <t>TR-140 ŞHT.ALİ DERELİ MEVKİİ 35-15-L00140_C_56372473_56372473</t>
  </si>
  <si>
    <t>17.09.2023 19:51:37</t>
  </si>
  <si>
    <t>17.09.2023 22:01:04</t>
  </si>
  <si>
    <t>UĞURLU KÖK 45-86-M00045_HatBaşıAyırıcı_53135359 M03_53135359</t>
  </si>
  <si>
    <t>17.09.2023 20:01:06</t>
  </si>
  <si>
    <t>17.09.2023 21:04:46</t>
  </si>
  <si>
    <t>KARAHIDIRLI TR-1 35-16-M00048_35-16-M00048_2357414</t>
  </si>
  <si>
    <t>17.09.2023 20:20:22</t>
  </si>
  <si>
    <t>YUKARI ŞEHİT KEMAL TR 35-17-M00358_C_56357348_56357348</t>
  </si>
  <si>
    <t>17.09.2023 21:23:48</t>
  </si>
  <si>
    <t>M-285 35-14-M00305_A A1_66553260</t>
  </si>
  <si>
    <t>17.09.2023 20:34:00</t>
  </si>
  <si>
    <t>17.09.2023 21:46:40</t>
  </si>
  <si>
    <t>GÖÇBEYLİ TR-4 35-16-M00019_35-16-M00019_2347123</t>
  </si>
  <si>
    <t>17.09.2023 20:41:57</t>
  </si>
  <si>
    <t>KARAVELİLER TR-1 KÖK 35-20-L00137_ÇIRPI L07_2050222</t>
  </si>
  <si>
    <t>17.09.2023 20:57:34</t>
  </si>
  <si>
    <t>17.09.2023 21:07:54</t>
  </si>
  <si>
    <t>KARAVELİLER TR-2 35-20-L00141_35-20-L00141_2356580</t>
  </si>
  <si>
    <t>17.09.2023 21:19:05</t>
  </si>
  <si>
    <t>17.09.2023 21:51:16</t>
  </si>
  <si>
    <t>K-1497 35-02-K01497_99723359_99723359</t>
  </si>
  <si>
    <t>17.09.2023 21:21:17</t>
  </si>
  <si>
    <t>17.09.2023 22:03:13</t>
  </si>
  <si>
    <t>L-216 YEŞEREN 35-18-L00216_950461409_950461409</t>
  </si>
  <si>
    <t>17.09.2023 21:27:20</t>
  </si>
  <si>
    <t>17.09.2023 23:50:16</t>
  </si>
  <si>
    <t>TR-1/11 45-83-M00011_MATLI YEM M04_83843136</t>
  </si>
  <si>
    <t>17.09.2023 21:40:37</t>
  </si>
  <si>
    <t>17.09.2023 22:08:44</t>
  </si>
  <si>
    <t>TR-173 45-78-L00173_953266056_953266056</t>
  </si>
  <si>
    <t>17.09.2023 21:42:58</t>
  </si>
  <si>
    <t>17.09.2023 22:38:55</t>
  </si>
  <si>
    <t>17.09.2023 21:54:53</t>
  </si>
  <si>
    <t>18.09.2023 05:33:06</t>
  </si>
  <si>
    <t>TR-140 ŞHT.ALİ DERELİ MEVKİİ 35-15-L00140_35-15-L00140_2366030</t>
  </si>
  <si>
    <t>17.09.2023 23:12:59</t>
  </si>
  <si>
    <t>YENİ KENT TR-3 35-16-M00028_A_56395766_56395766</t>
  </si>
  <si>
    <t>17.09.2023 22:15:00</t>
  </si>
  <si>
    <t>17.09.2023 23:57:31</t>
  </si>
  <si>
    <t>17.09.2023 22:15:54</t>
  </si>
  <si>
    <t>17.09.2023 23:48:03</t>
  </si>
  <si>
    <t>KAŞIKÇI BAHADIRLAR TR 45-75-M00097_A_91434096_91434096</t>
  </si>
  <si>
    <t>17.09.2023 22:34:42</t>
  </si>
  <si>
    <t>18.09.2023 01:28:14</t>
  </si>
  <si>
    <t>AYDOĞDU TR-1 45-73-M00899_45-73-M00899_2355334</t>
  </si>
  <si>
    <t>17.09.2023 22:52:04</t>
  </si>
  <si>
    <t>17.09.2023 23:15:44</t>
  </si>
  <si>
    <t>GÜLENYAKA ÇAMLIK MAH. TR-3 45-73-M00518_45-73-M00518_2364571</t>
  </si>
  <si>
    <t>17.09.2023 23:01:35</t>
  </si>
  <si>
    <t>18.09.2023 02:24:16</t>
  </si>
  <si>
    <t>17.09.2023 23:14:14</t>
  </si>
  <si>
    <t>17.09.2023 23:57:44</t>
  </si>
  <si>
    <t>ILGIN HATBAŞI KÖK 45-73-M01292_HatBaşıAyırıcı_98603721 M01_98603721</t>
  </si>
  <si>
    <t>17.09.2023 23:27:10</t>
  </si>
  <si>
    <t>18.09.2023 00:46:27</t>
  </si>
  <si>
    <t>ÖRSELLİ KÖYÜ TR-1 45-71-M01685_43175975_56388873_56388873</t>
  </si>
  <si>
    <t>17.09.2023 23:44:24</t>
  </si>
  <si>
    <t>18.09.2023 01:53:20</t>
  </si>
  <si>
    <t>YOLÜSTÜ TR-11 35-15-M00268_B_91244724_91244724</t>
  </si>
  <si>
    <t>18.09.2023 00:04:16</t>
  </si>
  <si>
    <t>18.09.2023 00:59:09</t>
  </si>
  <si>
    <t>DM-1/38 45-71-M00050_953195748_953195748</t>
  </si>
  <si>
    <t>18.09.2023 00:09:06</t>
  </si>
  <si>
    <t>18.09.2023 01:54:20</t>
  </si>
  <si>
    <t>TR-114 35-16-L00114_35-16-L00114_2347077</t>
  </si>
  <si>
    <t>18.09.2023 00:57:49</t>
  </si>
  <si>
    <t>18.09.2023 01:28:54</t>
  </si>
  <si>
    <t>18.09.2023 01:13:08</t>
  </si>
  <si>
    <t>18.09.2023 01:15:53</t>
  </si>
  <si>
    <t>18.09.2023 01:47:10</t>
  </si>
  <si>
    <t>18.09.2023 02:17:21</t>
  </si>
  <si>
    <t>TOPARLAR KARŞI MAH.TR-2 35-29-L00324_C_56400167_56400167</t>
  </si>
  <si>
    <t>18.09.2023 02:03:41</t>
  </si>
  <si>
    <t>18.09.2023 03:22:17</t>
  </si>
  <si>
    <t>18.09.2023 02:21:58</t>
  </si>
  <si>
    <t>18.09.2023 02:22:34</t>
  </si>
  <si>
    <t>ZEYTİNLİOVA TR-14 45-72-L00408_45-72-L00408_66581990</t>
  </si>
  <si>
    <t>18.09.2023 02:52:15</t>
  </si>
  <si>
    <t>18.09.2023 04:27:23</t>
  </si>
  <si>
    <t>ÖRSELLİ KÖYÜ TR-1 45-71-M01685_45-71-M01685_2357065</t>
  </si>
  <si>
    <t>18.09.2023 02:57:44</t>
  </si>
  <si>
    <t>18.09.2023 05:04:17</t>
  </si>
  <si>
    <t>18.09.2023 03:15:24</t>
  </si>
  <si>
    <t>18.09.2023 03:15:54</t>
  </si>
  <si>
    <t>ZEYTİNLİOVA TR-1 KÖK 45-72-L00389_BALLICA İM GİRİŞ L01_2103426</t>
  </si>
  <si>
    <t>18.09.2023 04:07:24</t>
  </si>
  <si>
    <t>18.09.2023 04:11:15</t>
  </si>
  <si>
    <t>SEKİ KÖY TR-4 35-15-L00134_C_56397692_56397692</t>
  </si>
  <si>
    <t>18.09.2023 04:52:36</t>
  </si>
  <si>
    <t>18.09.2023 07:24:50</t>
  </si>
  <si>
    <t>M-1626 35-02-M01626_M-1625 M04_2322730</t>
  </si>
  <si>
    <t>18.09.2023 05:02:35</t>
  </si>
  <si>
    <t>18.09.2023 08:55:34</t>
  </si>
  <si>
    <t>LÜTFİYE KÖK 45-80-M02970_KUMKUYUCAK    TST-1 M03_84270514</t>
  </si>
  <si>
    <t>18.09.2023 06:54:05</t>
  </si>
  <si>
    <t>18.09.2023 06:55:17</t>
  </si>
  <si>
    <t>K-1711 35-02-K01711_B_56374883_56374883</t>
  </si>
  <si>
    <t>18.09.2023 07:10:44</t>
  </si>
  <si>
    <t>18.09.2023 17:22:00</t>
  </si>
  <si>
    <t>TOPARLAR KARŞI MAH.TR-2 35-29-L00324_DIREK TIPI TRAFO HUCRESI H01_2095009</t>
  </si>
  <si>
    <t>18.09.2023 07:13:56</t>
  </si>
  <si>
    <t>18.09.2023 09:55:04</t>
  </si>
  <si>
    <t>M-2846 35-03-M02846_KARACAAĞAÇ M01_82471958</t>
  </si>
  <si>
    <t>18.09.2023 07:19:54</t>
  </si>
  <si>
    <t>18.09.2023 09:33:04</t>
  </si>
  <si>
    <t>DM-2/TR-12 (ESKİ TR-6) 35-13-L00006_ H_53088907</t>
  </si>
  <si>
    <t>18.09.2023 07:28:54</t>
  </si>
  <si>
    <t>18.09.2023 09:16:14</t>
  </si>
  <si>
    <t>URGANLI TR-9 45-83-M00549_DAĞITIM TRAFOSU -  TR-1 M04_2098603</t>
  </si>
  <si>
    <t>18.09.2023 07:39:48</t>
  </si>
  <si>
    <t>18.09.2023 08:36:34</t>
  </si>
  <si>
    <t>18.09.2023 07:49:46</t>
  </si>
  <si>
    <t>18.09.2023 09:36:48</t>
  </si>
  <si>
    <t>K-1864 35-09-K01864_97779102_97779102</t>
  </si>
  <si>
    <t>18.09.2023 07:50:29</t>
  </si>
  <si>
    <t>18.09.2023 08:55:10</t>
  </si>
  <si>
    <t>DAĞDERE DM 45-72-M00097_HatBaşıAyırıcı_66364230 M05_66364230</t>
  </si>
  <si>
    <t>18.09.2023 07:54:06</t>
  </si>
  <si>
    <t>18.09.2023 10:47:52</t>
  </si>
  <si>
    <t>18.09.2023 07:59:12</t>
  </si>
  <si>
    <t>18.09.2023 15:37:17</t>
  </si>
  <si>
    <t>ÇİLE DM 35-22-M00086_ÇAKALTEPE M04_50064042</t>
  </si>
  <si>
    <t>18.09.2023 08:03:34</t>
  </si>
  <si>
    <t>18.09.2023 08:56:03</t>
  </si>
  <si>
    <t>KAYACIK KOŞUBURNU TR-1 45-75-M00216_D_56389201_56389201</t>
  </si>
  <si>
    <t>18.09.2023 08:08:16</t>
  </si>
  <si>
    <t>18.09.2023 11:15:41</t>
  </si>
  <si>
    <t>GÜMÜLDÜR DM 35-25-M00100_BARAJ M01_2309330</t>
  </si>
  <si>
    <t>18.09.2023 08:10:42</t>
  </si>
  <si>
    <t>18.09.2023 12:26:34</t>
  </si>
  <si>
    <t>18.09.2023 08:13:34</t>
  </si>
  <si>
    <t>18.09.2023 09:49:28</t>
  </si>
  <si>
    <t>18.09.2023 08:14:06</t>
  </si>
  <si>
    <t>18.09.2023 13:19:06</t>
  </si>
  <si>
    <t>KAHRAMANDERE İM 35-10-A00002_GÖNEN M09_2096980</t>
  </si>
  <si>
    <t>18.09.2023 08:28:26</t>
  </si>
  <si>
    <t>18.09.2023 08:36:48</t>
  </si>
  <si>
    <t>KARGIN KÖK 45-71-M00095_ESKİ KARAOĞLANLI (BAYIRLAR PETROL) M02_2076274</t>
  </si>
  <si>
    <t>18.09.2023 08:28:40</t>
  </si>
  <si>
    <t>18.09.2023 11:22:29</t>
  </si>
  <si>
    <t>M-2465 35-09-M02465_913476998_913476998</t>
  </si>
  <si>
    <t>18.09.2023 08:36:38</t>
  </si>
  <si>
    <t>18.09.2023 09:39:44</t>
  </si>
  <si>
    <t>M-1323 35-22-M00146_35-22-M00146_72145885</t>
  </si>
  <si>
    <t>18.09.2023 08:38:32</t>
  </si>
  <si>
    <t>18.09.2023 10:21:37</t>
  </si>
  <si>
    <t>MENEMEN TR-13 35-28-L00013_953383669_953383669</t>
  </si>
  <si>
    <t>18.09.2023 08:51:06</t>
  </si>
  <si>
    <t>18.09.2023 11:29:43</t>
  </si>
  <si>
    <t>SOMA TR-22/1 45-82-M00112_45-82-M00112_2359764</t>
  </si>
  <si>
    <t>18.09.2023 08:52:31</t>
  </si>
  <si>
    <t>18.09.2023 14:41:28</t>
  </si>
  <si>
    <t>M-992 35-03-M00992_A A1_5893457</t>
  </si>
  <si>
    <t>18.09.2023 08:59:14</t>
  </si>
  <si>
    <t>18.09.2023 11:34:12</t>
  </si>
  <si>
    <t>KAYIŞLAR KÖK 45-80-M00183_YENİOSMANİYE M04_72195717</t>
  </si>
  <si>
    <t>18.09.2023 09:00:14</t>
  </si>
  <si>
    <t>18.09.2023 09:47:18</t>
  </si>
  <si>
    <t>18.09.2023 09:00:40</t>
  </si>
  <si>
    <t>18.09.2023 09:09:21</t>
  </si>
  <si>
    <t>TR-77 35-17-M00077_DAĞITIM TRAFO TR-77 M03_66375435</t>
  </si>
  <si>
    <t>18.09.2023 09:00:59</t>
  </si>
  <si>
    <t>18.09.2023 09:27:04</t>
  </si>
  <si>
    <t>GÜMÜLDÜR DM 35-25-M00100_SEFERİHİSAR M20_2309324</t>
  </si>
  <si>
    <t>18.09.2023 09:01:23</t>
  </si>
  <si>
    <t>18.09.2023 15:00:44</t>
  </si>
  <si>
    <t>SEYİTOBA TR-1 45-80-L00177_A_56384550_56384550</t>
  </si>
  <si>
    <t>18.09.2023 09:01:28</t>
  </si>
  <si>
    <t>18.09.2023 17:28:55</t>
  </si>
  <si>
    <t>TR-1/80-A 45-72-M00119_45-72-M00119_2351693</t>
  </si>
  <si>
    <t>18.09.2023 09:01:40</t>
  </si>
  <si>
    <t>18.09.2023 10:12:15</t>
  </si>
  <si>
    <t>KIRKAĞAÇ TR-1 45-76-M00001_45-76-M00001_72215522</t>
  </si>
  <si>
    <t>18.09.2023 09:03:23</t>
  </si>
  <si>
    <t>18.09.2023 14:46:53</t>
  </si>
  <si>
    <t>M-984 35-03-M00984_M-1023 M01_41952310</t>
  </si>
  <si>
    <t>18.09.2023 09:06:31</t>
  </si>
  <si>
    <t>18.09.2023 13:25:48</t>
  </si>
  <si>
    <t>18.09.2023 09:07:33</t>
  </si>
  <si>
    <t>18.09.2023 13:51:31</t>
  </si>
  <si>
    <t>TURGUTALP TOKİ TR-2 45-82-M00433_45-82-M00433_47240825</t>
  </si>
  <si>
    <t>18.09.2023 09:07:46</t>
  </si>
  <si>
    <t>18.09.2023 14:33:16</t>
  </si>
  <si>
    <t>GÖÇBEYLİ TR-6 35-16-M00021_DIREK TIPI TRAFO HUCRESI H01_2043711</t>
  </si>
  <si>
    <t>18.09.2023 09:07:53</t>
  </si>
  <si>
    <t>18.09.2023 15:50:25</t>
  </si>
  <si>
    <t>K-984 GEÇİT 35-07-K04836_K-3247 / K-2971 K01_66858696</t>
  </si>
  <si>
    <t>18.09.2023 09:08:42</t>
  </si>
  <si>
    <t>18.09.2023 20:31:24</t>
  </si>
  <si>
    <t>18.09.2023 09:09:54</t>
  </si>
  <si>
    <t>18.09.2023 09:31:35</t>
  </si>
  <si>
    <t>GÖÇBEYLİ DM 35-16-M00139_GÖÇBEYLİ M01_72044683</t>
  </si>
  <si>
    <t>18.09.2023 09:12:54</t>
  </si>
  <si>
    <t>18.09.2023 09:42:14</t>
  </si>
  <si>
    <t>TİRE İM-DM-1 35-29-A00001_DOYRANLI L11_2059658</t>
  </si>
  <si>
    <t>18.09.2023 09:13:31</t>
  </si>
  <si>
    <t>18.09.2023 09:33:23</t>
  </si>
  <si>
    <t>K-3505 35-01-K03505_35-01-K03505_2346807</t>
  </si>
  <si>
    <t>18.09.2023 09:13:50</t>
  </si>
  <si>
    <t>18.09.2023 09:38:55</t>
  </si>
  <si>
    <t>18.09.2023 09:14:10</t>
  </si>
  <si>
    <t>18.09.2023 16:53:28</t>
  </si>
  <si>
    <t>18.09.2023 09:19:41</t>
  </si>
  <si>
    <t>18.09.2023 16:12:48</t>
  </si>
  <si>
    <t>K-3982 35-07-K03982_K-4140 K02_48408232</t>
  </si>
  <si>
    <t>18.09.2023 09:25:00</t>
  </si>
  <si>
    <t>18.09.2023 15:26:36</t>
  </si>
  <si>
    <t>K-855 35-01-K00855_D_56377168_56377168</t>
  </si>
  <si>
    <t>18.09.2023 09:29:12</t>
  </si>
  <si>
    <t>18.09.2023 12:41:10</t>
  </si>
  <si>
    <t>K-855 35-01-K00855_E_56377167_56377167</t>
  </si>
  <si>
    <t>18.09.2023 09:33:13</t>
  </si>
  <si>
    <t>18.09.2023 12:43:39</t>
  </si>
  <si>
    <t>ILICA GIS TM 35-07-A00002_ILICA-13 K19_2313380</t>
  </si>
  <si>
    <t>18.09.2023 09:34:54</t>
  </si>
  <si>
    <t>18.09.2023 09:58:39</t>
  </si>
  <si>
    <t>K-511 35-01-K00511_E E1_5922934</t>
  </si>
  <si>
    <t>18.09.2023 09:35:00</t>
  </si>
  <si>
    <t>18.09.2023 11:54:28</t>
  </si>
  <si>
    <t>TR-41 KÖK 45-78-L00041_BELEDİYE ISI MERKEZİ L05_65890249</t>
  </si>
  <si>
    <t>18.09.2023 09:39:41</t>
  </si>
  <si>
    <t>18.09.2023 10:16:33</t>
  </si>
  <si>
    <t>ALMAK TM 35-17-A00003_HatBaşıAyırıcı_65314110 M28_65314110</t>
  </si>
  <si>
    <t>18.09.2023 09:43:25</t>
  </si>
  <si>
    <t>18.09.2023 10:31:34</t>
  </si>
  <si>
    <t>DM-25/17 45-71-M00049_TR-1/45 M04_61319572</t>
  </si>
  <si>
    <t>18.09.2023 09:44:04</t>
  </si>
  <si>
    <t>18.09.2023 10:11:04</t>
  </si>
  <si>
    <t>M-36 GÖKÇE ÇİÇEK SİTESİ 35-18-M00036_ M01_2099635</t>
  </si>
  <si>
    <t>18.09.2023 09:44:31</t>
  </si>
  <si>
    <t>18.09.2023 15:47:52</t>
  </si>
  <si>
    <t>MORDOĞAN İM 35-21-A00002_SAĞLIK OCAĞI L13_2314075</t>
  </si>
  <si>
    <t>18.09.2023 09:51:14</t>
  </si>
  <si>
    <t>18.09.2023 12:33:34</t>
  </si>
  <si>
    <t>K-2921 35-02-K02921_35-02-K02921_2362940</t>
  </si>
  <si>
    <t>18.09.2023 09:51:46</t>
  </si>
  <si>
    <t>18.09.2023 10:15:54</t>
  </si>
  <si>
    <t>DM-4/80 (YONCA SOKAK) 45-71-M00282_C_91167823_91167823</t>
  </si>
  <si>
    <t>18.09.2023 09:52:55</t>
  </si>
  <si>
    <t>18.09.2023 10:43:54</t>
  </si>
  <si>
    <t>TEPECİK KÖPRÜ DM 35-14-M00332_TEPECİK ÇIKIŞI (M-78) M04_49833964</t>
  </si>
  <si>
    <t>18.09.2023 09:54:29</t>
  </si>
  <si>
    <t>18.09.2023 16:37:38</t>
  </si>
  <si>
    <t>DÜNDARLI KÖK 35-29-L00053_HatBaşıAyırıcı_53138827 L05_53138827</t>
  </si>
  <si>
    <t>18.09.2023 10:55:00</t>
  </si>
  <si>
    <t>18.09.2023 09:57:44</t>
  </si>
  <si>
    <t>18.09.2023 12:43:44</t>
  </si>
  <si>
    <t>AKPINAR TR-2 45-75-M00080_45-75-M00080_2352694</t>
  </si>
  <si>
    <t>18.09.2023 10:02:04</t>
  </si>
  <si>
    <t>18.09.2023 16:55:04</t>
  </si>
  <si>
    <t>KINIK TR 22 35-24-L00022_35-24-L00022_2350168</t>
  </si>
  <si>
    <t>18.09.2023 10:04:14</t>
  </si>
  <si>
    <t>18.09.2023 10:11:34</t>
  </si>
  <si>
    <t>YOLÜSTÜ İM 35-15-A00002_BİRGİ-2 L11_2316546</t>
  </si>
  <si>
    <t>18.09.2023 10:10:24</t>
  </si>
  <si>
    <t>18.09.2023 10:36:48</t>
  </si>
  <si>
    <t>DELEMENLER CAMİİ YANI TR 45-73-M00727_945644682_945644682</t>
  </si>
  <si>
    <t>18.09.2023 10:10:53</t>
  </si>
  <si>
    <t>18.09.2023 11:52:24</t>
  </si>
  <si>
    <t>DM-1/6 45-71-M00354_45-71-M00354_66443187</t>
  </si>
  <si>
    <t>18.09.2023 10:12:32</t>
  </si>
  <si>
    <t>18.09.2023 12:04:14</t>
  </si>
  <si>
    <t>18.09.2023 10:14:55</t>
  </si>
  <si>
    <t>18.09.2023 14:42:09</t>
  </si>
  <si>
    <t>L-233 AKARCA KÖK 35-14-L00233_L-58 HAVACILAR SİTESİ L03_72202703</t>
  </si>
  <si>
    <t>18.09.2023 10:14:56</t>
  </si>
  <si>
    <t>18.09.2023 14:25:44</t>
  </si>
  <si>
    <t>TR-1/80-B 45-72-M00094_DAĞITIM TRAFOSU TR-1/80-B M03_66510955</t>
  </si>
  <si>
    <t>18.09.2023 10:15:17</t>
  </si>
  <si>
    <t>18.09.2023 11:11:04</t>
  </si>
  <si>
    <t>18.09.2023 10:15:25</t>
  </si>
  <si>
    <t>18.09.2023 13:02:16</t>
  </si>
  <si>
    <t>SELİMŞAHLAR TR-4 45-71-M00136_TR-2 M02_2080200</t>
  </si>
  <si>
    <t>18.09.2023 10:16:45</t>
  </si>
  <si>
    <t>18.09.2023 12:56:24</t>
  </si>
  <si>
    <t>18.09.2023 10:17:40</t>
  </si>
  <si>
    <t>18.09.2023 17:01:35</t>
  </si>
  <si>
    <t>18.09.2023 10:30:34</t>
  </si>
  <si>
    <t>18.09.2023 11:31:08</t>
  </si>
  <si>
    <t>M-304 EFEOĞLUTABİAT PARKI  ÖZEL TR 35-22-M00621Ö_DIREK TIPI TRAFO HUCRESI H01_2126001</t>
  </si>
  <si>
    <t>18.09.2023 10:31:51</t>
  </si>
  <si>
    <t>18.09.2023 15:58:16</t>
  </si>
  <si>
    <t>DM-5/TR-12 45-72-M00619_DAHİLİ TRAFO M03_79550172</t>
  </si>
  <si>
    <t>18.09.2023 10:34:31</t>
  </si>
  <si>
    <t>18.09.2023 13:19:28</t>
  </si>
  <si>
    <t>18.09.2023 10:37:23</t>
  </si>
  <si>
    <t>18.09.2023 11:37:47</t>
  </si>
  <si>
    <t>DM-4/8 (YENİ MALİYE) 45-71-M00279_45-71-M00279_72071451</t>
  </si>
  <si>
    <t>18.09.2023 11:15:27</t>
  </si>
  <si>
    <t>KARABURUN İM 35-21-A00001_YENİ LİMAN L03_2062913</t>
  </si>
  <si>
    <t>18.09.2023 10:44:45</t>
  </si>
  <si>
    <t>18.09.2023 12:45:05</t>
  </si>
  <si>
    <t>KIRBAŞI TR-1 35-26-L00319_B_81235513_81235513</t>
  </si>
  <si>
    <t>18.09.2023 10:48:02</t>
  </si>
  <si>
    <t>18.09.2023 12:52:47</t>
  </si>
  <si>
    <t>DM-12/TR-1 45-73-M00067_H H1_45119887</t>
  </si>
  <si>
    <t>18.09.2023 10:48:35</t>
  </si>
  <si>
    <t>18.09.2023 12:36:14</t>
  </si>
  <si>
    <t>TR-87 35-16-L00087_953332507_953332507</t>
  </si>
  <si>
    <t>18.09.2023 10:55:05</t>
  </si>
  <si>
    <t>18.09.2023 12:04:27</t>
  </si>
  <si>
    <t>TR-1/80-C TOKİ 45-72-M00095_DAĞITIM TRAFOSU TR-1/80 C M01_66511900</t>
  </si>
  <si>
    <t>18.09.2023 10:58:54</t>
  </si>
  <si>
    <t>18.09.2023 11:38:04</t>
  </si>
  <si>
    <t>YELKİ TR-22 35-10-L00022_D D05_83811601</t>
  </si>
  <si>
    <t>18.09.2023 11:03:21</t>
  </si>
  <si>
    <t>18.09.2023 14:52:53</t>
  </si>
  <si>
    <t>18.09.2023 11:18:50</t>
  </si>
  <si>
    <t>18.09.2023 11:48:27</t>
  </si>
  <si>
    <t>18.09.2023 11:21:43</t>
  </si>
  <si>
    <t>18.09.2023 12:45:14</t>
  </si>
  <si>
    <t>K-3156 35-02-K03156_915155045_915155045</t>
  </si>
  <si>
    <t>18.09.2023 11:24:07</t>
  </si>
  <si>
    <t>TR-70 45-78-M00070__72374189_72374189</t>
  </si>
  <si>
    <t>18.09.2023 11:28:09</t>
  </si>
  <si>
    <t>18.09.2023 12:22:53</t>
  </si>
  <si>
    <t>CEVİZALAN TR-1 35-15-L01021_B_56361740_56361740</t>
  </si>
  <si>
    <t>18.09.2023 11:30:54</t>
  </si>
  <si>
    <t>18.09.2023 13:45:34</t>
  </si>
  <si>
    <t>M-3465(YATIRIM REZERVE) 35-02-M03465_35-02-M03465_97032799</t>
  </si>
  <si>
    <t>18.09.2023 11:33:09</t>
  </si>
  <si>
    <t>18.09.2023 16:33:09</t>
  </si>
  <si>
    <t>EKİZ KÖK 35-23-M00087_İSMAİL CİDER ENH M02_72156441</t>
  </si>
  <si>
    <t>18.09.2023 11:38:38</t>
  </si>
  <si>
    <t>18.09.2023 12:02:03</t>
  </si>
  <si>
    <t>18.09.2023 11:43:07</t>
  </si>
  <si>
    <t>18.09.2023 12:28:48</t>
  </si>
  <si>
    <t>18.09.2023 11:58:54</t>
  </si>
  <si>
    <t>18.09.2023 13:17:24</t>
  </si>
  <si>
    <t>ALİBEYLİ DM 45-80-M00064_ALİBEYLİ TARIMSAL SULAMA M02_72190826</t>
  </si>
  <si>
    <t>18.09.2023 12:00:30</t>
  </si>
  <si>
    <t>18.09.2023 12:37:25</t>
  </si>
  <si>
    <t>TR-33 35-16-L00033_953334007_953334007</t>
  </si>
  <si>
    <t>18.09.2023 12:06:05</t>
  </si>
  <si>
    <t>18.09.2023 15:19:30</t>
  </si>
  <si>
    <t>CABBAR DM 45-73-M00100_KEMALİYE-1 ÇIKIŞ M09_2307322</t>
  </si>
  <si>
    <t>18.09.2023 12:13:14</t>
  </si>
  <si>
    <t>18.09.2023 13:26:58</t>
  </si>
  <si>
    <t>M-236 35-02-M00236_95000078220_95000078220</t>
  </si>
  <si>
    <t>18.09.2023 12:14:35</t>
  </si>
  <si>
    <t>18.09.2023 17:12:21</t>
  </si>
  <si>
    <t>K-2513 35-04-K02513_913563643_913563643</t>
  </si>
  <si>
    <t>18.09.2023 12:16:35</t>
  </si>
  <si>
    <t>18.09.2023 13:15:12</t>
  </si>
  <si>
    <t>TR-124 35-16-L00124_47573938_56352848_56352848</t>
  </si>
  <si>
    <t>18.09.2023 12:19:29</t>
  </si>
  <si>
    <t>18.09.2023 13:44:22</t>
  </si>
  <si>
    <t>K-1950 35-08-K01950_956437898_956437898</t>
  </si>
  <si>
    <t>18.09.2023 12:20:04</t>
  </si>
  <si>
    <t>18.09.2023 13:09:57</t>
  </si>
  <si>
    <t>18.09.2023 12:20:15</t>
  </si>
  <si>
    <t>18.09.2023 12:20:54</t>
  </si>
  <si>
    <t>BÜYÜKBELEN KÖK 45-80-M00066_DERBENT T.M.-GERİLİM M02_72191796</t>
  </si>
  <si>
    <t>18.09.2023 12:20:18</t>
  </si>
  <si>
    <t>18.09.2023 12:21:44</t>
  </si>
  <si>
    <t>ORUÇLAR TR-1 35-16-M00093_953325130_953325130</t>
  </si>
  <si>
    <t>18.09.2023 18:50:19</t>
  </si>
  <si>
    <t>BEYDAĞ İM 35-32-A00001_TOSUNLAR L04_2049977</t>
  </si>
  <si>
    <t>18.09.2023 12:22:13</t>
  </si>
  <si>
    <t>18.09.2023 12:29:40</t>
  </si>
  <si>
    <t>18.09.2023 12:26:16</t>
  </si>
  <si>
    <t>18.09.2023 13:47:36</t>
  </si>
  <si>
    <t>KURTULMUŞ TR-1 45-72-L00201_956484958_956484958</t>
  </si>
  <si>
    <t>18.09.2023 12:26:44</t>
  </si>
  <si>
    <t>18.09.2023 15:05:08</t>
  </si>
  <si>
    <t>M-1247 35-01-M01247_D 3D_5863902</t>
  </si>
  <si>
    <t>18.09.2023 12:35:04</t>
  </si>
  <si>
    <t>18.09.2023 12:53:23</t>
  </si>
  <si>
    <t>K-732 35-01-K00732_910565800_910565800</t>
  </si>
  <si>
    <t>18.09.2023 12:50:19</t>
  </si>
  <si>
    <t>18.09.2023 14:12:42</t>
  </si>
  <si>
    <t>K-4035 35-01-K04035_910976394_910976394</t>
  </si>
  <si>
    <t>18.09.2023 12:56:39</t>
  </si>
  <si>
    <t>18.09.2023 14:25:57</t>
  </si>
  <si>
    <t>K-748 35-07-K00748_A_56379736_56379736</t>
  </si>
  <si>
    <t>18.09.2023 12:59:43</t>
  </si>
  <si>
    <t>18.09.2023 13:23:52</t>
  </si>
  <si>
    <t>18.09.2023 12:59:54</t>
  </si>
  <si>
    <t>18.09.2023 14:41:29</t>
  </si>
  <si>
    <t>M-1006 35-03-M01006_M-1455 M02_41930336</t>
  </si>
  <si>
    <t>18.09.2023 13:02:15</t>
  </si>
  <si>
    <t>18.09.2023 17:19:48</t>
  </si>
  <si>
    <t>ÇİNGE ÇAY BOYU SULAMA TR 35-16-M00268_A_90938328_90938328</t>
  </si>
  <si>
    <t>18.09.2023 13:02:43</t>
  </si>
  <si>
    <t>18.09.2023 19:30:00</t>
  </si>
  <si>
    <t>18.09.2023 13:06:22</t>
  </si>
  <si>
    <t>18.09.2023 13:13:04</t>
  </si>
  <si>
    <t>TIRMANLAR TR-1 35-16-M00083_953352728_953352728</t>
  </si>
  <si>
    <t>18.09.2023 13:14:37</t>
  </si>
  <si>
    <t>18.09.2023 21:02:38</t>
  </si>
  <si>
    <t>ASARLIK TR-13 35-28-M00180_953378570_953378570</t>
  </si>
  <si>
    <t>18.09.2023 13:16:18</t>
  </si>
  <si>
    <t>18.09.2023 14:06:01</t>
  </si>
  <si>
    <t>18.09.2023 13:19:41</t>
  </si>
  <si>
    <t>18.09.2023 14:50:34</t>
  </si>
  <si>
    <t>DM-23/07 45-71-M00494_45-71-M00494_2365284</t>
  </si>
  <si>
    <t>18.09.2023 13:21:46</t>
  </si>
  <si>
    <t>18.09.2023 14:34:54</t>
  </si>
  <si>
    <t>18.09.2023 13:25:02</t>
  </si>
  <si>
    <t>18.09.2023 16:49:51</t>
  </si>
  <si>
    <t>18.09.2023 13:26:21</t>
  </si>
  <si>
    <t>18.09.2023 16:54:38</t>
  </si>
  <si>
    <t>18.09.2023 13:27:19</t>
  </si>
  <si>
    <t>18.09.2023 17:02:00</t>
  </si>
  <si>
    <t>SİYEKLİ KÖK 45-71-M00185_HatBaşıAyırıcı_53137196 M07_53137196</t>
  </si>
  <si>
    <t>18.09.2023 13:27:26</t>
  </si>
  <si>
    <t>18.09.2023 17:42:25</t>
  </si>
  <si>
    <t>DERBENT TM 45-83-A00003_TURGUTLU-3 M02_2312529</t>
  </si>
  <si>
    <t>18.09.2023 13:32:41</t>
  </si>
  <si>
    <t>18.09.2023 13:44:46</t>
  </si>
  <si>
    <t>TR-1/11 45-83-M00011_KENTÇİM M07_83843026</t>
  </si>
  <si>
    <t>18.09.2023 13:32:48</t>
  </si>
  <si>
    <t>18.09.2023 14:22:35</t>
  </si>
  <si>
    <t>18.09.2023 13:40:11</t>
  </si>
  <si>
    <t>18.09.2023 15:43:45</t>
  </si>
  <si>
    <t>GÖÇBEYLİ TR-3 35-16-M00018_DIREK TIPI TRAFO HUCRESI H01_2043564</t>
  </si>
  <si>
    <t>18.09.2023 13:42:02</t>
  </si>
  <si>
    <t>18.09.2023 19:01:44</t>
  </si>
  <si>
    <t>MENEMEN DM-7/15 35-28-L00171_C C02_61011626</t>
  </si>
  <si>
    <t>18.09.2023 13:44:51</t>
  </si>
  <si>
    <t>18.09.2023 14:31:06</t>
  </si>
  <si>
    <t>TR-98 35-17-M00098_DAĞITIM TRAFO TR-98 M03_66218885</t>
  </si>
  <si>
    <t>18.09.2023 13:47:10</t>
  </si>
  <si>
    <t>18.09.2023 15:17:24</t>
  </si>
  <si>
    <t>M-1212 35-02-M01212_99706011_99706011</t>
  </si>
  <si>
    <t>18.09.2023 13:48:35</t>
  </si>
  <si>
    <t>18.09.2023 18:04:19</t>
  </si>
  <si>
    <t>KESTELLİ TR-1 45-84-L00036_6821121_56385582_56385582</t>
  </si>
  <si>
    <t>18.09.2023 13:48:50</t>
  </si>
  <si>
    <t>18.09.2023 14:46:34</t>
  </si>
  <si>
    <t>K-2846 35-07-K02846_B_56374115_56374115</t>
  </si>
  <si>
    <t>18.09.2023 13:56:40</t>
  </si>
  <si>
    <t>18.09.2023 14:57:08</t>
  </si>
  <si>
    <t>ASARLIK TR-13 35-28-M00180_B_91416859_91416859</t>
  </si>
  <si>
    <t>18.09.2023 14:06:24</t>
  </si>
  <si>
    <t>18.09.2023 14:52:21</t>
  </si>
  <si>
    <t>SEYREK TR-6 35-28-M00910_915023188_915023188</t>
  </si>
  <si>
    <t>18.09.2023 14:07:37</t>
  </si>
  <si>
    <t>18.09.2023 20:23:43</t>
  </si>
  <si>
    <t>K-732 35-01-K00732_M_56367096_56367096</t>
  </si>
  <si>
    <t>18.09.2023 18:02:06</t>
  </si>
  <si>
    <t>M-476 (DM-3/23) 35-17-M00476_950303170_950303170</t>
  </si>
  <si>
    <t>18.09.2023 14:14:39</t>
  </si>
  <si>
    <t>18.09.2023 15:43:25</t>
  </si>
  <si>
    <t>DENİŞ TR-1 45-82-M00340_45-82-M00340_2377090</t>
  </si>
  <si>
    <t>AG İzolatör Arızası</t>
  </si>
  <si>
    <t>18.09.2023 14:35:14</t>
  </si>
  <si>
    <t>18.09.2023 18:43:18</t>
  </si>
  <si>
    <t>TARİŞ KÖK 45-73-M01049_ULAŞTIRMA TABURU M02_66732572</t>
  </si>
  <si>
    <t>18.09.2023 14:38:22</t>
  </si>
  <si>
    <t>18.09.2023 14:45:15</t>
  </si>
  <si>
    <t>ÖDEMİŞ İM 35-15-A00001_YENİ KENT L16_2310687</t>
  </si>
  <si>
    <t>18.09.2023 14:40:18</t>
  </si>
  <si>
    <t>18.09.2023 16:45:58</t>
  </si>
  <si>
    <t>KESTELLİ TR-1 45-84-L00036_45-84-L00036_2350229</t>
  </si>
  <si>
    <t>18.09.2023 14:49:05</t>
  </si>
  <si>
    <t>ÇUKURALTI M-37 35-25-M00078_B_56354910_56354910</t>
  </si>
  <si>
    <t>18.09.2023 14:46:58</t>
  </si>
  <si>
    <t>18.09.2023 15:54:06</t>
  </si>
  <si>
    <t>K-510 35-01-K00510_910948157_910948157</t>
  </si>
  <si>
    <t>18.09.2023 14:56:33</t>
  </si>
  <si>
    <t>18.09.2023 19:04:26</t>
  </si>
  <si>
    <t>K-3676 35-04-K03676_E E2B_5815487</t>
  </si>
  <si>
    <t>18.09.2023 15:00:46</t>
  </si>
  <si>
    <t>18.09.2023 16:34:44</t>
  </si>
  <si>
    <t>YOLÜSTÜ TR-5 (ÜÇ DUTLAR MEVKİİ) 35-15-M00219_A_91237503_91237503</t>
  </si>
  <si>
    <t>18.09.2023 15:03:48</t>
  </si>
  <si>
    <t>18.09.2023 17:24:19</t>
  </si>
  <si>
    <t>M-2014 35-01-M02014_910668169_910668169</t>
  </si>
  <si>
    <t>18.09.2023 15:05:21</t>
  </si>
  <si>
    <t>18.09.2023 20:00:22</t>
  </si>
  <si>
    <t>18.09.2023 15:11:58</t>
  </si>
  <si>
    <t>18.09.2023 15:12:24</t>
  </si>
  <si>
    <t>18.09.2023 15:16:24</t>
  </si>
  <si>
    <t>18.09.2023 18:36:56</t>
  </si>
  <si>
    <t>18.09.2023 15:19:06</t>
  </si>
  <si>
    <t>18.09.2023 18:56:04</t>
  </si>
  <si>
    <t>DM-1/27 45-71-M00047_45-71-M00047_72071013</t>
  </si>
  <si>
    <t>18.09.2023 15:23:00</t>
  </si>
  <si>
    <t>18.09.2023 16:18:24</t>
  </si>
  <si>
    <t>ULUDERBENT TR-4 45-73-M00541_C_56385329_56385329</t>
  </si>
  <si>
    <t>18.09.2023 15:26:18</t>
  </si>
  <si>
    <t>18.09.2023 23:47:51</t>
  </si>
  <si>
    <t>KESTELLİ TR-1 45-84-L00036_8056539_56386960_56386960</t>
  </si>
  <si>
    <t>18.09.2023 15:34:23</t>
  </si>
  <si>
    <t>18.09.2023 17:37:55</t>
  </si>
  <si>
    <t>K-2846 35-07-K02846_35-07-K02846_72258128</t>
  </si>
  <si>
    <t>18.09.2023 15:37:21</t>
  </si>
  <si>
    <t>18.09.2023 16:33:25</t>
  </si>
  <si>
    <t>CELALETTİN AŞKIN TARIMSAL SULAMA TR-1 45-83-M00311_45-83-M00311_2368509</t>
  </si>
  <si>
    <t>18.09.2023 15:39:41</t>
  </si>
  <si>
    <t>18.09.2023 18:18:19</t>
  </si>
  <si>
    <t>18.09.2023 15:44:13</t>
  </si>
  <si>
    <t>18.09.2023 17:07:57</t>
  </si>
  <si>
    <t>TR-22 45-77-L00022_945503824_945503824</t>
  </si>
  <si>
    <t>18.09.2023 15:48:19</t>
  </si>
  <si>
    <t>18.09.2023 17:50:36</t>
  </si>
  <si>
    <t>18.09.2023 15:50:08</t>
  </si>
  <si>
    <t>18.09.2023 15:50:44</t>
  </si>
  <si>
    <t>KÜÇÜKPEHLİVAN TARIM ÖZEL TR 35-27-M00349Ö_ M03_2049430</t>
  </si>
  <si>
    <t>18.09.2023 15:59:07</t>
  </si>
  <si>
    <t>18.09.2023 17:03:06</t>
  </si>
  <si>
    <t>SOMA TR-12/1 45-82-M00089_945541418_945541418</t>
  </si>
  <si>
    <t>18.09.2023 16:11:07</t>
  </si>
  <si>
    <t>18.09.2023 17:35:51</t>
  </si>
  <si>
    <t>SOMA TR-16/1 45-82-M00528_945529933_945529933</t>
  </si>
  <si>
    <t>18.09.2023 16:15:02</t>
  </si>
  <si>
    <t>18.09.2023 19:50:25</t>
  </si>
  <si>
    <t>ILIPINAR KÖK 35-23-M00154_HatBaşıAyırıcı_92684741 M08_92684741</t>
  </si>
  <si>
    <t>18.09.2023 16:20:36</t>
  </si>
  <si>
    <t>18.09.2023 18:00:24</t>
  </si>
  <si>
    <t>KESİKKÖY DM 35-28-M00309_SAKIPAĞA M06_96738811</t>
  </si>
  <si>
    <t>18.09.2023 16:24:15</t>
  </si>
  <si>
    <t>18.09.2023 16:28:49</t>
  </si>
  <si>
    <t>18.09.2023 16:25:24</t>
  </si>
  <si>
    <t>18.09.2023 17:07:04</t>
  </si>
  <si>
    <t>18.09.2023 16:31:24</t>
  </si>
  <si>
    <t>18.09.2023 16:31:34</t>
  </si>
  <si>
    <t>18.09.2023 16:32:08</t>
  </si>
  <si>
    <t>18.09.2023 21:04:42</t>
  </si>
  <si>
    <t>18.09.2023 16:34:18</t>
  </si>
  <si>
    <t>18.09.2023 17:09:11</t>
  </si>
  <si>
    <t>ULUCAK DM 35-27-M00792_EĞRİDERE-2 M18_2052606</t>
  </si>
  <si>
    <t>18.09.2023 16:42:22</t>
  </si>
  <si>
    <t>18.09.2023 16:47:58</t>
  </si>
  <si>
    <t>18.09.2023 16:42:54</t>
  </si>
  <si>
    <t>18.09.2023 16:43:08</t>
  </si>
  <si>
    <t>18.09.2023 16:53:15</t>
  </si>
  <si>
    <t>18.09.2023 19:28:23</t>
  </si>
  <si>
    <t>18.09.2023 16:54:57</t>
  </si>
  <si>
    <t>18.09.2023 16:59:12</t>
  </si>
  <si>
    <t>L-119 OVACIK 35-18-L00119_950462013_950462013</t>
  </si>
  <si>
    <t>18.09.2023 16:55:28</t>
  </si>
  <si>
    <t>18.09.2023 21:34:01</t>
  </si>
  <si>
    <t>18.09.2023 16:57:30</t>
  </si>
  <si>
    <t>18.09.2023 17:03:05</t>
  </si>
  <si>
    <t>18.09.2023 17:05:43</t>
  </si>
  <si>
    <t>18.09.2023 17:09:26</t>
  </si>
  <si>
    <t>K-1329 35-01-K01329_95001189259_95001189259</t>
  </si>
  <si>
    <t>18.09.2023 17:10:28</t>
  </si>
  <si>
    <t>18.09.2023 18:31:56</t>
  </si>
  <si>
    <t>MURADİYE ORTA ÖLÇEKLİ SANAYİ TR-11 45-71-M00229_953245533_953245533</t>
  </si>
  <si>
    <t>18.09.2023 17:11:02</t>
  </si>
  <si>
    <t>18.09.2023 19:04:03</t>
  </si>
  <si>
    <t>KULA İM 45-77-A00001_AKTAŞ L02_2308465</t>
  </si>
  <si>
    <t>18.09.2023 17:18:08</t>
  </si>
  <si>
    <t>18.09.2023 17:28:35</t>
  </si>
  <si>
    <t>TEPECİK KÖPRÜ DM 35-14-M00332_TEPECİK ÇIKIŞI (M-78) M04_49833812</t>
  </si>
  <si>
    <t>18.09.2023 17:19:11</t>
  </si>
  <si>
    <t>18.09.2023 17:54:23</t>
  </si>
  <si>
    <t>18.09.2023 17:23:37</t>
  </si>
  <si>
    <t>18.09.2023 19:24:18</t>
  </si>
  <si>
    <t>M-347 35-09-M00347_97893488_97893488</t>
  </si>
  <si>
    <t>18.09.2023 17:24:13</t>
  </si>
  <si>
    <t>18.09.2023 19:28:25</t>
  </si>
  <si>
    <t>ALAŞEHİR TR-81/A 45-73-M01295_945670214_945670214</t>
  </si>
  <si>
    <t>18.09.2023 17:24:24</t>
  </si>
  <si>
    <t>18.09.2023 19:56:02</t>
  </si>
  <si>
    <t>DM-12/TR-1 45-73-M00067_A a1_45119878</t>
  </si>
  <si>
    <t>18.09.2023 17:26:12</t>
  </si>
  <si>
    <t>18.09.2023 18:56:53</t>
  </si>
  <si>
    <t>AVDAN TR-2 45-82-M00232_B_56401922_56401922</t>
  </si>
  <si>
    <t>18.09.2023 17:33:16</t>
  </si>
  <si>
    <t>18.09.2023 20:52:46</t>
  </si>
  <si>
    <t>SIĞACIK DM (L-35) 35-14-M00425_A_56354115_56354115</t>
  </si>
  <si>
    <t>18.09.2023 17:38:13</t>
  </si>
  <si>
    <t>18.09.2023 18:37:26</t>
  </si>
  <si>
    <t>KESTELLİ TR-1 45-84-L00036_10528271_56386239_56386239</t>
  </si>
  <si>
    <t>18.09.2023 17:42:34</t>
  </si>
  <si>
    <t>18.09.2023 18:49:53</t>
  </si>
  <si>
    <t>DİNDARLI TR-5 URUFLAR 45-79-M00419_DIREK TIPI TRAFO HUCRESI H01_2071453</t>
  </si>
  <si>
    <t>18.09.2023 17:47:44</t>
  </si>
  <si>
    <t>18.09.2023 18:06:06</t>
  </si>
  <si>
    <t>SELENDİ TR-22 45-81-M00022_A_65514096_65514096</t>
  </si>
  <si>
    <t>18.09.2023 17:52:34</t>
  </si>
  <si>
    <t>18.09.2023 18:45:02</t>
  </si>
  <si>
    <t>KAPANCI TR-3 45-78-L00382_A_91018209_91018209</t>
  </si>
  <si>
    <t>18.09.2023 17:55:25</t>
  </si>
  <si>
    <t>18.09.2023 22:03:32</t>
  </si>
  <si>
    <t>18.09.2023 18:40:54</t>
  </si>
  <si>
    <t>OVACIK TR-1 35-31-L00151_35-31-L00151_2364356</t>
  </si>
  <si>
    <t>18.09.2023 18:05:33</t>
  </si>
  <si>
    <t>18.09.2023 19:32:25</t>
  </si>
  <si>
    <t>18.09.2023 18:09:24</t>
  </si>
  <si>
    <t>18.09.2023 18:32:48</t>
  </si>
  <si>
    <t>GÜLKENT TR-4 35-30-M00227_B_56404722_56404722</t>
  </si>
  <si>
    <t>18.09.2023 18:10:52</t>
  </si>
  <si>
    <t>18.09.2023 18:43:21</t>
  </si>
  <si>
    <t>KARAKUYU TR-3 35-26-M00440_956604623_956604623</t>
  </si>
  <si>
    <t>18.09.2023 18:13:50</t>
  </si>
  <si>
    <t>18.09.2023 20:02:39</t>
  </si>
  <si>
    <t>18.09.2023 18:15:06</t>
  </si>
  <si>
    <t>18.09.2023 18:16:38</t>
  </si>
  <si>
    <t>ERGENEKON TR-1/1 MURADİYE SOKAK 45-83-M00626__72410980_72410980</t>
  </si>
  <si>
    <t>18.09.2023 18:18:58</t>
  </si>
  <si>
    <t>18.09.2023 18:51:34</t>
  </si>
  <si>
    <t>K-550 35-01-K00550_911909379_911909379</t>
  </si>
  <si>
    <t>18.09.2023 18:20:10</t>
  </si>
  <si>
    <t>18.09.2023 19:14:23</t>
  </si>
  <si>
    <t>BAYRAMŞAH TR-1 45-74-M00205_45-74-M00205_2355120</t>
  </si>
  <si>
    <t>18.09.2023 18:37:14</t>
  </si>
  <si>
    <t>18.09.2023 19:31:08</t>
  </si>
  <si>
    <t>18.09.2023 18:40:15</t>
  </si>
  <si>
    <t>18.09.2023 18:52:12</t>
  </si>
  <si>
    <t>SELENDİ TR-22 45-81-M00022_E_65514101_65514101</t>
  </si>
  <si>
    <t>18.09.2023 18:43:37</t>
  </si>
  <si>
    <t>18.09.2023 20:28:13</t>
  </si>
  <si>
    <t>MURADİYE TR-5 (ESKİ MEZARLIK YANI) 45-71-M00204_COCA COLA M02_2321022</t>
  </si>
  <si>
    <t>18.09.2023 18:47:43</t>
  </si>
  <si>
    <t>18.09.2023 19:54:11</t>
  </si>
  <si>
    <t>DM-3 (TR-16) 35-15-M00016_TR-48 SANAYİ M03_67054181</t>
  </si>
  <si>
    <t>18.09.2023 18:49:35</t>
  </si>
  <si>
    <t>18.09.2023 18:54:18</t>
  </si>
  <si>
    <t>18.09.2023 19:13:52</t>
  </si>
  <si>
    <t>TR-138 35-15-M00138__91357324_91357324</t>
  </si>
  <si>
    <t>18.09.2023 18:56:00</t>
  </si>
  <si>
    <t>18.09.2023 20:07:43</t>
  </si>
  <si>
    <t>18.09.2023 19:00:24</t>
  </si>
  <si>
    <t>18.09.2023 19:05:28</t>
  </si>
  <si>
    <t>GELENBE TR-1 45-76-L00060_A_56386703_56386703</t>
  </si>
  <si>
    <t>18.09.2023 19:07:29</t>
  </si>
  <si>
    <t>18.09.2023 20:02:32</t>
  </si>
  <si>
    <t>HALİLBEYLİ DM 35-27-M00620_HALİLBEYLİ İÇME SUYU M11_2306340</t>
  </si>
  <si>
    <t>18.09.2023 19:12:48</t>
  </si>
  <si>
    <t>18.09.2023 19:20:48</t>
  </si>
  <si>
    <t>EMİRALEM TR-8 35-28-M00231_C_56358588_56358588</t>
  </si>
  <si>
    <t>18.09.2023 19:15:38</t>
  </si>
  <si>
    <t>18.09.2023 20:16:01</t>
  </si>
  <si>
    <t>18.09.2023 19:21:39</t>
  </si>
  <si>
    <t>18.09.2023 21:32:04</t>
  </si>
  <si>
    <t>KEMİKLİDERE KÖK 45-80-M00108_ESKİ KEMİKLİDERE AKHİSAR FİDERİ M06_2086354</t>
  </si>
  <si>
    <t>18.09.2023 19:26:54</t>
  </si>
  <si>
    <t>18.09.2023 22:31:38</t>
  </si>
  <si>
    <t>K-1657 35-02-K01657_910097062_910097062</t>
  </si>
  <si>
    <t>18.09.2023 19:29:05</t>
  </si>
  <si>
    <t>18.09.2023 20:22:44</t>
  </si>
  <si>
    <t>KAŞIKÇI BAHADIRLAR TR 45-75-M00097_C_56391338_56391338</t>
  </si>
  <si>
    <t>18.09.2023 19:30:12</t>
  </si>
  <si>
    <t>18.09.2023 21:04:36</t>
  </si>
  <si>
    <t>K-541 35-01-K00541_35-01-K00541_42299075</t>
  </si>
  <si>
    <t>18.09.2023 19:31:22</t>
  </si>
  <si>
    <t>18.09.2023 20:16:44</t>
  </si>
  <si>
    <t>KOCAKAĞAN TR-1 45-72-L00223_45-72-L00223_79435865</t>
  </si>
  <si>
    <t>18.09.2023 19:31:57</t>
  </si>
  <si>
    <t>18.09.2023 21:17:47</t>
  </si>
  <si>
    <t>KIZILCAOVA TR-4 35-20-L00173_955192852_955192852</t>
  </si>
  <si>
    <t>18.09.2023 19:39:56</t>
  </si>
  <si>
    <t>18.09.2023 21:23:08</t>
  </si>
  <si>
    <t>GÖÇBEYLİ TR-6 35-16-M00021_953326910_953326910</t>
  </si>
  <si>
    <t>18.09.2023 19:46:18</t>
  </si>
  <si>
    <t>18.09.2023 21:25:00</t>
  </si>
  <si>
    <t>BULGURCA TR-1 35-22-M00252_C_56389486_56389486</t>
  </si>
  <si>
    <t>18.09.2023 19:50:14</t>
  </si>
  <si>
    <t>18.09.2023 20:56:15</t>
  </si>
  <si>
    <t>DM-12/TR-1 45-73-M00067_45-73-M00067_65918042</t>
  </si>
  <si>
    <t>18.09.2023 19:51:15</t>
  </si>
  <si>
    <t>18.09.2023 22:17:47</t>
  </si>
  <si>
    <t>ÇANDARLI TR-23 35-30-M00023_955316184_955316184</t>
  </si>
  <si>
    <t>18.09.2023 20:05:09</t>
  </si>
  <si>
    <t>18.09.2023 22:15:22</t>
  </si>
  <si>
    <t>18.09.2023 20:15:48</t>
  </si>
  <si>
    <t>18.09.2023 20:24:09</t>
  </si>
  <si>
    <t>18.09.2023 20:27:36</t>
  </si>
  <si>
    <t>18.09.2023 20:30:23</t>
  </si>
  <si>
    <t>MALAZ BAĞBAŞI TR-1 45-75-M00289_D_56397877_56397877</t>
  </si>
  <si>
    <t>18.09.2023 20:29:17</t>
  </si>
  <si>
    <t>18.09.2023 22:46:06</t>
  </si>
  <si>
    <t>PİRAHMET KÖK 45-82-M00580_HatBaşıAyırıcı_97454435 M03_97454435</t>
  </si>
  <si>
    <t>18.09.2023 20:49:15</t>
  </si>
  <si>
    <t>19.09.2023 00:32:23</t>
  </si>
  <si>
    <t>18.09.2023 20:58:22</t>
  </si>
  <si>
    <t>18.09.2023 22:58:25</t>
  </si>
  <si>
    <t>SELENDİ TR-22 45-81-M00022_45-81-M00022_61177358</t>
  </si>
  <si>
    <t>18.09.2023 21:00:44</t>
  </si>
  <si>
    <t>18.09.2023 21:23:15</t>
  </si>
  <si>
    <t>18.09.2023 21:48:18</t>
  </si>
  <si>
    <t>DERBENT TR-1 45-83-L00325_TR-4 L01_72152496</t>
  </si>
  <si>
    <t>18.09.2023 21:52:58</t>
  </si>
  <si>
    <t>18.09.2023 22:12:18</t>
  </si>
  <si>
    <t>İKİZKUYU TR-4 45-86-M00304_45-86-M00304_50066399</t>
  </si>
  <si>
    <t>18.09.2023 21:59:24</t>
  </si>
  <si>
    <t>18.09.2023 22:03:54</t>
  </si>
  <si>
    <t>K-3073 35-04-K03073_99912261_99912261</t>
  </si>
  <si>
    <t>18.09.2023 22:02:22</t>
  </si>
  <si>
    <t>19.09.2023 00:23:18</t>
  </si>
  <si>
    <t>KIZILÇUKUR TR-2 45-79-M00472_45-79-M00472_2358808</t>
  </si>
  <si>
    <t>18.09.2023 22:09:15</t>
  </si>
  <si>
    <t>19.09.2023 02:51:48</t>
  </si>
  <si>
    <t>18.09.2023 22:18:01</t>
  </si>
  <si>
    <t>19.09.2023 02:13:15</t>
  </si>
  <si>
    <t>18.09.2023 22:40:09</t>
  </si>
  <si>
    <t>19.09.2023 04:02:05</t>
  </si>
  <si>
    <t>HELVACI TR-9 35-17-M00369_B_91162828_91162828</t>
  </si>
  <si>
    <t>18.09.2023 23:16:01</t>
  </si>
  <si>
    <t>18.09.2023 23:53:24</t>
  </si>
  <si>
    <t>M-1599 35-02-M01599_35-02-M01599_2349713</t>
  </si>
  <si>
    <t>18.09.2023 23:25:45</t>
  </si>
  <si>
    <t>19.09.2023 00:57:44</t>
  </si>
  <si>
    <t>ASARLIK TR-18 35-28-M00171_6859787 a1b_5851419</t>
  </si>
  <si>
    <t>18.09.2023 23:48:55</t>
  </si>
  <si>
    <t>19.09.2023 00:53:05</t>
  </si>
  <si>
    <t>YARBASAN KÖK 45-74-M00119_HatBaşıAyırıcı_62831307 M04_62831307</t>
  </si>
  <si>
    <t>19.09.2023 00:02:02</t>
  </si>
  <si>
    <t>19.09.2023 02:40:00</t>
  </si>
  <si>
    <t>M-946 35-04-M00946_TRAFO M03_2065944</t>
  </si>
  <si>
    <t>19.09.2023 00:18:55</t>
  </si>
  <si>
    <t>19.09.2023 05:11:29</t>
  </si>
  <si>
    <t>GÜZELYALI TM 35-01-A00008_GÜZELYALI-2 K02_2313700</t>
  </si>
  <si>
    <t>19.09.2023 00:24:34</t>
  </si>
  <si>
    <t>19.09.2023 01:22:35</t>
  </si>
  <si>
    <t>ALİZE KÖK 35-18-M00059_CANTÜRK MADEN M11_72185033</t>
  </si>
  <si>
    <t>19.09.2023 00:53:18</t>
  </si>
  <si>
    <t>19.09.2023 01:25:12</t>
  </si>
  <si>
    <t>M-2142 35-07-M02142_E H2_61173737</t>
  </si>
  <si>
    <t>19.09.2023 00:56:15</t>
  </si>
  <si>
    <t>19.09.2023 01:15:20</t>
  </si>
  <si>
    <t>19.09.2023 01:04:14</t>
  </si>
  <si>
    <t>19.09.2023 01:34:39</t>
  </si>
  <si>
    <t>19.09.2023 01:40:30</t>
  </si>
  <si>
    <t>19.09.2023 04:00:09</t>
  </si>
  <si>
    <t>19.09.2023 03:26:33</t>
  </si>
  <si>
    <t>BOĞAZİÇİ İM 35-01-A00001_TR-2 K09_2043027</t>
  </si>
  <si>
    <t>19.09.2023 03:04:24</t>
  </si>
  <si>
    <t>19.09.2023 03:15:08</t>
  </si>
  <si>
    <t>19.09.2023 03:11:27</t>
  </si>
  <si>
    <t>19.09.2023 03:37:28</t>
  </si>
  <si>
    <t>19.09.2023 06:13:47</t>
  </si>
  <si>
    <t>KARABURÇ KÖK 35-31-L00253_DONANIMLI YEDEK L02_2337263</t>
  </si>
  <si>
    <t>19.09.2023 03:28:28</t>
  </si>
  <si>
    <t>19.09.2023 05:23:28</t>
  </si>
  <si>
    <t>19.09.2023 03:57:36</t>
  </si>
  <si>
    <t>19.09.2023 05:38:08</t>
  </si>
  <si>
    <t>ŞAMDANLAR TR-1 45-81-M00154_C_56405621_56405621</t>
  </si>
  <si>
    <t>19.09.2023 06:05:40</t>
  </si>
  <si>
    <t>19.09.2023 12:03:50</t>
  </si>
  <si>
    <t>KEMALİYE DM (TR-1) 45-73-M00150_AKKEÇİLİ ÇIKIŞ M01_66715933</t>
  </si>
  <si>
    <t>19.09.2023 07:04:04</t>
  </si>
  <si>
    <t>19.09.2023 07:51:28</t>
  </si>
  <si>
    <t>19.09.2023 07:10:38</t>
  </si>
  <si>
    <t>19.09.2023 07:11:40</t>
  </si>
  <si>
    <t>19.09.2023 07:12:18</t>
  </si>
  <si>
    <t>19.09.2023 09:17:45</t>
  </si>
  <si>
    <t>19.09.2023 07:40:35</t>
  </si>
  <si>
    <t>19.09.2023 07:41:14</t>
  </si>
  <si>
    <t>YENİ ŞAKRAN TR-19 35-17-M00216_D_56357043_56357043</t>
  </si>
  <si>
    <t>19.09.2023 07:43:24</t>
  </si>
  <si>
    <t>19.09.2023 14:05:10</t>
  </si>
  <si>
    <t>19.09.2023 07:49:49</t>
  </si>
  <si>
    <t>19.09.2023 09:03:44</t>
  </si>
  <si>
    <t>DEMİRKÖPRÜ TM 45-78-A00005_HatBaşıAyırıcı_53139434 M05_53139434</t>
  </si>
  <si>
    <t>19.09.2023 07:50:49</t>
  </si>
  <si>
    <t>19.09.2023 09:27:34</t>
  </si>
  <si>
    <t>19.09.2023 08:07:35</t>
  </si>
  <si>
    <t>19.09.2023 09:43:40</t>
  </si>
  <si>
    <t>19.09.2023 08:14:14</t>
  </si>
  <si>
    <t>19.09.2023 09:05:24</t>
  </si>
  <si>
    <t>YAZIBAŞI TR-1 35-26-M00619_9431884_56360300_56360300</t>
  </si>
  <si>
    <t>19.09.2023 08:18:40</t>
  </si>
  <si>
    <t>19.09.2023 09:54:41</t>
  </si>
  <si>
    <t>19.09.2023 08:27:19</t>
  </si>
  <si>
    <t>19.09.2023 13:08:53</t>
  </si>
  <si>
    <t>HARMANDALI KÖK 45-71-M00061_HatBaşıAyırıcı_53135195 M02_53135195</t>
  </si>
  <si>
    <t>19.09.2023 08:28:34</t>
  </si>
  <si>
    <t>19.09.2023 09:16:19</t>
  </si>
  <si>
    <t>CNT MADEN ÖZEL TR 35-18-M00061Ö_DIREK TIPI TRAFO HUCRESI H01_2035177</t>
  </si>
  <si>
    <t>19.09.2023 08:35:48</t>
  </si>
  <si>
    <t>19.09.2023 12:08:11</t>
  </si>
  <si>
    <t>19.09.2023 08:38:20</t>
  </si>
  <si>
    <t>19.09.2023 13:55:05</t>
  </si>
  <si>
    <t>19.09.2023 08:39:55</t>
  </si>
  <si>
    <t>19.09.2023 09:12:54</t>
  </si>
  <si>
    <t>SEFERİHİSAR İM 35-14-A00002_KÖYLER L09_72378346</t>
  </si>
  <si>
    <t>19.09.2023 08:45:56</t>
  </si>
  <si>
    <t>19.09.2023 08:49:37</t>
  </si>
  <si>
    <t>19.09.2023 08:48:14</t>
  </si>
  <si>
    <t>19.09.2023 09:19:49</t>
  </si>
  <si>
    <t>L-106 İHSANİYE 35-14-L00106_A_91380066_91380066</t>
  </si>
  <si>
    <t>19.09.2023 08:52:55</t>
  </si>
  <si>
    <t>19.09.2023 16:55:40</t>
  </si>
  <si>
    <t>SOMA TR-20/1 45-82-M00111_45-82-M00111_72184585</t>
  </si>
  <si>
    <t>19.09.2023 08:54:21</t>
  </si>
  <si>
    <t>19.09.2023 15:19:04</t>
  </si>
  <si>
    <t>19.09.2023 08:57:02</t>
  </si>
  <si>
    <t>19.09.2023 16:40:29</t>
  </si>
  <si>
    <t>TEPEKÖY TR-1 45-73-M00785_45-73-M00785_2354758</t>
  </si>
  <si>
    <t>19.09.2023 08:57:19</t>
  </si>
  <si>
    <t>19.09.2023 11:21:34</t>
  </si>
  <si>
    <t>ÇIRPI İM 35-20-A00002_ASLANLAR GİRİŞ-1 M07_2308547</t>
  </si>
  <si>
    <t>19.09.2023 09:00:14</t>
  </si>
  <si>
    <t>19.09.2023 09:07:25</t>
  </si>
  <si>
    <t>K-195 35-03-K00195_C C2_5911122</t>
  </si>
  <si>
    <t>19.09.2023 09:01:04</t>
  </si>
  <si>
    <t>19.09.2023 12:14:33</t>
  </si>
  <si>
    <t>K-3550 35-03-K03550_K-4039 K01_41951724</t>
  </si>
  <si>
    <t>19.09.2023 09:02:13</t>
  </si>
  <si>
    <t>19.09.2023 17:44:59</t>
  </si>
  <si>
    <t>19.09.2023 10:14:25</t>
  </si>
  <si>
    <t>DM-1/26 45-71-M00008_DAĞITIM TRAFOSU M03_72073136</t>
  </si>
  <si>
    <t>19.09.2023 09:03:55</t>
  </si>
  <si>
    <t>19.09.2023 11:46:44</t>
  </si>
  <si>
    <t>K-1794 35-01-K01794_35-01-K01794_2366058</t>
  </si>
  <si>
    <t>19.09.2023 09:04:00</t>
  </si>
  <si>
    <t>19.09.2023 09:16:54</t>
  </si>
  <si>
    <t>K-4681 35-09-K04681_C_56379592_56379592</t>
  </si>
  <si>
    <t>19.09.2023 09:08:45</t>
  </si>
  <si>
    <t>19.09.2023 16:41:44</t>
  </si>
  <si>
    <t>GÖÇBEYLİ TR-1 35-16-M00016_DIREK TIPI TRAFO HUCRESI H01_2043558</t>
  </si>
  <si>
    <t>19.09.2023 09:08:54</t>
  </si>
  <si>
    <t>19.09.2023 14:17:19</t>
  </si>
  <si>
    <t>YELKİ TR-10 (M-2338) 35-10-M02338_95000103831_95000103831</t>
  </si>
  <si>
    <t>19.09.2023 09:09:54</t>
  </si>
  <si>
    <t>19.09.2023 11:46:47</t>
  </si>
  <si>
    <t>19.09.2023 09:10:07</t>
  </si>
  <si>
    <t>19.09.2023 11:12:58</t>
  </si>
  <si>
    <t>M-3312(YATIRIM REZERVE) 35-07-M03312_912458906_912458906</t>
  </si>
  <si>
    <t>19.09.2023 09:10:15</t>
  </si>
  <si>
    <t>19.09.2023 13:35:23</t>
  </si>
  <si>
    <t>SEYİTOBA TR-1 45-80-L00177_B_56384867_56384867</t>
  </si>
  <si>
    <t>19.09.2023 09:10:58</t>
  </si>
  <si>
    <t>19.09.2023 15:32:44</t>
  </si>
  <si>
    <t>19.09.2023 09:12:51</t>
  </si>
  <si>
    <t>19.09.2023 16:49:14</t>
  </si>
  <si>
    <t>PAYAMLI M-1 KÖK 35-25-M00175_SEFEERİHİSAR ENH M13_72057874</t>
  </si>
  <si>
    <t>19.09.2023 09:13:18</t>
  </si>
  <si>
    <t>19.09.2023 15:26:59</t>
  </si>
  <si>
    <t>M-1006 35-03-M01006_M-1115 M01_41930334</t>
  </si>
  <si>
    <t>19.09.2023 09:13:40</t>
  </si>
  <si>
    <t>19.09.2023 13:36:14</t>
  </si>
  <si>
    <t>M-1008 35-03-M01008_TRAFO M03_41949893</t>
  </si>
  <si>
    <t>19.09.2023 09:15:39</t>
  </si>
  <si>
    <t>19.09.2023 10:19:45</t>
  </si>
  <si>
    <t>K-1794 35-01-K01794_C_56378324_56378324</t>
  </si>
  <si>
    <t>19.09.2023 11:11:04</t>
  </si>
  <si>
    <t>ÇETMEN DM 35-26-M00924_KRAL YÖNÜ M04_2058197</t>
  </si>
  <si>
    <t>19.09.2023 09:17:27</t>
  </si>
  <si>
    <t>19.09.2023 10:58:07</t>
  </si>
  <si>
    <t>M-2017 35-01-M02017_910670223_910670223</t>
  </si>
  <si>
    <t>19.09.2023 09:18:15</t>
  </si>
  <si>
    <t>19.09.2023 10:22:40</t>
  </si>
  <si>
    <t>M-2116 35-03-M02116_35-03-M02116_2371969</t>
  </si>
  <si>
    <t>19.09.2023 09:20:23</t>
  </si>
  <si>
    <t>19.09.2023 12:31:04</t>
  </si>
  <si>
    <t>KAYALIOĞLU KÖK 45-72-L00070_KAYALIOĞLU L01_89345375</t>
  </si>
  <si>
    <t>19.09.2023 09:22:21</t>
  </si>
  <si>
    <t>19.09.2023 17:05:49</t>
  </si>
  <si>
    <t>YAHŞELLİ KÖK 35-28-M00293_HAYKIRAN M01_66582254</t>
  </si>
  <si>
    <t>19.09.2023 09:23:24</t>
  </si>
  <si>
    <t>19.09.2023 09:41:34</t>
  </si>
  <si>
    <t>SOMA TR-13 45-82-M00013_E_56401810_56401810</t>
  </si>
  <si>
    <t>19.09.2023 09:24:39</t>
  </si>
  <si>
    <t>19.09.2023 13:46:31</t>
  </si>
  <si>
    <t>ORHAN KURT TR-1 35-26-M00108_35-26-M00108_72853807</t>
  </si>
  <si>
    <t>19.09.2023 09:25:38</t>
  </si>
  <si>
    <t>19.09.2023 10:50:03</t>
  </si>
  <si>
    <t>TR-21 35-17-M00021_DAĞITIM TRAFO TR-21 M04_2317661</t>
  </si>
  <si>
    <t>19.09.2023 09:27:29</t>
  </si>
  <si>
    <t>19.09.2023 10:35:54</t>
  </si>
  <si>
    <t>K-681 35-04-K00681_F K681F1B_5824364</t>
  </si>
  <si>
    <t>19.09.2023 09:27:43</t>
  </si>
  <si>
    <t>19.09.2023 16:45:17</t>
  </si>
  <si>
    <t>YEŞİLYURT DM 45-73-M00476_HatBaşıAyırıcı_53134978 M04_53134978</t>
  </si>
  <si>
    <t>19.09.2023 09:27:49</t>
  </si>
  <si>
    <t>19.09.2023 14:41:14</t>
  </si>
  <si>
    <t>ALAŞEHİR TR-81/A 45-73-M01295_H H02_83997942</t>
  </si>
  <si>
    <t>19.09.2023 09:29:14</t>
  </si>
  <si>
    <t>19.09.2023 18:51:17</t>
  </si>
  <si>
    <t>MURADİYE ORTA ÖLÇEKLİ SANAYİ TR-11 45-71-M00229_A A4_44453759</t>
  </si>
  <si>
    <t>19.09.2023 09:34:34</t>
  </si>
  <si>
    <t>19.09.2023 14:07:46</t>
  </si>
  <si>
    <t>ALAÇATI TM 35-18-A00005_URLA-1 M09_2311010</t>
  </si>
  <si>
    <t>19.09.2023 09:35:24</t>
  </si>
  <si>
    <t>19.09.2023 11:57:45</t>
  </si>
  <si>
    <t>K-1776 35-07-K01776_K-4397 K01_48407821</t>
  </si>
  <si>
    <t>19.09.2023 09:35:42</t>
  </si>
  <si>
    <t>19.09.2023 15:08:30</t>
  </si>
  <si>
    <t>K-681 35-04-K00681_D K681D1_5827553</t>
  </si>
  <si>
    <t>19.09.2023 09:35:59</t>
  </si>
  <si>
    <t>19.09.2023 16:46:43</t>
  </si>
  <si>
    <t>19.09.2023 09:36:33</t>
  </si>
  <si>
    <t>19.09.2023 15:13:36</t>
  </si>
  <si>
    <t>M-2845 35-03-M02845_BELENBAŞI M06_82471648</t>
  </si>
  <si>
    <t>19.09.2023 09:38:55</t>
  </si>
  <si>
    <t>19.09.2023 10:32:05</t>
  </si>
  <si>
    <t>19.09.2023 09:39:20</t>
  </si>
  <si>
    <t>19.09.2023 18:26:59</t>
  </si>
  <si>
    <t>K-3558 35-02-K03558_35-02-K03558_2357396</t>
  </si>
  <si>
    <t>19.09.2023 09:42:10</t>
  </si>
  <si>
    <t>19.09.2023 12:41:44</t>
  </si>
  <si>
    <t>TR-55 35-30-L00055_955329942_955329942</t>
  </si>
  <si>
    <t>19.09.2023 09:44:56</t>
  </si>
  <si>
    <t>19.09.2023 10:45:44</t>
  </si>
  <si>
    <t>19.09.2023 09:50:09</t>
  </si>
  <si>
    <t>19.09.2023 17:01:20</t>
  </si>
  <si>
    <t>19.09.2023 09:50:19</t>
  </si>
  <si>
    <t>19.09.2023 11:36:34</t>
  </si>
  <si>
    <t>KÖREZ KÖK 45-77-L00284_DEREKÖY KÖK L04_2308831</t>
  </si>
  <si>
    <t>19.09.2023 09:58:48</t>
  </si>
  <si>
    <t>19.09.2023 15:27:24</t>
  </si>
  <si>
    <t>ÖDEMİŞ İM 35-15-A00001_CUMHURİYET M12_2309865</t>
  </si>
  <si>
    <t>19.09.2023 09:58:59</t>
  </si>
  <si>
    <t>19.09.2023 17:09:44</t>
  </si>
  <si>
    <t>19.09.2023 09:59:39</t>
  </si>
  <si>
    <t>19.09.2023 11:18:35</t>
  </si>
  <si>
    <t>TR-102 35-16-L00102_D D2b_47566423</t>
  </si>
  <si>
    <t>19.09.2023 10:01:55</t>
  </si>
  <si>
    <t>19.09.2023 11:17:24</t>
  </si>
  <si>
    <t>YENİCEKÖYÜ TR-1 45-86-M00215_45-86-M00215_2359986</t>
  </si>
  <si>
    <t>19.09.2023 10:02:07</t>
  </si>
  <si>
    <t>19.09.2023 16:38:29</t>
  </si>
  <si>
    <t>19.09.2023 10:02:36</t>
  </si>
  <si>
    <t>19.09.2023 12:50:06</t>
  </si>
  <si>
    <t>19.09.2023 10:04:33</t>
  </si>
  <si>
    <t>19.09.2023 10:16:31</t>
  </si>
  <si>
    <t>19.09.2023 10:05:04</t>
  </si>
  <si>
    <t>19.09.2023 10:35:39</t>
  </si>
  <si>
    <t>19.09.2023 10:06:25</t>
  </si>
  <si>
    <t>19.09.2023 17:51:09</t>
  </si>
  <si>
    <t>19.09.2023 10:08:26</t>
  </si>
  <si>
    <t>19.09.2023 10:14:44</t>
  </si>
  <si>
    <t>19.09.2023 10:09:42</t>
  </si>
  <si>
    <t>19.09.2023 16:34:40</t>
  </si>
  <si>
    <t>19.09.2023 10:10:07</t>
  </si>
  <si>
    <t>19.09.2023 11:21:19</t>
  </si>
  <si>
    <t>19.09.2023 10:23:34</t>
  </si>
  <si>
    <t>19.09.2023 13:20:25</t>
  </si>
  <si>
    <t>DUALAR TR-1 45-82-M00163_45-82-M00163_79766281</t>
  </si>
  <si>
    <t>19.09.2023 10:24:33</t>
  </si>
  <si>
    <t>19.09.2023 11:06:54</t>
  </si>
  <si>
    <t>VİLLAKENT DM 35-28-M00381_VİLLAKENT-1 M04_66521696</t>
  </si>
  <si>
    <t>19.09.2023 10:28:34</t>
  </si>
  <si>
    <t>19.09.2023 11:09:04</t>
  </si>
  <si>
    <t>M-2813 35-03-M02813_95002348742_95002348742</t>
  </si>
  <si>
    <t>19.09.2023 10:32:10</t>
  </si>
  <si>
    <t>19.09.2023 12:17:59</t>
  </si>
  <si>
    <t>TR-7(M-707) 35-30-M00707_A_56363016_56363016</t>
  </si>
  <si>
    <t>19.09.2023 10:35:27</t>
  </si>
  <si>
    <t>19.09.2023 11:27:32</t>
  </si>
  <si>
    <t>FOÇAKÖY TR-2 35-23-M00223_950423767_950423767</t>
  </si>
  <si>
    <t>19.09.2023 10:36:28</t>
  </si>
  <si>
    <t>19.09.2023 12:10:09</t>
  </si>
  <si>
    <t>BOZALAN KÖK 35-28-M00092_BOZALAN M02_74492246</t>
  </si>
  <si>
    <t>19.09.2023 10:39:58</t>
  </si>
  <si>
    <t>19.09.2023 14:00:24</t>
  </si>
  <si>
    <t>K-2380 35-08-K02380_35-08-K02380_42545599</t>
  </si>
  <si>
    <t>19.09.2023 10:42:08</t>
  </si>
  <si>
    <t>19.09.2023 14:52:26</t>
  </si>
  <si>
    <t>BİRGİ KÖK 35-19-M00041_HatBaşıAyırıcı_85188409 M03_85188409</t>
  </si>
  <si>
    <t>19.09.2023 10:42:21</t>
  </si>
  <si>
    <t>19.09.2023 12:48:26</t>
  </si>
  <si>
    <t>SİYEKLİ KÖK 45-71-M00185_SİYEKLİ M06_72256925</t>
  </si>
  <si>
    <t>19.09.2023 10:43:31</t>
  </si>
  <si>
    <t>19.09.2023 11:08:36</t>
  </si>
  <si>
    <t>HILAL GIS TM 35-01-A00010_HİLAL-1 K17_2312763</t>
  </si>
  <si>
    <t>19.09.2023 10:48:31</t>
  </si>
  <si>
    <t>19.09.2023 11:09:20</t>
  </si>
  <si>
    <t>19.09.2023 10:51:10</t>
  </si>
  <si>
    <t>19.09.2023 13:17:16</t>
  </si>
  <si>
    <t>İSMAİLLİ KÖK 35-16-M00045_HatBaşıAyırıcı_53140520 M05_53140520</t>
  </si>
  <si>
    <t>19.09.2023 10:52:23</t>
  </si>
  <si>
    <t>19.09.2023 15:13:46</t>
  </si>
  <si>
    <t>SELİMŞAHLAR TR-2 45-71-M00137_45-71-M00137_2356110</t>
  </si>
  <si>
    <t>19.09.2023 10:57:39</t>
  </si>
  <si>
    <t>19.09.2023 13:08:09</t>
  </si>
  <si>
    <t>DM-12/13 45-72-L00064_45-72-L00064_66460202</t>
  </si>
  <si>
    <t>19.09.2023 11:01:34</t>
  </si>
  <si>
    <t>19.09.2023 14:25:00</t>
  </si>
  <si>
    <t>AHMETLİ TR-4 35-26-L00128_DIREK TIPI TRAFO HUCRESI H01_2041220</t>
  </si>
  <si>
    <t>19.09.2023 11:02:21</t>
  </si>
  <si>
    <t>19.09.2023 12:36:59</t>
  </si>
  <si>
    <t>M-1253 35-01-M01253_910544944_910544944</t>
  </si>
  <si>
    <t>19.09.2023 11:09:40</t>
  </si>
  <si>
    <t>19.09.2023 13:07:27</t>
  </si>
  <si>
    <t>19.09.2023 11:09:54</t>
  </si>
  <si>
    <t>19.09.2023 13:49:49</t>
  </si>
  <si>
    <t>19.09.2023 11:12:54</t>
  </si>
  <si>
    <t>19.09.2023 14:03:04</t>
  </si>
  <si>
    <t>L-376 PAZARYERİ 35-18-L00376_DAĞITIM TRAFO L-376 PAZARYERİ L02_72060204</t>
  </si>
  <si>
    <t>19.09.2023 11:13:25</t>
  </si>
  <si>
    <t>19.09.2023 11:45:54</t>
  </si>
  <si>
    <t>K-3835 35-08-K03835_35-08-K03835_42032531</t>
  </si>
  <si>
    <t>19.09.2023 11:13:58</t>
  </si>
  <si>
    <t>19.09.2023 11:27:09</t>
  </si>
  <si>
    <t>K-4378 35-03-K04378_944944603_944944603</t>
  </si>
  <si>
    <t>19.09.2023 11:18:10</t>
  </si>
  <si>
    <t>19.09.2023 18:11:31</t>
  </si>
  <si>
    <t>KAVAKLIDERE TR-410 TARIMSAL SULAMA 45-73-M00311_945659667_945659667</t>
  </si>
  <si>
    <t>19.09.2023 11:20:01</t>
  </si>
  <si>
    <t>19.09.2023 12:15:13</t>
  </si>
  <si>
    <t>OVACIK KÖYÜ DEDEKLER TR-2 35-27-L00269_A_56354159_56354159</t>
  </si>
  <si>
    <t>19.09.2023 11:20:47</t>
  </si>
  <si>
    <t>19.09.2023 12:23:16</t>
  </si>
  <si>
    <t>19.09.2023 11:28:45</t>
  </si>
  <si>
    <t>19.09.2023 11:56:52</t>
  </si>
  <si>
    <t>TR-177 45-78-L00177_49352709_56405804_56405804</t>
  </si>
  <si>
    <t>19.09.2023 11:34:27</t>
  </si>
  <si>
    <t>19.09.2023 13:48:06</t>
  </si>
  <si>
    <t>ŞAMDANLAR TR-1 45-81-M00154_45-81-M00154_2375299</t>
  </si>
  <si>
    <t>19.09.2023 11:34:34</t>
  </si>
  <si>
    <t>19.09.2023 11:37:04</t>
  </si>
  <si>
    <t>MURADİYE ORTA ÖLÇEKLİ SAN. TR-1 45-71-M00219_DAĞITIM TRAFOSU TR-1 M04_66367265</t>
  </si>
  <si>
    <t>19.09.2023 11:35:35</t>
  </si>
  <si>
    <t>19.09.2023 11:58:34</t>
  </si>
  <si>
    <t>YELKİ TR-10 (M-2338) 35-10-M02338_B B2_66155974</t>
  </si>
  <si>
    <t>19.09.2023 11:40:14</t>
  </si>
  <si>
    <t>19.09.2023 19:00:17</t>
  </si>
  <si>
    <t>HELVACI TR-1 35-17-M00361_950309730_950309730</t>
  </si>
  <si>
    <t>19.09.2023 11:51:24</t>
  </si>
  <si>
    <t>19.09.2023 16:10:50</t>
  </si>
  <si>
    <t>K-3574 35-08-K03574_35-08-K03574_42560524</t>
  </si>
  <si>
    <t>19.09.2023 11:52:24</t>
  </si>
  <si>
    <t>19.09.2023 12:04:04</t>
  </si>
  <si>
    <t>TR-93 35-16-L00093_953329896_953329896</t>
  </si>
  <si>
    <t>19.09.2023 11:59:57</t>
  </si>
  <si>
    <t>19.09.2023 17:36:59</t>
  </si>
  <si>
    <t>SOMA TR-11/3 45-82-M00035_945543218_945543218</t>
  </si>
  <si>
    <t>19.09.2023 12:01:01</t>
  </si>
  <si>
    <t>19.09.2023 16:56:27</t>
  </si>
  <si>
    <t>GELENBE İM 45-76-A00001_TR-B M02_2325208</t>
  </si>
  <si>
    <t>19.09.2023 12:04:33</t>
  </si>
  <si>
    <t>19.09.2023 12:42:35</t>
  </si>
  <si>
    <t>GELENBE İM 45-76-A00001_TR-A M05_2325205</t>
  </si>
  <si>
    <t>19.09.2023 12:06:49</t>
  </si>
  <si>
    <t>19.09.2023 12:43:24</t>
  </si>
  <si>
    <t>ALİZE KÖK 35-18-M00059_CANTÜRK MADEN M11_72185136</t>
  </si>
  <si>
    <t>19.09.2023 12:11:35</t>
  </si>
  <si>
    <t>BİRGİ KÖK 35-19-M00041_KÖYLER M03_72152106</t>
  </si>
  <si>
    <t>19.09.2023 12:11:47</t>
  </si>
  <si>
    <t>19.09.2023 12:44:27</t>
  </si>
  <si>
    <t>ÖZBEY İM 35-26-A00005_AHMETLİ L09_2314090</t>
  </si>
  <si>
    <t>19.09.2023 12:12:34</t>
  </si>
  <si>
    <t>19.09.2023 13:07:14</t>
  </si>
  <si>
    <t>KİLLİK TR-4 45-73-M00345_45-73-M00345_2353303</t>
  </si>
  <si>
    <t>19.09.2023 12:14:54</t>
  </si>
  <si>
    <t>19.09.2023 14:54:00</t>
  </si>
  <si>
    <t>DELİBAŞLI TR-1 45-78-M00845_B_91294732_91294732</t>
  </si>
  <si>
    <t>19.09.2023 12:19:27</t>
  </si>
  <si>
    <t>19.09.2023 13:17:05</t>
  </si>
  <si>
    <t>K-1433 35-04-K01433_C_56365431_56365431</t>
  </si>
  <si>
    <t>19.09.2023 12:22:24</t>
  </si>
  <si>
    <t>19.09.2023 14:13:35</t>
  </si>
  <si>
    <t>OVACIK KÖYÜ DEDEKLER TR-2 35-27-L00269_35-27-L00269_2368754</t>
  </si>
  <si>
    <t>19.09.2023 13:07:08</t>
  </si>
  <si>
    <t>DM-2/03 45-71-M00166_DAĞITIM TRAFOSU M01_66487793</t>
  </si>
  <si>
    <t>19.09.2023 12:28:55</t>
  </si>
  <si>
    <t>19.09.2023 13:33:44</t>
  </si>
  <si>
    <t>CAFERBEY KÖK 45-78-L00231_CAFERBEY ÇALTILI L04_2105187</t>
  </si>
  <si>
    <t>19.09.2023 12:31:29</t>
  </si>
  <si>
    <t>19.09.2023 12:31:59</t>
  </si>
  <si>
    <t>19.09.2023 12:32:44</t>
  </si>
  <si>
    <t>19.09.2023 13:13:34</t>
  </si>
  <si>
    <t>19.09.2023 12:34:26</t>
  </si>
  <si>
    <t>19.09.2023 13:53:35</t>
  </si>
  <si>
    <t>19.09.2023 12:54:34</t>
  </si>
  <si>
    <t>19.09.2023 15:04:54</t>
  </si>
  <si>
    <t>TR-22 35-17-M00022_DAĞITIM TRAFO TR-22 M04_65874626</t>
  </si>
  <si>
    <t>19.09.2023 12:56:09</t>
  </si>
  <si>
    <t>19.09.2023 14:34:49</t>
  </si>
  <si>
    <t>19.09.2023 13:05:55</t>
  </si>
  <si>
    <t>19.09.2023 16:36:06</t>
  </si>
  <si>
    <t>L-37 YAT LİMANI 35-14-L00037_L-35 L01_72206369</t>
  </si>
  <si>
    <t>19.09.2023 13:15:45</t>
  </si>
  <si>
    <t>19.09.2023 13:37:35</t>
  </si>
  <si>
    <t>DM-1/TR-1 (TARİŞ) 35-13-M00028_A A02_66427265</t>
  </si>
  <si>
    <t>19.09.2023 13:16:31</t>
  </si>
  <si>
    <t>19.09.2023 16:00:28</t>
  </si>
  <si>
    <t>19.09.2023 13:16:44</t>
  </si>
  <si>
    <t>19.09.2023 18:58:14</t>
  </si>
  <si>
    <t>HACI ABDİ YOLAYRIMI TR 35-20-L00050_955203150_955203150</t>
  </si>
  <si>
    <t>19.09.2023 13:21:07</t>
  </si>
  <si>
    <t>19.09.2023 15:23:47</t>
  </si>
  <si>
    <t>19.09.2023 13:28:17</t>
  </si>
  <si>
    <t>19.09.2023 13:32:01</t>
  </si>
  <si>
    <t>GÖÇBEYLİ TR-2 35-16-M00017_DIREK TIPI TRAFO HUCRESI H01_2043563</t>
  </si>
  <si>
    <t>19.09.2023 13:29:26</t>
  </si>
  <si>
    <t>19.09.2023 20:14:19</t>
  </si>
  <si>
    <t>19.09.2023 13:30:03</t>
  </si>
  <si>
    <t>19.09.2023 13:49:15</t>
  </si>
  <si>
    <t>L-108 (AKARCA TR-1) 35-18-L00108_6672778_56377177_56377177</t>
  </si>
  <si>
    <t>19.09.2023 13:30:10</t>
  </si>
  <si>
    <t>19.09.2023 15:13:04</t>
  </si>
  <si>
    <t>BUCA TM 35-03-A00003_Adatepe M31_2311290</t>
  </si>
  <si>
    <t>19.09.2023 13:39:16</t>
  </si>
  <si>
    <t>19.09.2023 17:10:59</t>
  </si>
  <si>
    <t>L-37 YAT LİMANI 35-14-L00037_35-14-L00037_72206397</t>
  </si>
  <si>
    <t>19.09.2023 13:45:29</t>
  </si>
  <si>
    <t>19.09.2023 15:52:52</t>
  </si>
  <si>
    <t>19.09.2023 13:50:20</t>
  </si>
  <si>
    <t>ÇAYAĞZI TR-21 35-31-L00280_DIREK TIPI TRAFO HUCRESI H01_2050618</t>
  </si>
  <si>
    <t>19.09.2023 13:50:19</t>
  </si>
  <si>
    <t>19.09.2023 15:43:01</t>
  </si>
  <si>
    <t>M-2546 35-02-M02546_35-02-M02546_66121158</t>
  </si>
  <si>
    <t>19.09.2023 13:51:37</t>
  </si>
  <si>
    <t>19.09.2023 14:25:02</t>
  </si>
  <si>
    <t>ARMUTLU DM-2/TR-28 (ESKİ TR-2) 35-27-L00002_97556937_97556937</t>
  </si>
  <si>
    <t>19.09.2023 14:02:45</t>
  </si>
  <si>
    <t>19.09.2023 15:11:26</t>
  </si>
  <si>
    <t>YAĞCILLI TR-3 45-82-M00329_45-82-M00329_2373185</t>
  </si>
  <si>
    <t>19.09.2023 14:54:47</t>
  </si>
  <si>
    <t>KUMKUYUCAK KÖK 45-80-M00093_KUMKUYUCAK TR-1/TR-2/TR-3/TR-4 TARIMSAL SULAMA M02_72193244</t>
  </si>
  <si>
    <t>19.09.2023 14:03:18</t>
  </si>
  <si>
    <t>19.09.2023 15:09:56</t>
  </si>
  <si>
    <t>SEKİ KÖYÜ KÜSKÜT TR-5 35-15-L00139_A_56398760_56398760</t>
  </si>
  <si>
    <t>19.09.2023 14:08:29</t>
  </si>
  <si>
    <t>19.09.2023 18:52:04</t>
  </si>
  <si>
    <t>TİRE İM-DM-1 35-29-A00001_DEREBAŞI M25_2313894</t>
  </si>
  <si>
    <t>19.09.2023 14:16:54</t>
  </si>
  <si>
    <t>19.09.2023 14:50:44</t>
  </si>
  <si>
    <t>DM-3/11 45-71-M00105_45-71-M00105_72073494</t>
  </si>
  <si>
    <t>19.09.2023 14:18:28</t>
  </si>
  <si>
    <t>19.09.2023 15:49:22</t>
  </si>
  <si>
    <t>KARAKOVA TR-5 35-15-L01081_35-15-L01081_42098945</t>
  </si>
  <si>
    <t>19.09.2023 14:18:54</t>
  </si>
  <si>
    <t>19.09.2023 19:09:48</t>
  </si>
  <si>
    <t>19.09.2023 14:20:18</t>
  </si>
  <si>
    <t>19.09.2023 14:49:04</t>
  </si>
  <si>
    <t>MENEMEN KÖK-24 35-28-M00024_JANDARMA M03_66514303</t>
  </si>
  <si>
    <t>19.09.2023 14:27:44</t>
  </si>
  <si>
    <t>19.09.2023 15:13:26</t>
  </si>
  <si>
    <t>19.09.2023 14:28:08</t>
  </si>
  <si>
    <t>19.09.2023 15:12:51</t>
  </si>
  <si>
    <t>EMİRHACILI TR-3 45-78-L00578_45-78-L00578_2354453</t>
  </si>
  <si>
    <t>19.09.2023 14:30:04</t>
  </si>
  <si>
    <t>19.09.2023 15:19:14</t>
  </si>
  <si>
    <t>L-76 DEPREM KONUTLARI-1 35-14-L00076_6572078 l76 c1b_5950150</t>
  </si>
  <si>
    <t>19.09.2023 14:40:42</t>
  </si>
  <si>
    <t>19.09.2023 17:14:53</t>
  </si>
  <si>
    <t>L-474 35-18-L00474_950438998_950438998</t>
  </si>
  <si>
    <t>19.09.2023 14:41:55</t>
  </si>
  <si>
    <t>19.09.2023 15:50:10</t>
  </si>
  <si>
    <t>K-3719 35-04-K03719_99011189_99011189</t>
  </si>
  <si>
    <t>19.09.2023 14:42:59</t>
  </si>
  <si>
    <t>19.09.2023 17:07:35</t>
  </si>
  <si>
    <t>K-3294 35-10-K03294_35-10-K03294_47774240</t>
  </si>
  <si>
    <t>19.09.2023 14:48:39</t>
  </si>
  <si>
    <t>19.09.2023 15:50:52</t>
  </si>
  <si>
    <t>ÇALTIDERE KÖK 35-17-M00231_HatBaşıAyırıcı_75209821 M03_75209821</t>
  </si>
  <si>
    <t>19.09.2023 14:51:34</t>
  </si>
  <si>
    <t>19.09.2023 15:25:44</t>
  </si>
  <si>
    <t>KEMENLER TR-3 35-15-L01132_35-15-L01132_65829663</t>
  </si>
  <si>
    <t>19.09.2023 15:19:16</t>
  </si>
  <si>
    <t>19.09.2023 16:02:01</t>
  </si>
  <si>
    <t>19.09.2023 15:27:59</t>
  </si>
  <si>
    <t>19.09.2023 15:59:44</t>
  </si>
  <si>
    <t>19.09.2023 15:31:46</t>
  </si>
  <si>
    <t>19.09.2023 17:34:33</t>
  </si>
  <si>
    <t>K-2661 35-02-K02661_910330390_910330390</t>
  </si>
  <si>
    <t>19.09.2023 15:34:55</t>
  </si>
  <si>
    <t>19.09.2023 17:06:34</t>
  </si>
  <si>
    <t>19.09.2023 15:35:14</t>
  </si>
  <si>
    <t>19.09.2023 16:59:35</t>
  </si>
  <si>
    <t>19.09.2023 16:13:51</t>
  </si>
  <si>
    <t>SELENDİ TR-8 45-81-M00008_945625271_945625271</t>
  </si>
  <si>
    <t>19.09.2023 15:43:15</t>
  </si>
  <si>
    <t>19.09.2023 18:15:40</t>
  </si>
  <si>
    <t>ÇAPAKLI KÖK 45-78-M01161_HatBaşıAyırıcı_53139969 M05_53139969</t>
  </si>
  <si>
    <t>19.09.2023 15:43:54</t>
  </si>
  <si>
    <t>19.09.2023 17:51:05</t>
  </si>
  <si>
    <t>KUMKUYUCAK KÖK 45-80-M00093_HatBaşıAyırıcı_53136985 M02_53136985</t>
  </si>
  <si>
    <t>19.09.2023 15:48:34</t>
  </si>
  <si>
    <t>19.09.2023 19:04:34</t>
  </si>
  <si>
    <t>İM-1/TR-3 35-14-M00309_A A01_5941317</t>
  </si>
  <si>
    <t>19.09.2023 15:53:16</t>
  </si>
  <si>
    <t>19.09.2023 19:03:51</t>
  </si>
  <si>
    <t>M-417 35-02-M00417_962686677_962686677</t>
  </si>
  <si>
    <t>19.09.2023 15:57:15</t>
  </si>
  <si>
    <t>19.09.2023 20:33:10</t>
  </si>
  <si>
    <t>KILCANLAR TR-1 45-75-M00248_45-75-M00248_2357156</t>
  </si>
  <si>
    <t>19.09.2023 15:57:59</t>
  </si>
  <si>
    <t>19.09.2023 16:09:59</t>
  </si>
  <si>
    <t>SELENDİ TR-12 45-81-M00012_945625438_945625438</t>
  </si>
  <si>
    <t>19.09.2023 16:11:04</t>
  </si>
  <si>
    <t>19.09.2023 18:59:36</t>
  </si>
  <si>
    <t>HELVACI TR-1 35-17-M00361_C_60982273_60982273</t>
  </si>
  <si>
    <t>19.09.2023 16:13:05</t>
  </si>
  <si>
    <t>19.09.2023 16:26:01</t>
  </si>
  <si>
    <t>19.09.2023 16:14:38</t>
  </si>
  <si>
    <t>19.09.2023 20:08:23</t>
  </si>
  <si>
    <t>19.09.2023 16:17:29</t>
  </si>
  <si>
    <t>19.09.2023 19:47:08</t>
  </si>
  <si>
    <t>K-744 35-02-K00744_99404935_99404935</t>
  </si>
  <si>
    <t>19.09.2023 16:26:44</t>
  </si>
  <si>
    <t>19.09.2023 18:02:18</t>
  </si>
  <si>
    <t>TR-35 35-30-L00035_955331894_955331894</t>
  </si>
  <si>
    <t>19.09.2023 16:33:28</t>
  </si>
  <si>
    <t>19.09.2023 17:40:04</t>
  </si>
  <si>
    <t>HALİLLER KÖK 35-31-L00228_HALİLLER L08_72238543</t>
  </si>
  <si>
    <t>19.09.2023 16:33:55</t>
  </si>
  <si>
    <t>19.09.2023 17:35:34</t>
  </si>
  <si>
    <t>DM06/TR06 45-73-M00066_45-73-M00066_66879596</t>
  </si>
  <si>
    <t>19.09.2023 16:34:12</t>
  </si>
  <si>
    <t>19.09.2023 18:50:20</t>
  </si>
  <si>
    <t>19.09.2023 16:39:04</t>
  </si>
  <si>
    <t>19.09.2023 17:15:00</t>
  </si>
  <si>
    <t>TR-85 SÜLEYMAN TALU GRB. 35-15-M00085_953119189_953119189</t>
  </si>
  <si>
    <t>19.09.2023 16:46:25</t>
  </si>
  <si>
    <t>19.09.2023 20:04:59</t>
  </si>
  <si>
    <t>TİRE İM-DM-1 35-29-A00001_HatBaşıAyırıcı_53133381 M25_53133381</t>
  </si>
  <si>
    <t>19.09.2023 16:47:46</t>
  </si>
  <si>
    <t>19.09.2023 18:14:27</t>
  </si>
  <si>
    <t>KARACAALİ TR-1 45-79-M00483_945574010_945574010</t>
  </si>
  <si>
    <t>19.09.2023 16:51:44</t>
  </si>
  <si>
    <t>19.09.2023 18:17:56</t>
  </si>
  <si>
    <t>19.09.2023 17:01:58</t>
  </si>
  <si>
    <t>19.09.2023 19:39:15</t>
  </si>
  <si>
    <t>19.09.2023 17:06:15</t>
  </si>
  <si>
    <t>19.09.2023 17:49:04</t>
  </si>
  <si>
    <t>GÜMÜLDÜR DM-6 (M-17) 35-25-M00017_ÖZDERE ORTA MAH.DM(M-1) M02_72088151</t>
  </si>
  <si>
    <t>19.09.2023 17:15:09</t>
  </si>
  <si>
    <t>19.09.2023 17:18:59</t>
  </si>
  <si>
    <t>L-145 DALYAN DM 35-18-L00145_7490971_56368776_56368776</t>
  </si>
  <si>
    <t>19.09.2023 17:20:07</t>
  </si>
  <si>
    <t>19.09.2023 19:12:32</t>
  </si>
  <si>
    <t>TR-107 45-78-L00107_45-78-L00107_2369962</t>
  </si>
  <si>
    <t>19.09.2023 17:30:29</t>
  </si>
  <si>
    <t>19.09.2023 18:04:44</t>
  </si>
  <si>
    <t>YENİCE KÖK 45-86-M00234_HatBaşıAyırıcı_53134229 M02_53134229</t>
  </si>
  <si>
    <t>19.09.2023 17:34:38</t>
  </si>
  <si>
    <t>19.09.2023 19:31:45</t>
  </si>
  <si>
    <t>K-821 35-03-K00821_TRAFO K03_41974805</t>
  </si>
  <si>
    <t>19.09.2023 17:34:49</t>
  </si>
  <si>
    <t>19.09.2023 18:39:41</t>
  </si>
  <si>
    <t>YAKAPINAR TR-5 35-20-L00138_35-20-L00138_2359395</t>
  </si>
  <si>
    <t>19.09.2023 17:35:19</t>
  </si>
  <si>
    <t>19.09.2023 17:53:49</t>
  </si>
  <si>
    <t>SAKIPAĞA KÖK 35-28-M00605_DSİ-EGELİM (USLU DM) M03_66565863</t>
  </si>
  <si>
    <t>19.09.2023 17:38:10</t>
  </si>
  <si>
    <t>19.09.2023 19:48:38</t>
  </si>
  <si>
    <t>EYKO TR-5 35-30-M00031_955320834_955320834</t>
  </si>
  <si>
    <t>19.09.2023 17:44:07</t>
  </si>
  <si>
    <t>19.09.2023 20:08:22</t>
  </si>
  <si>
    <t>19.09.2023 17:51:51</t>
  </si>
  <si>
    <t>19.09.2023 18:12:00</t>
  </si>
  <si>
    <t>DM-9 45-71-M00386_HASTANE DM M04_66185016</t>
  </si>
  <si>
    <t>19.09.2023 17:53:00</t>
  </si>
  <si>
    <t>19.09.2023 18:12:14</t>
  </si>
  <si>
    <t>ASARLIK TR-18 35-28-M00171_6859787 a2_5829484</t>
  </si>
  <si>
    <t>19.09.2023 17:53:26</t>
  </si>
  <si>
    <t>19.09.2023 19:25:22</t>
  </si>
  <si>
    <t>K-1086 35-01-K01086_E_56379020_56379020</t>
  </si>
  <si>
    <t>19.09.2023 17:56:51</t>
  </si>
  <si>
    <t>19.09.2023 19:19:38</t>
  </si>
  <si>
    <t>SARIGÖL DM 45-79-M00069_HatBaşıAyırıcı_80388740 M05_80388740</t>
  </si>
  <si>
    <t>19.09.2023 17:59:34</t>
  </si>
  <si>
    <t>19.09.2023 19:06:39</t>
  </si>
  <si>
    <t>K-1772 35-01-K01772_C_56372728_56372728</t>
  </si>
  <si>
    <t>19.09.2023 17:59:36</t>
  </si>
  <si>
    <t>19.09.2023 19:33:00</t>
  </si>
  <si>
    <t>BELEVİ İM 35-13-A00002_HatBaşıAyırıcı_73201692 L08_73201692</t>
  </si>
  <si>
    <t>19.09.2023 18:02:56</t>
  </si>
  <si>
    <t>19.09.2023 19:45:59</t>
  </si>
  <si>
    <t>19.09.2023 19:37:23</t>
  </si>
  <si>
    <t>ÜÇYOL KÖK 45-82-M00128_URUZLAR GES M06_2090645</t>
  </si>
  <si>
    <t>19.09.2023 18:22:31</t>
  </si>
  <si>
    <t>19.09.2023 18:35:02</t>
  </si>
  <si>
    <t>TR-170 35-26-M01191__56358757_56358757</t>
  </si>
  <si>
    <t>19.09.2023 18:26:26</t>
  </si>
  <si>
    <t>19.09.2023 19:29:02</t>
  </si>
  <si>
    <t>KOYUNDERE TR-15 35-28-M00159_953379446_953379446</t>
  </si>
  <si>
    <t>19.09.2023 18:26:50</t>
  </si>
  <si>
    <t>19.09.2023 21:11:33</t>
  </si>
  <si>
    <t>MORDOĞAN TR-2 35-21-L00140_B_56373482_56373482</t>
  </si>
  <si>
    <t>19.09.2023 18:27:32</t>
  </si>
  <si>
    <t>19.09.2023 21:00:51</t>
  </si>
  <si>
    <t>L-316 YALIKENT 35-18-L00316_35-18-L00316_2351311</t>
  </si>
  <si>
    <t>19.09.2023 18:33:44</t>
  </si>
  <si>
    <t>19.09.2023 19:38:24</t>
  </si>
  <si>
    <t>KABAZLI KÖK 45-78-M00675_HatBaşıAyırıcı_53132885 M03_53132885</t>
  </si>
  <si>
    <t>19.09.2023 18:37:24</t>
  </si>
  <si>
    <t>19.09.2023 19:52:15</t>
  </si>
  <si>
    <t>SELENDİ TR-8 45-81-M00008_945625914_945625914</t>
  </si>
  <si>
    <t>19.09.2023 18:41:32</t>
  </si>
  <si>
    <t>19.09.2023 23:01:31</t>
  </si>
  <si>
    <t>19.09.2023 18:43:17</t>
  </si>
  <si>
    <t>19.09.2023 19:38:31</t>
  </si>
  <si>
    <t>SALİHLİ TR-55 45-78-L00766_E E03b_81898003</t>
  </si>
  <si>
    <t>19.09.2023 18:47:27</t>
  </si>
  <si>
    <t>19.09.2023 19:20:02</t>
  </si>
  <si>
    <t>SEKİ KÖYÜ KÜSKÜT TR-5 35-15-L00139_35-15-L00139_2365071</t>
  </si>
  <si>
    <t>19.09.2023 19:20:46</t>
  </si>
  <si>
    <t>L-134 DENETMENLER SİTESİ 35-14-L00134_956658640_956658640</t>
  </si>
  <si>
    <t>19.09.2023 18:52:54</t>
  </si>
  <si>
    <t>19.09.2023 20:08:34</t>
  </si>
  <si>
    <t>M-2388 35-02-M02388_99620933_99620933</t>
  </si>
  <si>
    <t>19.09.2023 18:53:24</t>
  </si>
  <si>
    <t>19.09.2023 21:55:05</t>
  </si>
  <si>
    <t>ALAŞEHİR TR-81/A 45-73-M01295_945669715_945669715</t>
  </si>
  <si>
    <t>19.09.2023 18:53:49</t>
  </si>
  <si>
    <t>19.09.2023 20:46:02</t>
  </si>
  <si>
    <t>K-598 35-01-K00598_912428900_912428900</t>
  </si>
  <si>
    <t>19.09.2023 18:57:51</t>
  </si>
  <si>
    <t>19.09.2023 20:27:29</t>
  </si>
  <si>
    <t>SELENDİ TR-12 45-81-M00012_45-81-M00012_2354435</t>
  </si>
  <si>
    <t>19.09.2023 19:17:20</t>
  </si>
  <si>
    <t>DM02/TR01 45-73-M00037_B_56396561_56396561</t>
  </si>
  <si>
    <t>19.09.2023 19:05:46</t>
  </si>
  <si>
    <t>19.09.2023 19:30:22</t>
  </si>
  <si>
    <t>MORDOĞAN TR-23 35-21-L00152_C_56375692_56375692</t>
  </si>
  <si>
    <t>19.09.2023 19:18:13</t>
  </si>
  <si>
    <t>19.09.2023 21:33:06</t>
  </si>
  <si>
    <t>19.09.2023 19:19:57</t>
  </si>
  <si>
    <t>19.09.2023 21:50:12</t>
  </si>
  <si>
    <t>ARPALIK TARIMSAL SULAMA TR-3 45-83-M00343_45-83-M00343_2356840</t>
  </si>
  <si>
    <t>19.09.2023 19:26:08</t>
  </si>
  <si>
    <t>19.09.2023 19:48:50</t>
  </si>
  <si>
    <t>MERSİNLİ TR-1 45-78-M00935_B_91006493_91006493</t>
  </si>
  <si>
    <t>19.09.2023 19:31:44</t>
  </si>
  <si>
    <t>19.09.2023 21:57:14</t>
  </si>
  <si>
    <t>YENİCE KÖK 45-86-M00234_İÇİKLER ÇIKIŞ M02_41955371</t>
  </si>
  <si>
    <t>19.09.2023 19:51:43</t>
  </si>
  <si>
    <t>19.09.2023 20:27:28</t>
  </si>
  <si>
    <t>TR-1/64 DM 45-72-M00064_956519882_956519882</t>
  </si>
  <si>
    <t>19.09.2023 19:51:35</t>
  </si>
  <si>
    <t>19.09.2023 21:07:09</t>
  </si>
  <si>
    <t>DURASILLI TR-12 45-78-M01148__56391750_56391750</t>
  </si>
  <si>
    <t>19.09.2023 19:58:08</t>
  </si>
  <si>
    <t>19.09.2023 20:45:00</t>
  </si>
  <si>
    <t>M-2752 35-01-M02752_C_56370085_56370085</t>
  </si>
  <si>
    <t>19.09.2023 20:00:22</t>
  </si>
  <si>
    <t>19.09.2023 20:58:26</t>
  </si>
  <si>
    <t>K-3610 35-01-K03610_911453694_911453694</t>
  </si>
  <si>
    <t>19.09.2023 20:06:44</t>
  </si>
  <si>
    <t>19.09.2023 21:14:22</t>
  </si>
  <si>
    <t>GÜZELBAHÇE İM 35-10-A00001_İSTİKLAL M07_77678581</t>
  </si>
  <si>
    <t>19.09.2023 20:17:26</t>
  </si>
  <si>
    <t>19.09.2023 21:08:04</t>
  </si>
  <si>
    <t>ÜÇYOL KÖK 45-82-M00128_HatBaşıAyırıcı_97454420 M04_97454420</t>
  </si>
  <si>
    <t>19.09.2023 20:33:27</t>
  </si>
  <si>
    <t>19.09.2023 21:45:39</t>
  </si>
  <si>
    <t>L-239 BAYKAL 35-18-L00239_35-18-L00239_2358369</t>
  </si>
  <si>
    <t>19.09.2023 20:34:32</t>
  </si>
  <si>
    <t>19.09.2023 21:48:34</t>
  </si>
  <si>
    <t>19.09.2023 20:47:25</t>
  </si>
  <si>
    <t>19.09.2023 22:05:04</t>
  </si>
  <si>
    <t>YENİŞAKRAN TR-5 35-17-M00205_C_92152537_92152537</t>
  </si>
  <si>
    <t>19.09.2023 21:19:33</t>
  </si>
  <si>
    <t>19.09.2023 22:01:39</t>
  </si>
  <si>
    <t>L-239 BAYKAL 35-18-L00239_E 0_5953862</t>
  </si>
  <si>
    <t>19.09.2023 23:34:41</t>
  </si>
  <si>
    <t>20.09.2023 03:57:59</t>
  </si>
  <si>
    <t>K-3844 35-04-K03844_D K3844D1B_5835557</t>
  </si>
  <si>
    <t>20.09.2023 00:25:39</t>
  </si>
  <si>
    <t>20.09.2023 06:30:52</t>
  </si>
  <si>
    <t>20.09.2023 00:27:18</t>
  </si>
  <si>
    <t>20.09.2023 01:23:29</t>
  </si>
  <si>
    <t>20.09.2023 00:28:00</t>
  </si>
  <si>
    <t>20.09.2023 01:45:36</t>
  </si>
  <si>
    <t>20.09.2023 00:46:56</t>
  </si>
  <si>
    <t>20.09.2023 02:05:23</t>
  </si>
  <si>
    <t>20.09.2023 01:33:27</t>
  </si>
  <si>
    <t>20.09.2023 01:52:38</t>
  </si>
  <si>
    <t>20.09.2023 01:41:12</t>
  </si>
  <si>
    <t>20.09.2023 03:19:19</t>
  </si>
  <si>
    <t>VEZİRKÖPRÜ İM 35-03-A00002_TR-1 10.5 K07_2050503</t>
  </si>
  <si>
    <t>20.09.2023 01:53:06</t>
  </si>
  <si>
    <t>20.09.2023 02:14:34</t>
  </si>
  <si>
    <t>20.09.2023 01:59:53</t>
  </si>
  <si>
    <t>20.09.2023 02:20:39</t>
  </si>
  <si>
    <t>20.09.2023 02:27:33</t>
  </si>
  <si>
    <t>20.09.2023 04:15:49</t>
  </si>
  <si>
    <t>DM-22 45-71-M01177_GÖKTÜRK SİTESİ M08_2085400</t>
  </si>
  <si>
    <t>20.09.2023 02:37:20</t>
  </si>
  <si>
    <t>20.09.2023 03:22:31</t>
  </si>
  <si>
    <t>MURADİYE DM-5/6 KÖK 45-71-M00245_DM-19 M02_72097739</t>
  </si>
  <si>
    <t>20.09.2023 02:38:24</t>
  </si>
  <si>
    <t>20.09.2023 03:05:44</t>
  </si>
  <si>
    <t>K-1497 35-02-K01497_35-02-K01497_2351414</t>
  </si>
  <si>
    <t>20.09.2023 03:25:22</t>
  </si>
  <si>
    <t>20.09.2023 03:37:34</t>
  </si>
  <si>
    <t>TR-22/15 POLİNAS EML TR 45-71-M01191_ M01_2317985</t>
  </si>
  <si>
    <t>20.09.2023 03:50:54</t>
  </si>
  <si>
    <t>20.09.2023 06:01:08</t>
  </si>
  <si>
    <t>LÜTFİYE KÖK 45-80-M02970_LÜTFİYE TR-1 TR-2 M05_84270463</t>
  </si>
  <si>
    <t>20.09.2023 04:10:56</t>
  </si>
  <si>
    <t>20.09.2023 04:19:03</t>
  </si>
  <si>
    <t>TİYELTİ TR-1 35-16-L00251_35-16-L00251_2360807</t>
  </si>
  <si>
    <t>20.09.2023 04:12:57</t>
  </si>
  <si>
    <t>20.09.2023 04:43:48</t>
  </si>
  <si>
    <t>DM-22/08 GÖÇMEN EVLERİ 45-71-M00647_DM-22/05 GİRİŞ M02_61316463</t>
  </si>
  <si>
    <t>20.09.2023 04:21:34</t>
  </si>
  <si>
    <t>20.09.2023 04:24:39</t>
  </si>
  <si>
    <t>DEĞİRMENDERE DM 35-22-M00085_ÇAMÖNÜ - ATAKÖY M09_50066612</t>
  </si>
  <si>
    <t>20.09.2023 06:46:34</t>
  </si>
  <si>
    <t>20.09.2023 07:34:15</t>
  </si>
  <si>
    <t>20.09.2023 06:55:24</t>
  </si>
  <si>
    <t>20.09.2023 06:55:49</t>
  </si>
  <si>
    <t>20.09.2023 06:55:29</t>
  </si>
  <si>
    <t>20.09.2023 06:56:04</t>
  </si>
  <si>
    <t>AKÖREN TR-19 KÖK 45-78-M00974_YENİKENT ÇIKIŞI    KAPASİTÖR M05_66244826</t>
  </si>
  <si>
    <t>20.09.2023 07:06:43</t>
  </si>
  <si>
    <t>20.09.2023 09:49:15</t>
  </si>
  <si>
    <t>TROPİKAL DM 35-27-L00056_ÖRNEKKÖY L04_72201760</t>
  </si>
  <si>
    <t>20.09.2023 07:09:54</t>
  </si>
  <si>
    <t>20.09.2023 07:36:25</t>
  </si>
  <si>
    <t>BAĞYURDU TM 35-27-A00003_STADYUM-2 M05_2310332</t>
  </si>
  <si>
    <t>20.09.2023 07:29:12</t>
  </si>
  <si>
    <t>20.09.2023 07:45:19</t>
  </si>
  <si>
    <t>20.09.2023 07:44:04</t>
  </si>
  <si>
    <t>20.09.2023 07:45:53</t>
  </si>
  <si>
    <t>ÇIRPI İM 35-20-A00002_ÇIRPI SULAMA M09_2307615</t>
  </si>
  <si>
    <t>20.09.2023 07:47:05</t>
  </si>
  <si>
    <t>20.09.2023 08:08:04</t>
  </si>
  <si>
    <t>20.09.2023 07:49:45</t>
  </si>
  <si>
    <t>20.09.2023 07:52:45</t>
  </si>
  <si>
    <t>20.09.2023 07:50:19</t>
  </si>
  <si>
    <t>20.09.2023 07:50:59</t>
  </si>
  <si>
    <t>20.09.2023 07:55:14</t>
  </si>
  <si>
    <t>20.09.2023 16:44:07</t>
  </si>
  <si>
    <t>20.09.2023 08:02:47</t>
  </si>
  <si>
    <t>20.09.2023 10:53:06</t>
  </si>
  <si>
    <t>VEDAT FİLİZ SLM 35-26-M00730_35-26-M00730_2364225</t>
  </si>
  <si>
    <t>20.09.2023 08:06:47</t>
  </si>
  <si>
    <t>20.09.2023 12:09:30</t>
  </si>
  <si>
    <t>YENİÇİFTLİK KÖK 35-20-L00373_ASIM HASKÖY-HÜSAMETTİN AKARÇAY SULAMA L02_92839179</t>
  </si>
  <si>
    <t>20.09.2023 08:09:39</t>
  </si>
  <si>
    <t>20.09.2023 09:17:45</t>
  </si>
  <si>
    <t>20.09.2023 08:11:45</t>
  </si>
  <si>
    <t>20.09.2023 14:48:47</t>
  </si>
  <si>
    <t>KIZILAVLU KÖK 45-78-M00837_HatBaşıAyırıcı_53137221 M02_53137221</t>
  </si>
  <si>
    <t>20.09.2023 08:28:19</t>
  </si>
  <si>
    <t>20.09.2023 10:38:32</t>
  </si>
  <si>
    <t>K-3036 35-04-K03036_A_56356736_56356736</t>
  </si>
  <si>
    <t>20.09.2023 08:32:24</t>
  </si>
  <si>
    <t>20.09.2023 09:36:39</t>
  </si>
  <si>
    <t>K-3036 35-04-K03036_B_56356912_56356912</t>
  </si>
  <si>
    <t>20.09.2023 09:45:35</t>
  </si>
  <si>
    <t>K-2378 35-03-K02378_B_56355039_56355039</t>
  </si>
  <si>
    <t>20.09.2023 08:42:53</t>
  </si>
  <si>
    <t>20.09.2023 10:14:13</t>
  </si>
  <si>
    <t>20.09.2023 08:54:07</t>
  </si>
  <si>
    <t>20.09.2023 09:04:04</t>
  </si>
  <si>
    <t>TAHTALIÇAY KÖK (M-751) 35-22-M00145_M-1548 TÜFEKÇİOĞLU M02_2112935</t>
  </si>
  <si>
    <t>20.09.2023 08:57:27</t>
  </si>
  <si>
    <t>20.09.2023 13:13:51</t>
  </si>
  <si>
    <t>SOMA TR-17/2 45-82-M00110_45-82-M00110_72183743</t>
  </si>
  <si>
    <t>20.09.2023 09:00:03</t>
  </si>
  <si>
    <t>20.09.2023 14:50:13</t>
  </si>
  <si>
    <t>AVDAN TR-5 KÖK 45-82-M00130_CENKYERİ M02_72194255</t>
  </si>
  <si>
    <t>20.09.2023 09:01:15</t>
  </si>
  <si>
    <t>20.09.2023 12:03:35</t>
  </si>
  <si>
    <t>20.09.2023 09:03:07</t>
  </si>
  <si>
    <t>20.09.2023 15:33:29</t>
  </si>
  <si>
    <t>L-15 35-18-L00015_L-14 SEVTUR L05_2323391</t>
  </si>
  <si>
    <t>20.09.2023 09:05:57</t>
  </si>
  <si>
    <t>20.09.2023 17:36:13</t>
  </si>
  <si>
    <t>20.09.2023 09:05:59</t>
  </si>
  <si>
    <t>20.09.2023 09:25:09</t>
  </si>
  <si>
    <t>M-945 35-04-M00945_TRAFO M03_2065615</t>
  </si>
  <si>
    <t>20.09.2023 09:06:29</t>
  </si>
  <si>
    <t>20.09.2023 19:45:00</t>
  </si>
  <si>
    <t>M-971 35-03-M00971_M-970 M01_2077806</t>
  </si>
  <si>
    <t>20.09.2023 09:07:29</t>
  </si>
  <si>
    <t>20.09.2023 09:25:23</t>
  </si>
  <si>
    <t>20.09.2023 09:07:34</t>
  </si>
  <si>
    <t>20.09.2023 13:04:32</t>
  </si>
  <si>
    <t>K-4681 35-09-K04681_B_60982849_60982849</t>
  </si>
  <si>
    <t>20.09.2023 09:08:39</t>
  </si>
  <si>
    <t>20.09.2023 12:49:24</t>
  </si>
  <si>
    <t>DM08/TR20 45-73-M00071_45-73-M00071_2359704</t>
  </si>
  <si>
    <t>20.09.2023 09:08:57</t>
  </si>
  <si>
    <t>20.09.2023 10:37:29</t>
  </si>
  <si>
    <t>20.09.2023 09:09:15</t>
  </si>
  <si>
    <t>20.09.2023 09:54:15</t>
  </si>
  <si>
    <t>SEYİTOBA TR-1 45-80-L00177_45-80-L00177_2362719</t>
  </si>
  <si>
    <t>20.09.2023 09:11:12</t>
  </si>
  <si>
    <t>20.09.2023 15:58:09</t>
  </si>
  <si>
    <t>20.09.2023 09:11:31</t>
  </si>
  <si>
    <t>20.09.2023 12:46:03</t>
  </si>
  <si>
    <t>AYRANCILAR DM-5 35-26-M00807_DEMİRCİ M03_2336122</t>
  </si>
  <si>
    <t>20.09.2023 09:11:55</t>
  </si>
  <si>
    <t>20.09.2023 14:59:59</t>
  </si>
  <si>
    <t>20.09.2023 09:12:38</t>
  </si>
  <si>
    <t>20.09.2023 18:07:53</t>
  </si>
  <si>
    <t>TR-27 GÜVEN YAPI 35-26-M00027_35-26-M00027_66028736</t>
  </si>
  <si>
    <t>20.09.2023 09:15:36</t>
  </si>
  <si>
    <t>20.09.2023 11:37:12</t>
  </si>
  <si>
    <t>SAKARLI KÖK 45-76-M00046_HatBaşıAyırıcı_53137225 M03_53137225</t>
  </si>
  <si>
    <t>20.09.2023 09:16:03</t>
  </si>
  <si>
    <t>20.09.2023 09:46:39</t>
  </si>
  <si>
    <t>20.09.2023 09:21:31</t>
  </si>
  <si>
    <t>20.09.2023 10:24:31</t>
  </si>
  <si>
    <t>M-611 (DM-4/23) 35-17-M00611_35-17-M00611_66033937</t>
  </si>
  <si>
    <t>20.09.2023 10:17:49</t>
  </si>
  <si>
    <t>DM-1/65 45-71-M00011_45-71-M00011_72070618</t>
  </si>
  <si>
    <t>20.09.2023 09:30:43</t>
  </si>
  <si>
    <t>20.09.2023 11:20:41</t>
  </si>
  <si>
    <t>GÜNEY DM 45-83-L00130_AYVACIK L06_2096782</t>
  </si>
  <si>
    <t>20.09.2023 09:34:24</t>
  </si>
  <si>
    <t>20.09.2023 10:22:33</t>
  </si>
  <si>
    <t>BADINCA KÖK 45-73-M00341_EVRENLİ KÖK M03_75913003</t>
  </si>
  <si>
    <t>20.09.2023 09:36:40</t>
  </si>
  <si>
    <t>20.09.2023 10:01:27</t>
  </si>
  <si>
    <t>TAYTAN OFİS KÖK 45-78-M00314_YENİ KABAZLI M016_60669846</t>
  </si>
  <si>
    <t>20.09.2023 09:38:59</t>
  </si>
  <si>
    <t>20.09.2023 15:56:33</t>
  </si>
  <si>
    <t>K-2486 35-04-K02486_A_56379755_56379755</t>
  </si>
  <si>
    <t>20.09.2023 09:41:01</t>
  </si>
  <si>
    <t>20.09.2023 11:38:52</t>
  </si>
  <si>
    <t>SIĞACIK DM (L-35) 35-14-M00425_L-26 M03_97012819</t>
  </si>
  <si>
    <t>20.09.2023 09:43:25</t>
  </si>
  <si>
    <t>20.09.2023 14:33:49</t>
  </si>
  <si>
    <t>20.09.2023 09:47:39</t>
  </si>
  <si>
    <t>20.09.2023 10:12:30</t>
  </si>
  <si>
    <t>20.09.2023 09:49:07</t>
  </si>
  <si>
    <t>20.09.2023 09:53:57</t>
  </si>
  <si>
    <t>KIRKAĞAÇ TR-11 45-76-M00011_45-76-M00011_72217132</t>
  </si>
  <si>
    <t>20.09.2023 09:49:33</t>
  </si>
  <si>
    <t>20.09.2023 15:13:35</t>
  </si>
  <si>
    <t>ÇANDARLI TR-16 35-30-M00016_955320785_955320785</t>
  </si>
  <si>
    <t>20.09.2023 09:53:21</t>
  </si>
  <si>
    <t>20.09.2023 12:09:58</t>
  </si>
  <si>
    <t>M-1147 35-09-M01147_M-910 M03_47553535</t>
  </si>
  <si>
    <t>20.09.2023 09:56:20</t>
  </si>
  <si>
    <t>20.09.2023 10:02:41</t>
  </si>
  <si>
    <t>KARGIN KÖK 45-71-M00095_ŞİRVAN M04_2076271</t>
  </si>
  <si>
    <t>20.09.2023 09:56:23</t>
  </si>
  <si>
    <t>20.09.2023 14:27:07</t>
  </si>
  <si>
    <t>DM-14/24-A 45-71-M02217_953195999_953195999</t>
  </si>
  <si>
    <t>20.09.2023 09:56:44</t>
  </si>
  <si>
    <t>20.09.2023 11:24:45</t>
  </si>
  <si>
    <t>K-4397 35-07-K04397_K-1776 K02_48407909</t>
  </si>
  <si>
    <t>20.09.2023 09:58:08</t>
  </si>
  <si>
    <t>20.09.2023 14:50:15</t>
  </si>
  <si>
    <t>20.09.2023 09:58:56</t>
  </si>
  <si>
    <t>20.09.2023 17:39:22</t>
  </si>
  <si>
    <t>TR-71 35-17-M00071_95001249525_95001249525</t>
  </si>
  <si>
    <t>20.09.2023 10:00:01</t>
  </si>
  <si>
    <t>20.09.2023 15:55:32</t>
  </si>
  <si>
    <t>20.09.2023 10:03:29</t>
  </si>
  <si>
    <t>20.09.2023 10:04:04</t>
  </si>
  <si>
    <t>20.09.2023 10:04:18</t>
  </si>
  <si>
    <t>20.09.2023 16:43:29</t>
  </si>
  <si>
    <t>20.09.2023 10:05:13</t>
  </si>
  <si>
    <t>20.09.2023 12:31:43</t>
  </si>
  <si>
    <t>KARABULU KÖK 35-31-L00227_OLGUNLAR L03_2337016</t>
  </si>
  <si>
    <t>20.09.2023 10:08:03</t>
  </si>
  <si>
    <t>20.09.2023 13:48:23</t>
  </si>
  <si>
    <t>20.09.2023 10:10:40</t>
  </si>
  <si>
    <t>20.09.2023 11:32:29</t>
  </si>
  <si>
    <t>YAŞAR SÖKELİOĞLU-1 35-20-L00099_9096100_56360475_56360475</t>
  </si>
  <si>
    <t>20.09.2023 10:10:41</t>
  </si>
  <si>
    <t>20.09.2023 14:06:53</t>
  </si>
  <si>
    <t>TİRE İM-DM-1 35-29-A00001_BOYNUYOĞUN L04_2312348</t>
  </si>
  <si>
    <t>20.09.2023 10:11:49</t>
  </si>
  <si>
    <t>20.09.2023 12:25:59</t>
  </si>
  <si>
    <t>M-30 35-02-M00030_M-3042 M10_74475599</t>
  </si>
  <si>
    <t>20.09.2023 10:12:37</t>
  </si>
  <si>
    <t>20.09.2023 11:17:38</t>
  </si>
  <si>
    <t>ÖRNEKKÖY TR-1 35-27-L00128_YAYLACIK L02_72169410</t>
  </si>
  <si>
    <t>20.09.2023 10:16:53</t>
  </si>
  <si>
    <t>20.09.2023 11:13:32</t>
  </si>
  <si>
    <t>TR-2/34-A 45-72-L00061_45-72-L00061_61316223</t>
  </si>
  <si>
    <t>20.09.2023 10:21:23</t>
  </si>
  <si>
    <t>20.09.2023 14:35:18</t>
  </si>
  <si>
    <t>MURADİYE TR-1 İSTASYON KABİN 45-71-M00192_95001351902_95001351902</t>
  </si>
  <si>
    <t>20.09.2023 10:26:39</t>
  </si>
  <si>
    <t>20.09.2023 15:18:15</t>
  </si>
  <si>
    <t>TR-7 DEPREM KONUTLARI 35-19-L00007_BETON SANTRALLERİ L03_72118555</t>
  </si>
  <si>
    <t>20.09.2023 10:31:17</t>
  </si>
  <si>
    <t>20.09.2023 17:47:45</t>
  </si>
  <si>
    <t>KEMER TR-20 35-31-L00529_ H_76511388</t>
  </si>
  <si>
    <t>20.09.2023 10:32:34</t>
  </si>
  <si>
    <t>20.09.2023 12:33:16</t>
  </si>
  <si>
    <t>ALAŞEHİR TR-81/A 45-73-M01295_945669704_945669704</t>
  </si>
  <si>
    <t>20.09.2023 10:34:01</t>
  </si>
  <si>
    <t>20.09.2023 14:15:08</t>
  </si>
  <si>
    <t>M-1524 ÇİNÇİN MEVKİİ 35-03-M01524_35-03-M01524_2375780</t>
  </si>
  <si>
    <t>20.09.2023 10:34:53</t>
  </si>
  <si>
    <t>20.09.2023 17:03:53</t>
  </si>
  <si>
    <t>AVDAN TR-5 KÖK 45-82-M00130_AVDAN TR-3 M04_72194310</t>
  </si>
  <si>
    <t>20.09.2023 10:35:23</t>
  </si>
  <si>
    <t>20.09.2023 12:36:39</t>
  </si>
  <si>
    <t>SELENDİ DM 45-81-M00001_SELENDİ ŞEHİR-3 M11_2321597</t>
  </si>
  <si>
    <t>20.09.2023 10:48:13</t>
  </si>
  <si>
    <t>20.09.2023 11:49:53</t>
  </si>
  <si>
    <t>BAĞLICA KÖK 45-79-M00248_SUBAŞI M05_72036939</t>
  </si>
  <si>
    <t>20.09.2023 10:52:31</t>
  </si>
  <si>
    <t>20.09.2023 12:04:40</t>
  </si>
  <si>
    <t>20.09.2023 10:54:16</t>
  </si>
  <si>
    <t>20.09.2023 14:46:48</t>
  </si>
  <si>
    <t>BEYDERE KÖK 45-71-M00128_HatBaşıAyırıcı_93515960 M07_93515960</t>
  </si>
  <si>
    <t>20.09.2023 10:56:04</t>
  </si>
  <si>
    <t>20.09.2023 14:41:57</t>
  </si>
  <si>
    <t>20.09.2023 10:58:15</t>
  </si>
  <si>
    <t>20.09.2023 11:21:39</t>
  </si>
  <si>
    <t>20.09.2023 10:58:47</t>
  </si>
  <si>
    <t>20.09.2023 14:45:00</t>
  </si>
  <si>
    <t>MURADİYE DM-5/10 45-71-M00775_DM-5/11 M06_2124692</t>
  </si>
  <si>
    <t>20.09.2023 11:01:54</t>
  </si>
  <si>
    <t>20.09.2023 11:49:29</t>
  </si>
  <si>
    <t>DM02/TR17 45-73-M00018_45-73-M00018_67060350</t>
  </si>
  <si>
    <t>20.09.2023 11:02:19</t>
  </si>
  <si>
    <t>20.09.2023 13:05:51</t>
  </si>
  <si>
    <t>M-246 35-02-M00246_910050301_910050301</t>
  </si>
  <si>
    <t>20.09.2023 11:03:37</t>
  </si>
  <si>
    <t>20.09.2023 12:22:36</t>
  </si>
  <si>
    <t>M-2925 35-03-M02925_910393379_910393379</t>
  </si>
  <si>
    <t>20.09.2023 11:05:43</t>
  </si>
  <si>
    <t>20.09.2023 13:48:43</t>
  </si>
  <si>
    <t>L-516 OVACIK 35-18-L00516_10083892_56354837_56354837</t>
  </si>
  <si>
    <t>20.09.2023 11:13:17</t>
  </si>
  <si>
    <t>20.09.2023 12:19:47</t>
  </si>
  <si>
    <t>ULUCAK DM-2 35-27-M00331_DAMLACIK M03_72170764</t>
  </si>
  <si>
    <t>20.09.2023 11:23:39</t>
  </si>
  <si>
    <t>20.09.2023 11:59:14</t>
  </si>
  <si>
    <t>20.09.2023 11:25:54</t>
  </si>
  <si>
    <t>20.09.2023 14:09:23</t>
  </si>
  <si>
    <t>DM-2/26 (ŞEHİTLER OKULU TR) 45-71-M00156_45-71-M00156_66482301</t>
  </si>
  <si>
    <t>20.09.2023 11:31:03</t>
  </si>
  <si>
    <t>20.09.2023 13:26:45</t>
  </si>
  <si>
    <t>SELENDİ TR-12 45-81-M00012_945634122_945634122</t>
  </si>
  <si>
    <t>20.09.2023 11:44:29</t>
  </si>
  <si>
    <t>20.09.2023 14:30:40</t>
  </si>
  <si>
    <t>TR-2/43 45-72-L00043_45-72-L00043_61324983</t>
  </si>
  <si>
    <t>20.09.2023 11:46:12</t>
  </si>
  <si>
    <t>20.09.2023 14:26:49</t>
  </si>
  <si>
    <t>M-2707 35-02-M02707_A_77269404_77269404</t>
  </si>
  <si>
    <t>20.09.2023 11:48:40</t>
  </si>
  <si>
    <t>20.09.2023 12:23:54</t>
  </si>
  <si>
    <t>20.09.2023 11:49:49</t>
  </si>
  <si>
    <t>20.09.2023 12:01:53</t>
  </si>
  <si>
    <t>SARUHANLI TR-25 45-80-M00025_45-80-M00025_72203534</t>
  </si>
  <si>
    <t>20.09.2023 12:00:00</t>
  </si>
  <si>
    <t>20.09.2023 14:23:19</t>
  </si>
  <si>
    <t>K-4124 35-09-K04124_913220058_913220058</t>
  </si>
  <si>
    <t>20.09.2023 12:08:41</t>
  </si>
  <si>
    <t>20.09.2023 15:07:11</t>
  </si>
  <si>
    <t>M-612 (DM-4/22) 35-17-M00612_35-17-M00612_66036903</t>
  </si>
  <si>
    <t>20.09.2023 12:12:11</t>
  </si>
  <si>
    <t>20.09.2023 12:53:39</t>
  </si>
  <si>
    <t>KIRKAĞAÇ TR-1 45-76-M00001_KIRKAĞAÇ TR-2/TR-3/TR-18/TR-24 M03_72215491</t>
  </si>
  <si>
    <t>20.09.2023 12:22:39</t>
  </si>
  <si>
    <t>20.09.2023 12:33:23</t>
  </si>
  <si>
    <t>TR-71 ÖZYURT 35-19-L00071_6772664_56354942_56354942</t>
  </si>
  <si>
    <t>20.09.2023 12:38:51</t>
  </si>
  <si>
    <t>20.09.2023 14:12:44</t>
  </si>
  <si>
    <t>MISTIKDAMLARI TR-2 45-78-M01365_45-78-M01365_79833241</t>
  </si>
  <si>
    <t>20.09.2023 12:53:02</t>
  </si>
  <si>
    <t>20.09.2023 15:19:09</t>
  </si>
  <si>
    <t>M-2725 GEÇİT 35-03-M02725_M-2926 M04_72081315</t>
  </si>
  <si>
    <t>20.09.2023 12:58:36</t>
  </si>
  <si>
    <t>20.09.2023 17:00:10</t>
  </si>
  <si>
    <t>K-4902 35-22-K04902_K-418 ÇİNKO K02_56288297</t>
  </si>
  <si>
    <t>20.09.2023 13:15:19</t>
  </si>
  <si>
    <t>20.09.2023 16:54:50</t>
  </si>
  <si>
    <t>BOZKÖY TR-1 35-16-M00051_35-16-M00051_2357416</t>
  </si>
  <si>
    <t>20.09.2023 13:19:39</t>
  </si>
  <si>
    <t>20.09.2023 13:39:23</t>
  </si>
  <si>
    <t>ERDELLİ TR-2 KÖK 45-72-L00476_ARABACI BOZKÖY ÇIKIŞ L04_66551690</t>
  </si>
  <si>
    <t>20.09.2023 13:23:01</t>
  </si>
  <si>
    <t>20.09.2023 17:28:50</t>
  </si>
  <si>
    <t>L-416 KAPALI SPOR SALONU 35-18-L00416_L-417 L03_72107110</t>
  </si>
  <si>
    <t>20.09.2023 13:35:23</t>
  </si>
  <si>
    <t>20.09.2023 15:10:00</t>
  </si>
  <si>
    <t>20.09.2023 13:43:39</t>
  </si>
  <si>
    <t>20.09.2023 13:44:13</t>
  </si>
  <si>
    <t>20.09.2023 13:48:12</t>
  </si>
  <si>
    <t>20.09.2023 14:13:03</t>
  </si>
  <si>
    <t>20.09.2023 13:49:37</t>
  </si>
  <si>
    <t>20.09.2023 15:54:38</t>
  </si>
  <si>
    <t>TR-103 BELEDİYE PAZAR YERİ 35-16-L00103_35-16-L00103_2352114</t>
  </si>
  <si>
    <t>20.09.2023 13:53:29</t>
  </si>
  <si>
    <t>20.09.2023 14:32:53</t>
  </si>
  <si>
    <t>DM08/TR39 45-73-M00030_45-73-M00030_66889900</t>
  </si>
  <si>
    <t>20.09.2023 14:01:30</t>
  </si>
  <si>
    <t>20.09.2023 15:17:23</t>
  </si>
  <si>
    <t>TURGUTALP KÖK 45-71-M00260_SULTANYAYLASI M03_72233756</t>
  </si>
  <si>
    <t>20.09.2023 14:07:08</t>
  </si>
  <si>
    <t>20.09.2023 16:54:47</t>
  </si>
  <si>
    <t>ILIPINAR TR-1 35-23-M00081_950416139_950416139</t>
  </si>
  <si>
    <t>20.09.2023 14:07:53</t>
  </si>
  <si>
    <t>20.09.2023 14:49:30</t>
  </si>
  <si>
    <t>M-1439 35-01-M01439_A_56358145_56358145</t>
  </si>
  <si>
    <t>20.09.2023 14:09:51</t>
  </si>
  <si>
    <t>20.09.2023 15:55:51</t>
  </si>
  <si>
    <t>MAHMUTLAR TR-1 35-29-L00118_35-29-L00118_2370487</t>
  </si>
  <si>
    <t>20.09.2023 14:12:41</t>
  </si>
  <si>
    <t>20.09.2023 15:03:55</t>
  </si>
  <si>
    <t>YENİ ŞAKRAN TR-12 35-17-M00212__56355168_56355168</t>
  </si>
  <si>
    <t>20.09.2023 14:14:28</t>
  </si>
  <si>
    <t>20.09.2023 15:17:49</t>
  </si>
  <si>
    <t>DM-8/27 45-71-M00304_45-71-M00304_66490477</t>
  </si>
  <si>
    <t>20.09.2023 14:14:43</t>
  </si>
  <si>
    <t>20.09.2023 16:34:35</t>
  </si>
  <si>
    <t>ÇANDARLI TR-7 35-30-M00007_A_56363398_56363398</t>
  </si>
  <si>
    <t>20.09.2023 14:19:57</t>
  </si>
  <si>
    <t>20.09.2023 15:14:51</t>
  </si>
  <si>
    <t>M-971 35-03-M00971_TRAFO M04_2052046</t>
  </si>
  <si>
    <t>20.09.2023 14:27:23</t>
  </si>
  <si>
    <t>20.09.2023 16:56:15</t>
  </si>
  <si>
    <t>20.09.2023 14:28:32</t>
  </si>
  <si>
    <t>20.09.2023 14:38:03</t>
  </si>
  <si>
    <t>SOMA KÖYLER DM-2 45-82-M00125_HatBaşıAyırıcı_89955574 M08_89955574</t>
  </si>
  <si>
    <t>20.09.2023 14:35:05</t>
  </si>
  <si>
    <t>20.09.2023 15:50:53</t>
  </si>
  <si>
    <t>20.09.2023 14:36:57</t>
  </si>
  <si>
    <t>20.09.2023 14:54:33</t>
  </si>
  <si>
    <t>SELENDİ TR-12 45-81-M00012_945634078_945634078</t>
  </si>
  <si>
    <t>20.09.2023 14:44:31</t>
  </si>
  <si>
    <t>20.09.2023 17:21:58</t>
  </si>
  <si>
    <t>20.09.2023 15:32:18</t>
  </si>
  <si>
    <t>DM-2/TR-12 45-83-M00696__72372964_72372964</t>
  </si>
  <si>
    <t>20.09.2023 14:49:54</t>
  </si>
  <si>
    <t>20.09.2023 18:39:19</t>
  </si>
  <si>
    <t>L-335 35-18-L00335_L-470 L01_2086124</t>
  </si>
  <si>
    <t>20.09.2023 14:50:53</t>
  </si>
  <si>
    <t>20.09.2023 15:27:15</t>
  </si>
  <si>
    <t>K-4711 35-04-K04711_914648622_914648622</t>
  </si>
  <si>
    <t>20.09.2023 14:59:57</t>
  </si>
  <si>
    <t>20.09.2023 17:15:26</t>
  </si>
  <si>
    <t>M-2140 35-07-M02140_912506273_912506273</t>
  </si>
  <si>
    <t>20.09.2023 15:02:47</t>
  </si>
  <si>
    <t>20.09.2023 20:05:08</t>
  </si>
  <si>
    <t>KOLDERE KÖK 45-80-M00051_GÜMÜLCELİ M011_73403251</t>
  </si>
  <si>
    <t>20.09.2023 15:14:03</t>
  </si>
  <si>
    <t>20.09.2023 16:28:13</t>
  </si>
  <si>
    <t>20.09.2023 15:23:06</t>
  </si>
  <si>
    <t>20.09.2023 15:42:18</t>
  </si>
  <si>
    <t>20.09.2023 15:26:07</t>
  </si>
  <si>
    <t>20.09.2023 15:33:12</t>
  </si>
  <si>
    <t>20.09.2023 15:30:49</t>
  </si>
  <si>
    <t>20.09.2023 15:31:09</t>
  </si>
  <si>
    <t>L-335 35-18-L00335_L-512 L-513 L02_2086126</t>
  </si>
  <si>
    <t>20.09.2023 15:37:52</t>
  </si>
  <si>
    <t>20.09.2023 16:00:54</t>
  </si>
  <si>
    <t>KURUCALAR TR-1 45-81-M00131_945625651_945625651</t>
  </si>
  <si>
    <t>20.09.2023 15:40:22</t>
  </si>
  <si>
    <t>20.09.2023 18:35:49</t>
  </si>
  <si>
    <t>SEYREK TR-7 KÖK 35-28-M00379_GÜNERLİ M05_2329493</t>
  </si>
  <si>
    <t>20.09.2023 15:40:23</t>
  </si>
  <si>
    <t>20.09.2023 16:35:13</t>
  </si>
  <si>
    <t>20.09.2023 15:47:25</t>
  </si>
  <si>
    <t>20.09.2023 15:50:02</t>
  </si>
  <si>
    <t>20.09.2023 15:50:51</t>
  </si>
  <si>
    <t>20.09.2023 16:00:59</t>
  </si>
  <si>
    <t>OTOYOL DM 45-80-M02917_HatBaşıAyırıcı_53136211 M01_53136211</t>
  </si>
  <si>
    <t>20.09.2023 15:52:37</t>
  </si>
  <si>
    <t>20.09.2023 18:28:20</t>
  </si>
  <si>
    <t>GÖKÇEAHMET TR-2 45-72-L00118_45-72-L00118_2374027</t>
  </si>
  <si>
    <t>20.09.2023 15:56:12</t>
  </si>
  <si>
    <t>20.09.2023 16:36:10</t>
  </si>
  <si>
    <t>K-4171 35-04-K04171_913664775_913664775</t>
  </si>
  <si>
    <t>20.09.2023 16:04:25</t>
  </si>
  <si>
    <t>20.09.2023 18:04:59</t>
  </si>
  <si>
    <t>İBRAHİMKUYU DM 35-15-M00286_ARITMA M10_67554505</t>
  </si>
  <si>
    <t>20.09.2023 16:08:19</t>
  </si>
  <si>
    <t>20.09.2023 16:29:42</t>
  </si>
  <si>
    <t>K-1871 35-09-K01871_912642935_912642935</t>
  </si>
  <si>
    <t>20.09.2023 16:09:30</t>
  </si>
  <si>
    <t>20.09.2023 18:44:55</t>
  </si>
  <si>
    <t>KAPAKLI DM 45-72-M00309_ZER SALÇA M05_2099421</t>
  </si>
  <si>
    <t>20.09.2023 16:16:55</t>
  </si>
  <si>
    <t>SUCAHLI TR-1 35-24-M00103_955216611_955216611</t>
  </si>
  <si>
    <t>20.09.2023 16:19:11</t>
  </si>
  <si>
    <t>20.09.2023 18:16:10</t>
  </si>
  <si>
    <t>ULUKENT DM-3/7 35-28-M00062_953382568_953382568</t>
  </si>
  <si>
    <t>20.09.2023 16:28:34</t>
  </si>
  <si>
    <t>20.09.2023 19:58:55</t>
  </si>
  <si>
    <t>20.09.2023 16:35:30</t>
  </si>
  <si>
    <t>20.09.2023 18:48:45</t>
  </si>
  <si>
    <t>ASARLIK TR-10 35-28-M00593_953396284_953396284</t>
  </si>
  <si>
    <t>20.09.2023 16:39:02</t>
  </si>
  <si>
    <t>20.09.2023 20:21:25</t>
  </si>
  <si>
    <t>M-3029 35-10-M03029_954859913_954859913</t>
  </si>
  <si>
    <t>20.09.2023 16:41:58</t>
  </si>
  <si>
    <t>20.09.2023 19:46:14</t>
  </si>
  <si>
    <t>TR-52 35-15-M00052_950350723_950350723</t>
  </si>
  <si>
    <t>20.09.2023 16:43:53</t>
  </si>
  <si>
    <t>20.09.2023 23:08:54</t>
  </si>
  <si>
    <t>ÇATAK TR-6 35-31-L00176_A_91214088_91214088</t>
  </si>
  <si>
    <t>20.09.2023 16:58:46</t>
  </si>
  <si>
    <t>20.09.2023 19:05:30</t>
  </si>
  <si>
    <t>SETÜSTÜ TR-1 45-83-M00133_SETÜSTÜ TR-2 M01_2097688</t>
  </si>
  <si>
    <t>20.09.2023 17:10:29</t>
  </si>
  <si>
    <t>20.09.2023 18:44:23</t>
  </si>
  <si>
    <t>L-428 35-18-L00428_35-18-L00428_2356820</t>
  </si>
  <si>
    <t>20.09.2023 17:23:45</t>
  </si>
  <si>
    <t>20.09.2023 18:38:21</t>
  </si>
  <si>
    <t>TR-46 35-30-L00046_B_56398324_56398324</t>
  </si>
  <si>
    <t>20.09.2023 17:25:41</t>
  </si>
  <si>
    <t>20.09.2023 17:51:49</t>
  </si>
  <si>
    <t>TR-297 SAYDAM SİTESİ 35-19-M00121_35-19-M00121_2358137</t>
  </si>
  <si>
    <t>20.09.2023 17:28:31</t>
  </si>
  <si>
    <t>20.09.2023 18:34:09</t>
  </si>
  <si>
    <t>20.09.2023 17:33:38</t>
  </si>
  <si>
    <t>20.09.2023 17:36:25</t>
  </si>
  <si>
    <t>20.09.2023 17:35:13</t>
  </si>
  <si>
    <t>20.09.2023 17:55:40</t>
  </si>
  <si>
    <t>ATALAN KÖK 35-26-L00247_GÖLLÜCE L06_72823346</t>
  </si>
  <si>
    <t>20.09.2023 17:37:53</t>
  </si>
  <si>
    <t>20.09.2023 17:58:37</t>
  </si>
  <si>
    <t>SARIGÖL DM 45-79-M00069_DADAĞLI FİDERİ M17_2076608</t>
  </si>
  <si>
    <t>20.09.2023 17:38:29</t>
  </si>
  <si>
    <t>20.09.2023 17:43:56</t>
  </si>
  <si>
    <t>M-359 35-14-M00359_B_81703410_81703410</t>
  </si>
  <si>
    <t>20.09.2023 17:44:51</t>
  </si>
  <si>
    <t>20.09.2023 19:19:15</t>
  </si>
  <si>
    <t>GÖKEYÜP KÖK 45-86-M00334_GÖKEYÜP M04_81494918</t>
  </si>
  <si>
    <t>20.09.2023 17:46:23</t>
  </si>
  <si>
    <t>20.09.2023 18:06:28</t>
  </si>
  <si>
    <t>YUKARI ÇOBANİSA TR-1 45-71-M00626_45-71-M00626_2355127</t>
  </si>
  <si>
    <t>20.09.2023 17:51:36</t>
  </si>
  <si>
    <t>20.09.2023 22:13:03</t>
  </si>
  <si>
    <t>L-67 ELMASTAŞ 35-14-L00067_956635264_956635264</t>
  </si>
  <si>
    <t>20.09.2023 17:52:54</t>
  </si>
  <si>
    <t>20.09.2023 20:45:13</t>
  </si>
  <si>
    <t>20.09.2023 17:58:15</t>
  </si>
  <si>
    <t>20.09.2023 18:20:20</t>
  </si>
  <si>
    <t>20.09.2023 17:58:40</t>
  </si>
  <si>
    <t>20.09.2023 17:59:23</t>
  </si>
  <si>
    <t>KARADOĞAN BENZİNLİK YANI TR-2 35-15-L00143_950408545_950408545</t>
  </si>
  <si>
    <t>20.09.2023 18:19:08</t>
  </si>
  <si>
    <t>20.09.2023 22:01:54</t>
  </si>
  <si>
    <t>GÖRECE M-351 35-22-M00351_GÖRECE M-352 M05_72142995</t>
  </si>
  <si>
    <t>20.09.2023 18:23:45</t>
  </si>
  <si>
    <t>20.09.2023 19:01:00</t>
  </si>
  <si>
    <t>SARUHANLI TM 45-80-A00001_SARUHANLI DM-2 M23_2312616</t>
  </si>
  <si>
    <t>20.09.2023 18:29:23</t>
  </si>
  <si>
    <t>20.09.2023 18:35:01</t>
  </si>
  <si>
    <t>İM-1/TR-3 35-14-M00309_95000627020_95000627020</t>
  </si>
  <si>
    <t>20.09.2023 18:37:34</t>
  </si>
  <si>
    <t>20.09.2023 19:51:38</t>
  </si>
  <si>
    <t>L-427 35-18-L00427_L-428 L02_72111918</t>
  </si>
  <si>
    <t>20.09.2023 20:11:21</t>
  </si>
  <si>
    <t>M-465 35-02-M00465_C_56363113_56363113</t>
  </si>
  <si>
    <t>20.09.2023 18:43:45</t>
  </si>
  <si>
    <t>20.09.2023 20:08:52</t>
  </si>
  <si>
    <t>YENİFOÇA TR-51 35-23-M00051_42097959_56375036_56375036</t>
  </si>
  <si>
    <t>20.09.2023 18:49:29</t>
  </si>
  <si>
    <t>20.09.2023 19:30:12</t>
  </si>
  <si>
    <t>K-4795 35-02-K04795_954698079_954698079</t>
  </si>
  <si>
    <t>20.09.2023 18:53:58</t>
  </si>
  <si>
    <t>20.09.2023 20:56:57</t>
  </si>
  <si>
    <t>TR-37 45-78-L00037_953266666_953266666</t>
  </si>
  <si>
    <t>20.09.2023 18:54:31</t>
  </si>
  <si>
    <t>20.09.2023 19:19:24</t>
  </si>
  <si>
    <t>ÇATAK TR-6 35-31-L00176_35-31-L00176_2364347</t>
  </si>
  <si>
    <t>20.09.2023 19:32:25</t>
  </si>
  <si>
    <t>SUBAŞI TR-6 35-26-L00473_956611725_956611725</t>
  </si>
  <si>
    <t>20.09.2023 19:05:37</t>
  </si>
  <si>
    <t>20.09.2023 22:26:38</t>
  </si>
  <si>
    <t>GÖRECE M-1130 35-22-M00187_GÖRECE TR-1 M04_72142243</t>
  </si>
  <si>
    <t>20.09.2023 19:06:46</t>
  </si>
  <si>
    <t>20.09.2023 19:44:01</t>
  </si>
  <si>
    <t>ÇALTIDERE TR-5 35-17-M00235_35-17-M00235_2362614</t>
  </si>
  <si>
    <t>20.09.2023 19:07:49</t>
  </si>
  <si>
    <t>20.09.2023 19:17:23</t>
  </si>
  <si>
    <t>M-1856 YAKAKÖY TR-5 35-02-M01856_A_91127233_91127233</t>
  </si>
  <si>
    <t>20.09.2023 19:19:27</t>
  </si>
  <si>
    <t>20.09.2023 21:12:31</t>
  </si>
  <si>
    <t>20.09.2023 19:27:05</t>
  </si>
  <si>
    <t>20.09.2023 20:00:43</t>
  </si>
  <si>
    <t>20.09.2023 19:50:16</t>
  </si>
  <si>
    <t>20.09.2023 20:41:46</t>
  </si>
  <si>
    <t>20.09.2023 19:51:22</t>
  </si>
  <si>
    <t>20.09.2023 21:01:51</t>
  </si>
  <si>
    <t>SUBAŞI-5 35-26-L00332_C_90956376_90956376</t>
  </si>
  <si>
    <t>20.09.2023 19:58:21</t>
  </si>
  <si>
    <t>20.09.2023 21:24:33</t>
  </si>
  <si>
    <t>M-235 35-02-M00235_966865034_966865034</t>
  </si>
  <si>
    <t>20.09.2023 20:04:25</t>
  </si>
  <si>
    <t>20.09.2023 22:18:00</t>
  </si>
  <si>
    <t>M-2140 35-07-M02140_D d1_5843288</t>
  </si>
  <si>
    <t>20.09.2023 21:02:10</t>
  </si>
  <si>
    <t>K-1776 35-07-K01776_99081840_99081840</t>
  </si>
  <si>
    <t>20.09.2023 20:07:20</t>
  </si>
  <si>
    <t>20.09.2023 22:35:15</t>
  </si>
  <si>
    <t>POYRACIK TR-6 35-24-L00223_955216482_955216482</t>
  </si>
  <si>
    <t>20.09.2023 20:10:26</t>
  </si>
  <si>
    <t>20.09.2023 21:36:56</t>
  </si>
  <si>
    <t>ASARLIK TR-10 35-28-M00593_A_56376098_56376098</t>
  </si>
  <si>
    <t>20.09.2023 20:48:38</t>
  </si>
  <si>
    <t>URGANLI TR-4 45-83-M00554_48025146_56353959_56353959</t>
  </si>
  <si>
    <t>20.09.2023 20:27:05</t>
  </si>
  <si>
    <t>20.09.2023 21:54:02</t>
  </si>
  <si>
    <t>ATAKÖY TR-8 35-22-M00858_B_79410722_79410722</t>
  </si>
  <si>
    <t>20.09.2023 20:31:39</t>
  </si>
  <si>
    <t>20.09.2023 23:13:28</t>
  </si>
  <si>
    <t>BADEMLİ TR-1 45-76-M00147_955240700_955240700</t>
  </si>
  <si>
    <t>20.09.2023 20:51:56</t>
  </si>
  <si>
    <t>20.09.2023 21:59:15</t>
  </si>
  <si>
    <t>KÜÇÜKBELEN KÖYÜ TR-1 45-71-M01677_45-71-M01677_2369342</t>
  </si>
  <si>
    <t>20.09.2023 20:59:30</t>
  </si>
  <si>
    <t>20.09.2023 21:52:10</t>
  </si>
  <si>
    <t>20.09.2023 21:02:43</t>
  </si>
  <si>
    <t>20.09.2023 21:11:25</t>
  </si>
  <si>
    <t>SIĞACIK DM (L-35) 35-14-M00425_956636292_956636292</t>
  </si>
  <si>
    <t>20.09.2023 21:36:19</t>
  </si>
  <si>
    <t>20.09.2023 22:26:40</t>
  </si>
  <si>
    <t>BÜYÜKKALE TR-3 35-29-L00667_950320057_950320057</t>
  </si>
  <si>
    <t>20.09.2023 21:59:02</t>
  </si>
  <si>
    <t>21.09.2023 02:13:42</t>
  </si>
  <si>
    <t>K-3214 35-04-K03214_912713447_912713447</t>
  </si>
  <si>
    <t>20.09.2023 22:12:00</t>
  </si>
  <si>
    <t>21.09.2023 00:45:26</t>
  </si>
  <si>
    <t>KABAKUM BANKACILAR TR-1 35-30-M00207_BANKACILAR TR-3 M01_72048946</t>
  </si>
  <si>
    <t>20.09.2023 22:16:02</t>
  </si>
  <si>
    <t>20.09.2023 23:55:10</t>
  </si>
  <si>
    <t>DM-12/TR-12 45-72-L00940__72373010_72373010</t>
  </si>
  <si>
    <t>20.09.2023 22:17:40</t>
  </si>
  <si>
    <t>21.09.2023 02:30:36</t>
  </si>
  <si>
    <t>20.09.2023 22:17:54</t>
  </si>
  <si>
    <t>20.09.2023 23:10:53</t>
  </si>
  <si>
    <t>L-239 BAYKAL 35-18-L00239_C c1b_5953782</t>
  </si>
  <si>
    <t>20.09.2023 22:35:56</t>
  </si>
  <si>
    <t>20.09.2023 23:45:45</t>
  </si>
  <si>
    <t>20.09.2023 22:58:41</t>
  </si>
  <si>
    <t>20.09.2023 23:10:24</t>
  </si>
  <si>
    <t>SEYDİKÖY İM 35-08-A00002_ARİFAĞA K12_2053307</t>
  </si>
  <si>
    <t>20.09.2023 23:02:17</t>
  </si>
  <si>
    <t>21.09.2023 00:57:03</t>
  </si>
  <si>
    <t>EMCELLİ TR-1 45-79-M00303_45-79-M00303_2350016</t>
  </si>
  <si>
    <t>20.09.2023 23:13:25</t>
  </si>
  <si>
    <t>20.09.2023 23:56:45</t>
  </si>
  <si>
    <t>TR-2/76 45-83-M00774_955178554_955178554</t>
  </si>
  <si>
    <t>20.09.2023 23:45:16</t>
  </si>
  <si>
    <t>21.09.2023 03:17:51</t>
  </si>
  <si>
    <t>21.09.2023 00:06:01</t>
  </si>
  <si>
    <t>21.09.2023 00:40:18</t>
  </si>
  <si>
    <t>21.09.2023 00:17:00</t>
  </si>
  <si>
    <t>21.09.2023 00:40:43</t>
  </si>
  <si>
    <t>TR-101 45-78-L00101_953266037_953266037</t>
  </si>
  <si>
    <t>21.09.2023 00:25:42</t>
  </si>
  <si>
    <t>21.09.2023 01:16:37</t>
  </si>
  <si>
    <t>M-1247 35-01-M01247_C C1_5872788</t>
  </si>
  <si>
    <t>21.09.2023 00:32:36</t>
  </si>
  <si>
    <t>21.09.2023 01:37:18</t>
  </si>
  <si>
    <t>M-1247 35-01-M01247_35-01-M01247_2353868</t>
  </si>
  <si>
    <t>21.09.2023 00:47:32</t>
  </si>
  <si>
    <t>21.09.2023 02:01:52</t>
  </si>
  <si>
    <t>ŞEMİKLER TM 35-04-A00003_OYAK M01_2310726</t>
  </si>
  <si>
    <t>21.09.2023 01:15:53</t>
  </si>
  <si>
    <t>21.09.2023 02:41:20</t>
  </si>
  <si>
    <t>ALİ ÖZŞAHİNLER TR-1 35-27-M00107_35-27-M00107_66123190</t>
  </si>
  <si>
    <t>21.09.2023 01:21:43</t>
  </si>
  <si>
    <t>21.09.2023 02:55:30</t>
  </si>
  <si>
    <t>M-1247 35-01-M01247_D D1_5863878</t>
  </si>
  <si>
    <t>21.09.2023 03:28:31</t>
  </si>
  <si>
    <t>M-943 35-04-M00943_M-1354 M01_66937196</t>
  </si>
  <si>
    <t>21.09.2023 02:43:24</t>
  </si>
  <si>
    <t>21.09.2023 02:51:41</t>
  </si>
  <si>
    <t>EBSO TM 35-09-A00001_EBSO-9 K33_2312288</t>
  </si>
  <si>
    <t>21.09.2023 02:58:20</t>
  </si>
  <si>
    <t>21.09.2023 03:32:13</t>
  </si>
  <si>
    <t>21.09.2023 03:11:32</t>
  </si>
  <si>
    <t>21.09.2023 03:14:44</t>
  </si>
  <si>
    <t>K-3448 GEÇİT 35-09-K03448_K-2341 K02_66747497</t>
  </si>
  <si>
    <t>21.09.2023 03:32:43</t>
  </si>
  <si>
    <t>21.09.2023 03:52:01</t>
  </si>
  <si>
    <t>21.09.2023 04:18:40</t>
  </si>
  <si>
    <t>21.09.2023 04:20:00</t>
  </si>
  <si>
    <t>21.09.2023 04:19:40</t>
  </si>
  <si>
    <t>21.09.2023 05:44:40</t>
  </si>
  <si>
    <t>TR-327 35-19-L00345_35-19-L00345_73005343</t>
  </si>
  <si>
    <t>21.09.2023 06:41:47</t>
  </si>
  <si>
    <t>21.09.2023 12:50:04</t>
  </si>
  <si>
    <t>21.09.2023 06:47:09</t>
  </si>
  <si>
    <t>21.09.2023 07:59:44</t>
  </si>
  <si>
    <t>ASARLIK TR-18 35-28-M00171_953377665_953377665</t>
  </si>
  <si>
    <t>21.09.2023 06:57:37</t>
  </si>
  <si>
    <t>21.09.2023 07:43:22</t>
  </si>
  <si>
    <t>21.09.2023 07:11:43</t>
  </si>
  <si>
    <t>21.09.2023 07:12:20</t>
  </si>
  <si>
    <t>ULUDERBENT DM 45-73-M00491_HatBaşıAyırıcı_87339998 M03_87339998</t>
  </si>
  <si>
    <t>21.09.2023 07:16:43</t>
  </si>
  <si>
    <t>21.09.2023 07:17:20</t>
  </si>
  <si>
    <t>TİRE İM-DM-1 35-29-A00001_MAHMUTLAR L13_2060147</t>
  </si>
  <si>
    <t>21.09.2023 07:47:06</t>
  </si>
  <si>
    <t>21.09.2023 08:07:19</t>
  </si>
  <si>
    <t>IRLAMAZ KÖK 45-83-L00153_IRLAMAZ L03_72158563</t>
  </si>
  <si>
    <t>21.09.2023 07:53:48</t>
  </si>
  <si>
    <t>21.09.2023 08:46:55</t>
  </si>
  <si>
    <t>KARABULU TR-1 35-31-L00348_47897795_56392372_56392372</t>
  </si>
  <si>
    <t>21.09.2023 08:00:10</t>
  </si>
  <si>
    <t>21.09.2023 12:15:16</t>
  </si>
  <si>
    <t>L-272 GÜZELÇİFTLİK  KÖK 35-14-L00272_DÜZCE-TURGUT L05_89207582</t>
  </si>
  <si>
    <t>21.09.2023 08:02:54</t>
  </si>
  <si>
    <t>21.09.2023 10:12:43</t>
  </si>
  <si>
    <t>K-819 35-01-K00819_B_60985028_60985028</t>
  </si>
  <si>
    <t>21.09.2023 08:04:42</t>
  </si>
  <si>
    <t>21.09.2023 09:23:33</t>
  </si>
  <si>
    <t>21.09.2023 08:07:38</t>
  </si>
  <si>
    <t>21.09.2023 08:18:37</t>
  </si>
  <si>
    <t>21.09.2023 08:08:00</t>
  </si>
  <si>
    <t>21.09.2023 08:25:50</t>
  </si>
  <si>
    <t>YENMİŞ KÖK 35-27-M00366_ÇAMBEL-1 M03_72163706</t>
  </si>
  <si>
    <t>21.09.2023 08:09:00</t>
  </si>
  <si>
    <t>21.09.2023 08:31:05</t>
  </si>
  <si>
    <t>21.09.2023 08:13:45</t>
  </si>
  <si>
    <t>21.09.2023 09:11:00</t>
  </si>
  <si>
    <t>ASARLIK TR-18 35-28-M00171_953377670_953377670</t>
  </si>
  <si>
    <t>21.09.2023 08:14:04</t>
  </si>
  <si>
    <t>21.09.2023 09:11:03</t>
  </si>
  <si>
    <t>21.09.2023 08:30:13</t>
  </si>
  <si>
    <t>21.09.2023 09:24:50</t>
  </si>
  <si>
    <t>21.09.2023 08:45:45</t>
  </si>
  <si>
    <t>21.09.2023 09:03:23</t>
  </si>
  <si>
    <t>21.09.2023 08:49:09</t>
  </si>
  <si>
    <t>21.09.2023 15:10:10</t>
  </si>
  <si>
    <t>K-670 35-01-K00670_35-01-K00670_2376289</t>
  </si>
  <si>
    <t>21.09.2023 08:50:20</t>
  </si>
  <si>
    <t>21.09.2023 09:27:43</t>
  </si>
  <si>
    <t>K-1509 EVKA1 SU POMPA 35-03-K01509Ö_ K01_2076552</t>
  </si>
  <si>
    <t>21.09.2023 08:53:30</t>
  </si>
  <si>
    <t>21.09.2023 18:01:11</t>
  </si>
  <si>
    <t>K-1186 35-03-K01186_K-4461/K-2459 K02_41974961</t>
  </si>
  <si>
    <t>21.09.2023 08:57:10</t>
  </si>
  <si>
    <t>21.09.2023 09:08:51</t>
  </si>
  <si>
    <t>TOYGAR KÖK 45-73-M00166_TOYGAR ÇIKIŞ M01_66715045</t>
  </si>
  <si>
    <t>21.09.2023 08:57:20</t>
  </si>
  <si>
    <t>21.09.2023 09:37:55</t>
  </si>
  <si>
    <t>21.09.2023 08:57:25</t>
  </si>
  <si>
    <t>21.09.2023 12:48:33</t>
  </si>
  <si>
    <t>K-4406 35-04-K04406_35-04-K04406_2376325</t>
  </si>
  <si>
    <t>21.09.2023 08:58:21</t>
  </si>
  <si>
    <t>21.09.2023 11:58:45</t>
  </si>
  <si>
    <t>21.09.2023 08:58:35</t>
  </si>
  <si>
    <t>21.09.2023 16:40:13</t>
  </si>
  <si>
    <t>K-4119 35-08-K04119_K-2586 K01_42019034</t>
  </si>
  <si>
    <t>21.09.2023 09:00:52</t>
  </si>
  <si>
    <t>21.09.2023 11:46:03</t>
  </si>
  <si>
    <t>AKHİSAR İM 45-72-A00001_ESKİ ZEYTİN OVA L06_2308263</t>
  </si>
  <si>
    <t>21.09.2023 09:01:38</t>
  </si>
  <si>
    <t>21.09.2023 15:09:00</t>
  </si>
  <si>
    <t>TURGUTALP TOKİ TR-4 45-82-M00061_45-82-M00061_72191976</t>
  </si>
  <si>
    <t>21.09.2023 09:02:00</t>
  </si>
  <si>
    <t>21.09.2023 15:17:30</t>
  </si>
  <si>
    <t>K-2450 35-01-K02450_D_56375260_56375260</t>
  </si>
  <si>
    <t>21.09.2023 09:02:57</t>
  </si>
  <si>
    <t>21.09.2023 12:29:07</t>
  </si>
  <si>
    <t>21.09.2023 09:03:47</t>
  </si>
  <si>
    <t>21.09.2023 13:38:30</t>
  </si>
  <si>
    <t>M-2359 35-03-M02359_35-03-M02359_47397680</t>
  </si>
  <si>
    <t>21.09.2023 09:05:08</t>
  </si>
  <si>
    <t>21.09.2023 18:10:55</t>
  </si>
  <si>
    <t>ALAŞEHİR DM-12/5 45-73-M01127_45-73-M01127_61337965</t>
  </si>
  <si>
    <t>21.09.2023 09:05:10</t>
  </si>
  <si>
    <t>21.09.2023 10:11:15</t>
  </si>
  <si>
    <t>ÇAMURHAMAMI KÖK 45-78-L00230_YENİKÖY L03_2327767</t>
  </si>
  <si>
    <t>21.09.2023 09:05:54</t>
  </si>
  <si>
    <t>21.09.2023 13:45:13</t>
  </si>
  <si>
    <t>M-2382 35-02-M02382_DAĞITIM TR M-2382 M03_55021084</t>
  </si>
  <si>
    <t>21.09.2023 09:06:17</t>
  </si>
  <si>
    <t>21.09.2023 12:25:05</t>
  </si>
  <si>
    <t>SALİHLİ TM 45-78-A00004_HatBaşıAyırıcı_53140292 M08_53140292</t>
  </si>
  <si>
    <t>21.09.2023 09:06:47</t>
  </si>
  <si>
    <t>21.09.2023 13:56:10</t>
  </si>
  <si>
    <t>MURADİYE DM-4 45-71-M00190_TR-4/20 M03_56295566</t>
  </si>
  <si>
    <t>21.09.2023 09:08:23</t>
  </si>
  <si>
    <t>21.09.2023 09:10:00</t>
  </si>
  <si>
    <t>SOMA TR-37/2 45-82-M00079_45-82-M00079_72181531</t>
  </si>
  <si>
    <t>21.09.2023 09:09:24</t>
  </si>
  <si>
    <t>21.09.2023 15:31:30</t>
  </si>
  <si>
    <t>AKGEDİK KÖK-2 45-71-M00163_UZUNBURUN M02_55994964</t>
  </si>
  <si>
    <t>21.09.2023 09:10:20</t>
  </si>
  <si>
    <t>21.09.2023 10:22:40</t>
  </si>
  <si>
    <t>21.09.2023 09:10:55</t>
  </si>
  <si>
    <t>21.09.2023 12:43:15</t>
  </si>
  <si>
    <t>M-3202 (YATIRIM REZERVE) 35-02-M03202_35-02-M03202_83484171</t>
  </si>
  <si>
    <t>21.09.2023 12:22:58</t>
  </si>
  <si>
    <t>M-1989 35-09-M01989_B_56378658_56378658</t>
  </si>
  <si>
    <t>21.09.2023 09:13:48</t>
  </si>
  <si>
    <t>21.09.2023 11:09:09</t>
  </si>
  <si>
    <t>K-2450 35-01-K02450_B_56375254_56375254</t>
  </si>
  <si>
    <t>21.09.2023 09:14:16</t>
  </si>
  <si>
    <t>21.09.2023 12:49:00</t>
  </si>
  <si>
    <t>UZUNKÖY TR-2 35-31-L00143_DIREK TIPI TRAFO HUCRESI H01_2050113</t>
  </si>
  <si>
    <t>21.09.2023 09:15:16</t>
  </si>
  <si>
    <t>21.09.2023 17:42:39</t>
  </si>
  <si>
    <t>L-105 35-18-L00105_OVACIK KÖYÜ AZMAK MEVKİ L03_2095908</t>
  </si>
  <si>
    <t>21.09.2023 09:18:00</t>
  </si>
  <si>
    <t>21.09.2023 11:23:13</t>
  </si>
  <si>
    <t>ULUCAK DM-2/13 35-27-M00329_A A1B_5796497</t>
  </si>
  <si>
    <t>21.09.2023 09:20:13</t>
  </si>
  <si>
    <t>21.09.2023 11:13:51</t>
  </si>
  <si>
    <t>BEYDERE KÖK 45-71-M00128_ESKİ YENİKÖY M09_50217229</t>
  </si>
  <si>
    <t>21.09.2023 09:20:23</t>
  </si>
  <si>
    <t>21.09.2023 09:40:40</t>
  </si>
  <si>
    <t>M-3408(YATIRIM REZERVE) 35-03-M03408_35-03-M03408_96287715</t>
  </si>
  <si>
    <t>21.09.2023 09:22:25</t>
  </si>
  <si>
    <t>21.09.2023 18:30:30</t>
  </si>
  <si>
    <t>21.09.2023 09:22:52</t>
  </si>
  <si>
    <t>21.09.2023 10:20:00</t>
  </si>
  <si>
    <t>21.09.2023 09:25:40</t>
  </si>
  <si>
    <t>21.09.2023 10:32:32</t>
  </si>
  <si>
    <t>ZEYTİNALAN İM 35-19-A00002_KEKLİKTEPE M10_2052153</t>
  </si>
  <si>
    <t>21.09.2023 09:26:34</t>
  </si>
  <si>
    <t>21.09.2023 18:49:00</t>
  </si>
  <si>
    <t>21.09.2023 09:30:27</t>
  </si>
  <si>
    <t>21.09.2023 18:18:40</t>
  </si>
  <si>
    <t>K-4032 35-01-K04032_K-1557 K01_2118672</t>
  </si>
  <si>
    <t>21.09.2023 09:31:22</t>
  </si>
  <si>
    <t>21.09.2023 09:36:05</t>
  </si>
  <si>
    <t>K-1766 35-01-K01766_K-3080 K03_2118917</t>
  </si>
  <si>
    <t>21.09.2023 09:32:13</t>
  </si>
  <si>
    <t>21.09.2023 14:20:07</t>
  </si>
  <si>
    <t>MURADİYE DM-4 45-71-M00190_KABLO BAĞLAMA M05_56295912</t>
  </si>
  <si>
    <t>21.09.2023 09:34:00</t>
  </si>
  <si>
    <t>21.09.2023 17:40:00</t>
  </si>
  <si>
    <t>UZUNKÖY TR-1 35-31-L00144_ H_72255934</t>
  </si>
  <si>
    <t>21.09.2023 09:34:39</t>
  </si>
  <si>
    <t>21.09.2023 17:52:53</t>
  </si>
  <si>
    <t>AMBARSEKİ KÖYÜ TR-1 35-21-L00105_35-21-L00105_2349245</t>
  </si>
  <si>
    <t>21.09.2023 09:36:23</t>
  </si>
  <si>
    <t>21.09.2023 17:21:03</t>
  </si>
  <si>
    <t>21.09.2023 17:12:56</t>
  </si>
  <si>
    <t>DM-1/43 45-71-M00026_45-71-M00026_66460049</t>
  </si>
  <si>
    <t>21.09.2023 09:39:55</t>
  </si>
  <si>
    <t>21.09.2023 12:04:39</t>
  </si>
  <si>
    <t>ÇAPAK KÖK 35-26-M00435_HatBaşıAyırıcı_74816160 M05_74816160</t>
  </si>
  <si>
    <t>21.09.2023 09:44:46</t>
  </si>
  <si>
    <t>21.09.2023 10:55:46</t>
  </si>
  <si>
    <t>K-997 35-07-K00997__88868890_88868890</t>
  </si>
  <si>
    <t>21.09.2023 09:49:00</t>
  </si>
  <si>
    <t>21.09.2023 18:39:25</t>
  </si>
  <si>
    <t>21.09.2023 09:50:33</t>
  </si>
  <si>
    <t>21.09.2023 11:24:08</t>
  </si>
  <si>
    <t>21.09.2023 09:51:00</t>
  </si>
  <si>
    <t>21.09.2023 10:17:05</t>
  </si>
  <si>
    <t>TURGUTALP KÖK 45-71-M00260_TURGUTALP M02_72233755</t>
  </si>
  <si>
    <t>21.09.2023 09:52:03</t>
  </si>
  <si>
    <t>21.09.2023 13:02:58</t>
  </si>
  <si>
    <t>DM-14/12A 45-71-M02425_45-71-M02425_80809494</t>
  </si>
  <si>
    <t>21.09.2023 09:54:53</t>
  </si>
  <si>
    <t>21.09.2023 12:06:59</t>
  </si>
  <si>
    <t>ESENYURT TR-1 45-74-M00111_945578173_945578173</t>
  </si>
  <si>
    <t>21.09.2023 09:55:33</t>
  </si>
  <si>
    <t>21.09.2023 11:41:21</t>
  </si>
  <si>
    <t>K-997 35-07-K00997__88868891_88868891</t>
  </si>
  <si>
    <t>21.09.2023 09:56:00</t>
  </si>
  <si>
    <t>21.09.2023 11:24:06</t>
  </si>
  <si>
    <t>K-997 35-07-K00997_35-07-K00997_88868804</t>
  </si>
  <si>
    <t>21.09.2023 09:56:55</t>
  </si>
  <si>
    <t>21.09.2023 10:17:10</t>
  </si>
  <si>
    <t>PAŞATIMARI TR-1 45-83-M00811_TARIMSAL SULAMA M04_89801510</t>
  </si>
  <si>
    <t>21.09.2023 09:57:45</t>
  </si>
  <si>
    <t>21.09.2023 11:56:38</t>
  </si>
  <si>
    <t>21.09.2023 09:59:20</t>
  </si>
  <si>
    <t>21.09.2023 09:59:33</t>
  </si>
  <si>
    <t>21.09.2023 10:00:18</t>
  </si>
  <si>
    <t>21.09.2023 18:03:40</t>
  </si>
  <si>
    <t>TR-51 45-78-L00051_SA TR51/B1_49409560</t>
  </si>
  <si>
    <t>21.09.2023 10:02:54</t>
  </si>
  <si>
    <t>21.09.2023 10:31:08</t>
  </si>
  <si>
    <t>YENİ ÇİFTLİK TR-3 35-32-L00079_C_90994602_90994602</t>
  </si>
  <si>
    <t>21.09.2023 10:10:11</t>
  </si>
  <si>
    <t>21.09.2023 15:27:19</t>
  </si>
  <si>
    <t>MENDERES DM-2/TR-1 35-22-M00300_DM-2/TR-2 M02_2095180</t>
  </si>
  <si>
    <t>21.09.2023 10:11:05</t>
  </si>
  <si>
    <t>21.09.2023 15:19:00</t>
  </si>
  <si>
    <t>ADALA TR-1 45-78-M00284_ADALA TR-2/3/7/8/9 M03_83647741</t>
  </si>
  <si>
    <t>21.09.2023 10:11:13</t>
  </si>
  <si>
    <t>21.09.2023 11:24:15</t>
  </si>
  <si>
    <t>21.09.2023 10:11:50</t>
  </si>
  <si>
    <t>21.09.2023 17:43:05</t>
  </si>
  <si>
    <t>TR-1/54 45-72-M00054_45-72-M00054_83485658</t>
  </si>
  <si>
    <t>21.09.2023 10:13:48</t>
  </si>
  <si>
    <t>21.09.2023 13:23:12</t>
  </si>
  <si>
    <t>İSKELE KÖK 35-19-L00275_TR-55 L02_72119385</t>
  </si>
  <si>
    <t>21.09.2023 10:14:19</t>
  </si>
  <si>
    <t>21.09.2023 17:56:13</t>
  </si>
  <si>
    <t>K-3669 35-08-K03669_C c1b_5826538</t>
  </si>
  <si>
    <t>21.09.2023 10:15:38</t>
  </si>
  <si>
    <t>21.09.2023 14:40:34</t>
  </si>
  <si>
    <t>21.09.2023 10:17:43</t>
  </si>
  <si>
    <t>21.09.2023 10:18:15</t>
  </si>
  <si>
    <t>21.09.2023 10:19:41</t>
  </si>
  <si>
    <t>21.09.2023 10:55:16</t>
  </si>
  <si>
    <t>21.09.2023 10:21:57</t>
  </si>
  <si>
    <t>21.09.2023 15:23:47</t>
  </si>
  <si>
    <t>KANALYANI TR-1 45-71-M02187_964668040_964668040</t>
  </si>
  <si>
    <t>21.09.2023 10:23:17</t>
  </si>
  <si>
    <t>21.09.2023 12:32:06</t>
  </si>
  <si>
    <t>L-491 35-18-L00491_35-18-L00491_2376656</t>
  </si>
  <si>
    <t>21.09.2023 10:25:22</t>
  </si>
  <si>
    <t>21.09.2023 11:53:30</t>
  </si>
  <si>
    <t>TR-81 35-30-L00081_955332803_955332803</t>
  </si>
  <si>
    <t>21.09.2023 10:28:25</t>
  </si>
  <si>
    <t>21.09.2023 11:31:55</t>
  </si>
  <si>
    <t>ARAPLIOVASI GES DM 35-16-M00811_HatBaşıAyırıcı_53140298 M018_53140298</t>
  </si>
  <si>
    <t>21.09.2023 10:30:03</t>
  </si>
  <si>
    <t>21.09.2023 11:21:30</t>
  </si>
  <si>
    <t>DELEMENLER KÖK 45-73-M00490_HatBaşıAyırıcı_53136046 M03_53136046</t>
  </si>
  <si>
    <t>21.09.2023 10:32:47</t>
  </si>
  <si>
    <t>21.09.2023 12:11:10</t>
  </si>
  <si>
    <t>K-3328 35-01-K03328_35-01-K03328_42334345</t>
  </si>
  <si>
    <t>21.09.2023 10:38:02</t>
  </si>
  <si>
    <t>21.09.2023 11:23:54</t>
  </si>
  <si>
    <t>İSTASYONALTI KÖK 45-83-M00131_MANİSA-2 ÇIKIŞ M01_2329936</t>
  </si>
  <si>
    <t>21.09.2023 10:45:49</t>
  </si>
  <si>
    <t>21.09.2023 13:51:33</t>
  </si>
  <si>
    <t>KAPANCI KÖK 45-78-L00229_KARAYAHŞİ-ÇAYKÖY L03_2328990</t>
  </si>
  <si>
    <t>21.09.2023 10:47:08</t>
  </si>
  <si>
    <t>21.09.2023 12:07:21</t>
  </si>
  <si>
    <t>M-2778 35-02-M02778_35-02-M02778_83970849</t>
  </si>
  <si>
    <t>21.09.2023 10:48:05</t>
  </si>
  <si>
    <t>21.09.2023 11:55:18</t>
  </si>
  <si>
    <t>K-1425 35-07-K01425_E e2b_5830751</t>
  </si>
  <si>
    <t>21.09.2023 10:48:32</t>
  </si>
  <si>
    <t>21.09.2023 11:24:17</t>
  </si>
  <si>
    <t>K-494 35-01-K00494_910307443_910307443</t>
  </si>
  <si>
    <t>21.09.2023 10:49:40</t>
  </si>
  <si>
    <t>21.09.2023 12:41:16</t>
  </si>
  <si>
    <t>TR-81 35-19-L00081_TR-147 L02_72133518</t>
  </si>
  <si>
    <t>21.09.2023 10:49:47</t>
  </si>
  <si>
    <t>21.09.2023 15:29:07</t>
  </si>
  <si>
    <t>SELİMİYE TR-1 45-79-M00315_945569211_945569211</t>
  </si>
  <si>
    <t>21.09.2023 10:50:53</t>
  </si>
  <si>
    <t>21.09.2023 13:52:31</t>
  </si>
  <si>
    <t>DM-25/16 45-71-M00392_A C03b_95258719</t>
  </si>
  <si>
    <t>21.09.2023 10:51:34</t>
  </si>
  <si>
    <t>21.09.2023 12:57:10</t>
  </si>
  <si>
    <t>TR-7 35-15-M00007_A a1b_48912974</t>
  </si>
  <si>
    <t>21.09.2023 10:53:44</t>
  </si>
  <si>
    <t>21.09.2023 12:54:49</t>
  </si>
  <si>
    <t>BUCA TM 35-03-A00003_Kuru Çeşme M33_2054999</t>
  </si>
  <si>
    <t>21.09.2023 10:58:35</t>
  </si>
  <si>
    <t>21.09.2023 11:53:20</t>
  </si>
  <si>
    <t>TR-132 35-16-L00132_TR-133 L03_72033757</t>
  </si>
  <si>
    <t>21.09.2023 11:02:19</t>
  </si>
  <si>
    <t>21.09.2023 16:08:00</t>
  </si>
  <si>
    <t>TR-132 35-16-L00132_B_56353185_56353185</t>
  </si>
  <si>
    <t>21.09.2023 11:03:29</t>
  </si>
  <si>
    <t>21.09.2023 16:19:51</t>
  </si>
  <si>
    <t>TR-5 35-32-L00005_35-32-L00005_2361595</t>
  </si>
  <si>
    <t>21.09.2023 11:04:38</t>
  </si>
  <si>
    <t>21.09.2023 12:37:50</t>
  </si>
  <si>
    <t>21.09.2023 11:04:53</t>
  </si>
  <si>
    <t>21.09.2023 15:57:20</t>
  </si>
  <si>
    <t>21.09.2023 11:05:18</t>
  </si>
  <si>
    <t>21.09.2023 11:29:38</t>
  </si>
  <si>
    <t>K-4124 35-09-K04124_A_56382025_56382025</t>
  </si>
  <si>
    <t>21.09.2023 11:10:48</t>
  </si>
  <si>
    <t>21.09.2023 13:11:56</t>
  </si>
  <si>
    <t>POYRAZDAMLARI TR-11 45-78-M00576_DAĞITIM TRAFOSU M06_2106975</t>
  </si>
  <si>
    <t>21.09.2023 11:12:18</t>
  </si>
  <si>
    <t>21.09.2023 15:32:44</t>
  </si>
  <si>
    <t>HASAN İNNE VE ARK. TR 45-71-M01390_45-71-M01390_2369056</t>
  </si>
  <si>
    <t>21.09.2023 11:20:57</t>
  </si>
  <si>
    <t>21.09.2023 19:39:22</t>
  </si>
  <si>
    <t>21.09.2023 11:22:46</t>
  </si>
  <si>
    <t>21.09.2023 17:17:00</t>
  </si>
  <si>
    <t>21.09.2023 11:28:03</t>
  </si>
  <si>
    <t>21.09.2023 12:21:46</t>
  </si>
  <si>
    <t>TR-2/45 45-72-L00045_45-72-L00045_66517457</t>
  </si>
  <si>
    <t>21.09.2023 11:28:45</t>
  </si>
  <si>
    <t>21.09.2023 13:33:43</t>
  </si>
  <si>
    <t>DEMİRKÖPRÜ TM 45-78-A00005_HatBaşıAyırıcı_53140442 M08_53140442</t>
  </si>
  <si>
    <t>21.09.2023 11:32:00</t>
  </si>
  <si>
    <t>21.09.2023 17:00:58</t>
  </si>
  <si>
    <t>ADALA DM 45-78-M00827_MBK GES ÇIKIŞ M06_66127567</t>
  </si>
  <si>
    <t>21.09.2023 11:35:10</t>
  </si>
  <si>
    <t>21.09.2023 16:54:16</t>
  </si>
  <si>
    <t>K-1405 35-01-K01405_35-01-K01405_2360884</t>
  </si>
  <si>
    <t>21.09.2023 11:36:11</t>
  </si>
  <si>
    <t>21.09.2023 12:01:53</t>
  </si>
  <si>
    <t>ADALA DM 45-78-M00827_AGROLİVE GES ÇIKIŞ M05_66127568</t>
  </si>
  <si>
    <t>21.09.2023 11:36:55</t>
  </si>
  <si>
    <t>21.09.2023 16:46:32</t>
  </si>
  <si>
    <t>21.09.2023 11:44:25</t>
  </si>
  <si>
    <t>21.09.2023 11:55:40</t>
  </si>
  <si>
    <t>L-426 ESKİ GARAJ 35-18-L00426_İ i1_5945340</t>
  </si>
  <si>
    <t>21.09.2023 11:45:09</t>
  </si>
  <si>
    <t>21.09.2023 14:58:12</t>
  </si>
  <si>
    <t>M-2123 35-03-M02123_M-2122 M01_2065748</t>
  </si>
  <si>
    <t>21.09.2023 12:39:05</t>
  </si>
  <si>
    <t>DEMİRCİ KÖK 35-26-M00779_YEŞİLKÖY ENH M01_42707156</t>
  </si>
  <si>
    <t>21.09.2023 11:56:06</t>
  </si>
  <si>
    <t>DM02/TR22 45-73-M00039_45-73-M00039_66902744</t>
  </si>
  <si>
    <t>21.09.2023 11:57:43</t>
  </si>
  <si>
    <t>21.09.2023 13:06:56</t>
  </si>
  <si>
    <t>K-1020 35-01-K01020_98045226_98045226</t>
  </si>
  <si>
    <t>21.09.2023 12:08:49</t>
  </si>
  <si>
    <t>21.09.2023 14:16:24</t>
  </si>
  <si>
    <t>TR-1/15 45-72-M00015_45-72-M00015_66508632</t>
  </si>
  <si>
    <t>21.09.2023 12:13:25</t>
  </si>
  <si>
    <t>21.09.2023 14:05:03</t>
  </si>
  <si>
    <t>TR-49 35-15-M00049_950364768_950364768</t>
  </si>
  <si>
    <t>21.09.2023 14:39:07</t>
  </si>
  <si>
    <t>KARABULU TR-1 35-31-L00348_35-31-L00348_2365277</t>
  </si>
  <si>
    <t>21.09.2023 12:35:12</t>
  </si>
  <si>
    <t>21.09.2023 12:17:50</t>
  </si>
  <si>
    <t>21.09.2023 12:18:00</t>
  </si>
  <si>
    <t>K-687 35-01-K00687_35-01-K00687_2375809</t>
  </si>
  <si>
    <t>21.09.2023 12:19:23</t>
  </si>
  <si>
    <t>21.09.2023 12:33:43</t>
  </si>
  <si>
    <t>K-1408 35-01-K01408_35-01-K01408_2348891</t>
  </si>
  <si>
    <t>21.09.2023 12:24:01</t>
  </si>
  <si>
    <t>21.09.2023 12:53:35</t>
  </si>
  <si>
    <t>SALİHLİ TM 45-78-A00004_ÇAPAKLI M14_2054901</t>
  </si>
  <si>
    <t>21.09.2023 12:26:03</t>
  </si>
  <si>
    <t>21.09.2023 12:39:46</t>
  </si>
  <si>
    <t>M-1322 35-02-M01322_35-02-M01322_2372770</t>
  </si>
  <si>
    <t>21.09.2023 12:28:00</t>
  </si>
  <si>
    <t>21.09.2023 13:01:10</t>
  </si>
  <si>
    <t>DM-12/TR-12 45-72-L00940_966077641_966077641</t>
  </si>
  <si>
    <t>21.09.2023 12:28:43</t>
  </si>
  <si>
    <t>21.09.2023 18:59:22</t>
  </si>
  <si>
    <t>YENİ ŞAKRAN TR-8 35-17-M00208_C_91183291_91183291</t>
  </si>
  <si>
    <t>21.09.2023 12:30:59</t>
  </si>
  <si>
    <t>21.09.2023 13:24:20</t>
  </si>
  <si>
    <t>OTOKENT İM 35-08-A00004_BEYAZEVLER K04_2052227</t>
  </si>
  <si>
    <t>21.09.2023 12:31:00</t>
  </si>
  <si>
    <t>21.09.2023 15:28:23</t>
  </si>
  <si>
    <t>ULUKENT DM-3/7 35-28-M00062_953382569_953382569</t>
  </si>
  <si>
    <t>21.09.2023 12:32:55</t>
  </si>
  <si>
    <t>21.09.2023 17:01:29</t>
  </si>
  <si>
    <t>AVŞAR TR-1 45-83-L00340_FABRİKALAR L06_72154016</t>
  </si>
  <si>
    <t>21.09.2023 12:35:33</t>
  </si>
  <si>
    <t>21.09.2023 14:33:00</t>
  </si>
  <si>
    <t>BAĞARASI TR-3 35-23-M00172_35-23-M00172_2369866</t>
  </si>
  <si>
    <t>21.09.2023 12:36:35</t>
  </si>
  <si>
    <t>21.09.2023 12:54:20</t>
  </si>
  <si>
    <t>M-3478(YATIRIM REZERVE) 35-03-M03478_ M03_88491548</t>
  </si>
  <si>
    <t>21.09.2023 12:48:04</t>
  </si>
  <si>
    <t>TR-26 DM-4 45-72-M00116_45-72-M00116_66488124</t>
  </si>
  <si>
    <t>21.09.2023 12:51:13</t>
  </si>
  <si>
    <t>21.09.2023 14:04:30</t>
  </si>
  <si>
    <t>DM-3/13 (KIRMIZI KÖPRÜ) 45-71-M00102_45-71-M00102_66425482</t>
  </si>
  <si>
    <t>21.09.2023 12:51:20</t>
  </si>
  <si>
    <t>21.09.2023 13:06:10</t>
  </si>
  <si>
    <t>M-3290(YATIRIM REZERVE) 35-02-M03290_ M01_86030960</t>
  </si>
  <si>
    <t>21.09.2023 12:58:12</t>
  </si>
  <si>
    <t>21.09.2023 17:55:17</t>
  </si>
  <si>
    <t>M-1185 35-04-M01185_35-04-M01185_2351848</t>
  </si>
  <si>
    <t>21.09.2023 13:02:22</t>
  </si>
  <si>
    <t>21.09.2023 13:13:40</t>
  </si>
  <si>
    <t>21.09.2023 13:12:09</t>
  </si>
  <si>
    <t>21.09.2023 17:27:30</t>
  </si>
  <si>
    <t>KIRKAĞAÇ TR-2 45-76-M00002_A_56387714_56387714</t>
  </si>
  <si>
    <t>21.09.2023 13:13:59</t>
  </si>
  <si>
    <t>21.09.2023 13:35:33</t>
  </si>
  <si>
    <t>DM-1/62 45-71-M00064_45-71-M00064_72069875</t>
  </si>
  <si>
    <t>21.09.2023 13:21:03</t>
  </si>
  <si>
    <t>21.09.2023 14:39:10</t>
  </si>
  <si>
    <t>K-1864 35-09-K01864_A a2b_5870222</t>
  </si>
  <si>
    <t>21.09.2023 13:23:45</t>
  </si>
  <si>
    <t>21.09.2023 15:39:22</t>
  </si>
  <si>
    <t>KIRKAĞAÇ TR-2 45-76-M00002_45-76-M00002_2354574</t>
  </si>
  <si>
    <t>21.09.2023 13:52:40</t>
  </si>
  <si>
    <t>TR-157 45-78-L00488_95001248790_95001248790</t>
  </si>
  <si>
    <t>21.09.2023 13:36:56</t>
  </si>
  <si>
    <t>21.09.2023 15:22:26</t>
  </si>
  <si>
    <t>M-285 35-14-M00305_956661362_956661362</t>
  </si>
  <si>
    <t>21.09.2023 13:37:00</t>
  </si>
  <si>
    <t>21.09.2023 15:46:59</t>
  </si>
  <si>
    <t>M-1255 35-01-M01255_912171263_912171263</t>
  </si>
  <si>
    <t>21.09.2023 13:37:54</t>
  </si>
  <si>
    <t>21.09.2023 14:41:22</t>
  </si>
  <si>
    <t>21.09.2023 13:44:02</t>
  </si>
  <si>
    <t>21.09.2023 15:28:07</t>
  </si>
  <si>
    <t>TR-74 35-17-M00074_A A01_5769107</t>
  </si>
  <si>
    <t>21.09.2023 13:51:52</t>
  </si>
  <si>
    <t>21.09.2023 14:25:08</t>
  </si>
  <si>
    <t>M-2464 35-09-M02464_915170420_915170420</t>
  </si>
  <si>
    <t>21.09.2023 13:53:35</t>
  </si>
  <si>
    <t>21.09.2023 16:33:20</t>
  </si>
  <si>
    <t>KURUCUOVA TR-10 35-15-L01097_ H_48480905</t>
  </si>
  <si>
    <t>21.09.2023 13:57:00</t>
  </si>
  <si>
    <t>21.09.2023 14:09:45</t>
  </si>
  <si>
    <t>GÜLBAHÇE TR-4 35-19-L00144_C_91019934_91019934</t>
  </si>
  <si>
    <t>21.09.2023 13:57:02</t>
  </si>
  <si>
    <t>21.09.2023 17:36:43</t>
  </si>
  <si>
    <t>21.09.2023 13:58:29</t>
  </si>
  <si>
    <t>21.09.2023 14:51:47</t>
  </si>
  <si>
    <t>DM06/TR-5A 45-73-M00090_45-73-M00090_66710573</t>
  </si>
  <si>
    <t>21.09.2023 14:00:30</t>
  </si>
  <si>
    <t>21.09.2023 14:56:30</t>
  </si>
  <si>
    <t>M-3411(YATIRIM REZERVE) 35-03-M03411_910817714_910817714</t>
  </si>
  <si>
    <t>21.09.2023 14:02:26</t>
  </si>
  <si>
    <t>21.09.2023 21:50:56</t>
  </si>
  <si>
    <t>ALAŞEHİR TR-9 45-73-M00009_945670102_945670102</t>
  </si>
  <si>
    <t>21.09.2023 14:09:49</t>
  </si>
  <si>
    <t>21.09.2023 16:08:35</t>
  </si>
  <si>
    <t>EMİRLİ TR-10 35-15-L01126_A_91155471_91155471</t>
  </si>
  <si>
    <t>21.09.2023 14:12:52</t>
  </si>
  <si>
    <t>21.09.2023 18:48:24</t>
  </si>
  <si>
    <t>KAMUKENT TR-3 35-21-M00041_95002367141_95002367141</t>
  </si>
  <si>
    <t>21.09.2023 14:16:22</t>
  </si>
  <si>
    <t>21.09.2023 15:56:00</t>
  </si>
  <si>
    <t>DM-8 45-72-L00018_45-72-L00018_92733889</t>
  </si>
  <si>
    <t>21.09.2023 14:24:13</t>
  </si>
  <si>
    <t>21.09.2023 15:17:00</t>
  </si>
  <si>
    <t>M-2846 35-03-M02846_KARACAAĞAÇ M01_82471964</t>
  </si>
  <si>
    <t>21.09.2023 14:40:50</t>
  </si>
  <si>
    <t>21.09.2023 16:05:10</t>
  </si>
  <si>
    <t>DM-25/18 45-71-M00366_953196080_953196080</t>
  </si>
  <si>
    <t>21.09.2023 14:43:09</t>
  </si>
  <si>
    <t>21.09.2023 16:21:33</t>
  </si>
  <si>
    <t>21.09.2023 14:52:26</t>
  </si>
  <si>
    <t>21.09.2023 15:50:20</t>
  </si>
  <si>
    <t>KIZILÇUKUR TR-3 45-79-M00473_D_56386781_56386781</t>
  </si>
  <si>
    <t>21.09.2023 14:52:27</t>
  </si>
  <si>
    <t>21.09.2023 15:06:55</t>
  </si>
  <si>
    <t>K-3939 35-01-K03939_911537360_911537360</t>
  </si>
  <si>
    <t>21.09.2023 14:53:34</t>
  </si>
  <si>
    <t>21.09.2023 17:18:34</t>
  </si>
  <si>
    <t>EMCELLİ TR-1 45-79-M00303_A_90994242_90994242</t>
  </si>
  <si>
    <t>21.09.2023 14:55:09</t>
  </si>
  <si>
    <t>21.09.2023 17:50:51</t>
  </si>
  <si>
    <t>ERTUĞRUL TR-1 35-15-L00675_35-15-L00675_2364883</t>
  </si>
  <si>
    <t>21.09.2023 15:07:13</t>
  </si>
  <si>
    <t>DM06/TR5B 45-73-M00091_45-73-M00091_66713752</t>
  </si>
  <si>
    <t>21.09.2023 14:59:31</t>
  </si>
  <si>
    <t>21.09.2023 15:32:50</t>
  </si>
  <si>
    <t>ÇAKALTEPE TR-4 35-22-M00791_35-22-M00791_2355556</t>
  </si>
  <si>
    <t>21.09.2023 14:59:55</t>
  </si>
  <si>
    <t>21.09.2023 16:44:11</t>
  </si>
  <si>
    <t>21.09.2023 15:04:00</t>
  </si>
  <si>
    <t>21.09.2023 16:16:00</t>
  </si>
  <si>
    <t>K-1899 35-01-K01899_95000142581_95000142581</t>
  </si>
  <si>
    <t>21.09.2023 15:05:58</t>
  </si>
  <si>
    <t>21.09.2023 16:36:26</t>
  </si>
  <si>
    <t>KIZILÇUKUR TR-3 45-79-M00473_45-79-M00473_2357565</t>
  </si>
  <si>
    <t>21.09.2023 15:58:46</t>
  </si>
  <si>
    <t>TR-115 35-26-M00115__56359054_56359054</t>
  </si>
  <si>
    <t>21.09.2023 15:17:02</t>
  </si>
  <si>
    <t>21.09.2023 17:17:42</t>
  </si>
  <si>
    <t>TR-78 HULUSİ İZLEYEN GRB. 35-15-M00078_C_91233480_91233480</t>
  </si>
  <si>
    <t>21.09.2023 15:18:04</t>
  </si>
  <si>
    <t>21.09.2023 17:38:01</t>
  </si>
  <si>
    <t>ESBAŞ İM 35-08-A00001_ESBAŞ-12 K04_2050758</t>
  </si>
  <si>
    <t>21.09.2023 15:22:16</t>
  </si>
  <si>
    <t>21.09.2023 15:24:11</t>
  </si>
  <si>
    <t>TR-85 35-19-L00085_35-19-L00085_2349566</t>
  </si>
  <si>
    <t>21.09.2023 15:30:25</t>
  </si>
  <si>
    <t>21.09.2023 19:14:35</t>
  </si>
  <si>
    <t>OVAKENT TR-8 35-15-L00588_E_56407007_56407007</t>
  </si>
  <si>
    <t>21.09.2023 15:31:20</t>
  </si>
  <si>
    <t>21.09.2023 17:15:26</t>
  </si>
  <si>
    <t>POYRAZDAMLARI TR-11 45-78-M00576_KEMERDAMLARI YUKARIKEMER M05_2328103</t>
  </si>
  <si>
    <t>21.09.2023 17:54:59</t>
  </si>
  <si>
    <t>ARPALIK KÖK 45-83-M00137_ÇAMPINAR TARIMSAL SULAMA - TR-6 M06_72124446</t>
  </si>
  <si>
    <t>21.09.2023 15:38:42</t>
  </si>
  <si>
    <t>21.09.2023 16:58:17</t>
  </si>
  <si>
    <t>K-527 35-01-K00527_965432884_965432884</t>
  </si>
  <si>
    <t>21.09.2023 15:50:27</t>
  </si>
  <si>
    <t>21.09.2023 18:21:28</t>
  </si>
  <si>
    <t>21.09.2023 15:51:10</t>
  </si>
  <si>
    <t>21.09.2023 16:26:15</t>
  </si>
  <si>
    <t>21.09.2023 15:51:22</t>
  </si>
  <si>
    <t>21.09.2023 16:31:35</t>
  </si>
  <si>
    <t>21.09.2023 15:54:02</t>
  </si>
  <si>
    <t>21.09.2023 15:57:10</t>
  </si>
  <si>
    <t>AŞAĞIKIRIKLAR DM 35-16-M00448_TARİŞ YEMTA M16_2115977</t>
  </si>
  <si>
    <t>21.09.2023 15:54:40</t>
  </si>
  <si>
    <t>21.09.2023 16:03:25</t>
  </si>
  <si>
    <t>MENEMEN İM 35-28-A00001_ŞEHİR-2 L08_88107414</t>
  </si>
  <si>
    <t>21.09.2023 15:54:44</t>
  </si>
  <si>
    <t>21.09.2023 16:00:27</t>
  </si>
  <si>
    <t>21.09.2023 16:03:39</t>
  </si>
  <si>
    <t>21.09.2023 19:20:04</t>
  </si>
  <si>
    <t>21.09.2023 16:13:46</t>
  </si>
  <si>
    <t>21.09.2023 16:23:17</t>
  </si>
  <si>
    <t>HATUNDERE TR-3 35-28-M00568_DIREK TIPI TRAFO HUCRESI H01_2107794</t>
  </si>
  <si>
    <t>21.09.2023 16:16:35</t>
  </si>
  <si>
    <t>21.09.2023 17:00:23</t>
  </si>
  <si>
    <t>M-2441 35-04-M02441_99024853_99024853</t>
  </si>
  <si>
    <t>21.09.2023 16:16:38</t>
  </si>
  <si>
    <t>21.09.2023 18:02:29</t>
  </si>
  <si>
    <t>TIRAZLI KÖK 45-79-M00079_HatBaşıAyırıcı_53134236 M06_53134236</t>
  </si>
  <si>
    <t>21.09.2023 16:40:17</t>
  </si>
  <si>
    <t>21.09.2023 20:04:09</t>
  </si>
  <si>
    <t>21.09.2023 16:41:55</t>
  </si>
  <si>
    <t>21.09.2023 16:42:33</t>
  </si>
  <si>
    <t>TAYTAN TR-3 45-78-M00306_C_91458725_91458725</t>
  </si>
  <si>
    <t>21.09.2023 16:49:02</t>
  </si>
  <si>
    <t>21.09.2023 20:08:22</t>
  </si>
  <si>
    <t>ASSTAR KÖK 45-73-M00134_KÖYLER ÇIKIŞ M02_66686397</t>
  </si>
  <si>
    <t>21.09.2023 16:51:30</t>
  </si>
  <si>
    <t>21.09.2023 17:51:40</t>
  </si>
  <si>
    <t>BAĞYURDU TR-7 (DM-1/6) 35-27-L00248_914598247_914598247</t>
  </si>
  <si>
    <t>21.09.2023 16:51:56</t>
  </si>
  <si>
    <t>21.09.2023 19:11:59</t>
  </si>
  <si>
    <t>21.09.2023 16:52:25</t>
  </si>
  <si>
    <t>21.09.2023 18:18:30</t>
  </si>
  <si>
    <t>21.09.2023 16:53:10</t>
  </si>
  <si>
    <t>21.09.2023 17:31:10</t>
  </si>
  <si>
    <t>GİRELLİ TR-1 45-73-M00758_945689765_945689765</t>
  </si>
  <si>
    <t>21.09.2023 16:55:17</t>
  </si>
  <si>
    <t>21.09.2023 18:56:43</t>
  </si>
  <si>
    <t>21.09.2023 16:55:25</t>
  </si>
  <si>
    <t>21.09.2023 16:55:45</t>
  </si>
  <si>
    <t>K-301 35-01-K00301_912083039_912083039</t>
  </si>
  <si>
    <t>21.09.2023 16:57:59</t>
  </si>
  <si>
    <t>21.09.2023 19:36:11</t>
  </si>
  <si>
    <t>OĞLANANASI TR-7 35-22-M00260_955257521_955257521</t>
  </si>
  <si>
    <t>21.09.2023 17:06:59</t>
  </si>
  <si>
    <t>21.09.2023 18:34:07</t>
  </si>
  <si>
    <t>21.09.2023 17:13:39</t>
  </si>
  <si>
    <t>21.09.2023 17:57:33</t>
  </si>
  <si>
    <t>OVAKENT TR-8 35-15-L00588_35-15-L00588_2366045</t>
  </si>
  <si>
    <t>21.09.2023 17:42:47</t>
  </si>
  <si>
    <t>KILAVUZLAR KÖK 45-74-M00198_HatBaşıAyırıcı_87202953 M03_87202953</t>
  </si>
  <si>
    <t>21.09.2023 17:19:46</t>
  </si>
  <si>
    <t>21.09.2023 18:33:08</t>
  </si>
  <si>
    <t>21.09.2023 17:28:23</t>
  </si>
  <si>
    <t>21.09.2023 19:07:34</t>
  </si>
  <si>
    <t>GÜLBAHÇE TR-4 35-19-L00144_35-19-L00144_2350399</t>
  </si>
  <si>
    <t>21.09.2023 17:41:25</t>
  </si>
  <si>
    <t>21.09.2023 17:37:26</t>
  </si>
  <si>
    <t>21.09.2023 18:48:29</t>
  </si>
  <si>
    <t>21.09.2023 17:37:58</t>
  </si>
  <si>
    <t>21.09.2023 19:25:14</t>
  </si>
  <si>
    <t>21.09.2023 17:43:23</t>
  </si>
  <si>
    <t>21.09.2023 20:46:00</t>
  </si>
  <si>
    <t>21.09.2023 17:44:24</t>
  </si>
  <si>
    <t>21.09.2023 18:22:20</t>
  </si>
  <si>
    <t>AŞAĞICUMA TR-3 35-16-M00102_B_90955554_90955554</t>
  </si>
  <si>
    <t>21.09.2023 17:47:39</t>
  </si>
  <si>
    <t>21.09.2023 21:13:11</t>
  </si>
  <si>
    <t>AŞAĞIKIRIKLAR DM 35-16-M00448_YENİKENT SULAMA M11_2115986</t>
  </si>
  <si>
    <t>21.09.2023 17:48:55</t>
  </si>
  <si>
    <t>21.09.2023 17:56:38</t>
  </si>
  <si>
    <t>21.09.2023 17:50:00</t>
  </si>
  <si>
    <t>21.09.2023 18:28:00</t>
  </si>
  <si>
    <t>GÖKEYÜP TR-1 KÖK 45-78-M00798_DEMİRKÖPRÜ TM M05_2106979</t>
  </si>
  <si>
    <t>21.09.2023 17:50:50</t>
  </si>
  <si>
    <t>21.09.2023 17:52:58</t>
  </si>
  <si>
    <t>21.09.2023 18:49:10</t>
  </si>
  <si>
    <t>MURADİYE DM 45-71-M00006_DM-4 KÜÇÜK ÖLÇEKLİ SAN. SİTESİ M03_2322413</t>
  </si>
  <si>
    <t>21.09.2023 18:02:20</t>
  </si>
  <si>
    <t>21.09.2023 19:42:00</t>
  </si>
  <si>
    <t>KISIK TR-2 35-22-M00136_DIREK TIPI TRAFO HUCRESI H01_2045877</t>
  </si>
  <si>
    <t>21.09.2023 18:08:53</t>
  </si>
  <si>
    <t>21.09.2023 19:07:23</t>
  </si>
  <si>
    <t>YENİ FOÇA TR-29 35-23-M00029_D d1b_42106472</t>
  </si>
  <si>
    <t>21.09.2023 18:12:38</t>
  </si>
  <si>
    <t>21.09.2023 19:09:47</t>
  </si>
  <si>
    <t>KILAVUZLAR KÖK 45-74-M00198_HatBaşıAyırıcı_81235936 M03_81235936</t>
  </si>
  <si>
    <t>21.09.2023 18:16:45</t>
  </si>
  <si>
    <t>21.09.2023 18:29:40</t>
  </si>
  <si>
    <t>21.09.2023 18:19:22</t>
  </si>
  <si>
    <t>21.09.2023 19:40:04</t>
  </si>
  <si>
    <t>TR-21 (M-721) 35-30-M00721_955326323_955326323</t>
  </si>
  <si>
    <t>21.09.2023 18:23:02</t>
  </si>
  <si>
    <t>21.09.2023 19:02:09</t>
  </si>
  <si>
    <t>DM06/TR06 45-73-M00066_D_56403946_56403946</t>
  </si>
  <si>
    <t>21.09.2023 18:30:04</t>
  </si>
  <si>
    <t>21.09.2023 20:46:06</t>
  </si>
  <si>
    <t>DM-9 45-71-M00386_DM-5 M03_66185026</t>
  </si>
  <si>
    <t>21.09.2023 18:30:40</t>
  </si>
  <si>
    <t>21.09.2023 19:31:21</t>
  </si>
  <si>
    <t>TOSUNLAR MERKEZ TR-1 35-32-L00038_946410084_946410084</t>
  </si>
  <si>
    <t>21.09.2023 18:36:34</t>
  </si>
  <si>
    <t>21.09.2023 22:25:46</t>
  </si>
  <si>
    <t>K-4146 35-01-K04146_35-01-K04146_2352499</t>
  </si>
  <si>
    <t>21.09.2023 18:43:03</t>
  </si>
  <si>
    <t>21.09.2023 18:56:00</t>
  </si>
  <si>
    <t>21.09.2023 18:48:13</t>
  </si>
  <si>
    <t>21.09.2023 20:48:19</t>
  </si>
  <si>
    <t>MERSİN MAH. 35-20-M00036_35-20-M00036_2375837</t>
  </si>
  <si>
    <t>21.09.2023 18:49:40</t>
  </si>
  <si>
    <t>21.09.2023 20:03:49</t>
  </si>
  <si>
    <t>21.09.2023 18:50:37</t>
  </si>
  <si>
    <t>21.09.2023 19:48:27</t>
  </si>
  <si>
    <t>UZUNKÖY TR-3 35-31-L00145_956587970_956587970</t>
  </si>
  <si>
    <t>21.09.2023 18:53:35</t>
  </si>
  <si>
    <t>21.09.2023 19:50:25</t>
  </si>
  <si>
    <t>21.09.2023 18:53:50</t>
  </si>
  <si>
    <t>21.09.2023 19:26:43</t>
  </si>
  <si>
    <t>KAPLAN TR-1 35-29-M00091_C_56405965_56405965</t>
  </si>
  <si>
    <t>21.09.2023 18:57:03</t>
  </si>
  <si>
    <t>21.09.2023 20:25:37</t>
  </si>
  <si>
    <t>K-4146 35-01-K04146_D_56370500_56370500</t>
  </si>
  <si>
    <t>21.09.2023 19:02:44</t>
  </si>
  <si>
    <t>21.09.2023 20:14:41</t>
  </si>
  <si>
    <t>AĞAÇ İŞLERİ KÖK-2 (M-703) 35-22-M00125_KISIKKÖY(KARTAL) M02_72110798</t>
  </si>
  <si>
    <t>21.09.2023 23:46:58</t>
  </si>
  <si>
    <t>SERİNYAYLA TR-2 45-73-L00005_C_56386792_56386792</t>
  </si>
  <si>
    <t>21.09.2023 19:08:15</t>
  </si>
  <si>
    <t>21.09.2023 20:42:59</t>
  </si>
  <si>
    <t>AŞAĞIŞAKRAN TR-1 35-17-M00223_A_60984349_60984349</t>
  </si>
  <si>
    <t>21.09.2023 19:20:36</t>
  </si>
  <si>
    <t>21.09.2023 20:06:58</t>
  </si>
  <si>
    <t>TR-67 35-30-L00067_C_91162428_91162428</t>
  </si>
  <si>
    <t>21.09.2023 19:25:43</t>
  </si>
  <si>
    <t>21.09.2023 19:48:07</t>
  </si>
  <si>
    <t>NECMETTİN AKTÜRK ÖZEL KÖK 45-76-M00045Ö_HALİL ÇOK M02_2326049</t>
  </si>
  <si>
    <t>21.09.2023 19:26:53</t>
  </si>
  <si>
    <t>21.09.2023 19:41:37</t>
  </si>
  <si>
    <t>K-3016 35-03-K03016_914989321_914989321</t>
  </si>
  <si>
    <t>21.09.2023 19:27:37</t>
  </si>
  <si>
    <t>21.09.2023 21:14:40</t>
  </si>
  <si>
    <t>K-3506 35-01-K03506_912021660_912021660</t>
  </si>
  <si>
    <t>21.09.2023 19:33:09</t>
  </si>
  <si>
    <t>21.09.2023 20:50:00</t>
  </si>
  <si>
    <t>K-3322 35-09-K03322_97714582_97714582</t>
  </si>
  <si>
    <t>21.09.2023 19:46:37</t>
  </si>
  <si>
    <t>21.09.2023 21:13:44</t>
  </si>
  <si>
    <t>SOMA TR-9 45-82-M00009_C_56388655_56388655</t>
  </si>
  <si>
    <t>21.09.2023 19:47:37</t>
  </si>
  <si>
    <t>21.09.2023 20:57:42</t>
  </si>
  <si>
    <t>ÇIKRIKÇI TR-1 45-81-M00206_45-81-M00206_2376292</t>
  </si>
  <si>
    <t>21.09.2023 19:52:28</t>
  </si>
  <si>
    <t>21.09.2023 21:21:55</t>
  </si>
  <si>
    <t>K-278 35-01-K00278_910678723_910678723</t>
  </si>
  <si>
    <t>21.09.2023 19:58:44</t>
  </si>
  <si>
    <t>21.09.2023 21:51:50</t>
  </si>
  <si>
    <t>M-1929 GEÇİT 35-03-M01929_HatBaşıAyırıcı_53132264 M02_53132264</t>
  </si>
  <si>
    <t>21.09.2023 20:55:46</t>
  </si>
  <si>
    <t>21.09.2023 21:45:11</t>
  </si>
  <si>
    <t>SULUDERE KÖK 35-31-L00057_SARISU L03_2050540</t>
  </si>
  <si>
    <t>21.09.2023 21:11:40</t>
  </si>
  <si>
    <t>21.09.2023 21:14:00</t>
  </si>
  <si>
    <t>TR-9 35-16-L00009_B_56353447_56353447</t>
  </si>
  <si>
    <t>21.09.2023 21:12:33</t>
  </si>
  <si>
    <t>21.09.2023 21:41:32</t>
  </si>
  <si>
    <t>21.09.2023 21:26:38</t>
  </si>
  <si>
    <t>21.09.2023 23:14:29</t>
  </si>
  <si>
    <t>K-301 35-01-K00301_911600926_911600926</t>
  </si>
  <si>
    <t>21.09.2023 21:27:14</t>
  </si>
  <si>
    <t>21.09.2023 22:40:09</t>
  </si>
  <si>
    <t>KALABAK TR 35-17-M00446_C_83693652_83693652</t>
  </si>
  <si>
    <t>21.09.2023 21:33:13</t>
  </si>
  <si>
    <t>22.09.2023 02:18:51</t>
  </si>
  <si>
    <t>21.09.2023 21:41:51</t>
  </si>
  <si>
    <t>22.09.2023 01:09:03</t>
  </si>
  <si>
    <t>DM-14/16-A 45-71-M00552_953184348_953184348</t>
  </si>
  <si>
    <t>21.09.2023 21:42:57</t>
  </si>
  <si>
    <t>21.09.2023 23:49:41</t>
  </si>
  <si>
    <t>M-1929 GEÇİT 35-03-M01929_M-2033 M02_66740322</t>
  </si>
  <si>
    <t>21.09.2023 22:10:54</t>
  </si>
  <si>
    <t>ADALA TR-1 45-78-M00284__84294250_84294250</t>
  </si>
  <si>
    <t>21.09.2023 21:57:18</t>
  </si>
  <si>
    <t>21.09.2023 22:41:32</t>
  </si>
  <si>
    <t>PINARCIK TR-2 45-72-L00755_45-72-L00755_2375524</t>
  </si>
  <si>
    <t>21.09.2023 22:02:22</t>
  </si>
  <si>
    <t>21.09.2023 22:37:23</t>
  </si>
  <si>
    <t>YENİ TOKİ DM-2 45-71-M02244_KÖY HATTI-AFKAF TEKKE M02_72151518</t>
  </si>
  <si>
    <t>21.09.2023 22:46:42</t>
  </si>
  <si>
    <t>22.09.2023 01:08:06</t>
  </si>
  <si>
    <t>M-214(DM-3/12) 35-09-M00214_C e4b_5890770</t>
  </si>
  <si>
    <t>21.09.2023 22:55:57</t>
  </si>
  <si>
    <t>22.09.2023 00:21:52</t>
  </si>
  <si>
    <t>K-77 35-01-K00077_911956572_911956572</t>
  </si>
  <si>
    <t>21.09.2023 23:17:56</t>
  </si>
  <si>
    <t>21.09.2023 23:49:11</t>
  </si>
  <si>
    <t>TR-121 45-78-L00121_B_56387746_56387746</t>
  </si>
  <si>
    <t>21.09.2023 23:45:34</t>
  </si>
  <si>
    <t>22.09.2023 01:07:00</t>
  </si>
  <si>
    <t>21.09.2023 23:51:35</t>
  </si>
  <si>
    <t>22.09.2023 00:50:22</t>
  </si>
  <si>
    <t>K-2679 35-08-K02679_K-4105 K01_42461433</t>
  </si>
  <si>
    <t>22.09.2023 00:00:01</t>
  </si>
  <si>
    <t>22.09.2023 00:00:43</t>
  </si>
  <si>
    <t>K-4612 35-01-K04612_K-1403 K02_2043779</t>
  </si>
  <si>
    <t>22.09.2023 00:00:20</t>
  </si>
  <si>
    <t>22.09.2023 00:22:59</t>
  </si>
  <si>
    <t>URGANLI TR-1 KÖK 45-83-M00129_TR-9 M01_2331300</t>
  </si>
  <si>
    <t>22.09.2023 00:10:50</t>
  </si>
  <si>
    <t>22.09.2023 01:36:21</t>
  </si>
  <si>
    <t>MORDOĞAN İM 35-21-A00002_KARABURUN-3 M08_2333294</t>
  </si>
  <si>
    <t>22.09.2023 00:54:21</t>
  </si>
  <si>
    <t>22.09.2023 01:17:41</t>
  </si>
  <si>
    <t>TR-121 45-78-L00121_45-78-L00121_2354225</t>
  </si>
  <si>
    <t>22.09.2023 02:29:45</t>
  </si>
  <si>
    <t>22.09.2023 03:19:32</t>
  </si>
  <si>
    <t>ANADOLU İM 35-02-A00001_ÜMİT M18_2308429</t>
  </si>
  <si>
    <t>22.09.2023 01:15:16</t>
  </si>
  <si>
    <t>22.09.2023 02:45:58</t>
  </si>
  <si>
    <t>22.09.2023 01:32:31</t>
  </si>
  <si>
    <t>22.09.2023 01:39:25</t>
  </si>
  <si>
    <t>BOĞAZİÇİ İM 35-01-A00001_YENİŞEHİR K20_2043024</t>
  </si>
  <si>
    <t>22.09.2023 01:59:05</t>
  </si>
  <si>
    <t>22.09.2023 02:00:43</t>
  </si>
  <si>
    <t>22.09.2023 02:46:25</t>
  </si>
  <si>
    <t>22.09.2023 03:04:13</t>
  </si>
  <si>
    <t>M-1250 35-01-M01250_912020498_912020498</t>
  </si>
  <si>
    <t>22.09.2023 03:55:19</t>
  </si>
  <si>
    <t>22.09.2023 04:53:37</t>
  </si>
  <si>
    <t>SİYEKLİ KÖK 45-71-M00185_OSMANCALI M04_72256923</t>
  </si>
  <si>
    <t>22.09.2023 03:57:37</t>
  </si>
  <si>
    <t>22.09.2023 04:05:47</t>
  </si>
  <si>
    <t>22.09.2023 03:57:48</t>
  </si>
  <si>
    <t>22.09.2023 04:11:57</t>
  </si>
  <si>
    <t>EBSO TM 35-09-A00001_EBSO-4 K35_2312291</t>
  </si>
  <si>
    <t>22.09.2023 04:08:11</t>
  </si>
  <si>
    <t>22.09.2023 04:59:48</t>
  </si>
  <si>
    <t>KULA İM 45-77-A00001_ESKİ SELENDİ M07_2120660</t>
  </si>
  <si>
    <t>22.09.2023 04:15:11</t>
  </si>
  <si>
    <t>22.09.2023 05:07:06</t>
  </si>
  <si>
    <t>GÖKKÖY TR-2 45-78-L00273_45-78-L00273_2355418</t>
  </si>
  <si>
    <t>22.09.2023 04:16:21</t>
  </si>
  <si>
    <t>22.09.2023 04:38:41</t>
  </si>
  <si>
    <t>TR-21 35-31-L00021_47995427_56370769_56370769</t>
  </si>
  <si>
    <t>22.09.2023 04:26:45</t>
  </si>
  <si>
    <t>22.09.2023 07:13:00</t>
  </si>
  <si>
    <t>22.09.2023 05:08:45</t>
  </si>
  <si>
    <t>22.09.2023 05:09:21</t>
  </si>
  <si>
    <t>M-1250 35-01-M01250_D 1D_5841953</t>
  </si>
  <si>
    <t>22.09.2023 06:26:53</t>
  </si>
  <si>
    <t>22.09.2023 10:39:02</t>
  </si>
  <si>
    <t>22.09.2023 07:09:51</t>
  </si>
  <si>
    <t>22.09.2023 08:06:23</t>
  </si>
  <si>
    <t>22.09.2023 07:14:08</t>
  </si>
  <si>
    <t>22.09.2023 07:20:54</t>
  </si>
  <si>
    <t>DEVELİ TR-4 35-22-M00286_DIREK TIPI TRAFO HUCRESI H01_2035390</t>
  </si>
  <si>
    <t>22.09.2023 07:19:53</t>
  </si>
  <si>
    <t>22.09.2023 09:21:33</t>
  </si>
  <si>
    <t>22.09.2023 07:32:20</t>
  </si>
  <si>
    <t>22.09.2023 15:25:07</t>
  </si>
  <si>
    <t>SUDELİĞİ KÖK 45-72-L00111_HatBaşıAyırıcı_53139844 L04_53139844</t>
  </si>
  <si>
    <t>22.09.2023 07:39:38</t>
  </si>
  <si>
    <t>22.09.2023 10:02:31</t>
  </si>
  <si>
    <t>22.09.2023 08:00:01</t>
  </si>
  <si>
    <t>22.09.2023 08:24:30</t>
  </si>
  <si>
    <t>22.09.2023 08:00:36</t>
  </si>
  <si>
    <t>22.09.2023 11:55:55</t>
  </si>
  <si>
    <t>22.09.2023 08:02:17</t>
  </si>
  <si>
    <t>22.09.2023 08:16:04</t>
  </si>
  <si>
    <t>M-328 35-03-M00328_35-03-M00328_2375905</t>
  </si>
  <si>
    <t>22.09.2023 08:05:23</t>
  </si>
  <si>
    <t>22.09.2023 16:59:13</t>
  </si>
  <si>
    <t>M-1177 35-04-M01177_D_56381677_56381677</t>
  </si>
  <si>
    <t>22.09.2023 08:13:13</t>
  </si>
  <si>
    <t>22.09.2023 09:15:32</t>
  </si>
  <si>
    <t>22.09.2023 08:14:04</t>
  </si>
  <si>
    <t>22.09.2023 08:38:51</t>
  </si>
  <si>
    <t>22.09.2023 08:22:57</t>
  </si>
  <si>
    <t>22.09.2023 08:46:47</t>
  </si>
  <si>
    <t>22.09.2023 08:23:11</t>
  </si>
  <si>
    <t>22.09.2023 08:39:53</t>
  </si>
  <si>
    <t>BAĞYURDU KÖK 35-27-L00239_HALİLBEYLİ TR-1 KÖK L04_72157252</t>
  </si>
  <si>
    <t>22.09.2023 08:27:41</t>
  </si>
  <si>
    <t>22.09.2023 09:29:15</t>
  </si>
  <si>
    <t>K-2560 35-03-K02560_949719818_949719818</t>
  </si>
  <si>
    <t>22.09.2023 08:34:51</t>
  </si>
  <si>
    <t>22.09.2023 14:53:17</t>
  </si>
  <si>
    <t>22.09.2023 08:36:36</t>
  </si>
  <si>
    <t>22.09.2023 16:52:10</t>
  </si>
  <si>
    <t>22.09.2023 08:41:15</t>
  </si>
  <si>
    <t>22.09.2023 09:43:31</t>
  </si>
  <si>
    <t>TR-92 45-78-L00092__72410565_72410565</t>
  </si>
  <si>
    <t>22.09.2023 08:45:37</t>
  </si>
  <si>
    <t>22.09.2023 10:14:40</t>
  </si>
  <si>
    <t>22.09.2023 08:48:25</t>
  </si>
  <si>
    <t>22.09.2023 10:09:55</t>
  </si>
  <si>
    <t>BARAJ KÖK 35-17-M00461_ÇITAK M04_2122886</t>
  </si>
  <si>
    <t>22.09.2023 08:51:14</t>
  </si>
  <si>
    <t>22.09.2023 09:22:32</t>
  </si>
  <si>
    <t>M-581 (DM-4/3) 35-17-M00581_35-17-M00581_66037159</t>
  </si>
  <si>
    <t>22.09.2023 08:51:57</t>
  </si>
  <si>
    <t>22.09.2023 11:38:47</t>
  </si>
  <si>
    <t>K-655 35-01-K00655_K-1403 K01_2070541</t>
  </si>
  <si>
    <t>22.09.2023 08:55:00</t>
  </si>
  <si>
    <t>22.09.2023 11:22:24</t>
  </si>
  <si>
    <t>IŞIKLAR TM 35-02-A00006_ESHOT-1 M22_2308411</t>
  </si>
  <si>
    <t>22.09.2023 08:56:56</t>
  </si>
  <si>
    <t>22.09.2023 12:03:55</t>
  </si>
  <si>
    <t>IŞIKLAR TM 35-02-A00006_BATIÇİM-2 M17_2308405</t>
  </si>
  <si>
    <t>22.09.2023 08:57:13</t>
  </si>
  <si>
    <t>22.09.2023 10:30:05</t>
  </si>
  <si>
    <t>MENDERES DM-2/TR-1 35-22-M00300_DM-2/TR-2 M02_2328337</t>
  </si>
  <si>
    <t>22.09.2023 09:01:58</t>
  </si>
  <si>
    <t>22.09.2023 11:22:01</t>
  </si>
  <si>
    <t>22.09.2023 09:02:46</t>
  </si>
  <si>
    <t>22.09.2023 10:15:13</t>
  </si>
  <si>
    <t>M-1499 35-02-M01499_M-3372 M02_2068925</t>
  </si>
  <si>
    <t>22.09.2023 09:02:52</t>
  </si>
  <si>
    <t>22.09.2023 14:40:35</t>
  </si>
  <si>
    <t>ÖRNEKKÖY TR-1 35-27-L00128_YAYLACIK L02_72169348</t>
  </si>
  <si>
    <t>22.09.2023 09:04:40</t>
  </si>
  <si>
    <t>22.09.2023 15:42:10</t>
  </si>
  <si>
    <t>SOMA TR-27 45-82-M00027_45-82-M00027_2372937</t>
  </si>
  <si>
    <t>22.09.2023 09:04:46</t>
  </si>
  <si>
    <t>22.09.2023 15:11:28</t>
  </si>
  <si>
    <t>K-1768 35-01-K01768_K-3085 K02_48413559</t>
  </si>
  <si>
    <t>22.09.2023 09:04:59</t>
  </si>
  <si>
    <t>22.09.2023 12:38:01</t>
  </si>
  <si>
    <t>22.09.2023 09:05:06</t>
  </si>
  <si>
    <t>22.09.2023 12:49:05</t>
  </si>
  <si>
    <t>AKHİSAR İM 45-72-A00001_YENİ ZEYTİNLİOVA M07_42545397</t>
  </si>
  <si>
    <t>22.09.2023 09:05:07</t>
  </si>
  <si>
    <t>22.09.2023 16:31:23</t>
  </si>
  <si>
    <t>22.09.2023 09:06:50</t>
  </si>
  <si>
    <t>22.09.2023 10:09:58</t>
  </si>
  <si>
    <t>22.09.2023 09:08:40</t>
  </si>
  <si>
    <t>22.09.2023 13:58:21</t>
  </si>
  <si>
    <t>22.09.2023 09:12:10</t>
  </si>
  <si>
    <t>22.09.2023 10:33:51</t>
  </si>
  <si>
    <t>22.09.2023 09:12:13</t>
  </si>
  <si>
    <t>22.09.2023 15:17:00</t>
  </si>
  <si>
    <t>ÖRNEKKÖY TR-1 35-27-L00128_B.KARAKOÇ L04_72169414</t>
  </si>
  <si>
    <t>22.09.2023 09:13:01</t>
  </si>
  <si>
    <t>22.09.2023 15:40:01</t>
  </si>
  <si>
    <t>KEMENLER TR-1 35-15-L00094_35-15-L00094_65828151</t>
  </si>
  <si>
    <t>22.09.2023 09:13:37</t>
  </si>
  <si>
    <t>22.09.2023 11:07:17</t>
  </si>
  <si>
    <t>SARAÇLAR KÖK 45-77-L00104_HAMİDİYE L05_72240088</t>
  </si>
  <si>
    <t>22.09.2023 09:14:55</t>
  </si>
  <si>
    <t>22.09.2023 09:15:01</t>
  </si>
  <si>
    <t>M-1177 35-04-M01177_99246383_99246383</t>
  </si>
  <si>
    <t>22.09.2023 09:15:21</t>
  </si>
  <si>
    <t>22.09.2023 09:58:23</t>
  </si>
  <si>
    <t>K-2663 35-02-K02663_912572910_912572910</t>
  </si>
  <si>
    <t>22.09.2023 09:15:52</t>
  </si>
  <si>
    <t>22.09.2023 11:09:22</t>
  </si>
  <si>
    <t>KEMALİYE DM (TR-1) 45-73-M00150_AKKEÇİLİ ÇIKIŞ M01_66715918</t>
  </si>
  <si>
    <t>22.09.2023 09:18:12</t>
  </si>
  <si>
    <t>22.09.2023 14:59:11</t>
  </si>
  <si>
    <t>HAYKIRAN TR-1 35-28-M00200_A_91439236_91439236</t>
  </si>
  <si>
    <t>22.09.2023 09:19:10</t>
  </si>
  <si>
    <t>22.09.2023 18:41:46</t>
  </si>
  <si>
    <t>TURGUTALP TOKİ TR-3 45-82-M00059_45-82-M00059_72191753</t>
  </si>
  <si>
    <t>22.09.2023 09:19:49</t>
  </si>
  <si>
    <t>22.09.2023 15:26:21</t>
  </si>
  <si>
    <t>M-1025 35-04-M01025_35-04-M01025_2370545</t>
  </si>
  <si>
    <t>22.09.2023 09:21:29</t>
  </si>
  <si>
    <t>22.09.2023 11:22:15</t>
  </si>
  <si>
    <t>22.09.2023 10:08:27</t>
  </si>
  <si>
    <t>GÖÇBEYLİ DM 35-16-M00139_HatBaşıAyırıcı_53140573 M06_53140573</t>
  </si>
  <si>
    <t>22.09.2023 09:22:13</t>
  </si>
  <si>
    <t>22.09.2023 11:19:41</t>
  </si>
  <si>
    <t>M-2036 35-10-M02036_B B1b_5866486</t>
  </si>
  <si>
    <t>22.09.2023 09:24:20</t>
  </si>
  <si>
    <t>22.09.2023 10:14:01</t>
  </si>
  <si>
    <t>KARABURUN İM 35-21-A00001_MORDOĞAN KÖYLER L02_2314241</t>
  </si>
  <si>
    <t>22.09.2023 09:28:44</t>
  </si>
  <si>
    <t>22.09.2023 15:51:15</t>
  </si>
  <si>
    <t>22.09.2023 09:30:40</t>
  </si>
  <si>
    <t>22.09.2023 15:21:11</t>
  </si>
  <si>
    <t>KENDİRLİK TR-2 45-84-L00172_C_91064261_91064261</t>
  </si>
  <si>
    <t>22.09.2023 09:32:25</t>
  </si>
  <si>
    <t>22.09.2023 13:09:34</t>
  </si>
  <si>
    <t>22.09.2023 09:33:06</t>
  </si>
  <si>
    <t>22.09.2023 11:27:46</t>
  </si>
  <si>
    <t>22.09.2023 09:34:02</t>
  </si>
  <si>
    <t>22.09.2023 12:07:15</t>
  </si>
  <si>
    <t>22.09.2023 09:38:21</t>
  </si>
  <si>
    <t>22.09.2023 10:01:51</t>
  </si>
  <si>
    <t>İMBAT DM 35-17-M00260_KILIÇLAR M06_2307905</t>
  </si>
  <si>
    <t>22.09.2023 09:38:25</t>
  </si>
  <si>
    <t>22.09.2023 09:55:11</t>
  </si>
  <si>
    <t>K-3322 35-09-K03322_915038973_915038973</t>
  </si>
  <si>
    <t>22.09.2023 09:40:53</t>
  </si>
  <si>
    <t>22.09.2023 12:58:16</t>
  </si>
  <si>
    <t>ULUKENT DM-1/5 35-28-M00575_A a1_5881849</t>
  </si>
  <si>
    <t>22.09.2023 09:43:40</t>
  </si>
  <si>
    <t>22.09.2023 18:56:14</t>
  </si>
  <si>
    <t>İBRAHİMKUYU DM 35-15-M00286_YOLÜSTÜ (ÖDEMİŞ TM-2) M06_67554613</t>
  </si>
  <si>
    <t>22.09.2023 09:43:43</t>
  </si>
  <si>
    <t>22.09.2023 09:48:23</t>
  </si>
  <si>
    <t>22.09.2023 09:44:48</t>
  </si>
  <si>
    <t>22.09.2023 16:18:45</t>
  </si>
  <si>
    <t>M-2100 35-04-M02100_35-04-M02100_55026396</t>
  </si>
  <si>
    <t>22.09.2023 09:47:53</t>
  </si>
  <si>
    <t>22.09.2023 11:34:41</t>
  </si>
  <si>
    <t>22.09.2023 09:51:31</t>
  </si>
  <si>
    <t>22.09.2023 10:19:01</t>
  </si>
  <si>
    <t>DM-2/TR-19 45-72-L00019_45-72-L00019_61368815</t>
  </si>
  <si>
    <t>22.09.2023 09:51:59</t>
  </si>
  <si>
    <t>22.09.2023 11:05:21</t>
  </si>
  <si>
    <t>KORDON KÖK 45-78-M00730_HatBaşıAyırıcı_53140207 M03_53140207</t>
  </si>
  <si>
    <t>22.09.2023 09:53:06</t>
  </si>
  <si>
    <t>22.09.2023 13:42:49</t>
  </si>
  <si>
    <t>22.09.2023 10:39:52</t>
  </si>
  <si>
    <t>K-1677 35-01-K01677_35-01-K01677_2375944</t>
  </si>
  <si>
    <t>22.09.2023 09:58:40</t>
  </si>
  <si>
    <t>22.09.2023 16:36:39</t>
  </si>
  <si>
    <t>22.09.2023 09:59:03</t>
  </si>
  <si>
    <t>22.09.2023 14:39:34</t>
  </si>
  <si>
    <t>22.09.2023 09:59:35</t>
  </si>
  <si>
    <t>22.09.2023 10:12:59</t>
  </si>
  <si>
    <t>22.09.2023 10:02:43</t>
  </si>
  <si>
    <t>22.09.2023 11:12:46</t>
  </si>
  <si>
    <t>YENİ ÇİFTLİK TR-3 35-32-L00079_B_90994601_90994601</t>
  </si>
  <si>
    <t>22.09.2023 10:03:03</t>
  </si>
  <si>
    <t>22.09.2023 16:04:11</t>
  </si>
  <si>
    <t>KAVAKDERE DM 35-14-M00339_ORHANLI M10_94924132</t>
  </si>
  <si>
    <t>22.09.2023 10:03:05</t>
  </si>
  <si>
    <t>22.09.2023 16:13:50</t>
  </si>
  <si>
    <t>22.09.2023 10:07:00</t>
  </si>
  <si>
    <t>22.09.2023 17:46:27</t>
  </si>
  <si>
    <t>BEYLER ÇAYIRI TR-6 35-16-M00659_35-16-M00659_2364522</t>
  </si>
  <si>
    <t>22.09.2023 10:09:30</t>
  </si>
  <si>
    <t>22.09.2023 10:35:42</t>
  </si>
  <si>
    <t>22.09.2023 10:09:54</t>
  </si>
  <si>
    <t>22.09.2023 14:52:30</t>
  </si>
  <si>
    <t>22.09.2023 10:11:24</t>
  </si>
  <si>
    <t>22.09.2023 14:56:13</t>
  </si>
  <si>
    <t>22.09.2023 10:14:53</t>
  </si>
  <si>
    <t>22.09.2023 12:25:23</t>
  </si>
  <si>
    <t>22.09.2023 10:15:11</t>
  </si>
  <si>
    <t>22.09.2023 10:32:23</t>
  </si>
  <si>
    <t>GÖKEYÜP TR-6(DEMİRTEPE) 45-78-M00800_49202847_56401637_56401637</t>
  </si>
  <si>
    <t>22.09.2023 10:15:17</t>
  </si>
  <si>
    <t>22.09.2023 10:56:47</t>
  </si>
  <si>
    <t>GÜLBAHÇE TR-4 35-19-L00144_B_91019938_91019938</t>
  </si>
  <si>
    <t>22.09.2023 10:15:21</t>
  </si>
  <si>
    <t>22.09.2023 17:55:28</t>
  </si>
  <si>
    <t>K-2772 35-01-K02772_911904971_911904971</t>
  </si>
  <si>
    <t>22.09.2023 10:17:09</t>
  </si>
  <si>
    <t>22.09.2023 12:20:06</t>
  </si>
  <si>
    <t>YELKİ TR-18 35-10-L00018_35-10-L00018_74379364</t>
  </si>
  <si>
    <t>22.09.2023 10:27:37</t>
  </si>
  <si>
    <t>22.09.2023 10:51:35</t>
  </si>
  <si>
    <t>TR-81 35-19-L00081_TR-82 L01_72133517</t>
  </si>
  <si>
    <t>22.09.2023 10:29:37</t>
  </si>
  <si>
    <t>22.09.2023 17:31:33</t>
  </si>
  <si>
    <t>22.09.2023 10:45:56</t>
  </si>
  <si>
    <t>ILICA GIS TM 35-07-A00002_ILICA-16 K22_2313383</t>
  </si>
  <si>
    <t>22.09.2023 10:41:19</t>
  </si>
  <si>
    <t>22.09.2023 17:48:55</t>
  </si>
  <si>
    <t>M-3394(YATIRIM REZERVE) 35-03-M03394_35-03-M03394_88062629</t>
  </si>
  <si>
    <t>22.09.2023 10:42:33</t>
  </si>
  <si>
    <t>22.09.2023 14:36:00</t>
  </si>
  <si>
    <t>SELENDİ TR-19 45-81-M00019_F F01_66020642</t>
  </si>
  <si>
    <t>22.09.2023 10:43:01</t>
  </si>
  <si>
    <t>22.09.2023 20:31:24</t>
  </si>
  <si>
    <t>SOMA DM-1 45-82-M00050_TR-1 M12_60207310</t>
  </si>
  <si>
    <t>22.09.2023 10:52:21</t>
  </si>
  <si>
    <t>22.09.2023 11:06:55</t>
  </si>
  <si>
    <t>22.09.2023 10:53:05</t>
  </si>
  <si>
    <t>22.09.2023 11:08:51</t>
  </si>
  <si>
    <t>EMİRLİ TR-4 35-15-L00862_35-15-L00862_2365251</t>
  </si>
  <si>
    <t>22.09.2023 10:57:09</t>
  </si>
  <si>
    <t>22.09.2023 15:09:19</t>
  </si>
  <si>
    <t>DM-19/02A 45-71-M02184_KARİPÇİNLER MAKİNA O-13 DİREK M07_65995469</t>
  </si>
  <si>
    <t>22.09.2023 10:57:17</t>
  </si>
  <si>
    <t>22.09.2023 11:55:41</t>
  </si>
  <si>
    <t>BAYINDIR İM 35-20-A00001_TR-B M10_2058765</t>
  </si>
  <si>
    <t>22.09.2023 10:59:50</t>
  </si>
  <si>
    <t>22.09.2023 11:26:11</t>
  </si>
  <si>
    <t>22.09.2023 11:02:13</t>
  </si>
  <si>
    <t>22.09.2023 17:26:17</t>
  </si>
  <si>
    <t>22.09.2023 11:02:14</t>
  </si>
  <si>
    <t>22.09.2023 12:30:12</t>
  </si>
  <si>
    <t>K-4172 35-10-K04172_35-10-K04172_47745922</t>
  </si>
  <si>
    <t>22.09.2023 11:02:30</t>
  </si>
  <si>
    <t>22.09.2023 11:39:15</t>
  </si>
  <si>
    <t>ŞEVKİ OLGUN VE ARK. T-SULAMA GRB.OTOBAN 35-13-L00131_956294919_956294919</t>
  </si>
  <si>
    <t>22.09.2023 11:07:05</t>
  </si>
  <si>
    <t>22.09.2023 11:58:38</t>
  </si>
  <si>
    <t>DM-2/17 (HATUNİYE) 45-71-M00170_A a2b_45179885</t>
  </si>
  <si>
    <t>22.09.2023 11:10:32</t>
  </si>
  <si>
    <t>22.09.2023 19:14:58</t>
  </si>
  <si>
    <t>TR-90 45-78-L00090_953248244_953248244</t>
  </si>
  <si>
    <t>22.09.2023 11:10:38</t>
  </si>
  <si>
    <t>22.09.2023 12:02:42</t>
  </si>
  <si>
    <t>M-2382 35-02-M02382_M-1275 M01_55021087</t>
  </si>
  <si>
    <t>22.09.2023 12:09:59</t>
  </si>
  <si>
    <t>M-1 35-02-M00001_KEMALPAŞA-1 ÇIKIŞ M02_78582580</t>
  </si>
  <si>
    <t>22.09.2023 11:13:31</t>
  </si>
  <si>
    <t>22.09.2023 11:59:45</t>
  </si>
  <si>
    <t>ILIPINAR TR-1 35-23-M00081_DIREK TIPI TRAFO HUCRESI H01_2051290</t>
  </si>
  <si>
    <t>22.09.2023 11:30:52</t>
  </si>
  <si>
    <t>22.09.2023 16:55:14</t>
  </si>
  <si>
    <t>M-3398(YATIRIM REZERVE) 35-03-M03398_35-03-M03398_88063293</t>
  </si>
  <si>
    <t>22.09.2023 11:32:07</t>
  </si>
  <si>
    <t>22.09.2023 14:30:46</t>
  </si>
  <si>
    <t>22.09.2023 11:32:53</t>
  </si>
  <si>
    <t>22.09.2023 12:18:23</t>
  </si>
  <si>
    <t>DM-03/05(TR-4/06) 45-71-M00117_A dm4/6a8b_45134630</t>
  </si>
  <si>
    <t>22.09.2023 11:42:39</t>
  </si>
  <si>
    <t>22.09.2023 13:58:00</t>
  </si>
  <si>
    <t>MEDAR TR-10 45-72-L00292_45-72-L00292_2373885</t>
  </si>
  <si>
    <t>22.09.2023 11:45:44</t>
  </si>
  <si>
    <t>22.09.2023 14:25:41</t>
  </si>
  <si>
    <t>MAVİ KÖY SİTESİ TR 35-30-M00320_B_56404782_56404782</t>
  </si>
  <si>
    <t>22.09.2023 11:46:41</t>
  </si>
  <si>
    <t>22.09.2023 13:01:00</t>
  </si>
  <si>
    <t>K-3929 35-10-K03929_35-10-K03929_2368578</t>
  </si>
  <si>
    <t>22.09.2023 11:50:34</t>
  </si>
  <si>
    <t>22.09.2023 12:41:38</t>
  </si>
  <si>
    <t>KÜÇÜKKALE KÖK 35-29-L00036_ZIRAİ SULAMA L04_2088238</t>
  </si>
  <si>
    <t>22.09.2023 11:52:31</t>
  </si>
  <si>
    <t>22.09.2023 13:20:52</t>
  </si>
  <si>
    <t>SARIPINAR TR-1 45-73-M00565_DIREK TIPI TRAFO HUCRESI H01_2080939</t>
  </si>
  <si>
    <t>22.09.2023 12:01:49</t>
  </si>
  <si>
    <t>22.09.2023 13:37:53</t>
  </si>
  <si>
    <t>M-1275 35-02-M01275_TRAFO M03_2075530</t>
  </si>
  <si>
    <t>22.09.2023 12:50:53</t>
  </si>
  <si>
    <t>DM-2/21 45-72-M00611_45-72-M00611_79594575</t>
  </si>
  <si>
    <t>22.09.2023 12:17:51</t>
  </si>
  <si>
    <t>22.09.2023 13:15:00</t>
  </si>
  <si>
    <t>DM-3/07 (MAKEDON GÖÇMENLERİ) 45-71-M00062_45-71-M00062_66506783</t>
  </si>
  <si>
    <t>22.09.2023 12:38:10</t>
  </si>
  <si>
    <t>22.09.2023 15:46:47</t>
  </si>
  <si>
    <t>M-2008 35-02-M02008_35-02-M02008_65775062</t>
  </si>
  <si>
    <t>22.09.2023 12:51:53</t>
  </si>
  <si>
    <t>22.09.2023 16:19:52</t>
  </si>
  <si>
    <t>BİMEYKO TR-4 35-30-M00051_A_56353142_56353142</t>
  </si>
  <si>
    <t>22.09.2023 12:54:21</t>
  </si>
  <si>
    <t>22.09.2023 16:20:32</t>
  </si>
  <si>
    <t>MENDERES DM-2/TR-1 35-22-M00300_DM-2/TR-16 M07_2095190</t>
  </si>
  <si>
    <t>22.09.2023 12:55:50</t>
  </si>
  <si>
    <t>22.09.2023 16:15:45</t>
  </si>
  <si>
    <t>ALOSBİ TM 35-17-A00006_ADALET-1 M09_2310721</t>
  </si>
  <si>
    <t>22.09.2023 13:04:45</t>
  </si>
  <si>
    <t>22.09.2023 14:46:31</t>
  </si>
  <si>
    <t>K-244 35-04-K00244_A_56363856_56363856</t>
  </si>
  <si>
    <t>22.09.2023 13:14:26</t>
  </si>
  <si>
    <t>22.09.2023 14:33:11</t>
  </si>
  <si>
    <t>K-4570 35-10-K04570_35-10-K04570_47745658</t>
  </si>
  <si>
    <t>22.09.2023 13:25:47</t>
  </si>
  <si>
    <t>22.09.2023 14:25:39</t>
  </si>
  <si>
    <t>SELENDİ TR-12 45-81-M00012_945634101_945634101</t>
  </si>
  <si>
    <t>22.09.2023 13:36:27</t>
  </si>
  <si>
    <t>22.09.2023 16:40:47</t>
  </si>
  <si>
    <t>YENİKÖY TR-4 35-15-L00383_950352317_950352317</t>
  </si>
  <si>
    <t>22.09.2023 13:43:36</t>
  </si>
  <si>
    <t>22.09.2023 17:20:01</t>
  </si>
  <si>
    <t>22.09.2023 13:43:55</t>
  </si>
  <si>
    <t>22.09.2023 14:47:21</t>
  </si>
  <si>
    <t>22.09.2023 13:57:01</t>
  </si>
  <si>
    <t>22.09.2023 14:22:41</t>
  </si>
  <si>
    <t>KIRKAĞAÇ DM 45-76-M00043_ŞEHİR-1(İSTASYON TARAFI) M10_72247469</t>
  </si>
  <si>
    <t>22.09.2023 14:06:32</t>
  </si>
  <si>
    <t>22.09.2023 14:34:53</t>
  </si>
  <si>
    <t>ULUKENT DM-4/5 35-28-M00047_SD c2b_5760078</t>
  </si>
  <si>
    <t>22.09.2023 14:13:55</t>
  </si>
  <si>
    <t>22.09.2023 23:12:47</t>
  </si>
  <si>
    <t>22.09.2023 14:21:57</t>
  </si>
  <si>
    <t>22.09.2023 16:34:44</t>
  </si>
  <si>
    <t>KESİKKÖY DM 35-28-M00309_SEYREK M12_96738825</t>
  </si>
  <si>
    <t>22.09.2023 14:23:50</t>
  </si>
  <si>
    <t>22.09.2023 15:28:41</t>
  </si>
  <si>
    <t>MENEMEN KÖK-24 35-28-M00024_VİLLAKENT M07_77857334</t>
  </si>
  <si>
    <t>22.09.2023 14:25:01</t>
  </si>
  <si>
    <t>22.09.2023 15:30:51</t>
  </si>
  <si>
    <t>KARAREİS KÖK 35-19-M00442_KARAREİS M02_72153263</t>
  </si>
  <si>
    <t>22.09.2023 14:25:21</t>
  </si>
  <si>
    <t>22.09.2023 17:55:21</t>
  </si>
  <si>
    <t>M-2100 35-04-M02100_DAĞITIM TRF-2 M-2100 M03_55026358</t>
  </si>
  <si>
    <t>22.09.2023 14:27:22</t>
  </si>
  <si>
    <t>22.09.2023 17:24:43</t>
  </si>
  <si>
    <t>KAHRAMANDERE İM 35-10-A00002_YELKİ-2 M10_2310126</t>
  </si>
  <si>
    <t>22.09.2023 14:31:31</t>
  </si>
  <si>
    <t>22.09.2023 14:52:23</t>
  </si>
  <si>
    <t>BAĞCILAR TR-1 35-28-M00266_C_56359321_56359321</t>
  </si>
  <si>
    <t>22.09.2023 14:31:47</t>
  </si>
  <si>
    <t>22.09.2023 15:18:51</t>
  </si>
  <si>
    <t>TR-24 35-30-L00024_35-30-L00024_2375530</t>
  </si>
  <si>
    <t>22.09.2023 14:32:39</t>
  </si>
  <si>
    <t>22.09.2023 17:37:29</t>
  </si>
  <si>
    <t>DM-12/TR-2 45-72-L00063_45-72-L00063_66458935</t>
  </si>
  <si>
    <t>22.09.2023 14:37:13</t>
  </si>
  <si>
    <t>22.09.2023 15:05:07</t>
  </si>
  <si>
    <t>K-2323 35-04-K02323_D_56364926_56364926</t>
  </si>
  <si>
    <t>22.09.2023 14:38:03</t>
  </si>
  <si>
    <t>22.09.2023 15:08:39</t>
  </si>
  <si>
    <t>22.09.2023 14:56:44</t>
  </si>
  <si>
    <t>22.09.2023 15:07:03</t>
  </si>
  <si>
    <t>22.09.2023 14:57:09</t>
  </si>
  <si>
    <t>22.09.2023 15:07:21</t>
  </si>
  <si>
    <t>TR-37 35-15-M00037_A a2b_48898222</t>
  </si>
  <si>
    <t>22.09.2023 14:59:53</t>
  </si>
  <si>
    <t>22.09.2023 16:42:02</t>
  </si>
  <si>
    <t>22.09.2023 15:07:39</t>
  </si>
  <si>
    <t>22.09.2023 15:24:39</t>
  </si>
  <si>
    <t>DM-03/05(TR-4/06) 45-71-M00117_A a5b_45134629</t>
  </si>
  <si>
    <t>22.09.2023 15:10:23</t>
  </si>
  <si>
    <t>22.09.2023 21:19:06</t>
  </si>
  <si>
    <t>BAĞCILAR TR-1 35-28-M00266_35-28-M00266_2374107</t>
  </si>
  <si>
    <t>22.09.2023 21:04:51</t>
  </si>
  <si>
    <t>DM-2 45-71-M00002_TR-94 ÇIKIŞI ŞEHİTLER KAB M23_2048818</t>
  </si>
  <si>
    <t>22.09.2023 15:19:49</t>
  </si>
  <si>
    <t>22.09.2023 18:47:55</t>
  </si>
  <si>
    <t>22.09.2023 15:19:51</t>
  </si>
  <si>
    <t>22.09.2023 15:20:01</t>
  </si>
  <si>
    <t>GÖRDES TR-7 45-75-M00342__84624735_84624735</t>
  </si>
  <si>
    <t>22.09.2023 15:20:00</t>
  </si>
  <si>
    <t>22.09.2023 16:24:19</t>
  </si>
  <si>
    <t>M-1099 35-03-M01099_912841375_912841375</t>
  </si>
  <si>
    <t>22.09.2023 15:21:16</t>
  </si>
  <si>
    <t>22.09.2023 17:13:36</t>
  </si>
  <si>
    <t>SALİHLERALTI BENZİNLİK TR 35-30-L00143_955325257_955325257</t>
  </si>
  <si>
    <t>22.09.2023 15:29:51</t>
  </si>
  <si>
    <t>22.09.2023 18:32:25</t>
  </si>
  <si>
    <t>KABAZLI TR-2 45-78-M00679_49289933_56407708_56407708</t>
  </si>
  <si>
    <t>22.09.2023 15:34:14</t>
  </si>
  <si>
    <t>22.09.2023 15:48:00</t>
  </si>
  <si>
    <t>M-9 GERMİYAN 35-18-M00009_DIREK TIPI TRAFO HUCRESI H01_2102131</t>
  </si>
  <si>
    <t>22.09.2023 15:34:24</t>
  </si>
  <si>
    <t>22.09.2023 17:32:08</t>
  </si>
  <si>
    <t>ÖZBEY TR-3 35-26-L00415_A_90935880_90935880</t>
  </si>
  <si>
    <t>22.09.2023 15:42:16</t>
  </si>
  <si>
    <t>22.09.2023 17:22:48</t>
  </si>
  <si>
    <t>22.09.2023 15:42:18</t>
  </si>
  <si>
    <t>22.09.2023 16:24:00</t>
  </si>
  <si>
    <t>K-2993 35-07-K02993_C_56380697_56380697</t>
  </si>
  <si>
    <t>22.09.2023 15:46:53</t>
  </si>
  <si>
    <t>22.09.2023 16:57:07</t>
  </si>
  <si>
    <t>KABAZLI TR-2 45-78-M00679_45-78-M00679_2349814</t>
  </si>
  <si>
    <t>22.09.2023 16:20:31</t>
  </si>
  <si>
    <t>GÜMÜLDÜR M-20 35-25-M00020_9201205 m20/e1b_5784866</t>
  </si>
  <si>
    <t>22.09.2023 16:04:18</t>
  </si>
  <si>
    <t>22.09.2023 20:41:14</t>
  </si>
  <si>
    <t>K-1557 35-01-K01557_TRAFO K04_2321522</t>
  </si>
  <si>
    <t>22.09.2023 16:05:03</t>
  </si>
  <si>
    <t>22.09.2023 18:15:41</t>
  </si>
  <si>
    <t>BADINCA KÖK 45-73-M00341_CABBAR DM KÖYLER GİRİŞ M05_75913005</t>
  </si>
  <si>
    <t>22.09.2023 16:11:51</t>
  </si>
  <si>
    <t>22.09.2023 17:17:51</t>
  </si>
  <si>
    <t>AYASKENT DM-1 35-16-M00009_BÖLCEK M010_82964187</t>
  </si>
  <si>
    <t>22.09.2023 16:16:43</t>
  </si>
  <si>
    <t>22.09.2023 17:20:00</t>
  </si>
  <si>
    <t>22.09.2023 16:18:47</t>
  </si>
  <si>
    <t>22.09.2023 20:25:36</t>
  </si>
  <si>
    <t>ÇİÇEKLİ KÖK 45-75-M00070_HatBaşıAyırıcı_53135614 M03_53135614</t>
  </si>
  <si>
    <t>22.09.2023 16:20:25</t>
  </si>
  <si>
    <t>22.09.2023 18:02:01</t>
  </si>
  <si>
    <t>BAKLACI TR-2 45-73-M00525_DIREK TIPI TRAFO HUCRESI H01_2094285</t>
  </si>
  <si>
    <t>22.09.2023 16:23:38</t>
  </si>
  <si>
    <t>22.09.2023 18:11:42</t>
  </si>
  <si>
    <t>DEMİRCİLİ DM 35-15-L00895_BENZİNLİK L011_85268689</t>
  </si>
  <si>
    <t>22.09.2023 16:28:01</t>
  </si>
  <si>
    <t>22.09.2023 17:00:02</t>
  </si>
  <si>
    <t>HABAŞ TM 35-17-A00008_BİÇEROVA M26_2333323</t>
  </si>
  <si>
    <t>22.09.2023 16:37:23</t>
  </si>
  <si>
    <t>22.09.2023 17:46:33</t>
  </si>
  <si>
    <t>YENİFOÇA TR-11 35-23-M00011_A_91213634_91213634</t>
  </si>
  <si>
    <t>22.09.2023 16:48:17</t>
  </si>
  <si>
    <t>22.09.2023 20:58:56</t>
  </si>
  <si>
    <t>22.09.2023 16:56:01</t>
  </si>
  <si>
    <t>22.09.2023 17:15:43</t>
  </si>
  <si>
    <t>YENİ ŞAKRAN KÖK 35-17-M00174_KÖYLER M02_66296493</t>
  </si>
  <si>
    <t>22.09.2023 16:58:34</t>
  </si>
  <si>
    <t>22.09.2023 17:22:27</t>
  </si>
  <si>
    <t>22.09.2023 17:02:33</t>
  </si>
  <si>
    <t>22.09.2023 17:17:11</t>
  </si>
  <si>
    <t>AKHİSAR İM 45-72-A00001_TR-1/13 M15_2308507</t>
  </si>
  <si>
    <t>22.09.2023 17:03:01</t>
  </si>
  <si>
    <t>22.09.2023 17:22:21</t>
  </si>
  <si>
    <t>22.09.2023 17:04:43</t>
  </si>
  <si>
    <t>22.09.2023 18:41:10</t>
  </si>
  <si>
    <t>AYRANCILAR DM-2 35-26-M00825_10580188_56370087_56370087</t>
  </si>
  <si>
    <t>22.09.2023 17:09:15</t>
  </si>
  <si>
    <t>22.09.2023 17:57:57</t>
  </si>
  <si>
    <t>22.09.2023 17:12:02</t>
  </si>
  <si>
    <t>22.09.2023 18:46:04</t>
  </si>
  <si>
    <t>22.09.2023 17:15:39</t>
  </si>
  <si>
    <t>22.09.2023 18:22:21</t>
  </si>
  <si>
    <t>DM-12/TR-1 45-73-M00067_ALACİTY ÇIKIŞ M014_65918039</t>
  </si>
  <si>
    <t>22.09.2023 18:14:15</t>
  </si>
  <si>
    <t>YENİKÖY TR-4 35-15-L00383_35-15-L00383_2365579</t>
  </si>
  <si>
    <t>22.09.2023 18:02:15</t>
  </si>
  <si>
    <t>AVŞAR İM 45-83-A00002_H KOLU L10_81661000</t>
  </si>
  <si>
    <t>22.09.2023 17:23:34</t>
  </si>
  <si>
    <t>22.09.2023 17:42:28</t>
  </si>
  <si>
    <t>ARSLANLAR TM 35-26-A00004_ÖZBEY M15_2305567</t>
  </si>
  <si>
    <t>22.09.2023 17:27:21</t>
  </si>
  <si>
    <t>22.09.2023 17:32:00</t>
  </si>
  <si>
    <t>ÇAVLU TR-3 45-78-L00626_49263037_56391086_56391086</t>
  </si>
  <si>
    <t>22.09.2023 17:31:17</t>
  </si>
  <si>
    <t>22.09.2023 17:51:34</t>
  </si>
  <si>
    <t>TR-142 35-15-L00142_950352873_950352873</t>
  </si>
  <si>
    <t>22.09.2023 17:33:11</t>
  </si>
  <si>
    <t>22.09.2023 19:39:13</t>
  </si>
  <si>
    <t>DM-1/TR-9 URLA 35-19-M00467_A A01_50033036</t>
  </si>
  <si>
    <t>22.09.2023 17:35:05</t>
  </si>
  <si>
    <t>22.09.2023 21:42:31</t>
  </si>
  <si>
    <t>TR-97 45-78-L00097__72410945_72410945</t>
  </si>
  <si>
    <t>22.09.2023 17:38:13</t>
  </si>
  <si>
    <t>22.09.2023 18:00:33</t>
  </si>
  <si>
    <t>22.09.2023 17:38:59</t>
  </si>
  <si>
    <t>22.09.2023 17:43:54</t>
  </si>
  <si>
    <t>MORDOĞAN TR-2 35-21-L00140_35-21-L00140_72183041</t>
  </si>
  <si>
    <t>22.09.2023 17:39:28</t>
  </si>
  <si>
    <t>22.09.2023 17:42:03</t>
  </si>
  <si>
    <t>KAHRAMANDERE İM 35-10-A00002_YELKİ TM-1 M02_2310118</t>
  </si>
  <si>
    <t>22.09.2023 17:40:03</t>
  </si>
  <si>
    <t>22.09.2023 18:47:00</t>
  </si>
  <si>
    <t>L-142 MAVİ BESTE SİTESİ 35-18-L00142_950443519_950443519</t>
  </si>
  <si>
    <t>22.09.2023 17:44:37</t>
  </si>
  <si>
    <t>22.09.2023 21:04:58</t>
  </si>
  <si>
    <t>MORDOĞAN TR-2 35-21-L00140_D_56376563_56376563</t>
  </si>
  <si>
    <t>22.09.2023 17:46:12</t>
  </si>
  <si>
    <t>22.09.2023 19:12:11</t>
  </si>
  <si>
    <t>ÇIRPI TOPRAK SU TR-4 35-20-L00192_A_91435531_91435531</t>
  </si>
  <si>
    <t>22.09.2023 17:46:30</t>
  </si>
  <si>
    <t>22.09.2023 20:13:42</t>
  </si>
  <si>
    <t>DM-5/TR-11 ALPKENT (ESKİ TR-38) 35-26-M01359_TR-37 M01_50242110</t>
  </si>
  <si>
    <t>22.09.2023 17:47:35</t>
  </si>
  <si>
    <t>22.09.2023 17:48:11</t>
  </si>
  <si>
    <t>ÇAPAKLI KÖK 45-78-M01161_HatBaşıAyırıcı_53138965 M07_53138965</t>
  </si>
  <si>
    <t>22.09.2023 17:50:23</t>
  </si>
  <si>
    <t>22.09.2023 17:50:51</t>
  </si>
  <si>
    <t>ALAŞEHİR TR-9 45-73-M00009_95002658683_95002658683</t>
  </si>
  <si>
    <t>22.09.2023 17:52:22</t>
  </si>
  <si>
    <t>22.09.2023 18:47:12</t>
  </si>
  <si>
    <t>22.09.2023 18:03:21</t>
  </si>
  <si>
    <t>22.09.2023 18:52:11</t>
  </si>
  <si>
    <t>22.09.2023 18:05:31</t>
  </si>
  <si>
    <t>22.09.2023 20:13:11</t>
  </si>
  <si>
    <t>22.09.2023 18:06:23</t>
  </si>
  <si>
    <t>22.09.2023 18:15:27</t>
  </si>
  <si>
    <t>SANAYİ TR-8(DM-10/7) 35-17-M00503_M-502 M01_66283701</t>
  </si>
  <si>
    <t>22.09.2023 18:09:04</t>
  </si>
  <si>
    <t>22.09.2023 19:00:39</t>
  </si>
  <si>
    <t>22.09.2023 18:19:33</t>
  </si>
  <si>
    <t>22.09.2023 18:20:53</t>
  </si>
  <si>
    <t>M-3420(YATIRIM REZERVE) 35-03-M03420_915127945_915127945</t>
  </si>
  <si>
    <t>22.09.2023 18:22:23</t>
  </si>
  <si>
    <t>22.09.2023 20:34:47</t>
  </si>
  <si>
    <t>22.09.2023 18:27:23</t>
  </si>
  <si>
    <t>22.09.2023 19:19:28</t>
  </si>
  <si>
    <t>ALAŞEHİR TR-27 45-73-M00027_945683358_945683358</t>
  </si>
  <si>
    <t>22.09.2023 18:28:18</t>
  </si>
  <si>
    <t>22.09.2023 19:11:20</t>
  </si>
  <si>
    <t>ÇANDARLI TR-21 35-30-M00021__92665565_92665565</t>
  </si>
  <si>
    <t>22.09.2023 18:32:02</t>
  </si>
  <si>
    <t>22.09.2023 19:09:58</t>
  </si>
  <si>
    <t>KEMERDAMLARI MUSALAR TR-1 45-78-M00597_ H_61363630</t>
  </si>
  <si>
    <t>22.09.2023 18:36:06</t>
  </si>
  <si>
    <t>22.09.2023 19:30:43</t>
  </si>
  <si>
    <t>22.09.2023 18:36:56</t>
  </si>
  <si>
    <t>22.09.2023 19:20:31</t>
  </si>
  <si>
    <t>KOZBEYLİ TR-1 35-23-M00070_C_91356002_91356002</t>
  </si>
  <si>
    <t>22.09.2023 18:40:42</t>
  </si>
  <si>
    <t>22.09.2023 23:25:35</t>
  </si>
  <si>
    <t>TR-89 45-78-L00089_49414807 h6_49409241</t>
  </si>
  <si>
    <t>22.09.2023 18:42:58</t>
  </si>
  <si>
    <t>22.09.2023 20:02:05</t>
  </si>
  <si>
    <t>NARLIGEÇİT KÖK(TR-32) 35-24-M00205_NARLIGEÇİT SULAMA M3_2320089</t>
  </si>
  <si>
    <t>22.09.2023 18:43:48</t>
  </si>
  <si>
    <t>22.09.2023 19:32:26</t>
  </si>
  <si>
    <t>ÇIRPI İM 35-20-A00002_YENİÇİFTLİK L03_2055122</t>
  </si>
  <si>
    <t>22.09.2023 18:47:39</t>
  </si>
  <si>
    <t>22.09.2023 18:51:35</t>
  </si>
  <si>
    <t>22.09.2023 18:54:41</t>
  </si>
  <si>
    <t>22.09.2023 19:29:21</t>
  </si>
  <si>
    <t>BAĞARASI TR-10 KÖK 35-23-M00179_ESKİİBAĞARASI M02_72143144</t>
  </si>
  <si>
    <t>22.09.2023 18:59:21</t>
  </si>
  <si>
    <t>22.09.2023 19:39:45</t>
  </si>
  <si>
    <t>ALAŞEHİR TR-9 45-73-M00009_D_91093413_91093413</t>
  </si>
  <si>
    <t>22.09.2023 19:13:24</t>
  </si>
  <si>
    <t>22.09.2023 20:36:53</t>
  </si>
  <si>
    <t>DM-2/21 45-71-M00135_953207091_953207091</t>
  </si>
  <si>
    <t>22.09.2023 19:24:17</t>
  </si>
  <si>
    <t>22.09.2023 23:55:48</t>
  </si>
  <si>
    <t>KENDİRLİK TR-1 45-84-L00171_A_91071857_91071857</t>
  </si>
  <si>
    <t>22.09.2023 19:40:40</t>
  </si>
  <si>
    <t>22.09.2023 23:33:32</t>
  </si>
  <si>
    <t>KEMENLER TR-3 35-15-L01132__72372592_72372592</t>
  </si>
  <si>
    <t>22.09.2023 19:42:21</t>
  </si>
  <si>
    <t>22.09.2023 21:28:45</t>
  </si>
  <si>
    <t>PANCAR TR-7 35-26-M00904_956605311_956605311</t>
  </si>
  <si>
    <t>22.09.2023 19:55:49</t>
  </si>
  <si>
    <t>22.09.2023 21:23:15</t>
  </si>
  <si>
    <t>L-318 35-14-L00318_ H_82758824</t>
  </si>
  <si>
    <t>22.09.2023 20:06:15</t>
  </si>
  <si>
    <t>22.09.2023 20:42:05</t>
  </si>
  <si>
    <t>22.09.2023 20:10:28</t>
  </si>
  <si>
    <t>22.09.2023 20:34:58</t>
  </si>
  <si>
    <t>DM-14/24-A 45-71-M02217_953196007_953196007</t>
  </si>
  <si>
    <t>22.09.2023 20:25:06</t>
  </si>
  <si>
    <t>23.09.2023 01:22:21</t>
  </si>
  <si>
    <t>PANAZTEPE DM 35-28-M00732_MALTEPE M03_2055980</t>
  </si>
  <si>
    <t>22.09.2023 21:11:48</t>
  </si>
  <si>
    <t>22.09.2023 20:27:26</t>
  </si>
  <si>
    <t>22.09.2023 21:23:10</t>
  </si>
  <si>
    <t>ALAŞEHİR TR-9 45-73-M00009_45-73-M00009_2354182</t>
  </si>
  <si>
    <t>22.09.2023 20:51:03</t>
  </si>
  <si>
    <t>L-272 GÜZELÇİFTLİK  KÖK 35-14-L00272_ULAMIŞ L03_89207579</t>
  </si>
  <si>
    <t>22.09.2023 21:27:39</t>
  </si>
  <si>
    <t>DM-2/TR-15 35-16-M00834__79530030_79530030</t>
  </si>
  <si>
    <t>22.09.2023 21:01:52</t>
  </si>
  <si>
    <t>22.09.2023 21:27:29</t>
  </si>
  <si>
    <t>22.09.2023 22:20:19</t>
  </si>
  <si>
    <t>HILAL GIS TM 35-01-A00010_HİLAL-3 K15_2313221</t>
  </si>
  <si>
    <t>22.09.2023 21:39:01</t>
  </si>
  <si>
    <t>22.09.2023 23:05:00</t>
  </si>
  <si>
    <t>BEYDERE KÖK 45-71-M00128_IŞIKAL MOBİLYA M01_50217150</t>
  </si>
  <si>
    <t>22.09.2023 21:43:16</t>
  </si>
  <si>
    <t>22.09.2023 22:00:55</t>
  </si>
  <si>
    <t>TR-43 35-16-L00043_953334145_953334145</t>
  </si>
  <si>
    <t>22.09.2023 21:43:20</t>
  </si>
  <si>
    <t>22.09.2023 23:10:30</t>
  </si>
  <si>
    <t>KARAPINAR TARIMSAL SULAMA-5 45-78-L00612_DIREK TIPI TRAFO HUCRESI H01_2111722</t>
  </si>
  <si>
    <t>22.09.2023 22:04:13</t>
  </si>
  <si>
    <t>22.09.2023 22:34:43</t>
  </si>
  <si>
    <t>TR-4 (M-704) 35-30-M00704_955298333_955298333</t>
  </si>
  <si>
    <t>22.09.2023 22:23:58</t>
  </si>
  <si>
    <t>22.09.2023 23:22:29</t>
  </si>
  <si>
    <t>TR-2/9 45-83-L00009_955146131_955146131</t>
  </si>
  <si>
    <t>22.09.2023 22:45:56</t>
  </si>
  <si>
    <t>22.09.2023 23:42:05</t>
  </si>
  <si>
    <t>K-132 35-01-K00132_K-366 K04_2087044</t>
  </si>
  <si>
    <t>23.09.2023 03:49:37</t>
  </si>
  <si>
    <t>OVAKENT TR-11 35-15-L00633_950386971_950386971</t>
  </si>
  <si>
    <t>22.09.2023 23:17:39</t>
  </si>
  <si>
    <t>23.09.2023 00:31:53</t>
  </si>
  <si>
    <t>SARIPINAR KÖK 45-73-M01357_ULUDERBENT DM M05_95477816</t>
  </si>
  <si>
    <t>22.09.2023 23:24:45</t>
  </si>
  <si>
    <t>23.09.2023 01:05:51</t>
  </si>
  <si>
    <t>ERGENEKON TR-1/1 MURADİYE SOKAK 45-83-M00626_95001254328_95001254328</t>
  </si>
  <si>
    <t>22.09.2023 23:33:40</t>
  </si>
  <si>
    <t>23.09.2023 01:31:00</t>
  </si>
  <si>
    <t>M-3251 35-04-M03251_F F3_92600602</t>
  </si>
  <si>
    <t>22.09.2023 23:39:52</t>
  </si>
  <si>
    <t>23.09.2023 00:01:09</t>
  </si>
  <si>
    <t>ÇANDARLI TR-24 (DOĞUŞBİRLİK) 35-30-M00024_95002518185_95002518185</t>
  </si>
  <si>
    <t>22.09.2023 23:46:51</t>
  </si>
  <si>
    <t>23.09.2023 01:44:04</t>
  </si>
  <si>
    <t>KARABAĞLAR TM 35-01-A00012_KARABAĞLAR-6 K25_2310498</t>
  </si>
  <si>
    <t>23.09.2023 00:30:05</t>
  </si>
  <si>
    <t>23.09.2023 00:30:53</t>
  </si>
  <si>
    <t>BOĞAZİÇİ İM 35-01-A00001_YENİŞEHİR K20_2307963</t>
  </si>
  <si>
    <t>23.09.2023 01:04:01</t>
  </si>
  <si>
    <t>23.09.2023 01:04:11</t>
  </si>
  <si>
    <t>K-273 35-01-K00273_911108100_911108100</t>
  </si>
  <si>
    <t>23.09.2023 01:25:29</t>
  </si>
  <si>
    <t>23.09.2023 03:46:55</t>
  </si>
  <si>
    <t>ARSLANLAR TM 35-26-A00004_TR-D M36_2307564</t>
  </si>
  <si>
    <t>23.09.2023 01:59:34</t>
  </si>
  <si>
    <t>23.09.2023 07:15:12</t>
  </si>
  <si>
    <t>AGROLİVE ATTALOS TAŞIMACILIK SANAYİ VE TİCARET A.Ş.ÖZEL KÖK 45-78-M01396Ö_H29 SOLAR ENERJİ ÜRETİM M03_84123739</t>
  </si>
  <si>
    <t>23.09.2023 02:00:19</t>
  </si>
  <si>
    <t>23.09.2023 03:07:22</t>
  </si>
  <si>
    <t>VİLLAKENT DM 35-28-M00381_KÖK-24(SEYREK) M03_66521695</t>
  </si>
  <si>
    <t>23.09.2023 02:05:43</t>
  </si>
  <si>
    <t>23.09.2023 02:32:21</t>
  </si>
  <si>
    <t>TÜRKMENLER TR-1 45-73-M01207_ H_81279738</t>
  </si>
  <si>
    <t>23.09.2023 02:18:16</t>
  </si>
  <si>
    <t>23.09.2023 02:53:21</t>
  </si>
  <si>
    <t>GÜRÇEŞME İM 35-03-A00001_YEŞİLDERE K18_2328335</t>
  </si>
  <si>
    <t>23.09.2023 03:03:58</t>
  </si>
  <si>
    <t>23.09.2023 03:04:45</t>
  </si>
  <si>
    <t>ULUKENT TR-6 35-28-M00073_953394552_953394552</t>
  </si>
  <si>
    <t>23.09.2023 04:27:16</t>
  </si>
  <si>
    <t>23.09.2023 07:11:01</t>
  </si>
  <si>
    <t>ÇEŞME İM 35-18-A00001_VAKIFLAR L06_2053080</t>
  </si>
  <si>
    <t>23.09.2023 05:18:19</t>
  </si>
  <si>
    <t>23.09.2023 05:25:07</t>
  </si>
  <si>
    <t>M-987 35-03-M00987_B_56353911_56353911</t>
  </si>
  <si>
    <t>23.09.2023 05:46:33</t>
  </si>
  <si>
    <t>23.09.2023 10:08:03</t>
  </si>
  <si>
    <t>PAZARKÖY KÖK 45-78-L00700_PAZARKÖY TEKELİOĞLU L01_66030179</t>
  </si>
  <si>
    <t>23.09.2023 06:10:35</t>
  </si>
  <si>
    <t>23.09.2023 07:41:12</t>
  </si>
  <si>
    <t>TÜRKELLİ DM (TR-4) 35-28-M00368_ALÇUK-2 M03_56298985</t>
  </si>
  <si>
    <t>23.09.2023 06:51:05</t>
  </si>
  <si>
    <t>23.09.2023 06:58:11</t>
  </si>
  <si>
    <t>ÇANDARLI TR-17 35-30-M00017_B_56363751_56363751</t>
  </si>
  <si>
    <t>23.09.2023 06:58:43</t>
  </si>
  <si>
    <t>23.09.2023 11:13:44</t>
  </si>
  <si>
    <t>23.09.2023 07:11:57</t>
  </si>
  <si>
    <t>23.09.2023 13:38:27</t>
  </si>
  <si>
    <t>DM-2 45-71-M00002_DAHİLİ TRF M24_2048817</t>
  </si>
  <si>
    <t>23.09.2023 07:21:02</t>
  </si>
  <si>
    <t>23.09.2023 07:23:20</t>
  </si>
  <si>
    <t>23.09.2023 07:59:58</t>
  </si>
  <si>
    <t>23.09.2023 08:52:56</t>
  </si>
  <si>
    <t>M-2146 35-07-M02146_35-07-M02146_42989240</t>
  </si>
  <si>
    <t>23.09.2023 08:00:00</t>
  </si>
  <si>
    <t>23.09.2023 09:21:02</t>
  </si>
  <si>
    <t>K-158 35-07-K00158_35-07-K00158_2361374</t>
  </si>
  <si>
    <t>23.09.2023 11:32:52</t>
  </si>
  <si>
    <t>DM-2 45-71-M00002_B b1b_45180058</t>
  </si>
  <si>
    <t>23.09.2023 08:03:19</t>
  </si>
  <si>
    <t>23.09.2023 08:18:49</t>
  </si>
  <si>
    <t>ÇAPAKLI KÖK 45-78-M01161_HatBaşıAyırıcı_53139964 M04_53139964</t>
  </si>
  <si>
    <t>23.09.2023 08:07:02</t>
  </si>
  <si>
    <t>23.09.2023 10:14:46</t>
  </si>
  <si>
    <t>TR-1-5/7 35-20-L00065__72731381_72731381</t>
  </si>
  <si>
    <t>23.09.2023 08:11:43</t>
  </si>
  <si>
    <t>23.09.2023 09:26:05</t>
  </si>
  <si>
    <t>K-652 35-01-K00652_911799632_911799632</t>
  </si>
  <si>
    <t>23.09.2023 08:14:28</t>
  </si>
  <si>
    <t>23.09.2023 09:13:23</t>
  </si>
  <si>
    <t>23.09.2023 08:18:22</t>
  </si>
  <si>
    <t>23.09.2023 08:46:42</t>
  </si>
  <si>
    <t>M-2137 35-07-M02137_35-07-M02137_42989911</t>
  </si>
  <si>
    <t>23.09.2023 08:20:28</t>
  </si>
  <si>
    <t>23.09.2023 08:45:33</t>
  </si>
  <si>
    <t>SEYİTOBA TR-1 45-80-L00177_C_56385957_56385957</t>
  </si>
  <si>
    <t>23.09.2023 08:26:08</t>
  </si>
  <si>
    <t>23.09.2023 15:17:40</t>
  </si>
  <si>
    <t>GÜLKENT KÖK-3 35-30-M00219_ALTINOVA-1 ÇIKIŞ M05_84885056</t>
  </si>
  <si>
    <t>23.09.2023 08:29:32</t>
  </si>
  <si>
    <t>23.09.2023 09:28:35</t>
  </si>
  <si>
    <t>23.09.2023 08:36:27</t>
  </si>
  <si>
    <t>23.09.2023 08:42:09</t>
  </si>
  <si>
    <t>MENEMEN TR-52 35-28-L00052_C_56362446_56362446</t>
  </si>
  <si>
    <t>23.09.2023 08:44:08</t>
  </si>
  <si>
    <t>23.09.2023 12:28:59</t>
  </si>
  <si>
    <t>23.09.2023 08:45:52</t>
  </si>
  <si>
    <t>23.09.2023 15:59:05</t>
  </si>
  <si>
    <t>SELİMŞAHLAR TR-4 45-71-M00136_TR-2 M02_2323334</t>
  </si>
  <si>
    <t>23.09.2023 08:53:05</t>
  </si>
  <si>
    <t>23.09.2023 09:26:32</t>
  </si>
  <si>
    <t>ARSLANLAR TM 35-26-A00004_SANAYİ-1 M13_2056031</t>
  </si>
  <si>
    <t>23.09.2023 08:53:52</t>
  </si>
  <si>
    <t>23.09.2023 14:07:35</t>
  </si>
  <si>
    <t>23.09.2023 08:55:39</t>
  </si>
  <si>
    <t>23.09.2023 15:57:13</t>
  </si>
  <si>
    <t>TR-57 35-17-M00057_DAĞITIM TRAFO TR-57 M04_66229649</t>
  </si>
  <si>
    <t>23.09.2023 08:57:39</t>
  </si>
  <si>
    <t>23.09.2023 11:15:03</t>
  </si>
  <si>
    <t>23.09.2023 08:59:15</t>
  </si>
  <si>
    <t>23.09.2023 10:54:13</t>
  </si>
  <si>
    <t>23.09.2023 08:59:33</t>
  </si>
  <si>
    <t>23.09.2023 09:17:00</t>
  </si>
  <si>
    <t>TR-27/1 45-82-M00108_45-82-M00108_2358605</t>
  </si>
  <si>
    <t>23.09.2023 09:01:57</t>
  </si>
  <si>
    <t>23.09.2023 15:29:12</t>
  </si>
  <si>
    <t>23.09.2023 09:06:00</t>
  </si>
  <si>
    <t>23.09.2023 18:10:23</t>
  </si>
  <si>
    <t>SELENDİ TR-8 45-81-M00008_A_56387553_56387553</t>
  </si>
  <si>
    <t>23.09.2023 09:06:12</t>
  </si>
  <si>
    <t>23.09.2023 09:52:09</t>
  </si>
  <si>
    <t>YENİ ÇİFTLİK TR-3 35-32-L00079_A_56390062_56390062</t>
  </si>
  <si>
    <t>23.09.2023 09:06:58</t>
  </si>
  <si>
    <t>23.09.2023 12:28:09</t>
  </si>
  <si>
    <t>23.09.2023 09:07:10</t>
  </si>
  <si>
    <t>23.09.2023 09:27:00</t>
  </si>
  <si>
    <t>SALİHLİ BİOKÜTLE YAKITLI ENERJİ SANTRALİ KÖK 45-78-M01333_ALAŞEHİR - AKÖREN TR-19 M06_72251414</t>
  </si>
  <si>
    <t>23.09.2023 09:11:13</t>
  </si>
  <si>
    <t>23.09.2023 09:52:52</t>
  </si>
  <si>
    <t>TR-2/31 45-72-L00031_45-72-L00031_61317664</t>
  </si>
  <si>
    <t>23.09.2023 09:13:10</t>
  </si>
  <si>
    <t>23.09.2023 10:06:30</t>
  </si>
  <si>
    <t>23.09.2023 09:13:15</t>
  </si>
  <si>
    <t>23.09.2023 16:17:12</t>
  </si>
  <si>
    <t>K-1402 35-01-K01402_35-01-K01402_2372564</t>
  </si>
  <si>
    <t>23.09.2023 09:20:09</t>
  </si>
  <si>
    <t>İSMAİLLİ KÖK 35-16-M00045_HatBaşıAyırıcı_53140524 M07_53140524</t>
  </si>
  <si>
    <t>23.09.2023 09:13:33</t>
  </si>
  <si>
    <t>23.09.2023 10:39:52</t>
  </si>
  <si>
    <t>M-2145 35-07-M02145_35-07-M02145_60471158</t>
  </si>
  <si>
    <t>23.09.2023 09:13:49</t>
  </si>
  <si>
    <t>23.09.2023 10:56:52</t>
  </si>
  <si>
    <t>23.09.2023 09:13:55</t>
  </si>
  <si>
    <t>23.09.2023 15:11:13</t>
  </si>
  <si>
    <t>SOMA TR-17/3 45-82-M00114_45-82-M00114_72183092</t>
  </si>
  <si>
    <t>23.09.2023 09:14:51</t>
  </si>
  <si>
    <t>23.09.2023 14:54:00</t>
  </si>
  <si>
    <t>23.09.2023 09:18:00</t>
  </si>
  <si>
    <t>23.09.2023 17:20:00</t>
  </si>
  <si>
    <t>HACI HALİLLER DM 45-71-M00065_HACIHALİLLER M04_72237421</t>
  </si>
  <si>
    <t>23.09.2023 09:19:52</t>
  </si>
  <si>
    <t>23.09.2023 10:02:15</t>
  </si>
  <si>
    <t>K-652 35-01-K00652_35-01-K00652_2356576</t>
  </si>
  <si>
    <t>23.09.2023 10:32:40</t>
  </si>
  <si>
    <t>HAYKIRAN TR-2 35-28-M00201_C_56357559_56357559</t>
  </si>
  <si>
    <t>23.09.2023 09:24:29</t>
  </si>
  <si>
    <t>23.09.2023 16:50:19</t>
  </si>
  <si>
    <t>K-3627 35-01-K03627_K-2980 K01_65814187</t>
  </si>
  <si>
    <t>23.09.2023 09:24:47</t>
  </si>
  <si>
    <t>23.09.2023 11:58:52</t>
  </si>
  <si>
    <t>TR-1-5/7 35-20-L00065_35-20-L00065_72368180</t>
  </si>
  <si>
    <t>23.09.2023 10:03:58</t>
  </si>
  <si>
    <t>FUNDACIK KÖK 45-75-M00068_DAĞDERE DM M05_84289411</t>
  </si>
  <si>
    <t>23.09.2023 09:31:31</t>
  </si>
  <si>
    <t>23.09.2023 09:42:22</t>
  </si>
  <si>
    <t>YİĞİTLER KÖK 35-27-M00707_BAĞYURDU TOPRAKSU-1 M05_72159087</t>
  </si>
  <si>
    <t>23.09.2023 09:33:12</t>
  </si>
  <si>
    <t>23.09.2023 14:39:00</t>
  </si>
  <si>
    <t>L-106 İHSANİYE 35-14-L00106_DIREK TIPI TRAFO HUCRESI H01_2098983</t>
  </si>
  <si>
    <t>23.09.2023 09:33:28</t>
  </si>
  <si>
    <t>23.09.2023 17:43:22</t>
  </si>
  <si>
    <t>23.09.2023 09:34:17</t>
  </si>
  <si>
    <t>23.09.2023 09:41:06</t>
  </si>
  <si>
    <t>23.09.2023 09:36:27</t>
  </si>
  <si>
    <t>23.09.2023 15:18:42</t>
  </si>
  <si>
    <t>K-1446 35-01-K01446_35-01-K01446_2356745</t>
  </si>
  <si>
    <t>23.09.2023 09:40:58</t>
  </si>
  <si>
    <t>23.09.2023 10:06:26</t>
  </si>
  <si>
    <t>ADALA TR-1 45-78-M00284_ADALA TR-2/3/7/8/9 M03_83647780</t>
  </si>
  <si>
    <t>23.09.2023 09:42:54</t>
  </si>
  <si>
    <t>23.09.2023 10:10:10</t>
  </si>
  <si>
    <t>EVCİLER TR-1 45-82-M00339_45-82-M00339_2375186</t>
  </si>
  <si>
    <t>23.09.2023 09:44:09</t>
  </si>
  <si>
    <t>23.09.2023 11:10:25</t>
  </si>
  <si>
    <t>KINIK TR-9 35-24-L00009_964228770_964228770</t>
  </si>
  <si>
    <t>23.09.2023 09:44:51</t>
  </si>
  <si>
    <t>23.09.2023 11:41:24</t>
  </si>
  <si>
    <t>23.09.2023 09:47:02</t>
  </si>
  <si>
    <t>23.09.2023 10:20:31</t>
  </si>
  <si>
    <t>KOYUNDERE DM 35-28-M00165_KOYUNDERE TR-13 M03_66524413</t>
  </si>
  <si>
    <t>23.09.2023 09:47:52</t>
  </si>
  <si>
    <t>23.09.2023 10:17:02</t>
  </si>
  <si>
    <t>TR-1/40 45-83-M00040_KERESTECİLER TR-1 M04_2330140</t>
  </si>
  <si>
    <t>23.09.2023 09:51:33</t>
  </si>
  <si>
    <t>23.09.2023 10:47:55</t>
  </si>
  <si>
    <t>23.09.2023 09:52:47</t>
  </si>
  <si>
    <t>23.09.2023 10:02:37</t>
  </si>
  <si>
    <t>23.09.2023 09:52:53</t>
  </si>
  <si>
    <t>23.09.2023 10:42:32</t>
  </si>
  <si>
    <t>BAĞARASI TR-12 35-23-M00181__90033640_90033640</t>
  </si>
  <si>
    <t>23.09.2023 09:55:15</t>
  </si>
  <si>
    <t>23.09.2023 10:35:03</t>
  </si>
  <si>
    <t>AHMETLİ TR-64 SANAYİ 45-84-L00064_DIREK TIPI TRAFO HUCRESI H01_2066053</t>
  </si>
  <si>
    <t>23.09.2023 09:58:40</t>
  </si>
  <si>
    <t>23.09.2023 11:08:34</t>
  </si>
  <si>
    <t>M-444 35-03-M00444_35-03-M00444_2367214</t>
  </si>
  <si>
    <t>23.09.2023 09:59:13</t>
  </si>
  <si>
    <t>23.09.2023 14:56:00</t>
  </si>
  <si>
    <t>DM-1/TR-9 URLA 35-19-M00467_956695554_956695554</t>
  </si>
  <si>
    <t>23.09.2023 10:00:40</t>
  </si>
  <si>
    <t>23.09.2023 15:06:49</t>
  </si>
  <si>
    <t>23.09.2023 10:03:24</t>
  </si>
  <si>
    <t>23.09.2023 15:46:43</t>
  </si>
  <si>
    <t>M-3287 35-01-M03287_M-2620 M01_89463172</t>
  </si>
  <si>
    <t>23.09.2023 10:06:16</t>
  </si>
  <si>
    <t>23.09.2023 13:25:04</t>
  </si>
  <si>
    <t>23.09.2023 10:07:54</t>
  </si>
  <si>
    <t>23.09.2023 18:08:32</t>
  </si>
  <si>
    <t>OTOKENT İM 35-08-A00004_BETONTAŞ K03_2052229</t>
  </si>
  <si>
    <t>23.09.2023 10:10:14</t>
  </si>
  <si>
    <t>23.09.2023 10:17:26</t>
  </si>
  <si>
    <t>KUŞÇULAR DM-2 35-19-M00515_TR-319 M05_80470369</t>
  </si>
  <si>
    <t>23.09.2023 10:14:54</t>
  </si>
  <si>
    <t>23.09.2023 17:28:48</t>
  </si>
  <si>
    <t>M-1594 35-01-M01594_35-01-M01594_42778831</t>
  </si>
  <si>
    <t>23.09.2023 10:16:42</t>
  </si>
  <si>
    <t>23.09.2023 10:46:25</t>
  </si>
  <si>
    <t>YASEMİN DM 35-19-M00002_HatBaşıAyırıcı_53137384 M02_53137384</t>
  </si>
  <si>
    <t>23.09.2023 10:19:02</t>
  </si>
  <si>
    <t>23.09.2023 10:45:49</t>
  </si>
  <si>
    <t>K-982 35-07-K00982_B_56374046_56374046</t>
  </si>
  <si>
    <t>23.09.2023 10:19:31</t>
  </si>
  <si>
    <t>23.09.2023 18:09:52</t>
  </si>
  <si>
    <t>M-279 35-02-M00279_M-281 M02_89088843</t>
  </si>
  <si>
    <t>23.09.2023 10:20:32</t>
  </si>
  <si>
    <t>23.09.2023 11:25:58</t>
  </si>
  <si>
    <t>LEZİTA DM 35-27-M00950_BAĞYURDU TM LEZİTA-1 M08_49855328</t>
  </si>
  <si>
    <t>23.09.2023 10:24:12</t>
  </si>
  <si>
    <t>23.09.2023 10:29:32</t>
  </si>
  <si>
    <t>K-2342 35-03-K02342_910518415_910518415</t>
  </si>
  <si>
    <t>23.09.2023 10:25:09</t>
  </si>
  <si>
    <t>23.09.2023 18:09:09</t>
  </si>
  <si>
    <t>23.09.2023 10:25:36</t>
  </si>
  <si>
    <t>23.09.2023 17:33:12</t>
  </si>
  <si>
    <t>K-3322 35-09-K03322_97793966_97793966</t>
  </si>
  <si>
    <t>23.09.2023 10:32:02</t>
  </si>
  <si>
    <t>23.09.2023 11:39:21</t>
  </si>
  <si>
    <t>FIRDANLAR KÖK 45-76-M00257_DEMİRTAŞ M03_96531681</t>
  </si>
  <si>
    <t>23.09.2023 10:37:52</t>
  </si>
  <si>
    <t>23.09.2023 11:21:33</t>
  </si>
  <si>
    <t>ARPACI AYDOĞAN TR-3 45-86-M00072_B_56405217_56405217</t>
  </si>
  <si>
    <t>23.09.2023 10:37:53</t>
  </si>
  <si>
    <t>23.09.2023 12:11:26</t>
  </si>
  <si>
    <t>DM-1/17A 45-71-M00042_45-71-M00042_66438227</t>
  </si>
  <si>
    <t>23.09.2023 10:39:01</t>
  </si>
  <si>
    <t>23.09.2023 12:58:13</t>
  </si>
  <si>
    <t>23.09.2023 10:42:52</t>
  </si>
  <si>
    <t>23.09.2023 10:53:05</t>
  </si>
  <si>
    <t>SALİHLİ BİOKÜTLE YAKITLI ENERJİ SANTRALİ KÖK 45-78-M01333_HatBaşıAyırıcı_53139838 M06_53139838</t>
  </si>
  <si>
    <t>23.09.2023 10:43:47</t>
  </si>
  <si>
    <t>23.09.2023 13:25:39</t>
  </si>
  <si>
    <t>ALANKIYI TR-6 35-20-L00269_35-20-L00269_2359195</t>
  </si>
  <si>
    <t>23.09.2023 10:48:52</t>
  </si>
  <si>
    <t>23.09.2023 11:22:22</t>
  </si>
  <si>
    <t>K-4745 35-03-K04745_35-03-K04745_61169035</t>
  </si>
  <si>
    <t>23.09.2023 10:57:24</t>
  </si>
  <si>
    <t>23.09.2023 11:37:17</t>
  </si>
  <si>
    <t>TEPEKÖY TR-1 35-16-L00257_DIREK TIPI TRAFO HUCRESI H01_2043045</t>
  </si>
  <si>
    <t>23.09.2023 11:01:07</t>
  </si>
  <si>
    <t>23.09.2023 11:38:25</t>
  </si>
  <si>
    <t>23.09.2023 11:01:22</t>
  </si>
  <si>
    <t>23.09.2023 17:51:00</t>
  </si>
  <si>
    <t>KULA TM 45-77-A00002_FİDER A6 M20_2334804</t>
  </si>
  <si>
    <t>23.09.2023 11:02:17</t>
  </si>
  <si>
    <t>23.09.2023 17:44:43</t>
  </si>
  <si>
    <t>KURTULMUŞ KÖK 45-72-L00080_KURTULMUŞ ÇIKIŞI L02_66546808</t>
  </si>
  <si>
    <t>23.09.2023 11:03:51</t>
  </si>
  <si>
    <t>23.09.2023 17:43:52</t>
  </si>
  <si>
    <t>23.09.2023 11:04:12</t>
  </si>
  <si>
    <t>23.09.2023 17:44:00</t>
  </si>
  <si>
    <t>K-558 35-01-K00558_35-01-K00558_2360125</t>
  </si>
  <si>
    <t>23.09.2023 11:05:43</t>
  </si>
  <si>
    <t>23.09.2023 11:54:22</t>
  </si>
  <si>
    <t>TR-1/43-A 45-72-M00113_956479165_956479165</t>
  </si>
  <si>
    <t>23.09.2023 11:09:35</t>
  </si>
  <si>
    <t>23.09.2023 11:52:27</t>
  </si>
  <si>
    <t>M-3426(YATIRIM REZERVE) 35-03-M03426_915152685_915152685</t>
  </si>
  <si>
    <t>23.09.2023 11:10:01</t>
  </si>
  <si>
    <t>23.09.2023 16:48:38</t>
  </si>
  <si>
    <t>TR-2/113 45-83-L00113_DIREK TIPI TRAFO HUCRESI H01_2104942</t>
  </si>
  <si>
    <t>23.09.2023 11:13:58</t>
  </si>
  <si>
    <t>23.09.2023 17:23:46</t>
  </si>
  <si>
    <t>23.09.2023 11:16:03</t>
  </si>
  <si>
    <t>23.09.2023 11:24:32</t>
  </si>
  <si>
    <t>DENİZGİREN TR-1 35-21-L00079_35-21-L00079_49092206</t>
  </si>
  <si>
    <t>23.09.2023 11:17:40</t>
  </si>
  <si>
    <t>23.09.2023 13:29:05</t>
  </si>
  <si>
    <t>M-1984 35-09-M01984_C c1b_5881282</t>
  </si>
  <si>
    <t>23.09.2023 11:20:08</t>
  </si>
  <si>
    <t>23.09.2023 12:43:45</t>
  </si>
  <si>
    <t>23.09.2023 11:40:25</t>
  </si>
  <si>
    <t>23.09.2023 12:53:03</t>
  </si>
  <si>
    <t>K-3322 35-09-K03322_F f1b_5865382</t>
  </si>
  <si>
    <t>23.09.2023 11:45:57</t>
  </si>
  <si>
    <t>23.09.2023 14:35:00</t>
  </si>
  <si>
    <t>KARAHIDIRLI KÖK 35-16-M00718_YUNTDAĞI KÖK M2_2118795</t>
  </si>
  <si>
    <t>23.09.2023 11:55:42</t>
  </si>
  <si>
    <t>23.09.2023 12:02:22</t>
  </si>
  <si>
    <t>23.09.2023 11:55:55</t>
  </si>
  <si>
    <t>23.09.2023 12:01:45</t>
  </si>
  <si>
    <t>23.09.2023 11:57:45</t>
  </si>
  <si>
    <t>23.09.2023 12:41:05</t>
  </si>
  <si>
    <t>M-2100 35-04-M02100_A A01_96311886</t>
  </si>
  <si>
    <t>23.09.2023 12:00:48</t>
  </si>
  <si>
    <t>23.09.2023 15:31:09</t>
  </si>
  <si>
    <t>M-2705 35-01-M02705_35-01-M02705_81341565</t>
  </si>
  <si>
    <t>23.09.2023 12:07:02</t>
  </si>
  <si>
    <t>23.09.2023 12:37:36</t>
  </si>
  <si>
    <t>GÜRÇEŞME İM 35-03-A00001_HUZUREVİ K04_2310743</t>
  </si>
  <si>
    <t>23.09.2023 12:08:02</t>
  </si>
  <si>
    <t>23.09.2023 13:00:18</t>
  </si>
  <si>
    <t>23.09.2023 12:08:11</t>
  </si>
  <si>
    <t>23.09.2023 13:06:45</t>
  </si>
  <si>
    <t>23.09.2023 12:15:22</t>
  </si>
  <si>
    <t>23.09.2023 13:24:25</t>
  </si>
  <si>
    <t>M-1131 35-02-M01131_A_56367870_56367870</t>
  </si>
  <si>
    <t>23.09.2023 12:21:28</t>
  </si>
  <si>
    <t>23.09.2023 15:06:00</t>
  </si>
  <si>
    <t>23.09.2023 12:29:25</t>
  </si>
  <si>
    <t>23.09.2023 13:15:56</t>
  </si>
  <si>
    <t>23.09.2023 12:35:09</t>
  </si>
  <si>
    <t>23.09.2023 12:58:15</t>
  </si>
  <si>
    <t>M-246 35-02-M00246_910147772_910147772</t>
  </si>
  <si>
    <t>23.09.2023 12:39:05</t>
  </si>
  <si>
    <t>23.09.2023 14:45:00</t>
  </si>
  <si>
    <t>KARABURUN TR-13 35-21-L00005_953359725_953359725</t>
  </si>
  <si>
    <t>23.09.2023 12:42:26</t>
  </si>
  <si>
    <t>23.09.2023 17:56:47</t>
  </si>
  <si>
    <t>M-1984 35-09-M01984_35-09-M01984_45197458</t>
  </si>
  <si>
    <t>23.09.2023 13:08:32</t>
  </si>
  <si>
    <t>HELVACI TR-3 35-17-M00363_95000532322_95000532322</t>
  </si>
  <si>
    <t>23.09.2023 12:49:45</t>
  </si>
  <si>
    <t>23.09.2023 14:13:00</t>
  </si>
  <si>
    <t>23.09.2023 12:57:48</t>
  </si>
  <si>
    <t>23.09.2023 13:08:37</t>
  </si>
  <si>
    <t>ÇUKURALTI M-12 35-25-M00058_35-25-M00058_2376930</t>
  </si>
  <si>
    <t>23.09.2023 12:58:58</t>
  </si>
  <si>
    <t>23.09.2023 14:22:00</t>
  </si>
  <si>
    <t>K-4070 35-03-K04070_K-4152 K02_41965952</t>
  </si>
  <si>
    <t>23.09.2023 16:44:00</t>
  </si>
  <si>
    <t>23.09.2023 13:14:28</t>
  </si>
  <si>
    <t>23.09.2023 13:19:14</t>
  </si>
  <si>
    <t>YENİ FOÇA TR-2 35-23-M00002_TR-9 M01_66039430</t>
  </si>
  <si>
    <t>23.09.2023 13:15:38</t>
  </si>
  <si>
    <t>23.09.2023 14:05:51</t>
  </si>
  <si>
    <t>23.09.2023 13:20:18</t>
  </si>
  <si>
    <t>23.09.2023 17:21:29</t>
  </si>
  <si>
    <t>23.09.2023 13:20:52</t>
  </si>
  <si>
    <t>23.09.2023 13:48:53</t>
  </si>
  <si>
    <t>23.09.2023 13:24:26</t>
  </si>
  <si>
    <t>TR-5 35-32-L00005_A_91195350_91195350</t>
  </si>
  <si>
    <t>23.09.2023 13:26:43</t>
  </si>
  <si>
    <t>23.09.2023 15:04:00</t>
  </si>
  <si>
    <t>K-2806 35-07-K02806_35-07-K02806_49867561</t>
  </si>
  <si>
    <t>23.09.2023 13:56:51</t>
  </si>
  <si>
    <t>TİRE DM2/5 35-29-L00024_C_91257117_91257117</t>
  </si>
  <si>
    <t>23.09.2023 13:30:45</t>
  </si>
  <si>
    <t>23.09.2023 14:00:36</t>
  </si>
  <si>
    <t>DERE MAHALLE TR-1 45-72-L00732_45-72-L00732_79155414</t>
  </si>
  <si>
    <t>23.09.2023 13:36:55</t>
  </si>
  <si>
    <t>23.09.2023 14:52:00</t>
  </si>
  <si>
    <t>DM-1/42 45-71-M00025_45-71-M00025_74475692</t>
  </si>
  <si>
    <t>23.09.2023 13:43:11</t>
  </si>
  <si>
    <t>23.09.2023 16:02:59</t>
  </si>
  <si>
    <t>BAĞARASI TR-12 35-23-M00181_B_91357741_91357741</t>
  </si>
  <si>
    <t>23.09.2023 13:45:07</t>
  </si>
  <si>
    <t>23.09.2023 15:51:17</t>
  </si>
  <si>
    <t>EMİRHACILI TR-1 45-78-L00605_A_91095478_91095478</t>
  </si>
  <si>
    <t>23.09.2023 13:45:41</t>
  </si>
  <si>
    <t>23.09.2023 17:09:14</t>
  </si>
  <si>
    <t>23.09.2023 13:56:53</t>
  </si>
  <si>
    <t>23.09.2023 13:59:19</t>
  </si>
  <si>
    <t>M-2015 35-01-M02015_912697078_912697078</t>
  </si>
  <si>
    <t>23.09.2023 13:58:47</t>
  </si>
  <si>
    <t>23.09.2023 17:26:56</t>
  </si>
  <si>
    <t>TİRE DM2/5 35-29-L00024_35-29-L00024_2372121</t>
  </si>
  <si>
    <t>23.09.2023 15:22:13</t>
  </si>
  <si>
    <t>ÇANAKÇI TR-3 45-79-M00188_945564720_945564720</t>
  </si>
  <si>
    <t>23.09.2023 15:13:16</t>
  </si>
  <si>
    <t>23.09.2023 15:40:52</t>
  </si>
  <si>
    <t>AKHİSAR İM 45-72-A00001_OVAKÖY L04_2308265</t>
  </si>
  <si>
    <t>23.09.2023 15:15:30</t>
  </si>
  <si>
    <t>23.09.2023 15:31:38</t>
  </si>
  <si>
    <t>AYASKENT-2 TR 35-16-M00013_A_91183420_91183420</t>
  </si>
  <si>
    <t>23.09.2023 15:20:00</t>
  </si>
  <si>
    <t>23.09.2023 18:44:38</t>
  </si>
  <si>
    <t>DENİZGİREN TR-3 35-21-L00206_35-21-L00206_49091398</t>
  </si>
  <si>
    <t>23.09.2023 15:20:46</t>
  </si>
  <si>
    <t>23.09.2023 16:01:35</t>
  </si>
  <si>
    <t>K-2965 35-10-K02965_35-10-K02965_47728974</t>
  </si>
  <si>
    <t>23.09.2023 15:29:23</t>
  </si>
  <si>
    <t>23.09.2023 16:29:00</t>
  </si>
  <si>
    <t>MERSİN MAH. 35-20-M00036_7523070_56376441_56376441</t>
  </si>
  <si>
    <t>23.09.2023 15:31:32</t>
  </si>
  <si>
    <t>23.09.2023 17:11:43</t>
  </si>
  <si>
    <t>TAYTAN OFİS KÖK 45-78-M00314_DEMİRKÖPRÜ DM-2 ÇIKIŞI (DEMİRKÖPRÜ-2) M06_60669850</t>
  </si>
  <si>
    <t>23.09.2023 15:41:58</t>
  </si>
  <si>
    <t>23.09.2023 16:05:02</t>
  </si>
  <si>
    <t>SİYEKLİ KÖYÜ TR-1 45-71-M01660_45-71-M01660_2371338</t>
  </si>
  <si>
    <t>23.09.2023 15:45:52</t>
  </si>
  <si>
    <t>23.09.2023 19:18:22</t>
  </si>
  <si>
    <t>ORTA MAHALLE M-5 35-25-M00114_C_56378011_56378011</t>
  </si>
  <si>
    <t>23.09.2023 15:47:31</t>
  </si>
  <si>
    <t>23.09.2023 18:21:43</t>
  </si>
  <si>
    <t>23.09.2023 15:51:31</t>
  </si>
  <si>
    <t>23.09.2023 16:51:22</t>
  </si>
  <si>
    <t>GÜLKENT KÖK-4 35-30-M00223_SAHİLLERARASI TANSAŞ KÖK M03_72112402</t>
  </si>
  <si>
    <t>23.09.2023 15:57:15</t>
  </si>
  <si>
    <t>23.09.2023 17:22:52</t>
  </si>
  <si>
    <t>23.09.2023 16:09:52</t>
  </si>
  <si>
    <t>23.09.2023 17:01:12</t>
  </si>
  <si>
    <t>L-242 35-18-L00242_950441196_950441196</t>
  </si>
  <si>
    <t>23.09.2023 16:13:26</t>
  </si>
  <si>
    <t>23.09.2023 20:56:02</t>
  </si>
  <si>
    <t>23.09.2023 16:17:01</t>
  </si>
  <si>
    <t>23.09.2023 16:23:52</t>
  </si>
  <si>
    <t>BATTAL MUSTAFA İMAMLAR TR 45-77-L00190_C_56384741_56384741</t>
  </si>
  <si>
    <t>23.09.2023 16:32:30</t>
  </si>
  <si>
    <t>23.09.2023 20:07:17</t>
  </si>
  <si>
    <t>BOĞAZİÇİ İM 35-01-A00001_GÜLTEPE K18_2307515</t>
  </si>
  <si>
    <t>23.09.2023 16:38:22</t>
  </si>
  <si>
    <t>23.09.2023 16:38:42</t>
  </si>
  <si>
    <t>23.09.2023 16:39:36</t>
  </si>
  <si>
    <t>23.09.2023 17:05:20</t>
  </si>
  <si>
    <t>23.09.2023 16:39:40</t>
  </si>
  <si>
    <t>23.09.2023 18:25:42</t>
  </si>
  <si>
    <t>GÖÇBEYLİ DM 35-16-M00139_ALHATLI GRUBU-ÇAMOBA-DURMUŞLAR-KAPLAN M06_72044611</t>
  </si>
  <si>
    <t>23.09.2023 16:42:52</t>
  </si>
  <si>
    <t>23.09.2023 17:32:55</t>
  </si>
  <si>
    <t>CANPAŞA KÖK 45-71-M00140_ALİ ÖRÜMLÜ M06_72246777</t>
  </si>
  <si>
    <t>23.09.2023 16:45:25</t>
  </si>
  <si>
    <t>23.09.2023 17:17:52</t>
  </si>
  <si>
    <t>L-95 ULAMIŞ OVA SULAMA 35-14-L00095_956660424_956660424</t>
  </si>
  <si>
    <t>23.09.2023 16:49:22</t>
  </si>
  <si>
    <t>23.09.2023 17:26:21</t>
  </si>
  <si>
    <t>23.09.2023 17:35:00</t>
  </si>
  <si>
    <t>SARINASUHLAR KÖYÜ TR-1 45-71-M01447_A_56399903_56399903</t>
  </si>
  <si>
    <t>23.09.2023 16:54:48</t>
  </si>
  <si>
    <t>23.09.2023 23:01:58</t>
  </si>
  <si>
    <t>FUNDACIK KÖK 45-75-M00068_DAĞDERE DM M05_84289409</t>
  </si>
  <si>
    <t>23.09.2023 17:00:08</t>
  </si>
  <si>
    <t>23.09.2023 17:08:08</t>
  </si>
  <si>
    <t>ASMACIK TR-1 45-71-M01697_A_91097573_91097573</t>
  </si>
  <si>
    <t>23.09.2023 17:05:31</t>
  </si>
  <si>
    <t>23.09.2023 20:37:47</t>
  </si>
  <si>
    <t>M-1541 35-01-M01541_911137272_911137272</t>
  </si>
  <si>
    <t>23.09.2023 17:09:45</t>
  </si>
  <si>
    <t>23.09.2023 18:40:08</t>
  </si>
  <si>
    <t>23.09.2023 17:10:57</t>
  </si>
  <si>
    <t>23.09.2023 22:31:25</t>
  </si>
  <si>
    <t>DM-1/13 45-71-M00034_D d1b_45143026</t>
  </si>
  <si>
    <t>23.09.2023 17:19:08</t>
  </si>
  <si>
    <t>23.09.2023 18:51:19</t>
  </si>
  <si>
    <t>23.09.2023 17:21:25</t>
  </si>
  <si>
    <t>23.09.2023 18:37:48</t>
  </si>
  <si>
    <t>23.09.2023 17:29:32</t>
  </si>
  <si>
    <t>23.09.2023 17:29:55</t>
  </si>
  <si>
    <t>23.09.2023 17:38:15</t>
  </si>
  <si>
    <t>LEZİTA DM 35-27-M00950_LEZİTA FABRİKALAR M03_49855394</t>
  </si>
  <si>
    <t>23.09.2023 17:34:31</t>
  </si>
  <si>
    <t>23.09.2023 19:55:16</t>
  </si>
  <si>
    <t>M-361 35-09-M00361_97762949_97762949</t>
  </si>
  <si>
    <t>23.09.2023 17:36:56</t>
  </si>
  <si>
    <t>23.09.2023 20:36:41</t>
  </si>
  <si>
    <t>DELEMENLER KÖK 45-73-M00490_HACIALİLER M03_2317059</t>
  </si>
  <si>
    <t>23.09.2023 17:42:32</t>
  </si>
  <si>
    <t>23.09.2023 17:43:02</t>
  </si>
  <si>
    <t>23.09.2023 17:44:22</t>
  </si>
  <si>
    <t>23.09.2023 19:48:32</t>
  </si>
  <si>
    <t>BÖLÜKPAŞA TR-1 45-75-M00118_B_56398215_56398215</t>
  </si>
  <si>
    <t>23.09.2023 17:46:52</t>
  </si>
  <si>
    <t>23.09.2023 19:08:34</t>
  </si>
  <si>
    <t>TİRE DM2/5 35-29-L00024__91257121_91257121</t>
  </si>
  <si>
    <t>23.09.2023 17:47:17</t>
  </si>
  <si>
    <t>23.09.2023 18:30:02</t>
  </si>
  <si>
    <t>ULUKENT DM-3/7 35-28-M00062_B_56378846_56378846</t>
  </si>
  <si>
    <t>23.09.2023 17:56:15</t>
  </si>
  <si>
    <t>23.09.2023 19:27:46</t>
  </si>
  <si>
    <t>23.09.2023 18:02:58</t>
  </si>
  <si>
    <t>23.09.2023 19:17:44</t>
  </si>
  <si>
    <t>23.09.2023 18:44:42</t>
  </si>
  <si>
    <t>ÇAYAĞZI TR-22 35-31-L00408_35-31-L00408_2358607</t>
  </si>
  <si>
    <t>23.09.2023 18:15:26</t>
  </si>
  <si>
    <t>23.09.2023 18:15:17</t>
  </si>
  <si>
    <t>23.09.2023 19:47:00</t>
  </si>
  <si>
    <t>K-823 35-03-K00823_B_56374367_56374367</t>
  </si>
  <si>
    <t>23.09.2023 18:15:59</t>
  </si>
  <si>
    <t>23.09.2023 21:11:28</t>
  </si>
  <si>
    <t>TR-37 45-78-L00037_953281963_953281963</t>
  </si>
  <si>
    <t>23.09.2023 18:18:58</t>
  </si>
  <si>
    <t>23.09.2023 19:38:13</t>
  </si>
  <si>
    <t>23.09.2023 18:19:12</t>
  </si>
  <si>
    <t>23.09.2023 21:06:19</t>
  </si>
  <si>
    <t>23.09.2023 18:20:55</t>
  </si>
  <si>
    <t>23.09.2023 18:49:52</t>
  </si>
  <si>
    <t>KARABURUN TR-110 35-21-L00110_953368420_953368420</t>
  </si>
  <si>
    <t>23.09.2023 18:23:01</t>
  </si>
  <si>
    <t>23.09.2023 21:23:04</t>
  </si>
  <si>
    <t>ÇANDARLI DM-TR-20 35-30-M00020_DENİZKÖY KÖYLER M04_72352814</t>
  </si>
  <si>
    <t>23.09.2023 18:24:08</t>
  </si>
  <si>
    <t>23.09.2023 18:32:22</t>
  </si>
  <si>
    <t>23.09.2023 19:09:54</t>
  </si>
  <si>
    <t>23.09.2023 19:39:00</t>
  </si>
  <si>
    <t>K-3322 35-09-K03322_F f3b_5870030</t>
  </si>
  <si>
    <t>23.09.2023 18:35:07</t>
  </si>
  <si>
    <t>23.09.2023 22:28:59</t>
  </si>
  <si>
    <t>23.09.2023 18:45:06</t>
  </si>
  <si>
    <t>23.09.2023 20:25:18</t>
  </si>
  <si>
    <t>M-347 SAVRANOĞLU YAPI 35-14-M00347_72070377 A1_72070372</t>
  </si>
  <si>
    <t>23.09.2023 18:53:22</t>
  </si>
  <si>
    <t>23.09.2023 20:58:48</t>
  </si>
  <si>
    <t>K-806 35-07-K00806_99155772_99155772</t>
  </si>
  <si>
    <t>23.09.2023 18:55:38</t>
  </si>
  <si>
    <t>24.09.2023 02:03:10</t>
  </si>
  <si>
    <t>23.09.2023 19:01:52</t>
  </si>
  <si>
    <t>23.09.2023 22:39:59</t>
  </si>
  <si>
    <t>MURADİYE DM-5/7 KÖK 45-71-M00594_MURADİYE DM-5/17 M04_2077400</t>
  </si>
  <si>
    <t>23.09.2023 19:06:35</t>
  </si>
  <si>
    <t>23.09.2023 21:46:29</t>
  </si>
  <si>
    <t>BÖLÜKPAŞA TR-1 45-75-M00118_45-75-M00118_2353324</t>
  </si>
  <si>
    <t>23.09.2023 21:13:15</t>
  </si>
  <si>
    <t>K-4370 35-03-K04370_910745821_910745821</t>
  </si>
  <si>
    <t>23.09.2023 19:18:07</t>
  </si>
  <si>
    <t>23.09.2023 20:43:10</t>
  </si>
  <si>
    <t>TR-7(M-707) 35-30-M00707_955331965_955331965</t>
  </si>
  <si>
    <t>23.09.2023 19:32:27</t>
  </si>
  <si>
    <t>23.09.2023 22:10:56</t>
  </si>
  <si>
    <t>VELİLER DM 35-15-L00840_BÜLBÜLLER-KERPİÇLİK L01_66946047</t>
  </si>
  <si>
    <t>23.09.2023 19:39:15</t>
  </si>
  <si>
    <t>23.09.2023 20:08:05</t>
  </si>
  <si>
    <t>K-37 35-04-K00037_99004051_99004051</t>
  </si>
  <si>
    <t>23.09.2023 19:48:52</t>
  </si>
  <si>
    <t>23.09.2023 21:49:45</t>
  </si>
  <si>
    <t>23.09.2023 19:52:24</t>
  </si>
  <si>
    <t>23.09.2023 22:04:08</t>
  </si>
  <si>
    <t>BAKIR TR-5 45-76-M00064_955251586_955251586</t>
  </si>
  <si>
    <t>23.09.2023 19:54:54</t>
  </si>
  <si>
    <t>23.09.2023 23:06:23</t>
  </si>
  <si>
    <t>ERZE AMBALAJ KÖK 35-27-M00086_TR-32(DM03-TR-01) M04_72177640</t>
  </si>
  <si>
    <t>23.09.2023 19:58:05</t>
  </si>
  <si>
    <t>23.09.2023 20:24:52</t>
  </si>
  <si>
    <t>K-3141 35-07-K03141_A a1b_5829962</t>
  </si>
  <si>
    <t>23.09.2023 20:20:22</t>
  </si>
  <si>
    <t>23.09.2023 22:27:02</t>
  </si>
  <si>
    <t>TR-2/113 45-83-L00113_A_56384153_56384153</t>
  </si>
  <si>
    <t>23.09.2023 20:21:15</t>
  </si>
  <si>
    <t>23.09.2023 21:22:25</t>
  </si>
  <si>
    <t>23.09.2023 21:11:12</t>
  </si>
  <si>
    <t>23.09.2023 21:52:02</t>
  </si>
  <si>
    <t>K-467 35-01-K00467_911941004_911941004</t>
  </si>
  <si>
    <t>23.09.2023 21:31:00</t>
  </si>
  <si>
    <t>23.09.2023 22:41:27</t>
  </si>
  <si>
    <t>23.09.2023 22:43:30</t>
  </si>
  <si>
    <t>23.09.2023 23:30:27</t>
  </si>
  <si>
    <t>ASARLIK TR-14 KÖK 35-28-M00168_ASARLIK TR-16(DM-1/5) M04_66531864</t>
  </si>
  <si>
    <t>23.09.2023 22:46:13</t>
  </si>
  <si>
    <t>24.09.2023 00:20:57</t>
  </si>
  <si>
    <t>K-2732 35-04-K02732_99375623_99375623</t>
  </si>
  <si>
    <t>23.09.2023 22:53:15</t>
  </si>
  <si>
    <t>24.09.2023 00:18:02</t>
  </si>
  <si>
    <t>ASARLIK TR-16 35-28-M00174_ASARLIK TR-17(DM-2/8) M02_66531252</t>
  </si>
  <si>
    <t>23.09.2023 23:28:50</t>
  </si>
  <si>
    <t>24.09.2023 01:47:13</t>
  </si>
  <si>
    <t>L-230 (45 KABİN) 35-18-L00230_950440586_950440586</t>
  </si>
  <si>
    <t>23.09.2023 23:39:05</t>
  </si>
  <si>
    <t>24.09.2023 05:31:55</t>
  </si>
  <si>
    <t>ÇANDARLI TATİL KÖYÜ KÖK-12 35-30-M00087_TATİL KÖYÜ1-2 M02_2334669</t>
  </si>
  <si>
    <t>24.09.2023 01:12:21</t>
  </si>
  <si>
    <t>24.09.2023 01:43:32</t>
  </si>
  <si>
    <t>K-2409 35-01-K02409_35-01-K02409_65806682</t>
  </si>
  <si>
    <t>24.09.2023 01:25:51</t>
  </si>
  <si>
    <t>24.09.2023 02:43:14</t>
  </si>
  <si>
    <t>TR-2/81-1 45-83-L00503_955139566_955139566</t>
  </si>
  <si>
    <t>24.09.2023 01:56:20</t>
  </si>
  <si>
    <t>24.09.2023 03:26:34</t>
  </si>
  <si>
    <t>ALÇUK TM 35-17-A00001_MENEMEN-2 M28_2055287</t>
  </si>
  <si>
    <t>24.09.2023 02:02:02</t>
  </si>
  <si>
    <t>24.09.2023 03:07:33</t>
  </si>
  <si>
    <t>ALÇUK TM 35-17-A00001_DERSAN-1 M26_2307836</t>
  </si>
  <si>
    <t>24.09.2023 03:10:47</t>
  </si>
  <si>
    <t>24.09.2023 03:06:45</t>
  </si>
  <si>
    <t>K-3451 35-08-K03451_A_56364609_56364609</t>
  </si>
  <si>
    <t>24.09.2023 02:09:57</t>
  </si>
  <si>
    <t>24.09.2023 03:33:06</t>
  </si>
  <si>
    <t>K-4305 35-03-K04305_K-4768 K02_41974147</t>
  </si>
  <si>
    <t>24.09.2023 02:15:00</t>
  </si>
  <si>
    <t>24.09.2023 02:24:34</t>
  </si>
  <si>
    <t>K-4781 35-04-K04781_915932690_915932690</t>
  </si>
  <si>
    <t>24.09.2023 02:34:24</t>
  </si>
  <si>
    <t>24.09.2023 05:00:06</t>
  </si>
  <si>
    <t>24.09.2023 03:09:00</t>
  </si>
  <si>
    <t>24.09.2023 03:45:45</t>
  </si>
  <si>
    <t>K-2732 35-04-K02732_E_56394825_56394825</t>
  </si>
  <si>
    <t>24.09.2023 03:53:38</t>
  </si>
  <si>
    <t>24.09.2023 05:13:30</t>
  </si>
  <si>
    <t>24.09.2023 06:14:33</t>
  </si>
  <si>
    <t>24.09.2023 14:16:05</t>
  </si>
  <si>
    <t>MÜTEVELLİ KÖK 45-80-M00100_KARAAĞAÇLI M01_72196210</t>
  </si>
  <si>
    <t>24.09.2023 07:00:12</t>
  </si>
  <si>
    <t>24.09.2023 07:15:35</t>
  </si>
  <si>
    <t>SOMA TR-12 45-82-M00012_DM-4 M05_83333959</t>
  </si>
  <si>
    <t>24.09.2023 07:09:02</t>
  </si>
  <si>
    <t>24.09.2023 07:50:12</t>
  </si>
  <si>
    <t>TORBALI DM 35-26-M00001_TR-53/TR-54 M08_2056985</t>
  </si>
  <si>
    <t>24.09.2023 07:11:14</t>
  </si>
  <si>
    <t>24.09.2023 07:14:58</t>
  </si>
  <si>
    <t>AHMETLİ TR-30 MEZARLIK 45-84-L00030_HASTANE TR-29 L03_81564204</t>
  </si>
  <si>
    <t>24.09.2023 07:19:52</t>
  </si>
  <si>
    <t>24.09.2023 09:07:05</t>
  </si>
  <si>
    <t>YOLÜSTÜ İM 35-15-A00002_GERÇEKLİ L12_2316545</t>
  </si>
  <si>
    <t>24.09.2023 07:43:42</t>
  </si>
  <si>
    <t>24.09.2023 08:29:52</t>
  </si>
  <si>
    <t>24.09.2023 07:45:02</t>
  </si>
  <si>
    <t>24.09.2023 08:09:22</t>
  </si>
  <si>
    <t>24.09.2023 07:45:32</t>
  </si>
  <si>
    <t>24.09.2023 07:46:12</t>
  </si>
  <si>
    <t>KABAZLI KÖK 45-78-M00675_TAYTAN OFİS ESKİ GİRİŞ M04_65971363</t>
  </si>
  <si>
    <t>24.09.2023 07:52:42</t>
  </si>
  <si>
    <t>24.09.2023 08:50:02</t>
  </si>
  <si>
    <t>24.09.2023 07:56:55</t>
  </si>
  <si>
    <t>24.09.2023 08:31:32</t>
  </si>
  <si>
    <t>APANÇEŞME KÖK( TR-1) 35-16-M00683_ARAPLI OVASI KARADİKEN M04_72042300</t>
  </si>
  <si>
    <t>24.09.2023 07:57:59</t>
  </si>
  <si>
    <t>24.09.2023 08:55:43</t>
  </si>
  <si>
    <t>M-3553(YATIRIM REZERVE) 35-02-M03553_966068410_966068410</t>
  </si>
  <si>
    <t>24.09.2023 07:58:14</t>
  </si>
  <si>
    <t>24.09.2023 13:20:20</t>
  </si>
  <si>
    <t>K-97 35-02-K00097_35-02-K00097_2352654</t>
  </si>
  <si>
    <t>24.09.2023 08:00:00</t>
  </si>
  <si>
    <t>24.09.2023 09:40:45</t>
  </si>
  <si>
    <t>24.09.2023 08:05:32</t>
  </si>
  <si>
    <t>24.09.2023 14:45:29</t>
  </si>
  <si>
    <t>K-47 35-01-K00047_35-01-K00047_41903174</t>
  </si>
  <si>
    <t>24.09.2023 08:15:15</t>
  </si>
  <si>
    <t>24.09.2023 09:10:33</t>
  </si>
  <si>
    <t>VELİLER DM 35-15-L00840_HatBaşıAyırıcı_73984884 L02_73984884</t>
  </si>
  <si>
    <t>24.09.2023 08:15:42</t>
  </si>
  <si>
    <t>24.09.2023 09:12:42</t>
  </si>
  <si>
    <t>KAPLAN TR-1 35-29-M00091_A_56402475_56402475</t>
  </si>
  <si>
    <t>24.09.2023 08:18:29</t>
  </si>
  <si>
    <t>24.09.2023 09:44:17</t>
  </si>
  <si>
    <t>SELENDİ DM 45-81-M00001_SATILMIŞ M14_2321600</t>
  </si>
  <si>
    <t>24.09.2023 08:49:42</t>
  </si>
  <si>
    <t>24.09.2023 09:03:12</t>
  </si>
  <si>
    <t>24.09.2023 08:53:12</t>
  </si>
  <si>
    <t>24.09.2023 08:53:42</t>
  </si>
  <si>
    <t>SİYEKLİ KÖK 45-71-M00185_OSMANCALI M04_72256964</t>
  </si>
  <si>
    <t>24.09.2023 08:55:13</t>
  </si>
  <si>
    <t>24.09.2023 17:03:55</t>
  </si>
  <si>
    <t>24.09.2023 08:57:52</t>
  </si>
  <si>
    <t>24.09.2023 09:59:02</t>
  </si>
  <si>
    <t>KAHRAMANDERE İM 35-10-A00002_KÖYLER L04_2328940</t>
  </si>
  <si>
    <t>24.09.2023 08:58:42</t>
  </si>
  <si>
    <t>24.09.2023 09:29:02</t>
  </si>
  <si>
    <t>M-1137 35-02-M01137_M 1138 M01_2094495</t>
  </si>
  <si>
    <t>24.09.2023 09:00:31</t>
  </si>
  <si>
    <t>24.09.2023 12:46:02</t>
  </si>
  <si>
    <t>ÇETMEN DM 35-26-M00924_EGE KENT M09_2057556</t>
  </si>
  <si>
    <t>24.09.2023 09:00:32</t>
  </si>
  <si>
    <t>24.09.2023 12:56:05</t>
  </si>
  <si>
    <t>TR-8 35-15-L00008_TR-130 L01_67551163</t>
  </si>
  <si>
    <t>24.09.2023 09:01:15</t>
  </si>
  <si>
    <t>24.09.2023 15:51:02</t>
  </si>
  <si>
    <t>MECİDİYE TR-1 KÖK 45-72-L00078_GÖKÇEKÖY (KÖYLER ÇIKIŞI) L010_66560899</t>
  </si>
  <si>
    <t>24.09.2023 09:16:35</t>
  </si>
  <si>
    <t>M-251 35-09-M00251_M-263 M02_47547414</t>
  </si>
  <si>
    <t>24.09.2023 09:01:31</t>
  </si>
  <si>
    <t>24.09.2023 14:29:32</t>
  </si>
  <si>
    <t>24.09.2023 09:02:36</t>
  </si>
  <si>
    <t>24.09.2023 09:05:29</t>
  </si>
  <si>
    <t>AHMETBEYLER DM 35-16-M00154_TIRMANLAR M04_82985658</t>
  </si>
  <si>
    <t>24.09.2023 09:03:40</t>
  </si>
  <si>
    <t>24.09.2023 09:08:50</t>
  </si>
  <si>
    <t>TR-2/30-A 45-72-L00060_45-72-L00060_66510237</t>
  </si>
  <si>
    <t>24.09.2023 09:04:12</t>
  </si>
  <si>
    <t>24.09.2023 10:00:11</t>
  </si>
  <si>
    <t>24.09.2023 09:07:30</t>
  </si>
  <si>
    <t>24.09.2023 15:39:32</t>
  </si>
  <si>
    <t>SAĞANCI İM 35-16-A00003_HatBaşıAyırıcı_53140364 L05_53140364</t>
  </si>
  <si>
    <t>24.09.2023 09:10:28</t>
  </si>
  <si>
    <t>24.09.2023 10:29:32</t>
  </si>
  <si>
    <t>SOMA TR-31/2 45-82-M00103_45-82-M00103_72182067</t>
  </si>
  <si>
    <t>24.09.2023 09:11:15</t>
  </si>
  <si>
    <t>24.09.2023 15:16:42</t>
  </si>
  <si>
    <t>K-42 35-01-K00042_35-01-K00042_64148067</t>
  </si>
  <si>
    <t>24.09.2023 11:45:16</t>
  </si>
  <si>
    <t>SOMA TR-27/2 45-82-M00122_DIREK TIPI TRAFO HUCRESI H01_2092255</t>
  </si>
  <si>
    <t>24.09.2023 09:13:36</t>
  </si>
  <si>
    <t>24.09.2023 15:09:12</t>
  </si>
  <si>
    <t>K-2886 35-01-K02886_35-01-K02886_2353098</t>
  </si>
  <si>
    <t>24.09.2023 09:13:55</t>
  </si>
  <si>
    <t>24.09.2023 13:42:03</t>
  </si>
  <si>
    <t>SALUR KÖK 45-75-M00062_OĞULDURUK M03_72037155</t>
  </si>
  <si>
    <t>24.09.2023 09:15:32</t>
  </si>
  <si>
    <t>24.09.2023 09:16:00</t>
  </si>
  <si>
    <t>ILGIN HATBAŞI KÖK 45-73-M01292_ASSTAR KÖK M05_83838135</t>
  </si>
  <si>
    <t>24.09.2023 09:17:00</t>
  </si>
  <si>
    <t>24.09.2023 09:18:00</t>
  </si>
  <si>
    <t>AKHİSAR İM 45-72-A00001_KAYALIOĞLU L14_2308511</t>
  </si>
  <si>
    <t>24.09.2023 09:19:04</t>
  </si>
  <si>
    <t>24.09.2023 17:01:02</t>
  </si>
  <si>
    <t>M-2367 35-02-M02367_E E1b_5808558</t>
  </si>
  <si>
    <t>24.09.2023 09:21:46</t>
  </si>
  <si>
    <t>24.09.2023 14:50:33</t>
  </si>
  <si>
    <t>ILGIN HATBAŞI KÖK 45-73-M01292_ILGIN TR-4 M01_83838131</t>
  </si>
  <si>
    <t>24.09.2023 09:23:22</t>
  </si>
  <si>
    <t>24.09.2023 09:24:00</t>
  </si>
  <si>
    <t>24.09.2023 09:25:15</t>
  </si>
  <si>
    <t>24.09.2023 19:38:00</t>
  </si>
  <si>
    <t>24.09.2023 09:25:34</t>
  </si>
  <si>
    <t>24.09.2023 12:57:22</t>
  </si>
  <si>
    <t>ÇAMBEL KÖYÜ İÇME SUYU 2 TR 35-27-M00466_A_56382952_56382952</t>
  </si>
  <si>
    <t>24.09.2023 09:25:52</t>
  </si>
  <si>
    <t>24.09.2023 12:35:02</t>
  </si>
  <si>
    <t>24.09.2023 09:26:03</t>
  </si>
  <si>
    <t>24.09.2023 16:27:47</t>
  </si>
  <si>
    <t>24.09.2023 09:29:01</t>
  </si>
  <si>
    <t>24.09.2023 11:35:03</t>
  </si>
  <si>
    <t>24.09.2023 09:29:03</t>
  </si>
  <si>
    <t>24.09.2023 09:31:06</t>
  </si>
  <si>
    <t>24.09.2023 15:44:50</t>
  </si>
  <si>
    <t>24.09.2023 09:31:32</t>
  </si>
  <si>
    <t>24.09.2023 10:11:02</t>
  </si>
  <si>
    <t>SANDAL TR-1 KÖK 45-77-M00007_TR-2 M02_2060313</t>
  </si>
  <si>
    <t>24.09.2023 09:42:22</t>
  </si>
  <si>
    <t>24.09.2023 10:32:12</t>
  </si>
  <si>
    <t>24.09.2023 09:46:42</t>
  </si>
  <si>
    <t>24.09.2023 09:47:15</t>
  </si>
  <si>
    <t>AKSAZ KÖK (OSMANGAZİ EDAŞ) 45-74-M00305Ö_HatBaşıAyırıcı_53135320 M04_53135320</t>
  </si>
  <si>
    <t>24.09.2023 09:47:08</t>
  </si>
  <si>
    <t>24.09.2023 11:14:34</t>
  </si>
  <si>
    <t>L-104 DÜZCE AZMAK 35-14-L00104_DIREK TIPI TRAFO HUCRESI H01_2098882</t>
  </si>
  <si>
    <t>24.09.2023 09:48:36</t>
  </si>
  <si>
    <t>24.09.2023 17:47:15</t>
  </si>
  <si>
    <t>YELKİ TR-20 35-10-L00020_ KÖYLER L03_50105713</t>
  </si>
  <si>
    <t>24.09.2023 09:51:44</t>
  </si>
  <si>
    <t>24.09.2023 10:52:50</t>
  </si>
  <si>
    <t>24.09.2023 09:54:32</t>
  </si>
  <si>
    <t>24.09.2023 11:33:56</t>
  </si>
  <si>
    <t>24.09.2023 09:54:39</t>
  </si>
  <si>
    <t>24.09.2023 11:52:32</t>
  </si>
  <si>
    <t>IŞIKLAR TM 35-02-A00006_HatBaşıAyırıcı_53135750 M23_53135750</t>
  </si>
  <si>
    <t>24.09.2023 09:59:49</t>
  </si>
  <si>
    <t>24.09.2023 17:18:56</t>
  </si>
  <si>
    <t>24.09.2023 10:00:07</t>
  </si>
  <si>
    <t>24.09.2023 10:47:22</t>
  </si>
  <si>
    <t>SEYREK TR-7 KÖK 35-28-M00379_SÜZBEYLİ-TUZCULU M04_2303511</t>
  </si>
  <si>
    <t>24.09.2023 10:01:02</t>
  </si>
  <si>
    <t>24.09.2023 13:10:05</t>
  </si>
  <si>
    <t>SANAYİ SİTESİ TR-1 35-17-M00295_DAĞITIM TRAFO SANAYİ SİTESİ TR-1 M04_66282577</t>
  </si>
  <si>
    <t>24.09.2023 10:01:08</t>
  </si>
  <si>
    <t>24.09.2023 12:12:16</t>
  </si>
  <si>
    <t>24.09.2023 10:01:44</t>
  </si>
  <si>
    <t>24.09.2023 15:09:35</t>
  </si>
  <si>
    <t>TEPECİK KÖYÜ TR-2 45-71-M01287_DIREK TIPI TRAFO HUCRESI H01_2082802</t>
  </si>
  <si>
    <t>24.09.2023 10:05:08</t>
  </si>
  <si>
    <t>24.09.2023 13:37:37</t>
  </si>
  <si>
    <t>TR-142 35-16-L00142_TR-143 L03_72032869</t>
  </si>
  <si>
    <t>24.09.2023 10:08:22</t>
  </si>
  <si>
    <t>24.09.2023 11:06:02</t>
  </si>
  <si>
    <t>K-1203 35-02-K01203_35-02-K01203_2372636</t>
  </si>
  <si>
    <t>24.09.2023 10:08:53</t>
  </si>
  <si>
    <t>24.09.2023 10:37:42</t>
  </si>
  <si>
    <t>GÜMÜŞÇAY KÖK 45-73-M00477_AYDOĞDU M02_2309298</t>
  </si>
  <si>
    <t>24.09.2023 10:09:02</t>
  </si>
  <si>
    <t>24.09.2023 10:09:32</t>
  </si>
  <si>
    <t>24.09.2023 10:14:04</t>
  </si>
  <si>
    <t>24.09.2023 11:13:15</t>
  </si>
  <si>
    <t>M-3121 35-10-M03121_95002715625_95002715625</t>
  </si>
  <si>
    <t>24.09.2023 10:19:22</t>
  </si>
  <si>
    <t>24.09.2023 12:32:45</t>
  </si>
  <si>
    <t>ÖREN TOPRAK SU KÖK 35-27-M00760_ÖREN TOPRAK SULAMA-2 M02_80023989</t>
  </si>
  <si>
    <t>24.09.2023 10:20:32</t>
  </si>
  <si>
    <t>24.09.2023 10:20:45</t>
  </si>
  <si>
    <t>İBRAHİM KIZIL VE ARKADAŞLARI 35-24-M00027_ H_58184874</t>
  </si>
  <si>
    <t>24.09.2023 10:26:47</t>
  </si>
  <si>
    <t>24.09.2023 11:11:30</t>
  </si>
  <si>
    <t>AHMETLİ DM 45-77-M00187_ESKİ SELENDİ M08_80367394</t>
  </si>
  <si>
    <t>24.09.2023 10:35:45</t>
  </si>
  <si>
    <t>24.09.2023 10:36:00</t>
  </si>
  <si>
    <t>SEYİRKENT TR-1 45-83-M00691_ÜÇÜNCÜ KISIM SANAYİ TR-1 M01_61334574</t>
  </si>
  <si>
    <t>24.09.2023 10:38:06</t>
  </si>
  <si>
    <t>24.09.2023 16:47:25</t>
  </si>
  <si>
    <t>PANCAR KÖK 35-26-M00891_HatBaşıAyırıcı_53132700 M02_53132700</t>
  </si>
  <si>
    <t>24.09.2023 10:50:36</t>
  </si>
  <si>
    <t>24.09.2023 11:46:22</t>
  </si>
  <si>
    <t>M-1384 35-02-M01384_35-02-M01384_2362089</t>
  </si>
  <si>
    <t>24.09.2023 10:51:47</t>
  </si>
  <si>
    <t>24.09.2023 11:27:41</t>
  </si>
  <si>
    <t>ERGENEKON TR-12 45-83-M00622_DAĞITIM TRAFOSU M04_2328884</t>
  </si>
  <si>
    <t>24.09.2023 10:56:25</t>
  </si>
  <si>
    <t>24.09.2023 17:00:02</t>
  </si>
  <si>
    <t>GÜRÇEŞME İM 35-03-A00001_ÇALDIRAN K09_2310747</t>
  </si>
  <si>
    <t>24.09.2023 11:02:22</t>
  </si>
  <si>
    <t>24.09.2023 11:50:22</t>
  </si>
  <si>
    <t>GÜRÇEŞME İM 35-03-A00001_AKADEMİ K05_2310744</t>
  </si>
  <si>
    <t>24.09.2023 11:47:19</t>
  </si>
  <si>
    <t>KEMHALLI KÖK 45-86-M00044_UĞURLU KÖK M03_72224733</t>
  </si>
  <si>
    <t>24.09.2023 12:28:54</t>
  </si>
  <si>
    <t>M-223 35-14-M00223_SA B1_5858609</t>
  </si>
  <si>
    <t>24.09.2023 11:21:16</t>
  </si>
  <si>
    <t>24.09.2023 13:30:02</t>
  </si>
  <si>
    <t>KESTELLİ TR-1 45-84-L00036_A_91033637_91033637</t>
  </si>
  <si>
    <t>24.09.2023 11:27:13</t>
  </si>
  <si>
    <t>24.09.2023 12:55:47</t>
  </si>
  <si>
    <t>APANÇEŞME KÖK( TR-1) 35-16-M00683_ARAPLI OVASI KARADİKEN M04_72042357</t>
  </si>
  <si>
    <t>24.09.2023 11:29:40</t>
  </si>
  <si>
    <t>24.09.2023 12:15:51</t>
  </si>
  <si>
    <t>TR-143 35-16-L00143_DIREK TIPI TRAFO HUCRESI H01_2098002</t>
  </si>
  <si>
    <t>24.09.2023 11:32:14</t>
  </si>
  <si>
    <t>24.09.2023 14:08:45</t>
  </si>
  <si>
    <t>K-966 35-02-K00966_35-02-K00966_2364198</t>
  </si>
  <si>
    <t>24.09.2023 11:39:00</t>
  </si>
  <si>
    <t>24.09.2023 12:04:45</t>
  </si>
  <si>
    <t>K-2844 35-01-K02844_35-01-K02844_2347733</t>
  </si>
  <si>
    <t>24.09.2023 11:40:16</t>
  </si>
  <si>
    <t>24.09.2023 11:54:42</t>
  </si>
  <si>
    <t>K-4370 35-03-K04370_911021666_911021666</t>
  </si>
  <si>
    <t>24.09.2023 11:41:24</t>
  </si>
  <si>
    <t>24.09.2023 12:41:15</t>
  </si>
  <si>
    <t>KARABURÇ TR-5 DURSUN BEY 35-31-L00264_A_91234793_91234793</t>
  </si>
  <si>
    <t>24.09.2023 11:41:50</t>
  </si>
  <si>
    <t>24.09.2023 13:35:42</t>
  </si>
  <si>
    <t>PANCAR KÖK 35-26-M00891_KARAKUYU M02_2302862</t>
  </si>
  <si>
    <t>24.09.2023 12:30:17</t>
  </si>
  <si>
    <t>TR-80 35-19-L00080_956678122_956678122</t>
  </si>
  <si>
    <t>24.09.2023 11:55:47</t>
  </si>
  <si>
    <t>24.09.2023 15:30:30</t>
  </si>
  <si>
    <t>TR-2/83 45-83-L00083_45-83-L00083_2357114</t>
  </si>
  <si>
    <t>24.09.2023 12:15:34</t>
  </si>
  <si>
    <t>24.09.2023 13:00:33</t>
  </si>
  <si>
    <t>M-1528 35-03-M01528_913463895_913463895</t>
  </si>
  <si>
    <t>24.09.2023 12:19:58</t>
  </si>
  <si>
    <t>24.09.2023 14:04:56</t>
  </si>
  <si>
    <t>SANAYİ SİTESİ TR-6 (DM-10/14) 35-17-M00501_DAĞITIM TRAFO SANAYİ SİTESİ TR-6(DM-10/14) M03_66285242</t>
  </si>
  <si>
    <t>24.09.2023 12:34:28</t>
  </si>
  <si>
    <t>24.09.2023 13:57:42</t>
  </si>
  <si>
    <t>K-1875 35-09-K01875_97800658_97800658</t>
  </si>
  <si>
    <t>24.09.2023 12:53:07</t>
  </si>
  <si>
    <t>24.09.2023 14:06:06</t>
  </si>
  <si>
    <t>OĞLANANASI TR-3 35-22-M00257_35-22-M00257_2358739</t>
  </si>
  <si>
    <t>24.09.2023 13:02:45</t>
  </si>
  <si>
    <t>24.09.2023 19:54:22</t>
  </si>
  <si>
    <t>24.09.2023 13:05:50</t>
  </si>
  <si>
    <t>24.09.2023 15:11:05</t>
  </si>
  <si>
    <t>24.09.2023 13:08:05</t>
  </si>
  <si>
    <t>24.09.2023 14:45:02</t>
  </si>
  <si>
    <t>YAZIBAŞI DM-4 35-26-M00633_YAZIBAŞI DM-6 M03_2083162</t>
  </si>
  <si>
    <t>24.09.2023 13:09:42</t>
  </si>
  <si>
    <t>24.09.2023 18:51:32</t>
  </si>
  <si>
    <t>DM-2/2 35-28-M00128_TR-90 M01_83507415</t>
  </si>
  <si>
    <t>24.09.2023 13:11:52</t>
  </si>
  <si>
    <t>24.09.2023 15:32:32</t>
  </si>
  <si>
    <t>L-425 BELLONA KABİN 35-18-L00425_950446475_950446475</t>
  </si>
  <si>
    <t>24.09.2023 13:26:57</t>
  </si>
  <si>
    <t>24.09.2023 14:45:14</t>
  </si>
  <si>
    <t>M-1795 GEÇİT 35-02-M01795_M-643 M01_66555773</t>
  </si>
  <si>
    <t>24.09.2023 13:28:29</t>
  </si>
  <si>
    <t>24.09.2023 15:00:44</t>
  </si>
  <si>
    <t>24.09.2023 13:28:47</t>
  </si>
  <si>
    <t>24.09.2023 14:14:16</t>
  </si>
  <si>
    <t>24.09.2023 14:20:06</t>
  </si>
  <si>
    <t>AHMETLİ İM 45-84-A00001_KÖY GRUBU L05_2067789</t>
  </si>
  <si>
    <t>24.09.2023 13:36:32</t>
  </si>
  <si>
    <t>24.09.2023 14:22:42</t>
  </si>
  <si>
    <t>24.09.2023 13:59:51</t>
  </si>
  <si>
    <t>KULA İM 45-77-A00001_DEMİRKÖPRÜ M03_2049496</t>
  </si>
  <si>
    <t>24.09.2023 13:40:30</t>
  </si>
  <si>
    <t>24.09.2023 13:52:08</t>
  </si>
  <si>
    <t>24.09.2023 13:44:50</t>
  </si>
  <si>
    <t>24.09.2023 15:48:30</t>
  </si>
  <si>
    <t>24.09.2023 13:59:42</t>
  </si>
  <si>
    <t>24.09.2023 14:02:15</t>
  </si>
  <si>
    <t>24.09.2023 14:01:40</t>
  </si>
  <si>
    <t>24.09.2023 15:53:12</t>
  </si>
  <si>
    <t>24.09.2023 14:05:21</t>
  </si>
  <si>
    <t>24.09.2023 19:07:37</t>
  </si>
  <si>
    <t>K-1875 35-09-K01875_E_65503919_65503919</t>
  </si>
  <si>
    <t>24.09.2023 15:04:19</t>
  </si>
  <si>
    <t>KAZIKBAĞLARI TR-1 35-16-M00482_D_91356567_91356567</t>
  </si>
  <si>
    <t>24.09.2023 14:11:40</t>
  </si>
  <si>
    <t>24.09.2023 19:54:18</t>
  </si>
  <si>
    <t>24.09.2023 14:11:45</t>
  </si>
  <si>
    <t>24.09.2023 14:28:05</t>
  </si>
  <si>
    <t>DM-2/11 35-26-M00831_DM-2/10 M02_65904496</t>
  </si>
  <si>
    <t>24.09.2023 14:12:55</t>
  </si>
  <si>
    <t>24.09.2023 14:28:52</t>
  </si>
  <si>
    <t>SANAYİ TR-7 (DM-10/15) 35-17-M00502_DAĞITIM TRAFO SANAYİ TR-7(DM-10/15) M03_66284176</t>
  </si>
  <si>
    <t>24.09.2023 14:12:59</t>
  </si>
  <si>
    <t>24.09.2023 14:37:52</t>
  </si>
  <si>
    <t>24.09.2023 14:15:32</t>
  </si>
  <si>
    <t>24.09.2023 14:30:24</t>
  </si>
  <si>
    <t>TR-1/64 DM 45-72-M00064_TR-1/70 M09_66484385</t>
  </si>
  <si>
    <t>24.09.2023 14:19:32</t>
  </si>
  <si>
    <t>24.09.2023 14:40:22</t>
  </si>
  <si>
    <t>24.09.2023 14:23:15</t>
  </si>
  <si>
    <t>24.09.2023 14:54:22</t>
  </si>
  <si>
    <t>24.09.2023 14:23:42</t>
  </si>
  <si>
    <t>24.09.2023 18:05:42</t>
  </si>
  <si>
    <t>KARGIN KÖK 45-71-M00095_HatBaşıAyırıcı_53135193 M07_53135193</t>
  </si>
  <si>
    <t>24.09.2023 14:29:34</t>
  </si>
  <si>
    <t>24.09.2023 20:20:00</t>
  </si>
  <si>
    <t>M-442 35-02-M00442_M-480 M02_2098975</t>
  </si>
  <si>
    <t>24.09.2023 15:01:57</t>
  </si>
  <si>
    <t>24.09.2023 17:21:06</t>
  </si>
  <si>
    <t>KARAMAN GİRİŞ  TR-5 35-31-L00053_47864406_56390608_56390608</t>
  </si>
  <si>
    <t>24.09.2023 15:12:31</t>
  </si>
  <si>
    <t>24.09.2023 15:41:32</t>
  </si>
  <si>
    <t>K-111 35-04-K00111_99438338_99438338</t>
  </si>
  <si>
    <t>24.09.2023 15:14:17</t>
  </si>
  <si>
    <t>24.09.2023 17:04:40</t>
  </si>
  <si>
    <t>TORBALI DM 35-26-M00001_7378918_56358402_56358402</t>
  </si>
  <si>
    <t>24.09.2023 15:15:14</t>
  </si>
  <si>
    <t>24.09.2023 16:22:20</t>
  </si>
  <si>
    <t>24.09.2023 15:25:06</t>
  </si>
  <si>
    <t>24.09.2023 15:27:35</t>
  </si>
  <si>
    <t>24.09.2023 17:13:52</t>
  </si>
  <si>
    <t>YILMAZ BİLGİN SULAMA GRUBU 35-29-L00704_A_91372511_91372511</t>
  </si>
  <si>
    <t>24.09.2023 15:31:42</t>
  </si>
  <si>
    <t>24.09.2023 17:44:40</t>
  </si>
  <si>
    <t>MECİDİYE TR-1 KÖK 45-72-L00078_GÖKÇEKÖY (KÖYLER ÇIKIŞI) L010_66560808</t>
  </si>
  <si>
    <t>24.09.2023 15:32:42</t>
  </si>
  <si>
    <t>24.09.2023 15:42:12</t>
  </si>
  <si>
    <t>GÜLBAHÇE TR-8 35-19-L00268_956673742_956673742</t>
  </si>
  <si>
    <t>24.09.2023 15:33:10</t>
  </si>
  <si>
    <t>24.09.2023 16:39:32</t>
  </si>
  <si>
    <t>KARAMAN GİRİŞ  TR-5 35-31-L00053_35-31-L00053_2364617</t>
  </si>
  <si>
    <t>24.09.2023 16:10:51</t>
  </si>
  <si>
    <t>SİNDELLİ TR-2 45-72-L00480_C_56401855_56401855</t>
  </si>
  <si>
    <t>24.09.2023 15:41:36</t>
  </si>
  <si>
    <t>24.09.2023 17:39:59</t>
  </si>
  <si>
    <t>24.09.2023 15:42:34</t>
  </si>
  <si>
    <t>24.09.2023 15:49:51</t>
  </si>
  <si>
    <t>KESİKKÖY DM 35-28-M00309_MENEMEN İM-1 M04_96738956</t>
  </si>
  <si>
    <t>24.09.2023 15:43:42</t>
  </si>
  <si>
    <t>24.09.2023 15:50:42</t>
  </si>
  <si>
    <t>TR-31 35-17-M00031_950300279_950300279</t>
  </si>
  <si>
    <t>24.09.2023 15:51:29</t>
  </si>
  <si>
    <t>24.09.2023 17:11:43</t>
  </si>
  <si>
    <t>24.09.2023 15:57:57</t>
  </si>
  <si>
    <t>24.09.2023 16:08:13</t>
  </si>
  <si>
    <t>PEHLİVANLAR KÖK 35-27-M00091_ALİ ÖZŞAHİNLER SULAMA M02_72176919</t>
  </si>
  <si>
    <t>24.09.2023 16:02:17</t>
  </si>
  <si>
    <t>24.09.2023 17:28:33</t>
  </si>
  <si>
    <t>24.09.2023 16:32:13</t>
  </si>
  <si>
    <t>24.09.2023 16:42:22</t>
  </si>
  <si>
    <t>24.09.2023 16:33:13</t>
  </si>
  <si>
    <t>24.09.2023 16:41:01</t>
  </si>
  <si>
    <t>24.09.2023 16:33:32</t>
  </si>
  <si>
    <t>24.09.2023 17:14:32</t>
  </si>
  <si>
    <t>24.09.2023 16:45:02</t>
  </si>
  <si>
    <t>24.09.2023 17:36:15</t>
  </si>
  <si>
    <t>ULUKENT DM-2/11 35-28-M00579_953375318_953375318</t>
  </si>
  <si>
    <t>24.09.2023 16:49:37</t>
  </si>
  <si>
    <t>24.09.2023 19:26:48</t>
  </si>
  <si>
    <t>24.09.2023 16:51:41</t>
  </si>
  <si>
    <t>24.09.2023 17:00:14</t>
  </si>
  <si>
    <t>TR-136 35-15-M00136__72374185_72374185</t>
  </si>
  <si>
    <t>24.09.2023 17:01:40</t>
  </si>
  <si>
    <t>24.09.2023 18:10:05</t>
  </si>
  <si>
    <t>BAŞIBÜYÜK GES KÖK-1 45-77-L00375_H-13 GES L06_42016864</t>
  </si>
  <si>
    <t>24.09.2023 17:02:55</t>
  </si>
  <si>
    <t>24.09.2023 18:54:41</t>
  </si>
  <si>
    <t>24.09.2023 17:03:32</t>
  </si>
  <si>
    <t>24.09.2023 17:10:52</t>
  </si>
  <si>
    <t>ÇIRPI TR-1-2/3 35-20-M00008_955199858_955199858</t>
  </si>
  <si>
    <t>24.09.2023 17:15:18</t>
  </si>
  <si>
    <t>24.09.2023 19:37:18</t>
  </si>
  <si>
    <t>TR-49 35-26-M00049_35-26-M00049_65984284</t>
  </si>
  <si>
    <t>24.09.2023 17:17:04</t>
  </si>
  <si>
    <t>24.09.2023 18:14:00</t>
  </si>
  <si>
    <t>TR-1/3 45-72-M00003_B B01b_92686814</t>
  </si>
  <si>
    <t>24.09.2023 17:29:40</t>
  </si>
  <si>
    <t>24.09.2023 20:36:57</t>
  </si>
  <si>
    <t>GELENBE TR-1 45-76-L00060_95002722587_95002722587</t>
  </si>
  <si>
    <t>24.09.2023 17:36:03</t>
  </si>
  <si>
    <t>24.09.2023 19:56:31</t>
  </si>
  <si>
    <t>24.09.2023 17:37:12</t>
  </si>
  <si>
    <t>24.09.2023 17:42:48</t>
  </si>
  <si>
    <t>24.09.2023 17:39:40</t>
  </si>
  <si>
    <t>24.09.2023 18:38:09</t>
  </si>
  <si>
    <t>KARADERE TR 1 35-24-L00035_35-24-L00035_2358707</t>
  </si>
  <si>
    <t>24.09.2023 17:39:43</t>
  </si>
  <si>
    <t>24.09.2023 18:33:53</t>
  </si>
  <si>
    <t>24.09.2023 17:47:18</t>
  </si>
  <si>
    <t>24.09.2023 18:01:52</t>
  </si>
  <si>
    <t>GÖÇBEYLİ DM 35-16-M00139_BERGAMA T.M.-GERİLİM M04_72044623</t>
  </si>
  <si>
    <t>24.09.2023 17:53:35</t>
  </si>
  <si>
    <t>24.09.2023 17:53:42</t>
  </si>
  <si>
    <t>24.09.2023 18:57:02</t>
  </si>
  <si>
    <t>M-1097 GEÇİT 35-03-M01097_M-733 M02_66735538</t>
  </si>
  <si>
    <t>24.09.2023 18:00:12</t>
  </si>
  <si>
    <t>24.09.2023 18:40:32</t>
  </si>
  <si>
    <t>MEDAR TR-3 45-72-L00286_45-72-L00286_66526025</t>
  </si>
  <si>
    <t>24.09.2023 18:07:52</t>
  </si>
  <si>
    <t>24.09.2023 20:50:32</t>
  </si>
  <si>
    <t>SARIKAYA MERKEZ TR-1 35-32-L00063__91194220_91194220</t>
  </si>
  <si>
    <t>24.09.2023 18:15:17</t>
  </si>
  <si>
    <t>24.09.2023 20:19:52</t>
  </si>
  <si>
    <t>TR-1/67 (CEZAEVİ YANI) 45-83-M00067_BELEDİYE ŞANTİYE M06_83841074</t>
  </si>
  <si>
    <t>24.09.2023 18:19:49</t>
  </si>
  <si>
    <t>24.09.2023 19:33:32</t>
  </si>
  <si>
    <t>KARAAĞAÇLI TR-1 45-71-M01904_ M03_2334945</t>
  </si>
  <si>
    <t>24.09.2023 18:32:40</t>
  </si>
  <si>
    <t>24.09.2023 22:09:40</t>
  </si>
  <si>
    <t>TR-1/6 45-72-M00006_TR-1/7 M02_83423366</t>
  </si>
  <si>
    <t>24.09.2023 18:38:01</t>
  </si>
  <si>
    <t>24.09.2023 19:38:30</t>
  </si>
  <si>
    <t>24.09.2023 18:39:02</t>
  </si>
  <si>
    <t>24.09.2023 18:41:32</t>
  </si>
  <si>
    <t>YENİFOÇA TR-48 35-23-M00048_B_91427321_91427321</t>
  </si>
  <si>
    <t>24.09.2023 18:41:58</t>
  </si>
  <si>
    <t>24.09.2023 19:45:17</t>
  </si>
  <si>
    <t>K-782 35-01-K00782_911105790_911105790</t>
  </si>
  <si>
    <t>24.09.2023 18:48:31</t>
  </si>
  <si>
    <t>24.09.2023 20:01:16</t>
  </si>
  <si>
    <t>YAZIBAŞI DM-4 35-26-M00633_KİPA KABİN GİRİŞ M04_2308926</t>
  </si>
  <si>
    <t>24.09.2023 18:51:52</t>
  </si>
  <si>
    <t>24.09.2023 21:06:25</t>
  </si>
  <si>
    <t>İLYASLAR TR-4 45-76-M00101_955246374_955246374</t>
  </si>
  <si>
    <t>24.09.2023 18:57:52</t>
  </si>
  <si>
    <t>24.09.2023 20:45:51</t>
  </si>
  <si>
    <t>K-2786 35-01-K02786_35-01-K02786_2364783</t>
  </si>
  <si>
    <t>24.09.2023 19:03:42</t>
  </si>
  <si>
    <t>24.09.2023 20:01:55</t>
  </si>
  <si>
    <t>ULUDERBENT TR-4 45-73-M00541_A_56403336_56403336</t>
  </si>
  <si>
    <t>24.09.2023 19:21:21</t>
  </si>
  <si>
    <t>24.09.2023 21:19:31</t>
  </si>
  <si>
    <t>ŞAŞAL TR-1 35-22-M00283_955254267_955254267</t>
  </si>
  <si>
    <t>24.09.2023 19:22:09</t>
  </si>
  <si>
    <t>24.09.2023 22:37:56</t>
  </si>
  <si>
    <t>BALIKLIOVA TR-5 35-19-L00374_35-19-L00374_81735148</t>
  </si>
  <si>
    <t>24.09.2023 19:27:23</t>
  </si>
  <si>
    <t>24.09.2023 20:00:14</t>
  </si>
  <si>
    <t>ÇATALOLUK DM 45-74-M00227_HatBaşıAyırıcı_80313742 M07_80313742</t>
  </si>
  <si>
    <t>24.09.2023 19:31:04</t>
  </si>
  <si>
    <t>24.09.2023 20:24:52</t>
  </si>
  <si>
    <t>K-4163 35-02-K04163_DIREK TIPI TRAFO HUCRESI H01_2050334</t>
  </si>
  <si>
    <t>24.09.2023 19:34:43</t>
  </si>
  <si>
    <t>24.09.2023 20:41:32</t>
  </si>
  <si>
    <t>YENİFOÇA TR-11 35-23-M00011_A_56365422_56365422</t>
  </si>
  <si>
    <t>24.09.2023 19:42:22</t>
  </si>
  <si>
    <t>24.09.2023 21:02:30</t>
  </si>
  <si>
    <t>UZUNKÖY TR-1 35-31-L00144_95001220108_95001220108</t>
  </si>
  <si>
    <t>24.09.2023 19:43:42</t>
  </si>
  <si>
    <t>24.09.2023 22:32:29</t>
  </si>
  <si>
    <t>TR-1/86-A (NAME SOKAK TRF) 45-83-M00271_A_91193596_91193596</t>
  </si>
  <si>
    <t>24.09.2023 19:50:29</t>
  </si>
  <si>
    <t>24.09.2023 20:34:17</t>
  </si>
  <si>
    <t>KAZIKBAĞLARI TR-1 35-16-M00482_35-16-M00482_2364645</t>
  </si>
  <si>
    <t>24.09.2023 20:04:12</t>
  </si>
  <si>
    <t>KARABULU KÖK 35-31-L00227_UMURLU L05_2119139</t>
  </si>
  <si>
    <t>24.09.2023 20:02:12</t>
  </si>
  <si>
    <t>24.09.2023 20:07:15</t>
  </si>
  <si>
    <t>SEYREK TR-6 35-28-M00910_95002680483_95002680483</t>
  </si>
  <si>
    <t>24.09.2023 20:11:46</t>
  </si>
  <si>
    <t>24.09.2023 21:55:28</t>
  </si>
  <si>
    <t>DM-5/TR-8 45-72-M00562_956511309_956511309</t>
  </si>
  <si>
    <t>24.09.2023 20:13:56</t>
  </si>
  <si>
    <t>24.09.2023 21:26:55</t>
  </si>
  <si>
    <t>SARIKAYA MERKEZ TR-1 35-32-L00063_35-32-L00063_2361361</t>
  </si>
  <si>
    <t>24.09.2023 20:47:24</t>
  </si>
  <si>
    <t>SARILAR TR-1 45-72-L00217_B_56392275_56392275</t>
  </si>
  <si>
    <t>24.09.2023 20:24:27</t>
  </si>
  <si>
    <t>24.09.2023 21:22:46</t>
  </si>
  <si>
    <t>24.09.2023 20:29:22</t>
  </si>
  <si>
    <t>24.09.2023 21:25:23</t>
  </si>
  <si>
    <t>TR-59 35-16-L00059__90949802_90949802</t>
  </si>
  <si>
    <t>24.09.2023 20:49:22</t>
  </si>
  <si>
    <t>24.09.2023 21:34:05</t>
  </si>
  <si>
    <t>SELENDİ TR-10 45-81-M00010_C_56362078_56362078</t>
  </si>
  <si>
    <t>24.09.2023 21:11:28</t>
  </si>
  <si>
    <t>24.09.2023 21:41:53</t>
  </si>
  <si>
    <t>SARILAR TR-1 45-72-L00217_45-72-L00217_2370546</t>
  </si>
  <si>
    <t>24.09.2023 22:08:34</t>
  </si>
  <si>
    <t>BALÇOVA İM 35-07-A00001_TERMAL K08_42778783</t>
  </si>
  <si>
    <t>24.09.2023 21:31:02</t>
  </si>
  <si>
    <t>24.09.2023 23:19:02</t>
  </si>
  <si>
    <t>TR-59 35-16-L00059_35-16-L00059_2349934</t>
  </si>
  <si>
    <t>24.09.2023 21:51:35</t>
  </si>
  <si>
    <t>24.09.2023 22:06:10</t>
  </si>
  <si>
    <t>25.09.2023 00:26:00</t>
  </si>
  <si>
    <t>24.09.2023 22:24:32</t>
  </si>
  <si>
    <t>24.09.2023 23:24:25</t>
  </si>
  <si>
    <t>M-2793 35-01-M02793_912917162_912917162</t>
  </si>
  <si>
    <t>24.09.2023 23:39:17</t>
  </si>
  <si>
    <t>25.09.2023 00:29:20</t>
  </si>
  <si>
    <t>M-326 35-03-M00326_910725845_910725845</t>
  </si>
  <si>
    <t>24.09.2023 23:57:59</t>
  </si>
  <si>
    <t>25.09.2023 00:54:27</t>
  </si>
  <si>
    <t>25.09.2023 00:19:42</t>
  </si>
  <si>
    <t>25.09.2023 00:20:00</t>
  </si>
  <si>
    <t>EBSO TM 35-09-A00001_EBSO-11 K40_2312295</t>
  </si>
  <si>
    <t>25.09.2023 01:02:22</t>
  </si>
  <si>
    <t>25.09.2023 01:25:32</t>
  </si>
  <si>
    <t>25.09.2023 01:04:22</t>
  </si>
  <si>
    <t>25.09.2023 02:12:52</t>
  </si>
  <si>
    <t>MURADİYE TR-5 (ESKİ MEZARLIK YANI) 45-71-M00204_BELEDİYE M10_89325513</t>
  </si>
  <si>
    <t>25.09.2023 01:04:32</t>
  </si>
  <si>
    <t>25.09.2023 01:46:54</t>
  </si>
  <si>
    <t>K-1526 35-02-K01526_A a1b_5854217</t>
  </si>
  <si>
    <t>25.09.2023 01:56:21</t>
  </si>
  <si>
    <t>25.09.2023 05:31:53</t>
  </si>
  <si>
    <t>SARUHANLI DM 45-80-M00001_BELEN HALİTPAŞA M10_2324162</t>
  </si>
  <si>
    <t>25.09.2023 02:00:05</t>
  </si>
  <si>
    <t>25.09.2023 03:03:09</t>
  </si>
  <si>
    <t>SARUHANLI DM 45-80-M00001_KOLDERE M11_84122774</t>
  </si>
  <si>
    <t>25.09.2023 02:03:33</t>
  </si>
  <si>
    <t>25.09.2023 03:02:37</t>
  </si>
  <si>
    <t>KOLDERE KÖK 45-80-M00051_GÜMÜLCELİ M011_73403248</t>
  </si>
  <si>
    <t>25.09.2023 03:14:52</t>
  </si>
  <si>
    <t>25.09.2023 03:35:24</t>
  </si>
  <si>
    <t>SARUHANLI DM 45-80-M00001_HACIRAHMANLI M13_2324164</t>
  </si>
  <si>
    <t>25.09.2023 04:00:15</t>
  </si>
  <si>
    <t>25.09.2023 05:00:00</t>
  </si>
  <si>
    <t>25.09.2023 04:05:02</t>
  </si>
  <si>
    <t>25.09.2023 07:24:22</t>
  </si>
  <si>
    <t>BELENYAKA TR-1 45-73-M00713_A_56387707_56387707</t>
  </si>
  <si>
    <t>25.09.2023 05:49:16</t>
  </si>
  <si>
    <t>25.09.2023 09:27:57</t>
  </si>
  <si>
    <t>25.09.2023 06:46:00</t>
  </si>
  <si>
    <t>25.09.2023 07:01:24</t>
  </si>
  <si>
    <t>25.09.2023 06:56:45</t>
  </si>
  <si>
    <t>25.09.2023 07:11:42</t>
  </si>
  <si>
    <t>25.09.2023 06:56:52</t>
  </si>
  <si>
    <t>25.09.2023 08:45:16</t>
  </si>
  <si>
    <t>25.09.2023 07:06:42</t>
  </si>
  <si>
    <t>25.09.2023 07:07:00</t>
  </si>
  <si>
    <t>25.09.2023 07:15:52</t>
  </si>
  <si>
    <t>25.09.2023 08:39:02</t>
  </si>
  <si>
    <t>25.09.2023 07:18:12</t>
  </si>
  <si>
    <t>25.09.2023 07:18:43</t>
  </si>
  <si>
    <t>YAKACIK TR-3 35-20-L00240_D_91258741_91258741</t>
  </si>
  <si>
    <t>25.09.2023 07:18:29</t>
  </si>
  <si>
    <t>25.09.2023 08:49:55</t>
  </si>
  <si>
    <t>25.09.2023 07:33:45</t>
  </si>
  <si>
    <t>25.09.2023 09:48:42</t>
  </si>
  <si>
    <t>25.09.2023 07:49:42</t>
  </si>
  <si>
    <t>25.09.2023 11:45:03</t>
  </si>
  <si>
    <t>25.09.2023 08:03:45</t>
  </si>
  <si>
    <t>25.09.2023 08:04:22</t>
  </si>
  <si>
    <t>NİLSAN KÖK 35-26-M00725_HASUN SULAMA M06_65911192</t>
  </si>
  <si>
    <t>25.09.2023 08:06:02</t>
  </si>
  <si>
    <t>25.09.2023 09:52:39</t>
  </si>
  <si>
    <t>25.09.2023 08:16:12</t>
  </si>
  <si>
    <t>25.09.2023 10:43:59</t>
  </si>
  <si>
    <t>25.09.2023 08:20:56</t>
  </si>
  <si>
    <t>25.09.2023 08:27:37</t>
  </si>
  <si>
    <t>SAKARLI KÖK 45-76-M00046_KOCAİSKAN M03_72214504</t>
  </si>
  <si>
    <t>25.09.2023 08:27:56</t>
  </si>
  <si>
    <t>25.09.2023 08:34:19</t>
  </si>
  <si>
    <t>25.09.2023 08:31:12</t>
  </si>
  <si>
    <t>25.09.2023 10:05:33</t>
  </si>
  <si>
    <t>KÖPRÜBAŞI TR-26 45-86-M00369_45-86-M00369_91773684</t>
  </si>
  <si>
    <t>25.09.2023 08:33:42</t>
  </si>
  <si>
    <t>25.09.2023 12:43:22</t>
  </si>
  <si>
    <t>25.09.2023 08:33:46</t>
  </si>
  <si>
    <t>25.09.2023 09:37:52</t>
  </si>
  <si>
    <t>25.09.2023 08:34:45</t>
  </si>
  <si>
    <t>25.09.2023 09:04:42</t>
  </si>
  <si>
    <t>DM-3 35-29-M00003_TİRE İM- DM-1 M01_72188037</t>
  </si>
  <si>
    <t>25.09.2023 08:36:32</t>
  </si>
  <si>
    <t>25.09.2023 09:07:15</t>
  </si>
  <si>
    <t>25.09.2023 08:37:02</t>
  </si>
  <si>
    <t>25.09.2023 08:37:15</t>
  </si>
  <si>
    <t>TR-11/9B 45-71-M01981_D_56365153_56365153</t>
  </si>
  <si>
    <t>25.09.2023 08:44:52</t>
  </si>
  <si>
    <t>25.09.2023 12:09:28</t>
  </si>
  <si>
    <t>K-2746 35-03-K02746_35-03-K02746_41968708</t>
  </si>
  <si>
    <t>25.09.2023 08:47:51</t>
  </si>
  <si>
    <t>25.09.2023 09:05:17</t>
  </si>
  <si>
    <t>YAKACIK TR-3 35-20-L00240_35-20-L00240_2372273</t>
  </si>
  <si>
    <t>25.09.2023 09:48:36</t>
  </si>
  <si>
    <t>25.09.2023 08:55:45</t>
  </si>
  <si>
    <t>25.09.2023 17:17:32</t>
  </si>
  <si>
    <t>SOMA TR-16/6 45-82-M00098_DAĞITIM TRAFOSU M03_72190383</t>
  </si>
  <si>
    <t>25.09.2023 08:56:54</t>
  </si>
  <si>
    <t>25.09.2023 14:37:18</t>
  </si>
  <si>
    <t>L-307 35-18-L00307_35-18-L00307_72104745</t>
  </si>
  <si>
    <t>25.09.2023 08:58:12</t>
  </si>
  <si>
    <t>25.09.2023 14:38:47</t>
  </si>
  <si>
    <t>DM-18/04 45-71-M00259_45-71-M00259_84451581</t>
  </si>
  <si>
    <t>25.09.2023 08:58:56</t>
  </si>
  <si>
    <t>25.09.2023 11:01:21</t>
  </si>
  <si>
    <t>M-943 35-04-M00943_DAĞITIM TRAFOSU M03_66937195</t>
  </si>
  <si>
    <t>25.09.2023 08:59:01</t>
  </si>
  <si>
    <t>25.09.2023 12:07:05</t>
  </si>
  <si>
    <t>SOMA TR-15 45-82-M00525_DAHİLİ TRAFO M04_79767450</t>
  </si>
  <si>
    <t>25.09.2023 08:59:50</t>
  </si>
  <si>
    <t>25.09.2023 14:10:12</t>
  </si>
  <si>
    <t>DM08/TR19 45-73-M00065_45-73-M00065_66875871</t>
  </si>
  <si>
    <t>25.09.2023 09:00:28</t>
  </si>
  <si>
    <t>25.09.2023 10:56:12</t>
  </si>
  <si>
    <t>MENDERES DM-3/TR-1 35-22-M00033_DM-3/TR-21 M01_2331654</t>
  </si>
  <si>
    <t>25.09.2023 09:02:30</t>
  </si>
  <si>
    <t>25.09.2023 12:09:02</t>
  </si>
  <si>
    <t>25.09.2023 09:03:50</t>
  </si>
  <si>
    <t>25.09.2023 11:56:05</t>
  </si>
  <si>
    <t>K-3193 35-03-K03193_A K3193-A2b_5811909</t>
  </si>
  <si>
    <t>25.09.2023 09:05:38</t>
  </si>
  <si>
    <t>25.09.2023 10:14:36</t>
  </si>
  <si>
    <t>MENDERES DM-3/TR-1 35-22-M00033_DM-3/TR-34 M14_2305822</t>
  </si>
  <si>
    <t>25.09.2023 09:08:22</t>
  </si>
  <si>
    <t>25.09.2023 12:06:22</t>
  </si>
  <si>
    <t>M-850 KARAÇAM KÖK 35-02-M00850_BENZİNLİK M08_2065602</t>
  </si>
  <si>
    <t>25.09.2023 09:09:06</t>
  </si>
  <si>
    <t>25.09.2023 14:06:49</t>
  </si>
  <si>
    <t>M-2543 35-02-M02543_ DOĞANÇAY-2 (M-2543) M14_73560360</t>
  </si>
  <si>
    <t>25.09.2023 09:09:43</t>
  </si>
  <si>
    <t>25.09.2023 09:23:10</t>
  </si>
  <si>
    <t>M-2543 35-02-M02543_OSMANGAZİ-1 M23_73560369</t>
  </si>
  <si>
    <t>25.09.2023 09:10:00</t>
  </si>
  <si>
    <t>25.09.2023 09:13:52</t>
  </si>
  <si>
    <t>TR-29 35-17-M00029_35-17-M00029_72297101</t>
  </si>
  <si>
    <t>25.09.2023 09:10:05</t>
  </si>
  <si>
    <t>25.09.2023 12:26:13</t>
  </si>
  <si>
    <t>KADIKÖY TR-3 35-16-M00147_35-16-M00147_2369330</t>
  </si>
  <si>
    <t>25.09.2023 09:10:13</t>
  </si>
  <si>
    <t>25.09.2023 12:03:15</t>
  </si>
  <si>
    <t>SÜZBEYLİ TR-1 35-28-M00421_A_56374363_56374363</t>
  </si>
  <si>
    <t>25.09.2023 09:10:19</t>
  </si>
  <si>
    <t>25.09.2023 14:58:24</t>
  </si>
  <si>
    <t>GÖÇBEYLİ DM 35-16-M00139_GÖÇBEYLİ TARIMSAL SULAMA M02_72044677</t>
  </si>
  <si>
    <t>25.09.2023 09:10:20</t>
  </si>
  <si>
    <t>25.09.2023 10:33:46</t>
  </si>
  <si>
    <t>M-2542 35-02-M02542_M-1046 M06_81703171</t>
  </si>
  <si>
    <t>25.09.2023 09:10:45</t>
  </si>
  <si>
    <t>25.09.2023 09:55:16</t>
  </si>
  <si>
    <t>M-997 35-03-M00997_M-3178 M01_41942186</t>
  </si>
  <si>
    <t>25.09.2023 09:10:59</t>
  </si>
  <si>
    <t>25.09.2023 13:46:32</t>
  </si>
  <si>
    <t>AKHİSAR İM 45-72-A00001_BAŞLAMIŞ L02_2308694</t>
  </si>
  <si>
    <t>25.09.2023 09:11:13</t>
  </si>
  <si>
    <t>25.09.2023 16:11:32</t>
  </si>
  <si>
    <t>25.09.2023 09:13:36</t>
  </si>
  <si>
    <t>25.09.2023 15:33:52</t>
  </si>
  <si>
    <t>EMİRALEM TR-9 35-28-M00232_A_91341471_91341471</t>
  </si>
  <si>
    <t>25.09.2023 09:15:06</t>
  </si>
  <si>
    <t>25.09.2023 10:37:41</t>
  </si>
  <si>
    <t>GERMİYAN İM 35-18-A00004_ŞİFNE L06_2064616</t>
  </si>
  <si>
    <t>25.09.2023 09:17:30</t>
  </si>
  <si>
    <t>25.09.2023 09:22:16</t>
  </si>
  <si>
    <t>25.09.2023 09:17:31</t>
  </si>
  <si>
    <t>25.09.2023 17:23:22</t>
  </si>
  <si>
    <t>SELÇUK İM/DM 35-13-A00004_HatBaşıAyırıcı_53132555 L05_53132555</t>
  </si>
  <si>
    <t>25.09.2023 09:18:32</t>
  </si>
  <si>
    <t>SEFERİHİSAR İM 35-14-A00002_DM1/TR18 ŞEHİR-4 M12_72378339</t>
  </si>
  <si>
    <t>25.09.2023 09:19:28</t>
  </si>
  <si>
    <t>25.09.2023 12:00:54</t>
  </si>
  <si>
    <t>CEYNAK KÖK 35-17-M00264_ŞEHİT KEMAL GİRİŞİ M04_66447951</t>
  </si>
  <si>
    <t>25.09.2023 09:20:02</t>
  </si>
  <si>
    <t>25.09.2023 10:07:45</t>
  </si>
  <si>
    <t>DAĞDERE DM 45-72-M00097_ÇITAK M05_2329940</t>
  </si>
  <si>
    <t>25.09.2023 09:21:51</t>
  </si>
  <si>
    <t>25.09.2023 15:49:02</t>
  </si>
  <si>
    <t>L-470 KÖK 35-18-L00470_REİSDERE L04_72090182</t>
  </si>
  <si>
    <t>25.09.2023 09:22:47</t>
  </si>
  <si>
    <t>25.09.2023 10:03:06</t>
  </si>
  <si>
    <t>25.09.2023 09:24:12</t>
  </si>
  <si>
    <t>25.09.2023 17:25:08</t>
  </si>
  <si>
    <t>HAYKIRAN TR-2 35-28-M00201_A_56357555_56357555</t>
  </si>
  <si>
    <t>25.09.2023 09:24:31</t>
  </si>
  <si>
    <t>25.09.2023 18:15:05</t>
  </si>
  <si>
    <t>K-1212 35-07-K01212_K-2580 K03_48352736</t>
  </si>
  <si>
    <t>25.09.2023 09:30:15</t>
  </si>
  <si>
    <t>25.09.2023 14:38:35</t>
  </si>
  <si>
    <t>25.09.2023 09:31:23</t>
  </si>
  <si>
    <t>25.09.2023 11:02:52</t>
  </si>
  <si>
    <t>TR-128 35-16-L00128_TR-129 L02_72034362</t>
  </si>
  <si>
    <t>25.09.2023 09:36:13</t>
  </si>
  <si>
    <t>25.09.2023 10:02:42</t>
  </si>
  <si>
    <t>25.09.2023 09:36:23</t>
  </si>
  <si>
    <t>25.09.2023 11:14:08</t>
  </si>
  <si>
    <t>25.09.2023 09:36:27</t>
  </si>
  <si>
    <t>25.09.2023 17:41:32</t>
  </si>
  <si>
    <t>SAKARLI KÖK 45-76-M00046_HatBaşıAyırıcı_53136428 M03_53136428</t>
  </si>
  <si>
    <t>25.09.2023 09:37:10</t>
  </si>
  <si>
    <t>25.09.2023 11:18:42</t>
  </si>
  <si>
    <t>GÜNEŞLİ EVCİLER TR-3 45-75-M00060_945599430_945599430</t>
  </si>
  <si>
    <t>25.09.2023 09:39:09</t>
  </si>
  <si>
    <t>25.09.2023 11:46:34</t>
  </si>
  <si>
    <t>DAĞDERE DM 45-72-M00097_DAĞDERE MERKEZ M04_2329941</t>
  </si>
  <si>
    <t>25.09.2023 09:39:33</t>
  </si>
  <si>
    <t>25.09.2023 15:20:02</t>
  </si>
  <si>
    <t>TR-1/5 45-72-M00005_45-72-M00005_83483741</t>
  </si>
  <si>
    <t>25.09.2023 09:39:59</t>
  </si>
  <si>
    <t>25.09.2023 12:57:32</t>
  </si>
  <si>
    <t>K-3322 35-09-K03322_97755066_97755066</t>
  </si>
  <si>
    <t>25.09.2023 09:45:58</t>
  </si>
  <si>
    <t>25.09.2023 11:41:58</t>
  </si>
  <si>
    <t>25.09.2023 11:19:15</t>
  </si>
  <si>
    <t>GELENBE İM 45-76-A00001_ALACALAR L02_2326556</t>
  </si>
  <si>
    <t>25.09.2023 09:50:54</t>
  </si>
  <si>
    <t>25.09.2023 16:12:35</t>
  </si>
  <si>
    <t>BALIKLIOVA TR-3 35-19-L00324_954859245_954859245</t>
  </si>
  <si>
    <t>25.09.2023 09:54:57</t>
  </si>
  <si>
    <t>25.09.2023 13:09:21</t>
  </si>
  <si>
    <t>M-1470 35-02-M01470_M-3066 M04_2055264</t>
  </si>
  <si>
    <t>25.09.2023 12:43:31</t>
  </si>
  <si>
    <t>TOKMAKLI KÖK 45-86-M00047_HatBaşıAyırıcı_53133095 M05_53133095</t>
  </si>
  <si>
    <t>25.09.2023 09:56:28</t>
  </si>
  <si>
    <t>25.09.2023 10:47:42</t>
  </si>
  <si>
    <t>25.09.2023 09:56:52</t>
  </si>
  <si>
    <t>25.09.2023 10:21:32</t>
  </si>
  <si>
    <t>25.09.2023 09:57:31</t>
  </si>
  <si>
    <t>25.09.2023 17:50:22</t>
  </si>
  <si>
    <t>MÜBECCEL TARIMSAL SULAMA 35-16-M00689_HAMZALI SÜLEYMANİYE TR-2 M03_83181159</t>
  </si>
  <si>
    <t>25.09.2023 09:57:57</t>
  </si>
  <si>
    <t>25.09.2023 11:04:53</t>
  </si>
  <si>
    <t>YENİ ÇİFTLİK TR-3 35-32-L00079_DIREK TIPI TRAFO HUCRESI H01_2039750</t>
  </si>
  <si>
    <t>25.09.2023 09:59:41</t>
  </si>
  <si>
    <t>25.09.2023 16:04:32</t>
  </si>
  <si>
    <t>25.09.2023 10:00:03</t>
  </si>
  <si>
    <t>25.09.2023 10:05:21</t>
  </si>
  <si>
    <t>M-2542 35-02-M02542_B B4_5893545</t>
  </si>
  <si>
    <t>25.09.2023 10:00:04</t>
  </si>
  <si>
    <t>25.09.2023 10:33:50</t>
  </si>
  <si>
    <t>AFŞAR TR-4 45-79-M00335_45-79-M00335_2349847</t>
  </si>
  <si>
    <t>25.09.2023 10:00:25</t>
  </si>
  <si>
    <t>25.09.2023 15:25:02</t>
  </si>
  <si>
    <t>25.09.2023 10:00:32</t>
  </si>
  <si>
    <t>25.09.2023 18:02:53</t>
  </si>
  <si>
    <t>ŞEHİT KEMAL KÖK 35-17-M00449_M-448 M01_66442994</t>
  </si>
  <si>
    <t>25.09.2023 10:04:57</t>
  </si>
  <si>
    <t>25.09.2023 10:37:24</t>
  </si>
  <si>
    <t>HACIHALİLLER TR-2 45-71-M01785_B_56403652_56403652</t>
  </si>
  <si>
    <t>25.09.2023 10:13:19</t>
  </si>
  <si>
    <t>25.09.2023 11:11:12</t>
  </si>
  <si>
    <t>GÜNEŞLİ OVA TR 45-75-M00166_DIREK TIPI TRAFO HUCRESI H01_2085593</t>
  </si>
  <si>
    <t>25.09.2023 10:18:52</t>
  </si>
  <si>
    <t>25.09.2023 13:04:45</t>
  </si>
  <si>
    <t>25.09.2023 10:19:58</t>
  </si>
  <si>
    <t>25.09.2023 13:15:51</t>
  </si>
  <si>
    <t>TR-60 45-77-L00060_DAĞITIM TRAFOSU L06_74849968</t>
  </si>
  <si>
    <t>25.09.2023 10:22:34</t>
  </si>
  <si>
    <t>25.09.2023 14:25:32</t>
  </si>
  <si>
    <t>L-11 PTT ÖNÜ 35-14-L00011_9632213 l11 e3_5952013</t>
  </si>
  <si>
    <t>25.09.2023 10:26:42</t>
  </si>
  <si>
    <t>25.09.2023 11:52:16</t>
  </si>
  <si>
    <t>BALABANLI DM 35-15-M00280_BOZCAYAKA DM M02_72306321</t>
  </si>
  <si>
    <t>25.09.2023 10:28:32</t>
  </si>
  <si>
    <t>25.09.2023 10:40:42</t>
  </si>
  <si>
    <t>TR-65 45-77-L00065_DAĞITIM  TRAFOSU L06_2330690</t>
  </si>
  <si>
    <t>25.09.2023 10:36:51</t>
  </si>
  <si>
    <t>25.09.2023 14:19:02</t>
  </si>
  <si>
    <t>YENİ FOÇA TR-26 35-23-M00026_B_56399601_56399601</t>
  </si>
  <si>
    <t>25.09.2023 10:43:15</t>
  </si>
  <si>
    <t>25.09.2023 11:35:16</t>
  </si>
  <si>
    <t>DM-18 (UNCU BOZKÖY) 45-71-M00213_953223054_953223054</t>
  </si>
  <si>
    <t>25.09.2023 10:43:40</t>
  </si>
  <si>
    <t>25.09.2023 16:44:14</t>
  </si>
  <si>
    <t>SARUHANLI TR-32 45-80-M00032_45-80-M00032_2356750</t>
  </si>
  <si>
    <t>25.09.2023 10:43:42</t>
  </si>
  <si>
    <t>25.09.2023 11:42:12</t>
  </si>
  <si>
    <t>25.09.2023 10:57:47</t>
  </si>
  <si>
    <t>25.09.2023 15:32:38</t>
  </si>
  <si>
    <t>K-1879 35-09-K01879_915127553_915127553</t>
  </si>
  <si>
    <t>25.09.2023 10:59:08</t>
  </si>
  <si>
    <t>25.09.2023 12:40:55</t>
  </si>
  <si>
    <t>KARABULU KÖK 35-31-L00227_TUMBULLAR L03_2337015</t>
  </si>
  <si>
    <t>25.09.2023 11:05:15</t>
  </si>
  <si>
    <t>25.09.2023 14:40:00</t>
  </si>
  <si>
    <t>MORALILAR İM 45-72-A00002_MORALILAR ŞEHİR L05_2097903</t>
  </si>
  <si>
    <t>25.09.2023 11:05:32</t>
  </si>
  <si>
    <t>25.09.2023 11:05:52</t>
  </si>
  <si>
    <t>KIZLARALANI KÖK 45-72-L00698_KIZLARALANI ÇIKIŞ L02_66587077</t>
  </si>
  <si>
    <t>25.09.2023 11:08:42</t>
  </si>
  <si>
    <t>25.09.2023 12:15:02</t>
  </si>
  <si>
    <t>KAMİLLER TR-1 45-81-M00093_45-81-M00093_2356634</t>
  </si>
  <si>
    <t>25.09.2023 11:10:35</t>
  </si>
  <si>
    <t>25.09.2023 12:50:33</t>
  </si>
  <si>
    <t>25.09.2023 11:17:32</t>
  </si>
  <si>
    <t>25.09.2023 12:03:12</t>
  </si>
  <si>
    <t>SAZOBA DM 45-72-M00413_BEYOBA ÇIKIŞ M05_2331529</t>
  </si>
  <si>
    <t>25.09.2023 11:19:52</t>
  </si>
  <si>
    <t>25.09.2023 18:30:00</t>
  </si>
  <si>
    <t>25.09.2023 11:22:33</t>
  </si>
  <si>
    <t>25.09.2023 12:01:55</t>
  </si>
  <si>
    <t>EMİRHACILI TR-1 45-78-L00605_45-78-L00605_2354602</t>
  </si>
  <si>
    <t>25.09.2023 11:22:50</t>
  </si>
  <si>
    <t>25.09.2023 16:14:03</t>
  </si>
  <si>
    <t>25.09.2023 11:26:52</t>
  </si>
  <si>
    <t>25.09.2023 14:05:00</t>
  </si>
  <si>
    <t>25.09.2023 11:38:42</t>
  </si>
  <si>
    <t>25.09.2023 12:00:22</t>
  </si>
  <si>
    <t>K-681 35-04-K00681_35-04-K00681_2350555</t>
  </si>
  <si>
    <t>25.09.2023 14:52:08</t>
  </si>
  <si>
    <t>K-463 35-01-K00463_A_56355142_56355142</t>
  </si>
  <si>
    <t>25.09.2023 11:58:18</t>
  </si>
  <si>
    <t>25.09.2023 14:39:42</t>
  </si>
  <si>
    <t>SARUHANLI TR-33 45-80-M00033_45-80-M00033_2356751</t>
  </si>
  <si>
    <t>25.09.2023 12:00:18</t>
  </si>
  <si>
    <t>25.09.2023 13:32:42</t>
  </si>
  <si>
    <t>K-463 35-01-K00463_35-01-K00463_2357557</t>
  </si>
  <si>
    <t>25.09.2023 12:09:33</t>
  </si>
  <si>
    <t>25.09.2023 12:26:29</t>
  </si>
  <si>
    <t>L-233 AKARCA KÖK 35-14-L00233_L-58 HAVACILAR SİTESİ L03_72202682</t>
  </si>
  <si>
    <t>25.09.2023 12:09:52</t>
  </si>
  <si>
    <t>25.09.2023 12:39:12</t>
  </si>
  <si>
    <t>25.09.2023 12:17:32</t>
  </si>
  <si>
    <t>25.09.2023 13:06:52</t>
  </si>
  <si>
    <t>BAĞARASI TR-1 35-23-M00170_C_65502563_65502563</t>
  </si>
  <si>
    <t>25.09.2023 12:20:37</t>
  </si>
  <si>
    <t>25.09.2023 13:14:57</t>
  </si>
  <si>
    <t>IŞIKLAR RAHMANLAR TR-1 35-29-M00274_950345533_950345533</t>
  </si>
  <si>
    <t>25.09.2023 12:24:53</t>
  </si>
  <si>
    <t>25.09.2023 17:25:21</t>
  </si>
  <si>
    <t>TR-32 35-30-L00032_TR-34 L05_2095858</t>
  </si>
  <si>
    <t>25.09.2023 12:27:40</t>
  </si>
  <si>
    <t>25.09.2023 13:18:42</t>
  </si>
  <si>
    <t>25.09.2023 12:32:00</t>
  </si>
  <si>
    <t>25.09.2023 14:35:42</t>
  </si>
  <si>
    <t>TİRE M.ÖZTÜRK GRB TR 35-15-M00294_35-15-M00294_2350585</t>
  </si>
  <si>
    <t>25.09.2023 12:34:17</t>
  </si>
  <si>
    <t>25.09.2023 13:37:35</t>
  </si>
  <si>
    <t>25.09.2023 12:44:03</t>
  </si>
  <si>
    <t>25.09.2023 12:52:32</t>
  </si>
  <si>
    <t>DM-3/8 (KAYACIK) 45-71-M00119_45-71-M00119_72061387</t>
  </si>
  <si>
    <t>25.09.2023 12:49:11</t>
  </si>
  <si>
    <t>25.09.2023 17:05:02</t>
  </si>
  <si>
    <t>KÖPRÜBAŞI TR-23/A 45-86-M00352_ H_84576658</t>
  </si>
  <si>
    <t>25.09.2023 13:00:09</t>
  </si>
  <si>
    <t>25.09.2023 15:45:15</t>
  </si>
  <si>
    <t>TR-86 35-17-M00086_35-17-M00086_66230204</t>
  </si>
  <si>
    <t>25.09.2023 13:01:49</t>
  </si>
  <si>
    <t>25.09.2023 14:34:24</t>
  </si>
  <si>
    <t>25.09.2023 13:02:19</t>
  </si>
  <si>
    <t>25.09.2023 13:59:14</t>
  </si>
  <si>
    <t>M-998 35-03-M00998_M-1664 M01_41946283</t>
  </si>
  <si>
    <t>25.09.2023 13:03:12</t>
  </si>
  <si>
    <t>25.09.2023 15:47:52</t>
  </si>
  <si>
    <t>MENDERES DM-3/TR-1 35-22-M00033_DM-3/TR-11 M19_2331644</t>
  </si>
  <si>
    <t>25.09.2023 13:04:29</t>
  </si>
  <si>
    <t>25.09.2023 15:45:02</t>
  </si>
  <si>
    <t>KEMALİYE DM (TR-1) 45-73-M00150_HatBaşıAyırıcı_53135568 M02_53135568</t>
  </si>
  <si>
    <t>25.09.2023 13:09:58</t>
  </si>
  <si>
    <t>25.09.2023 14:51:03</t>
  </si>
  <si>
    <t>MENDERES DM-3/TR-1 35-22-M00033_DM-3/TR-18 M20_2331645</t>
  </si>
  <si>
    <t>25.09.2023 13:12:13</t>
  </si>
  <si>
    <t>25.09.2023 15:35:05</t>
  </si>
  <si>
    <t>SEFERİHİSAR İM 35-14-A00002_DM1/TR3 ŞEHİR-3 M05_72378540</t>
  </si>
  <si>
    <t>25.09.2023 13:17:35</t>
  </si>
  <si>
    <t>25.09.2023 17:01:25</t>
  </si>
  <si>
    <t>25.09.2023 13:17:42</t>
  </si>
  <si>
    <t>25.09.2023 13:18:00</t>
  </si>
  <si>
    <t>SOMA TR-18 45-82-M00018_C_56404262_56404262</t>
  </si>
  <si>
    <t>25.09.2023 13:47:02</t>
  </si>
  <si>
    <t>25.09.2023 14:24:07</t>
  </si>
  <si>
    <t>25.09.2023 13:48:55</t>
  </si>
  <si>
    <t>25.09.2023 14:27:10</t>
  </si>
  <si>
    <t>DM-8 45-72-L00980_956513779_956513779</t>
  </si>
  <si>
    <t>25.09.2023 13:50:54</t>
  </si>
  <si>
    <t>25.09.2023 14:33:29</t>
  </si>
  <si>
    <t>TR-67 45-77-L00067_DAĞITIM TRAFOSU L06_72215697</t>
  </si>
  <si>
    <t>25.09.2023 13:53:52</t>
  </si>
  <si>
    <t>25.09.2023 17:08:43</t>
  </si>
  <si>
    <t>PİRİNÇCİ TR-3 35-15-L01158_35-15-L01158_82104912</t>
  </si>
  <si>
    <t>25.09.2023 13:58:16</t>
  </si>
  <si>
    <t>25.09.2023 16:07:38</t>
  </si>
  <si>
    <t>TR-64 45-77-L00064_DIREK TIPI TRAFO HUCRESI H01_2052760</t>
  </si>
  <si>
    <t>25.09.2023 13:59:02</t>
  </si>
  <si>
    <t>25.09.2023 17:00:32</t>
  </si>
  <si>
    <t>HACIRAHMANLI TR-4 45-80-M00150_45-80-M00150_2376979</t>
  </si>
  <si>
    <t>25.09.2023 14:06:32</t>
  </si>
  <si>
    <t>25.09.2023 14:31:55</t>
  </si>
  <si>
    <t>KULA İM 45-77-A00001_TR-1 L13_2049998</t>
  </si>
  <si>
    <t>25.09.2023 14:15:52</t>
  </si>
  <si>
    <t>25.09.2023 14:16:42</t>
  </si>
  <si>
    <t>TR-5 35-19-L00005_BOZAVLU TRAFO L02_72124006</t>
  </si>
  <si>
    <t>25.09.2023 14:16:17</t>
  </si>
  <si>
    <t>25.09.2023 15:14:04</t>
  </si>
  <si>
    <t>M-1289 35-02-M01289_M-2461 M04_2322971</t>
  </si>
  <si>
    <t>25.09.2023 14:26:02</t>
  </si>
  <si>
    <t>25.09.2023 16:22:49</t>
  </si>
  <si>
    <t>SARUHANLI DM 45-80-M00001_KOLDERE M11_84122769</t>
  </si>
  <si>
    <t>25.09.2023 14:29:42</t>
  </si>
  <si>
    <t>25.09.2023 14:43:02</t>
  </si>
  <si>
    <t>MERSİNLİ TR-4 45-78-M00938_953286565_953286565</t>
  </si>
  <si>
    <t>25.09.2023 14:36:56</t>
  </si>
  <si>
    <t>25.09.2023 15:38:36</t>
  </si>
  <si>
    <t>K-806 35-07-K00806_98985526_98985526</t>
  </si>
  <si>
    <t>25.09.2023 14:41:53</t>
  </si>
  <si>
    <t>25.09.2023 16:35:51</t>
  </si>
  <si>
    <t>K-522 35-04-K00522_99299107_99299107</t>
  </si>
  <si>
    <t>25.09.2023 14:43:51</t>
  </si>
  <si>
    <t>25.09.2023 18:08:02</t>
  </si>
  <si>
    <t>M-271 KARAKAYALAR DM 35-14-M00271_SAZLIGÖL M02_2097321</t>
  </si>
  <si>
    <t>25.09.2023 14:46:08</t>
  </si>
  <si>
    <t>25.09.2023 14:53:20</t>
  </si>
  <si>
    <t>K-3008 35-07-K03008_99174329_99174329</t>
  </si>
  <si>
    <t>25.09.2023 14:58:34</t>
  </si>
  <si>
    <t>25.09.2023 17:54:39</t>
  </si>
  <si>
    <t>URGANLI TR-4 45-83-M00554_MERA M01_2103478</t>
  </si>
  <si>
    <t>25.09.2023 15:08:29</t>
  </si>
  <si>
    <t>25.09.2023 15:51:22</t>
  </si>
  <si>
    <t>K-1984 35-02-K01984_B B3_60968231</t>
  </si>
  <si>
    <t>25.09.2023 15:17:12</t>
  </si>
  <si>
    <t>25.09.2023 18:58:52</t>
  </si>
  <si>
    <t>K-583 35-02-K00583_35-02-K00583_42317275</t>
  </si>
  <si>
    <t>25.09.2023 17:31:13</t>
  </si>
  <si>
    <t>25.09.2023 15:33:12</t>
  </si>
  <si>
    <t>25.09.2023 16:11:52</t>
  </si>
  <si>
    <t>MURADİYE DM-4 45-71-M00190_44445844_60983965_60983965</t>
  </si>
  <si>
    <t>25.09.2023 15:34:20</t>
  </si>
  <si>
    <t>25.09.2023 17:28:55</t>
  </si>
  <si>
    <t>25.09.2023 15:36:35</t>
  </si>
  <si>
    <t>25.09.2023 15:36:42</t>
  </si>
  <si>
    <t>TR-33 35-16-L00033_47578188_56352860_56352860</t>
  </si>
  <si>
    <t>25.09.2023 15:43:34</t>
  </si>
  <si>
    <t>26.09.2023 00:01:00</t>
  </si>
  <si>
    <t>KARAKOVA KÖK 35-15-L01205_SEYREKLİ M01_85269012</t>
  </si>
  <si>
    <t>25.09.2023 15:51:23</t>
  </si>
  <si>
    <t>25.09.2023 17:12:22</t>
  </si>
  <si>
    <t>MENDERES DM-3/TR-1 35-22-M00033_DM-3/TR-25 M15_2305829</t>
  </si>
  <si>
    <t>25.09.2023 15:53:17</t>
  </si>
  <si>
    <t>25.09.2023 17:25:22</t>
  </si>
  <si>
    <t>25.09.2023 16:06:43</t>
  </si>
  <si>
    <t>25.09.2023 16:11:42</t>
  </si>
  <si>
    <t>M-1646 35-02-M01646_M-1284 M01_2061419</t>
  </si>
  <si>
    <t>25.09.2023 16:54:49</t>
  </si>
  <si>
    <t>25.09.2023 16:24:10</t>
  </si>
  <si>
    <t>25.09.2023 17:54:41</t>
  </si>
  <si>
    <t>ÇAPAKLI KÖK 45-78-M01161_YAĞBASAN M07_78225762</t>
  </si>
  <si>
    <t>25.09.2023 16:26:32</t>
  </si>
  <si>
    <t>25.09.2023 16:27:13</t>
  </si>
  <si>
    <t>L-280 35-18-L00280_950438217_950438217</t>
  </si>
  <si>
    <t>25.09.2023 16:28:24</t>
  </si>
  <si>
    <t>25.09.2023 17:40:00</t>
  </si>
  <si>
    <t>ÇUKURALTI M-26 35-25-M00074_955277933_955277933</t>
  </si>
  <si>
    <t>25.09.2023 16:34:11</t>
  </si>
  <si>
    <t>25.09.2023 18:27:13</t>
  </si>
  <si>
    <t>SELENDİ TR-5 45-81-M00005_945633156_945633156</t>
  </si>
  <si>
    <t>25.09.2023 16:35:53</t>
  </si>
  <si>
    <t>25.09.2023 21:57:43</t>
  </si>
  <si>
    <t>25.09.2023 16:41:13</t>
  </si>
  <si>
    <t>25.09.2023 18:06:48</t>
  </si>
  <si>
    <t>HAMİT TR-1 45-72-M00228_B_56407598_56407598</t>
  </si>
  <si>
    <t>25.09.2023 16:46:17</t>
  </si>
  <si>
    <t>25.09.2023 20:56:43</t>
  </si>
  <si>
    <t>TR-118 35-16-L00118_35-16-L00118_72037088</t>
  </si>
  <si>
    <t>25.09.2023 16:48:52</t>
  </si>
  <si>
    <t>25.09.2023 17:13:12</t>
  </si>
  <si>
    <t>TR-121 45-78-L00121_953253642_953253642</t>
  </si>
  <si>
    <t>25.09.2023 16:49:03</t>
  </si>
  <si>
    <t>25.09.2023 19:07:55</t>
  </si>
  <si>
    <t>25.09.2023 16:52:45</t>
  </si>
  <si>
    <t>25.09.2023 23:26:05</t>
  </si>
  <si>
    <t>M-1070 35-02-M01070_M-1280 M04_2114416</t>
  </si>
  <si>
    <t>25.09.2023 18:02:58</t>
  </si>
  <si>
    <t>TR-22 35-26-M00022_35-26-M00022_2356472</t>
  </si>
  <si>
    <t>25.09.2023 17:00:43</t>
  </si>
  <si>
    <t>25.09.2023 17:23:52</t>
  </si>
  <si>
    <t>TR-12 (M-712) 35-30-M00712_95000084618_95000084618</t>
  </si>
  <si>
    <t>25.09.2023 17:02:48</t>
  </si>
  <si>
    <t>25.09.2023 21:34:16</t>
  </si>
  <si>
    <t>MENEMEN TR-37 35-28-L00037_8030632 D2b_5764481</t>
  </si>
  <si>
    <t>25.09.2023 17:02:51</t>
  </si>
  <si>
    <t>25.09.2023 19:06:33</t>
  </si>
  <si>
    <t>GÖLMARMARA İM 45-85-A00001_KAYAALTI L15_2306956</t>
  </si>
  <si>
    <t>25.09.2023 17:06:42</t>
  </si>
  <si>
    <t>25.09.2023 18:23:43</t>
  </si>
  <si>
    <t>DM-1/31 45-71-M00007_45-71-M00007_72071957</t>
  </si>
  <si>
    <t>25.09.2023 17:12:47</t>
  </si>
  <si>
    <t>25.09.2023 19:19:30</t>
  </si>
  <si>
    <t>25.09.2023 17:28:42</t>
  </si>
  <si>
    <t>25.09.2023 17:54:42</t>
  </si>
  <si>
    <t>25.09.2023 17:30:57</t>
  </si>
  <si>
    <t>25.09.2023 17:41:31</t>
  </si>
  <si>
    <t>TOPALLAR TR-1 35-16-M00092_95001385888_95001385888</t>
  </si>
  <si>
    <t>25.09.2023 17:43:44</t>
  </si>
  <si>
    <t>25.09.2023 21:01:03</t>
  </si>
  <si>
    <t>TR-62 45-78-M00062_A_56388781_56388781</t>
  </si>
  <si>
    <t>25.09.2023 17:45:52</t>
  </si>
  <si>
    <t>25.09.2023 18:08:29</t>
  </si>
  <si>
    <t>BAŞIBÜYÜK KÖK 45-77-L00158_HatBaşıAyırıcı_66753656 L04_66753656</t>
  </si>
  <si>
    <t>25.09.2023 17:57:36</t>
  </si>
  <si>
    <t>25.09.2023 20:14:31</t>
  </si>
  <si>
    <t>TR-57 35-17-M00057__56394786_56394786</t>
  </si>
  <si>
    <t>25.09.2023 18:00:29</t>
  </si>
  <si>
    <t>25.09.2023 19:40:16</t>
  </si>
  <si>
    <t>25.09.2023 18:03:00</t>
  </si>
  <si>
    <t>25.09.2023 19:28:29</t>
  </si>
  <si>
    <t>K-1854 35-07-K01854_A_56374124_56374124</t>
  </si>
  <si>
    <t>25.09.2023 18:15:19</t>
  </si>
  <si>
    <t>25.09.2023 18:40:53</t>
  </si>
  <si>
    <t>YAYLAKÖY TR-1 35-24-M00088_35-24-M00088_2373488</t>
  </si>
  <si>
    <t>25.09.2023 18:17:42</t>
  </si>
  <si>
    <t>25.09.2023 18:33:52</t>
  </si>
  <si>
    <t>DM-12/TR-1 45-73-M00067_AKKEÇİLİ M03_65918029</t>
  </si>
  <si>
    <t>25.09.2023 18:38:22</t>
  </si>
  <si>
    <t>25.09.2023 19:03:59</t>
  </si>
  <si>
    <t>ÇIPLAK KÖK 35-29-M00126_HatBaşıAyırıcı_53133109 M09_53133109</t>
  </si>
  <si>
    <t>25.09.2023 18:38:34</t>
  </si>
  <si>
    <t>25.09.2023 21:36:50</t>
  </si>
  <si>
    <t>ASARLIK TR-8 35-28-M00182_953392144_953392144</t>
  </si>
  <si>
    <t>25.09.2023 18:40:21</t>
  </si>
  <si>
    <t>25.09.2023 20:19:21</t>
  </si>
  <si>
    <t>25.09.2023 19:54:12</t>
  </si>
  <si>
    <t>KÖSEALİ TR-1 45-78-M00781_A_56391778_56391778</t>
  </si>
  <si>
    <t>25.09.2023 19:04:51</t>
  </si>
  <si>
    <t>25.09.2023 19:31:28</t>
  </si>
  <si>
    <t>25.09.2023 19:08:56</t>
  </si>
  <si>
    <t>25.09.2023 19:11:20</t>
  </si>
  <si>
    <t>K-806 35-07-K00806_E_56375938_56375938</t>
  </si>
  <si>
    <t>25.09.2023 19:09:16</t>
  </si>
  <si>
    <t>25.09.2023 20:34:37</t>
  </si>
  <si>
    <t>ÇUKURALTI M-26 35-25-M00074_955266953_955266953</t>
  </si>
  <si>
    <t>25.09.2023 19:14:36</t>
  </si>
  <si>
    <t>25.09.2023 22:42:15</t>
  </si>
  <si>
    <t>K-2572 35-01-K02572_911392665_911392665</t>
  </si>
  <si>
    <t>25.09.2023 19:35:08</t>
  </si>
  <si>
    <t>25.09.2023 21:58:12</t>
  </si>
  <si>
    <t>ILIPINAR KÖK 35-23-M00154_HatBaşıAyırıcı_90912701 M08_90912701</t>
  </si>
  <si>
    <t>25.09.2023 19:37:51</t>
  </si>
  <si>
    <t>25.09.2023 21:36:56</t>
  </si>
  <si>
    <t>TR-30 45-78-L00764__82025104_82025104</t>
  </si>
  <si>
    <t>25.09.2023 19:39:57</t>
  </si>
  <si>
    <t>25.09.2023 20:19:38</t>
  </si>
  <si>
    <t>K-2 35-01-K00002_910664478_910664478</t>
  </si>
  <si>
    <t>25.09.2023 19:53:44</t>
  </si>
  <si>
    <t>25.09.2023 20:41:39</t>
  </si>
  <si>
    <t>TR-6 35-16-L00006_D_56353494_56353494</t>
  </si>
  <si>
    <t>25.09.2023 19:55:27</t>
  </si>
  <si>
    <t>25.09.2023 20:51:16</t>
  </si>
  <si>
    <t>DAĞCAK TR-1 35-24-M00267_95000484563_95000484563</t>
  </si>
  <si>
    <t>25.09.2023 19:56:13</t>
  </si>
  <si>
    <t>25.09.2023 20:17:54</t>
  </si>
  <si>
    <t>GÖRDES TR-14 45-75-M00014_E_56393609_56393609</t>
  </si>
  <si>
    <t>25.09.2023 19:59:40</t>
  </si>
  <si>
    <t>25.09.2023 21:14:50</t>
  </si>
  <si>
    <t>K-3322 35-09-K03322_97701646_97701646</t>
  </si>
  <si>
    <t>25.09.2023 20:03:47</t>
  </si>
  <si>
    <t>25.09.2023 21:50:01</t>
  </si>
  <si>
    <t>DM-14/16-A 45-71-M00552__91094581_91094581</t>
  </si>
  <si>
    <t>25.09.2023 20:07:05</t>
  </si>
  <si>
    <t>25.09.2023 23:47:23</t>
  </si>
  <si>
    <t>ÇANAKÇI TR-3 45-79-M00188_D_56395935_56395935</t>
  </si>
  <si>
    <t>25.09.2023 20:08:50</t>
  </si>
  <si>
    <t>25.09.2023 20:54:22</t>
  </si>
  <si>
    <t>K-847 35-01-K00847_911546480_911546480</t>
  </si>
  <si>
    <t>25.09.2023 20:30:26</t>
  </si>
  <si>
    <t>25.09.2023 21:10:22</t>
  </si>
  <si>
    <t>TR-140 35-16-L00140_A_56398163_56398163</t>
  </si>
  <si>
    <t>25.09.2023 20:31:52</t>
  </si>
  <si>
    <t>25.09.2023 23:26:13</t>
  </si>
  <si>
    <t>MENEMEN TR-77 35-28-L00077_D_56358005_56358005</t>
  </si>
  <si>
    <t>25.09.2023 20:33:02</t>
  </si>
  <si>
    <t>25.09.2023 21:46:51</t>
  </si>
  <si>
    <t>K-806 35-07-K00806_35-07-K00806_48417742</t>
  </si>
  <si>
    <t>25.09.2023 21:32:30</t>
  </si>
  <si>
    <t>ADALA TR-6 45-78-M00285_45-78-M00285_2352306</t>
  </si>
  <si>
    <t>25.09.2023 20:45:35</t>
  </si>
  <si>
    <t>25.09.2023 21:39:52</t>
  </si>
  <si>
    <t>MERKEZ TEPE TR-2 45-75-M00374_945619264_945619264</t>
  </si>
  <si>
    <t>25.09.2023 21:02:46</t>
  </si>
  <si>
    <t>25.09.2023 23:06:18</t>
  </si>
  <si>
    <t>25.09.2023 21:06:05</t>
  </si>
  <si>
    <t>25.09.2023 21:17:32</t>
  </si>
  <si>
    <t>K-847 35-01-K00847_D_60982290_60982290</t>
  </si>
  <si>
    <t>25.09.2023 22:42:42</t>
  </si>
  <si>
    <t>25.09.2023 21:22:29</t>
  </si>
  <si>
    <t>25.09.2023 22:26:54</t>
  </si>
  <si>
    <t>ÇIPLAK KÖK 35-29-M00126_YENİÇİFTLİK ENH M09_72190075</t>
  </si>
  <si>
    <t>25.09.2023 22:06:34</t>
  </si>
  <si>
    <t>DOĞANBEY KÖK 35-14-M00100_DOĞANBEY KÖY M01_80639824</t>
  </si>
  <si>
    <t>25.09.2023 22:06:12</t>
  </si>
  <si>
    <t>25.09.2023 22:56:05</t>
  </si>
  <si>
    <t>TR-33 35-16-L00033_47578115_56355243_56355243</t>
  </si>
  <si>
    <t>25.09.2023 22:12:35</t>
  </si>
  <si>
    <t>26.09.2023 00:11:14</t>
  </si>
  <si>
    <t>GERENKÖY TR-7 35-23-M00153_C_91090894_91090894</t>
  </si>
  <si>
    <t>25.09.2023 22:22:33</t>
  </si>
  <si>
    <t>25.09.2023 22:56:01</t>
  </si>
  <si>
    <t>SART TR-23 45-78-M00181_A_91069568_91069568</t>
  </si>
  <si>
    <t>25.09.2023 22:47:50</t>
  </si>
  <si>
    <t>25.09.2023 23:37:20</t>
  </si>
  <si>
    <t>K-4370 35-03-K04370_910316245_910316245</t>
  </si>
  <si>
    <t>25.09.2023 23:10:21</t>
  </si>
  <si>
    <t>26.09.2023 00:26:40</t>
  </si>
  <si>
    <t>KINIK TR-24 35-24-M00024_955224444_955224444</t>
  </si>
  <si>
    <t>26.09.2023 00:18:25</t>
  </si>
  <si>
    <t>26.09.2023 02:26:26</t>
  </si>
  <si>
    <t>TR-137 35-16-L00137_953317350_953317350</t>
  </si>
  <si>
    <t>26.09.2023 00:37:05</t>
  </si>
  <si>
    <t>26.09.2023 01:10:53</t>
  </si>
  <si>
    <t>26.09.2023 00:38:36</t>
  </si>
  <si>
    <t>26.09.2023 00:53:46</t>
  </si>
  <si>
    <t>TR-9 35-15-M00009_B b1b_48913007</t>
  </si>
  <si>
    <t>26.09.2023 01:07:40</t>
  </si>
  <si>
    <t>26.09.2023 02:12:28</t>
  </si>
  <si>
    <t>DOĞANÇAY İM 35-04-A00004_ALAYBEY M07_77533628</t>
  </si>
  <si>
    <t>26.09.2023 01:24:55</t>
  </si>
  <si>
    <t>26.09.2023 02:20:00</t>
  </si>
  <si>
    <t>TR-91/A 45-78-L00721__72374665_72374665</t>
  </si>
  <si>
    <t>26.09.2023 01:25:01</t>
  </si>
  <si>
    <t>26.09.2023 02:25:16</t>
  </si>
  <si>
    <t>M-3389(YATIRIM REZERVE) 35-04-M03389_ M01_88041633</t>
  </si>
  <si>
    <t>26.09.2023 06:53:04</t>
  </si>
  <si>
    <t>TR-91/A 45-78-L00721_953256824_953256824</t>
  </si>
  <si>
    <t>26.09.2023 02:34:20</t>
  </si>
  <si>
    <t>26.09.2023 07:03:04</t>
  </si>
  <si>
    <t>ULUDERBENT DM 45-73-M00491_HatBaşıAyırıcı_81540842 M05_81540842</t>
  </si>
  <si>
    <t>26.09.2023 03:35:56</t>
  </si>
  <si>
    <t>26.09.2023 04:42:56</t>
  </si>
  <si>
    <t>DM-1/43 45-71-M00026_953205901_953205901</t>
  </si>
  <si>
    <t>26.09.2023 04:06:23</t>
  </si>
  <si>
    <t>26.09.2023 04:41:44</t>
  </si>
  <si>
    <t>MURADİYE DM-5/05 45-71-M00235_DM-5 M07_2124547</t>
  </si>
  <si>
    <t>26.09.2023 06:08:12</t>
  </si>
  <si>
    <t>26.09.2023 06:30:05</t>
  </si>
  <si>
    <t>26.09.2023 06:26:21</t>
  </si>
  <si>
    <t>26.09.2023 06:36:16</t>
  </si>
  <si>
    <t>TR-137 35-16-L00137_953315537_953315537</t>
  </si>
  <si>
    <t>26.09.2023 06:33:31</t>
  </si>
  <si>
    <t>26.09.2023 07:12:48</t>
  </si>
  <si>
    <t>26.09.2023 06:36:33</t>
  </si>
  <si>
    <t>26.09.2023 07:24:45</t>
  </si>
  <si>
    <t>K-4277 35-02-K04277_A_56365339_56365339</t>
  </si>
  <si>
    <t>26.09.2023 06:46:30</t>
  </si>
  <si>
    <t>26.09.2023 14:53:02</t>
  </si>
  <si>
    <t>26.09.2023 06:59:13</t>
  </si>
  <si>
    <t>26.09.2023 07:28:20</t>
  </si>
  <si>
    <t>26.09.2023 07:05:55</t>
  </si>
  <si>
    <t>26.09.2023 07:32:13</t>
  </si>
  <si>
    <t>ÖZGÖRKEY KÖK 35-26-M00256_BEŞEVLER KUŞÇUBURUN M05_65969616</t>
  </si>
  <si>
    <t>26.09.2023 07:13:45</t>
  </si>
  <si>
    <t>26.09.2023 07:41:04</t>
  </si>
  <si>
    <t>MORDOĞAN TR-33 35-21-L00150_953357048_953357048</t>
  </si>
  <si>
    <t>26.09.2023 07:40:30</t>
  </si>
  <si>
    <t>26.09.2023 09:04:45</t>
  </si>
  <si>
    <t>İM-1/TR-3 35-14-M00309_956661552_956661552</t>
  </si>
  <si>
    <t>26.09.2023 07:50:09</t>
  </si>
  <si>
    <t>26.09.2023 09:43:08</t>
  </si>
  <si>
    <t>KÖPRÜBAŞI TR-3 DAMLAR MAH. 45-86-M00003_TR-31 M02_84596452</t>
  </si>
  <si>
    <t>26.09.2023 07:55:05</t>
  </si>
  <si>
    <t>26.09.2023 08:13:12</t>
  </si>
  <si>
    <t>DM-5 45-71-M00947_DM-5/2    TUZCU M06_66502142</t>
  </si>
  <si>
    <t>26.09.2023 07:56:50</t>
  </si>
  <si>
    <t>26.09.2023 09:05:00</t>
  </si>
  <si>
    <t>26.09.2023 07:57:55</t>
  </si>
  <si>
    <t>26.09.2023 10:52:55</t>
  </si>
  <si>
    <t>26.09.2023 07:59:00</t>
  </si>
  <si>
    <t>26.09.2023 08:01:52</t>
  </si>
  <si>
    <t>26.09.2023 07:59:22</t>
  </si>
  <si>
    <t>26.09.2023 07:59:52</t>
  </si>
  <si>
    <t>UĞURLU KÖK 45-86-M00045_GÜNDOĞDU UĞURLU M02_72226020</t>
  </si>
  <si>
    <t>26.09.2023 08:14:12</t>
  </si>
  <si>
    <t>26.09.2023 08:31:02</t>
  </si>
  <si>
    <t>DEMİRCİ TM 45-74-A00001_TR-A M10_2053932</t>
  </si>
  <si>
    <t>26.09.2023 08:18:37</t>
  </si>
  <si>
    <t>26.09.2023 08:29:32</t>
  </si>
  <si>
    <t>26.09.2023 08:19:32</t>
  </si>
  <si>
    <t>26.09.2023 08:37:45</t>
  </si>
  <si>
    <t>KINIK TR-24 35-24-M00024_955224443_955224443</t>
  </si>
  <si>
    <t>26.09.2023 08:23:48</t>
  </si>
  <si>
    <t>26.09.2023 11:45:57</t>
  </si>
  <si>
    <t>DM-1/59 45-71-M00013_45-71-M00013_72073775</t>
  </si>
  <si>
    <t>26.09.2023 08:29:10</t>
  </si>
  <si>
    <t>26.09.2023 13:02:29</t>
  </si>
  <si>
    <t>SOMA TR-40 45-82-M00040_45-82-M00040_72180105</t>
  </si>
  <si>
    <t>26.09.2023 08:29:16</t>
  </si>
  <si>
    <t>26.09.2023 14:49:42</t>
  </si>
  <si>
    <t>M-2513 35-02-M02513_99520066_99520066</t>
  </si>
  <si>
    <t>26.09.2023 08:29:37</t>
  </si>
  <si>
    <t>26.09.2023 10:26:09</t>
  </si>
  <si>
    <t>26.09.2023 08:32:50</t>
  </si>
  <si>
    <t>26.09.2023 09:54:34</t>
  </si>
  <si>
    <t>SELENDİ TR-13 45-81-M00013_945636481_945636481</t>
  </si>
  <si>
    <t>26.09.2023 08:43:40</t>
  </si>
  <si>
    <t>26.09.2023 10:13:24</t>
  </si>
  <si>
    <t>YAYLA KÖYÜ TR-1 35-21-L00093_35-21-L00093_2376073</t>
  </si>
  <si>
    <t>26.09.2023 08:44:53</t>
  </si>
  <si>
    <t>26.09.2023 16:05:57</t>
  </si>
  <si>
    <t>PAYAMLI M-1 KÖK 35-25-M00175_ÜRKMEZ DM-4 M05_72056739</t>
  </si>
  <si>
    <t>26.09.2023 08:50:45</t>
  </si>
  <si>
    <t>26.09.2023 15:48:02</t>
  </si>
  <si>
    <t>K-1321 35-09-K01321_C_56375186_56375186</t>
  </si>
  <si>
    <t>26.09.2023 08:54:44</t>
  </si>
  <si>
    <t>26.09.2023 09:55:43</t>
  </si>
  <si>
    <t>YAĞCILAR TR-3 35-32-L00135_35-32-L00135_2372983</t>
  </si>
  <si>
    <t>26.09.2023 08:57:32</t>
  </si>
  <si>
    <t>26.09.2023 09:43:05</t>
  </si>
  <si>
    <t>26.09.2023 08:59:45</t>
  </si>
  <si>
    <t>26.09.2023 16:31:42</t>
  </si>
  <si>
    <t>K-270 35-01-K00270_F_56375630_56375630</t>
  </si>
  <si>
    <t>26.09.2023 09:00:00</t>
  </si>
  <si>
    <t>26.09.2023 09:31:30</t>
  </si>
  <si>
    <t>DM12/TR02 HORZUMOĞLU 45-73-M00047_45-73-M00047_66849551</t>
  </si>
  <si>
    <t>26.09.2023 09:00:22</t>
  </si>
  <si>
    <t>26.09.2023 09:52:52</t>
  </si>
  <si>
    <t>OVAKENT TR-9 35-15-L00589_35-15-L00589_2366046</t>
  </si>
  <si>
    <t>26.09.2023 09:02:52</t>
  </si>
  <si>
    <t>26.09.2023 12:45:02</t>
  </si>
  <si>
    <t>26.09.2023 09:03:34</t>
  </si>
  <si>
    <t>26.09.2023 09:14:05</t>
  </si>
  <si>
    <t>GÜMÜLDÜR DM 35-25-M00100_DM-4/1 M09_2309337</t>
  </si>
  <si>
    <t>26.09.2023 09:03:36</t>
  </si>
  <si>
    <t>26.09.2023 15:27:52</t>
  </si>
  <si>
    <t>26.09.2023 09:06:47</t>
  </si>
  <si>
    <t>26.09.2023 13:24:52</t>
  </si>
  <si>
    <t>DEMİRKÖPRÜ TM 45-78-A00005_HatBaşıAyırıcı_53135943 M07_53135943</t>
  </si>
  <si>
    <t>26.09.2023 09:07:44</t>
  </si>
  <si>
    <t>26.09.2023 15:50:03</t>
  </si>
  <si>
    <t>SARAÇLAR KÖK 45-77-L00104_HatBaşıAyırıcı_89227444 L05_89227444</t>
  </si>
  <si>
    <t>26.09.2023 09:08:02</t>
  </si>
  <si>
    <t>26.09.2023 09:39:50</t>
  </si>
  <si>
    <t>SOMA MERKEZ DM-2 45-82-M00070_45-82-M00070_2355288</t>
  </si>
  <si>
    <t>26.09.2023 09:08:58</t>
  </si>
  <si>
    <t>26.09.2023 14:58:00</t>
  </si>
  <si>
    <t>DM-2 35-17-M00002_35-17-M00002_2361106</t>
  </si>
  <si>
    <t>26.09.2023 09:09:03</t>
  </si>
  <si>
    <t>26.09.2023 09:52:49</t>
  </si>
  <si>
    <t>26.09.2023 09:09:14</t>
  </si>
  <si>
    <t>26.09.2023 16:11:42</t>
  </si>
  <si>
    <t>DEMİRCİ TM 45-74-A00001_HatBaşıAyırıcı_53135289 M15_53135289</t>
  </si>
  <si>
    <t>26.09.2023 09:16:15</t>
  </si>
  <si>
    <t>26.09.2023 11:10:43</t>
  </si>
  <si>
    <t>26.09.2023 09:19:10</t>
  </si>
  <si>
    <t>26.09.2023 15:23:42</t>
  </si>
  <si>
    <t>26.09.2023 09:23:19</t>
  </si>
  <si>
    <t>26.09.2023 17:10:12</t>
  </si>
  <si>
    <t>PİYADELER KÖK 45-73-M00136_PİYADELER TR-1 M09_95408089</t>
  </si>
  <si>
    <t>26.09.2023 09:24:12</t>
  </si>
  <si>
    <t>26.09.2023 10:52:32</t>
  </si>
  <si>
    <t>L-306 35-18-L00306_11998764_56368480_56368480</t>
  </si>
  <si>
    <t>26.09.2023 09:27:40</t>
  </si>
  <si>
    <t>26.09.2023 14:09:18</t>
  </si>
  <si>
    <t>PAZARKÖY KÖK 45-78-L00700_PAZARKÖY GRB L04_2327904</t>
  </si>
  <si>
    <t>26.09.2023 09:27:45</t>
  </si>
  <si>
    <t>26.09.2023 15:05:54</t>
  </si>
  <si>
    <t>26.09.2023 09:28:33</t>
  </si>
  <si>
    <t>26.09.2023 16:27:22</t>
  </si>
  <si>
    <t>SİYEKLİ KÖK 45-71-M00185_OSMANCALI M04_72256928</t>
  </si>
  <si>
    <t>26.09.2023 09:29:44</t>
  </si>
  <si>
    <t>26.09.2023 16:48:02</t>
  </si>
  <si>
    <t>M-3146 35-03-M03146_M-1774 M02_95824804</t>
  </si>
  <si>
    <t>26.09.2023 09:30:45</t>
  </si>
  <si>
    <t>26.09.2023 13:50:52</t>
  </si>
  <si>
    <t>L-330 DENİZKIZI-1 35-18-L00330_950437895_950437895</t>
  </si>
  <si>
    <t>26.09.2023 09:32:15</t>
  </si>
  <si>
    <t>26.09.2023 11:31:39</t>
  </si>
  <si>
    <t>26.09.2023 09:32:52</t>
  </si>
  <si>
    <t>26.09.2023 10:31:23</t>
  </si>
  <si>
    <t>K-3755 35-08-K03755_97660647_97660647</t>
  </si>
  <si>
    <t>26.09.2023 09:33:43</t>
  </si>
  <si>
    <t>26.09.2023 12:24:57</t>
  </si>
  <si>
    <t>K-3987 35-07-K03987_K-1212 K02_48358918</t>
  </si>
  <si>
    <t>26.09.2023 09:34:35</t>
  </si>
  <si>
    <t>26.09.2023 14:24:14</t>
  </si>
  <si>
    <t>DAĞISTAN KÖK 35-16-M00186_HatBaşıAyırıcı_74718816 M03_74718816</t>
  </si>
  <si>
    <t>26.09.2023 09:35:46</t>
  </si>
  <si>
    <t>26.09.2023 16:54:02</t>
  </si>
  <si>
    <t>L-248 35-18-L00248_C_91346066_91346066</t>
  </si>
  <si>
    <t>26.09.2023 09:38:30</t>
  </si>
  <si>
    <t>26.09.2023 13:24:49</t>
  </si>
  <si>
    <t>26.09.2023 09:38:57</t>
  </si>
  <si>
    <t>26.09.2023 10:12:30</t>
  </si>
  <si>
    <t>TAYTAN TR-6 45-78-M01294_95000596416_95000596416</t>
  </si>
  <si>
    <t>26.09.2023 09:41:39</t>
  </si>
  <si>
    <t>26.09.2023 11:03:59</t>
  </si>
  <si>
    <t>26.09.2023 09:41:46</t>
  </si>
  <si>
    <t>26.09.2023 10:24:57</t>
  </si>
  <si>
    <t>BAĞLICA KÖK 45-79-M00248_ÇAVUŞLAR M04_72036938</t>
  </si>
  <si>
    <t>26.09.2023 09:42:44</t>
  </si>
  <si>
    <t>26.09.2023 10:59:22</t>
  </si>
  <si>
    <t>26.09.2023 09:47:08</t>
  </si>
  <si>
    <t>26.09.2023 11:21:14</t>
  </si>
  <si>
    <t>K-3409 35-08-K03409_35-08-K03409_42035929</t>
  </si>
  <si>
    <t>Trafo Bakım Çalışması</t>
  </si>
  <si>
    <t>26.09.2023 09:50:38</t>
  </si>
  <si>
    <t>26.09.2023 10:35:15</t>
  </si>
  <si>
    <t>YAVRU VATAN SİTESİ TR 35-30-M00058_DIREK TIPI TRAFO HUCRESI H01_2096403</t>
  </si>
  <si>
    <t>26.09.2023 09:54:18</t>
  </si>
  <si>
    <t>26.09.2023 12:52:37</t>
  </si>
  <si>
    <t>K-4982 35-04-K04982_K-4561 K06_95325355</t>
  </si>
  <si>
    <t>26.09.2023 10:00:15</t>
  </si>
  <si>
    <t>26.09.2023 19:00:34</t>
  </si>
  <si>
    <t>BAĞARASI TR-10 KÖK 35-23-M00179_CEZAEVİ M03_72143181</t>
  </si>
  <si>
    <t>26.09.2023 10:00:38</t>
  </si>
  <si>
    <t>26.09.2023 12:55:20</t>
  </si>
  <si>
    <t>26.09.2023 10:01:29</t>
  </si>
  <si>
    <t>26.09.2023 17:04:02</t>
  </si>
  <si>
    <t>26.09.2023 10:02:19</t>
  </si>
  <si>
    <t>26.09.2023 16:54:18</t>
  </si>
  <si>
    <t>26.09.2023 10:02:58</t>
  </si>
  <si>
    <t>26.09.2023 17:14:22</t>
  </si>
  <si>
    <t>26.09.2023 10:06:36</t>
  </si>
  <si>
    <t>26.09.2023 15:50:09</t>
  </si>
  <si>
    <t>CICIKLI DM 45-86-M00418_GÖKEYÜP TR-1 KÖK M03_91817671</t>
  </si>
  <si>
    <t>26.09.2023 10:08:53</t>
  </si>
  <si>
    <t>26.09.2023 12:09:44</t>
  </si>
  <si>
    <t>SARUHANLI TR-5 45-80-M02888_45-80-M02888_60966133</t>
  </si>
  <si>
    <t>26.09.2023 10:09:58</t>
  </si>
  <si>
    <t>26.09.2023 11:54:22</t>
  </si>
  <si>
    <t>26.09.2023 10:11:02</t>
  </si>
  <si>
    <t>26.09.2023 11:12:06</t>
  </si>
  <si>
    <t>26.09.2023 10:11:26</t>
  </si>
  <si>
    <t>26.09.2023 13:21:49</t>
  </si>
  <si>
    <t>TR-137 35-16-L00137_953317651_953317651</t>
  </si>
  <si>
    <t>26.09.2023 10:11:30</t>
  </si>
  <si>
    <t>26.09.2023 11:58:20</t>
  </si>
  <si>
    <t>TR-96 35-26-M00096_B_90968681_90968681</t>
  </si>
  <si>
    <t>26.09.2023 10:11:42</t>
  </si>
  <si>
    <t>26.09.2023 13:16:28</t>
  </si>
  <si>
    <t>DM02/TR10 45-73-M00014_45-73-M00014_95563407</t>
  </si>
  <si>
    <t>26.09.2023 10:14:52</t>
  </si>
  <si>
    <t>26.09.2023 13:48:54</t>
  </si>
  <si>
    <t>ZEYTİNELİ TR-3 35-19-M00210_35-19-M00210_2360466</t>
  </si>
  <si>
    <t>26.09.2023 10:18:52</t>
  </si>
  <si>
    <t>26.09.2023 18:12:55</t>
  </si>
  <si>
    <t>26.09.2023 10:28:05</t>
  </si>
  <si>
    <t>26.09.2023 10:59:52</t>
  </si>
  <si>
    <t>ÇARIKBALLI NEBİLER TR-1 45-77-L00409_945497425_945497425</t>
  </si>
  <si>
    <t>26.09.2023 10:28:33</t>
  </si>
  <si>
    <t>26.09.2023 11:52:55</t>
  </si>
  <si>
    <t>DM-05/02 45-71-M00048_DM-5/10 M02_66503088</t>
  </si>
  <si>
    <t>26.09.2023 10:34:00</t>
  </si>
  <si>
    <t>26.09.2023 13:08:39</t>
  </si>
  <si>
    <t>KRAL KÖK 35-26-M00345_PEHLİNAOĞLU M01_66236445</t>
  </si>
  <si>
    <t>26.09.2023 10:36:12</t>
  </si>
  <si>
    <t>26.09.2023 10:47:32</t>
  </si>
  <si>
    <t>GÜMÜLDÜR DM 35-25-M00100_CİVAR M07_2054414</t>
  </si>
  <si>
    <t>26.09.2023 10:38:02</t>
  </si>
  <si>
    <t>26.09.2023 10:40:38</t>
  </si>
  <si>
    <t>26.09.2023 10:38:09</t>
  </si>
  <si>
    <t>26.09.2023 11:35:52</t>
  </si>
  <si>
    <t>K-4032 35-01-K04032_B_60982253_60982253</t>
  </si>
  <si>
    <t>26.09.2023 10:38:51</t>
  </si>
  <si>
    <t>26.09.2023 12:02:43</t>
  </si>
  <si>
    <t>ÇANDARLI TR-15 (SANAYİ) 35-30-M00015_E_56366885_56366885</t>
  </si>
  <si>
    <t>26.09.2023 10:39:48</t>
  </si>
  <si>
    <t>26.09.2023 11:13:22</t>
  </si>
  <si>
    <t>26.09.2023 10:41:17</t>
  </si>
  <si>
    <t>26.09.2023 11:19:02</t>
  </si>
  <si>
    <t>İBRAHİMKUYU DM 35-15-M00286_YOLÜSTÜ-2 M03_67554610</t>
  </si>
  <si>
    <t>26.09.2023 10:44:42</t>
  </si>
  <si>
    <t>26.09.2023 12:52:14</t>
  </si>
  <si>
    <t>K-1116 35-04-K01116_E E1B_5821048</t>
  </si>
  <si>
    <t>26.09.2023 10:47:59</t>
  </si>
  <si>
    <t>26.09.2023 11:37:52</t>
  </si>
  <si>
    <t>M-910 35-09-M00910_M-263 M02_47727417</t>
  </si>
  <si>
    <t>26.09.2023 10:54:32</t>
  </si>
  <si>
    <t>26.09.2023 10:58:12</t>
  </si>
  <si>
    <t>TR-104 ZEYTİNALANI 35-19-L00104_B_56394787_56394787</t>
  </si>
  <si>
    <t>26.09.2023 11:00:37</t>
  </si>
  <si>
    <t>26.09.2023 11:10:32</t>
  </si>
  <si>
    <t>TR-104 ZEYTİNALANI 35-19-L00104_35-19-L00104_2350268</t>
  </si>
  <si>
    <t>26.09.2023 11:27:29</t>
  </si>
  <si>
    <t>26.09.2023 12:35:26</t>
  </si>
  <si>
    <t>ÇUKURALTI M-19 35-25-M00067_A_80740125_80740125</t>
  </si>
  <si>
    <t>26.09.2023 11:30:09</t>
  </si>
  <si>
    <t>26.09.2023 14:58:24</t>
  </si>
  <si>
    <t>K-1116 35-04-K01116_35-04-K01116_2364760</t>
  </si>
  <si>
    <t>26.09.2023 12:22:03</t>
  </si>
  <si>
    <t>K-1865 35-09-K01865_D d1_5890162</t>
  </si>
  <si>
    <t>26.09.2023 11:38:49</t>
  </si>
  <si>
    <t>26.09.2023 18:39:49</t>
  </si>
  <si>
    <t>SULUDERE TR-11 İSMET AKCAN EVİ YANI 35-31-L00066_B_91349241_91349241</t>
  </si>
  <si>
    <t>26.09.2023 11:47:48</t>
  </si>
  <si>
    <t>26.09.2023 15:05:44</t>
  </si>
  <si>
    <t>26.09.2023 11:50:52</t>
  </si>
  <si>
    <t>26.09.2023 11:52:34</t>
  </si>
  <si>
    <t>K-3903 35-04-K03903_99052957_99052957</t>
  </si>
  <si>
    <t>26.09.2023 11:55:18</t>
  </si>
  <si>
    <t>26.09.2023 18:55:59</t>
  </si>
  <si>
    <t>K-3603 35-01-K03603_911774505_911774505</t>
  </si>
  <si>
    <t>26.09.2023 12:01:25</t>
  </si>
  <si>
    <t>26.09.2023 14:02:32</t>
  </si>
  <si>
    <t>L-185 35-18-L00185_950443394_950443394</t>
  </si>
  <si>
    <t>26.09.2023 12:03:19</t>
  </si>
  <si>
    <t>26.09.2023 14:49:39</t>
  </si>
  <si>
    <t>SARUHANLI TR-6/B 45-80-M03001_45-80-M03001_84268477</t>
  </si>
  <si>
    <t>26.09.2023 12:09:10</t>
  </si>
  <si>
    <t>26.09.2023 13:16:55</t>
  </si>
  <si>
    <t>YEŞİLOVA ÇAYIR TR-2 35-20-L00127_35-20-L00127_2364204</t>
  </si>
  <si>
    <t>26.09.2023 12:09:14</t>
  </si>
  <si>
    <t>26.09.2023 12:34:24</t>
  </si>
  <si>
    <t>26.09.2023 12:13:24</t>
  </si>
  <si>
    <t>26.09.2023 14:10:02</t>
  </si>
  <si>
    <t>26.09.2023 12:18:42</t>
  </si>
  <si>
    <t>26.09.2023 12:41:16</t>
  </si>
  <si>
    <t>26.09.2023 12:27:46</t>
  </si>
  <si>
    <t>26.09.2023 13:02:14</t>
  </si>
  <si>
    <t>26.09.2023 12:28:52</t>
  </si>
  <si>
    <t>26.09.2023 12:37:42</t>
  </si>
  <si>
    <t>K-502 35-01-K00502_C C1_5899756</t>
  </si>
  <si>
    <t>26.09.2023 12:30:38</t>
  </si>
  <si>
    <t>26.09.2023 17:37:02</t>
  </si>
  <si>
    <t>TR-29 35-19-L00029_C_90994980_90994980</t>
  </si>
  <si>
    <t>26.09.2023 12:30:49</t>
  </si>
  <si>
    <t>26.09.2023 14:46:48</t>
  </si>
  <si>
    <t>ÜÇPINAR DM 45-71-M00183_ESKİ YAĞCILAR M10_72249340</t>
  </si>
  <si>
    <t>26.09.2023 12:33:39</t>
  </si>
  <si>
    <t>26.09.2023 13:15:22</t>
  </si>
  <si>
    <t>TR-40 35-17-M00040_950310877_950310877</t>
  </si>
  <si>
    <t>26.09.2023 12:38:32</t>
  </si>
  <si>
    <t>26.09.2023 16:07:47</t>
  </si>
  <si>
    <t>26.09.2023 12:39:00</t>
  </si>
  <si>
    <t>26.09.2023 14:55:57</t>
  </si>
  <si>
    <t>K-2984 35-03-K02984_35-03-K02984_41913760</t>
  </si>
  <si>
    <t>26.09.2023 12:40:02</t>
  </si>
  <si>
    <t>26.09.2023 14:14:54</t>
  </si>
  <si>
    <t>M-579 (DM-7/25) 35-17-M00579_DAĞITIM TRF M-579 M01_42286091</t>
  </si>
  <si>
    <t>26.09.2023 12:40:08</t>
  </si>
  <si>
    <t>26.09.2023 14:03:12</t>
  </si>
  <si>
    <t>TR-42 35-27-M00042_A A05_72839423</t>
  </si>
  <si>
    <t>26.09.2023 12:46:21</t>
  </si>
  <si>
    <t>26.09.2023 15:42:51</t>
  </si>
  <si>
    <t>SOMA KÖYLER DM-2 45-82-M00125_HatBaşıAyırıcı_94949020 M08_94949020</t>
  </si>
  <si>
    <t>26.09.2023 12:47:15</t>
  </si>
  <si>
    <t>26.09.2023 13:51:32</t>
  </si>
  <si>
    <t>K-738 35-03-K00738_95000120755_95000120755</t>
  </si>
  <si>
    <t>26.09.2023 12:49:19</t>
  </si>
  <si>
    <t>26.09.2023 16:10:18</t>
  </si>
  <si>
    <t>ORMANKÖY 35-26-M00466_956608364_956608364</t>
  </si>
  <si>
    <t>26.09.2023 12:51:43</t>
  </si>
  <si>
    <t>26.09.2023 16:02:03</t>
  </si>
  <si>
    <t>BUCA TM 35-03-A00003_Yedigöller M35_2311294</t>
  </si>
  <si>
    <t>26.09.2023 13:02:12</t>
  </si>
  <si>
    <t>26.09.2023 17:30:44</t>
  </si>
  <si>
    <t>DM-1/53 45-71-M00324_45-71-M00324_72055304</t>
  </si>
  <si>
    <t>26.09.2023 13:05:46</t>
  </si>
  <si>
    <t>26.09.2023 17:00:04</t>
  </si>
  <si>
    <t>K-2495 35-02-K02495_99956075_99956075</t>
  </si>
  <si>
    <t>26.09.2023 13:05:59</t>
  </si>
  <si>
    <t>26.09.2023 14:27:41</t>
  </si>
  <si>
    <t>TOKATBAŞI TR-3 35-20-L00103_35-20-L00103_2367674</t>
  </si>
  <si>
    <t>26.09.2023 13:07:45</t>
  </si>
  <si>
    <t>26.09.2023 13:26:02</t>
  </si>
  <si>
    <t>ALİFAKI KIŞLA MAH.TR-1 45-76-L00023_A_56394643_56394643</t>
  </si>
  <si>
    <t>26.09.2023 13:18:52</t>
  </si>
  <si>
    <t>26.09.2023 14:44:54</t>
  </si>
  <si>
    <t>26.09.2023 13:41:07</t>
  </si>
  <si>
    <t>26.09.2023 14:09:03</t>
  </si>
  <si>
    <t>KAPANCI KÖK 45-78-L00229_HatBaşıAyırıcı_86535766 L02_86535766</t>
  </si>
  <si>
    <t>26.09.2023 13:45:21</t>
  </si>
  <si>
    <t>26.09.2023 15:18:45</t>
  </si>
  <si>
    <t>26.09.2023 13:47:43</t>
  </si>
  <si>
    <t>26.09.2023 17:34:15</t>
  </si>
  <si>
    <t>26.09.2023 13:50:42</t>
  </si>
  <si>
    <t>26.09.2023 14:09:32</t>
  </si>
  <si>
    <t>L-367 ERBAY SİTESİ 35-18-L00367_950454910_950454910</t>
  </si>
  <si>
    <t>26.09.2023 13:51:51</t>
  </si>
  <si>
    <t>26.09.2023 15:51:51</t>
  </si>
  <si>
    <t>SARUHANLI TR-31 45-80-M00031_45-80-M00031_72202480</t>
  </si>
  <si>
    <t>26.09.2023 14:01:44</t>
  </si>
  <si>
    <t>26.09.2023 15:25:12</t>
  </si>
  <si>
    <t>DM-3/18 35-19-M00416_956671755_956671755</t>
  </si>
  <si>
    <t>26.09.2023 14:06:59</t>
  </si>
  <si>
    <t>26.09.2023 16:53:02</t>
  </si>
  <si>
    <t>YENİFOÇA TR-11 35-23-M00011_35-23-M00011_2364193</t>
  </si>
  <si>
    <t>26.09.2023 14:47:20</t>
  </si>
  <si>
    <t>ULUKENT DM-1/5 35-28-M00575_953375395_953375395</t>
  </si>
  <si>
    <t>26.09.2023 14:16:51</t>
  </si>
  <si>
    <t>26.09.2023 17:20:51</t>
  </si>
  <si>
    <t>BUKET SİTESİ TR-3 35-30-L00134_35-30-L00134_72090905</t>
  </si>
  <si>
    <t>26.09.2023 14:25:42</t>
  </si>
  <si>
    <t>26.09.2023 15:03:48</t>
  </si>
  <si>
    <t>26.09.2023 15:08:54</t>
  </si>
  <si>
    <t>26.09.2023 15:25:16</t>
  </si>
  <si>
    <t>TÜRKAN AL ÖZEL TR 35-27-M00636Ö_DIREK TIPI TRAFO HUCRESI H01_2055788</t>
  </si>
  <si>
    <t>26.09.2023 15:21:21</t>
  </si>
  <si>
    <t>26.09.2023 19:27:47</t>
  </si>
  <si>
    <t>L-17 35-14-L00017_956653920_956653920</t>
  </si>
  <si>
    <t>26.09.2023 15:50:01</t>
  </si>
  <si>
    <t>26.09.2023 19:11:36</t>
  </si>
  <si>
    <t>TR-60 45-77-L00060_TR-65 L01_72215094</t>
  </si>
  <si>
    <t>26.09.2023 16:09:22</t>
  </si>
  <si>
    <t>26.09.2023 16:27:40</t>
  </si>
  <si>
    <t>TR-25 35-13-L00025_C c1b_5884409</t>
  </si>
  <si>
    <t>26.09.2023 16:10:15</t>
  </si>
  <si>
    <t>26.09.2023 17:37:52</t>
  </si>
  <si>
    <t>26.09.2023 16:37:42</t>
  </si>
  <si>
    <t>26.09.2023 16:37:55</t>
  </si>
  <si>
    <t>K-3761 35-02-K03761_K-4360 K03_2047526</t>
  </si>
  <si>
    <t>26.09.2023 16:42:24</t>
  </si>
  <si>
    <t>26.09.2023 17:09:14</t>
  </si>
  <si>
    <t>MENEMEN TR-11 35-28-L00011_MENEMEN TR-14 L05_66579835</t>
  </si>
  <si>
    <t>26.09.2023 16:44:12</t>
  </si>
  <si>
    <t>26.09.2023 17:16:52</t>
  </si>
  <si>
    <t>26.09.2023 16:46:29</t>
  </si>
  <si>
    <t>26.09.2023 16:53:33</t>
  </si>
  <si>
    <t>26.09.2023 16:48:52</t>
  </si>
  <si>
    <t>26.09.2023 17:17:42</t>
  </si>
  <si>
    <t>26.09.2023 16:51:36</t>
  </si>
  <si>
    <t>26.09.2023 21:42:27</t>
  </si>
  <si>
    <t>TR-106 45-78-L00106_A_91423914_91423914</t>
  </si>
  <si>
    <t>26.09.2023 18:02:14</t>
  </si>
  <si>
    <t>HAMZALI SÜLEYMAN TR 35-16-M00066_B_91045721_91045721</t>
  </si>
  <si>
    <t>26.09.2023 17:04:43</t>
  </si>
  <si>
    <t>26.09.2023 18:03:21</t>
  </si>
  <si>
    <t>M-3305(YATIRIM REZERVE) 35-07-M03305_97570774_97570774</t>
  </si>
  <si>
    <t>26.09.2023 17:05:07</t>
  </si>
  <si>
    <t>26.09.2023 20:45:18</t>
  </si>
  <si>
    <t>KOZBEYLİ TR-4 35-23-M00073_A_91356064_91356064</t>
  </si>
  <si>
    <t>26.09.2023 17:06:31</t>
  </si>
  <si>
    <t>26.09.2023 19:23:00</t>
  </si>
  <si>
    <t>26.09.2023 17:06:52</t>
  </si>
  <si>
    <t>26.09.2023 17:15:45</t>
  </si>
  <si>
    <t>26.09.2023 17:08:32</t>
  </si>
  <si>
    <t>26.09.2023 17:28:52</t>
  </si>
  <si>
    <t>DM-3/08(MESCİD SOKAK) 45-71-M00063_45-71-M00063_72069481</t>
  </si>
  <si>
    <t>26.09.2023 17:09:12</t>
  </si>
  <si>
    <t>26.09.2023 18:55:52</t>
  </si>
  <si>
    <t>KÜÇÜK SANAYİ SİTESİ TR-1 45-83-L00142_TR-2/58 L01_72154709</t>
  </si>
  <si>
    <t>26.09.2023 17:11:12</t>
  </si>
  <si>
    <t>26.09.2023 17:44:22</t>
  </si>
  <si>
    <t>TR-73 ( M-773) 35-30-M00773_A _43010883</t>
  </si>
  <si>
    <t>26.09.2023 17:23:53</t>
  </si>
  <si>
    <t>26.09.2023 17:53:48</t>
  </si>
  <si>
    <t>TR-105 35-16-L00105_47556446_56398114_56398114</t>
  </si>
  <si>
    <t>26.09.2023 17:26:37</t>
  </si>
  <si>
    <t>26.09.2023 17:53:01</t>
  </si>
  <si>
    <t>26.09.2023 17:31:52</t>
  </si>
  <si>
    <t>26.09.2023 17:32:57</t>
  </si>
  <si>
    <t>K-502 35-01-K00502_35-01-K00502_2367949</t>
  </si>
  <si>
    <t>26.09.2023 17:52:51</t>
  </si>
  <si>
    <t>TR-25 35-13-L00025_35-13-L00025_66499097</t>
  </si>
  <si>
    <t>26.09.2023 17:43:04</t>
  </si>
  <si>
    <t>DAZYURT TR-1 45-71-M01738_C_91405550_91405550</t>
  </si>
  <si>
    <t>26.09.2023 17:40:22</t>
  </si>
  <si>
    <t>26.09.2023 18:04:10</t>
  </si>
  <si>
    <t>ALÇUK TM 35-17-A00001_HatBaşıAyırıcı_53133535 M30_53133535</t>
  </si>
  <si>
    <t>26.09.2023 17:42:40</t>
  </si>
  <si>
    <t>26.09.2023 18:46:46</t>
  </si>
  <si>
    <t>KARAKÖY TR-2 45-83-L00296_B_56407863_56407863</t>
  </si>
  <si>
    <t>26.09.2023 17:44:34</t>
  </si>
  <si>
    <t>26.09.2023 19:00:32</t>
  </si>
  <si>
    <t>26.09.2023 17:44:44</t>
  </si>
  <si>
    <t>26.09.2023 18:15:52</t>
  </si>
  <si>
    <t>ULUCAK DM-2 35-27-M00331_DAMLACIK M03_72170825</t>
  </si>
  <si>
    <t>26.09.2023 17:54:44</t>
  </si>
  <si>
    <t>26.09.2023 18:18:22</t>
  </si>
  <si>
    <t>YAYALAR TR-4 45-73-M00164_A_91098971_91098971</t>
  </si>
  <si>
    <t>26.09.2023 17:55:02</t>
  </si>
  <si>
    <t>26.09.2023 19:36:57</t>
  </si>
  <si>
    <t>YASEMİN DM 35-19-M00002_HatBaşıAyırıcı_53137501 M02_53137501</t>
  </si>
  <si>
    <t>26.09.2023 17:58:02</t>
  </si>
  <si>
    <t>26.09.2023 19:44:49</t>
  </si>
  <si>
    <t>TR-76 45-78-L00076_49381703_56407641_56407641</t>
  </si>
  <si>
    <t>26.09.2023 17:58:06</t>
  </si>
  <si>
    <t>26.09.2023 19:16:04</t>
  </si>
  <si>
    <t>26.09.2023 18:02:52</t>
  </si>
  <si>
    <t>26.09.2023 18:10:12</t>
  </si>
  <si>
    <t>HAMZALI SÜLEYMAN TR 35-16-M00066_35-16-M00066_2352836</t>
  </si>
  <si>
    <t>26.09.2023 18:39:01</t>
  </si>
  <si>
    <t>26.09.2023 18:06:07</t>
  </si>
  <si>
    <t>26.09.2023 20:19:20</t>
  </si>
  <si>
    <t>SARIGÖL TR-8 45-79-M00008_D_56396280_56396280</t>
  </si>
  <si>
    <t>26.09.2023 18:12:18</t>
  </si>
  <si>
    <t>26.09.2023 19:08:29</t>
  </si>
  <si>
    <t>26.09.2023 18:18:20</t>
  </si>
  <si>
    <t>26.09.2023 19:09:13</t>
  </si>
  <si>
    <t>GÜNERLİ TR-1 35-28-M00408_C_56358586_56358586</t>
  </si>
  <si>
    <t>26.09.2023 18:20:34</t>
  </si>
  <si>
    <t>26.09.2023 19:12:55</t>
  </si>
  <si>
    <t>MENEMEN TR-58 35-28-L00058_A A01_5826020</t>
  </si>
  <si>
    <t>26.09.2023 18:28:24</t>
  </si>
  <si>
    <t>26.09.2023 20:10:04</t>
  </si>
  <si>
    <t>26.09.2023 18:28:39</t>
  </si>
  <si>
    <t>26.09.2023 19:59:30</t>
  </si>
  <si>
    <t>L-297 35-18-L00297_950446455_950446455</t>
  </si>
  <si>
    <t>26.09.2023 18:29:21</t>
  </si>
  <si>
    <t>26.09.2023 23:00:39</t>
  </si>
  <si>
    <t>BEYDAĞ İM 35-32-A00001_HatBaşıAyırıcı_53134389 L12_53134389</t>
  </si>
  <si>
    <t>26.09.2023 18:45:10</t>
  </si>
  <si>
    <t>26.09.2023 20:40:17</t>
  </si>
  <si>
    <t>TR-28 35-32-L00132_946414047_946414047</t>
  </si>
  <si>
    <t>26.09.2023 18:52:32</t>
  </si>
  <si>
    <t>26.09.2023 21:41:18</t>
  </si>
  <si>
    <t>DURASILLI TR-6 45-78-M01117_C_91057742_91057742</t>
  </si>
  <si>
    <t>26.09.2023 19:01:37</t>
  </si>
  <si>
    <t>26.09.2023 19:47:14</t>
  </si>
  <si>
    <t>26.09.2023 19:02:11</t>
  </si>
  <si>
    <t>26.09.2023 20:08:47</t>
  </si>
  <si>
    <t>KOYUNDERE TR-14 35-28-M00153_953380999_953380999</t>
  </si>
  <si>
    <t>26.09.2023 19:07:08</t>
  </si>
  <si>
    <t>26.09.2023 21:37:18</t>
  </si>
  <si>
    <t>26.09.2023 19:07:50</t>
  </si>
  <si>
    <t>26.09.2023 21:54:22</t>
  </si>
  <si>
    <t>M-13 GERMİYAN 35-18-M00184_ H_76954003</t>
  </si>
  <si>
    <t>26.09.2023 19:14:17</t>
  </si>
  <si>
    <t>26.09.2023 20:58:36</t>
  </si>
  <si>
    <t>ASARLIK TR-14 KÖK 35-28-M00168_C c1_5851371</t>
  </si>
  <si>
    <t>26.09.2023 19:28:45</t>
  </si>
  <si>
    <t>26.09.2023 21:05:28</t>
  </si>
  <si>
    <t>KOZLUCA TR1 35-16-M00149_B_91192746_91192746</t>
  </si>
  <si>
    <t>26.09.2023 19:42:33</t>
  </si>
  <si>
    <t>26.09.2023 21:43:19</t>
  </si>
  <si>
    <t>ÇAPAKLI GEBEŞ MAH. 45-78-M00419_A_91274274_91274274</t>
  </si>
  <si>
    <t>26.09.2023 20:09:55</t>
  </si>
  <si>
    <t>26.09.2023 21:57:13</t>
  </si>
  <si>
    <t>TPCL BES KÖK 45-77-M00217_KULA BES GİRİŞ-1 M01_75065111</t>
  </si>
  <si>
    <t>26.09.2023 20:23:43</t>
  </si>
  <si>
    <t>26.09.2023 20:48:14</t>
  </si>
  <si>
    <t>YENİ ŞAKRAN TR-11 35-17-M00211_10560031_56355826_56355826</t>
  </si>
  <si>
    <t>26.09.2023 20:26:29</t>
  </si>
  <si>
    <t>26.09.2023 22:49:18</t>
  </si>
  <si>
    <t>26.09.2023 20:28:06</t>
  </si>
  <si>
    <t>26.09.2023 21:23:17</t>
  </si>
  <si>
    <t>26.09.2023 20:58:00</t>
  </si>
  <si>
    <t>L-309 35-18-L00309_950462106_950462106</t>
  </si>
  <si>
    <t>26.09.2023 20:44:24</t>
  </si>
  <si>
    <t>26.09.2023 23:14:00</t>
  </si>
  <si>
    <t>26.09.2023 20:47:33</t>
  </si>
  <si>
    <t>26.09.2023 23:10:39</t>
  </si>
  <si>
    <t>PAZARKÖY YENİ MAH TR-4 45-78-L00655_C_91016058_91016058</t>
  </si>
  <si>
    <t>26.09.2023 21:02:09</t>
  </si>
  <si>
    <t>26.09.2023 22:07:25</t>
  </si>
  <si>
    <t>YENİ BAĞARASI TR-3 35-23-M00209_C_56406486_56406486</t>
  </si>
  <si>
    <t>26.09.2023 21:26:59</t>
  </si>
  <si>
    <t>26.09.2023 22:14:23</t>
  </si>
  <si>
    <t>ALLAHDİYEN TR-1 45-78-L00279_B_80943539_80943539</t>
  </si>
  <si>
    <t>26.09.2023 21:31:11</t>
  </si>
  <si>
    <t>26.09.2023 22:46:31</t>
  </si>
  <si>
    <t>K-1703 35-01-K01703_911696211_911696211</t>
  </si>
  <si>
    <t>26.09.2023 22:11:38</t>
  </si>
  <si>
    <t>27.09.2023 00:16:13</t>
  </si>
  <si>
    <t>K-977 35-07-K00977_99538998_99538998</t>
  </si>
  <si>
    <t>26.09.2023 22:20:30</t>
  </si>
  <si>
    <t>26.09.2023 23:56:45</t>
  </si>
  <si>
    <t>ÇUKURALTI M-19 35-25-M00067_955282727_955282727</t>
  </si>
  <si>
    <t>27.09.2023 00:08:41</t>
  </si>
  <si>
    <t>27.09.2023 02:08:31</t>
  </si>
  <si>
    <t>K-1703 35-01-K01703_911761427_911761427</t>
  </si>
  <si>
    <t>27.09.2023 00:27:06</t>
  </si>
  <si>
    <t>27.09.2023 03:29:02</t>
  </si>
  <si>
    <t>TR-24 35-30-L00024_D_56362706_56362706</t>
  </si>
  <si>
    <t>27.09.2023 00:51:09</t>
  </si>
  <si>
    <t>PAZARKÖY YENİ MAH TR-4 45-78-L00655_B_91016057_91016057</t>
  </si>
  <si>
    <t>27.09.2023 00:41:07</t>
  </si>
  <si>
    <t>27.09.2023 01:46:51</t>
  </si>
  <si>
    <t>M-3420(YATIRIM REZERVE) 35-03-M03420_E_56381076_56381076</t>
  </si>
  <si>
    <t>27.09.2023 00:42:18</t>
  </si>
  <si>
    <t>27.09.2023 01:45:38</t>
  </si>
  <si>
    <t>27.09.2023 01:33:04</t>
  </si>
  <si>
    <t>27.09.2023 02:31:03</t>
  </si>
  <si>
    <t>27.09.2023 01:36:00</t>
  </si>
  <si>
    <t>27.09.2023 04:17:24</t>
  </si>
  <si>
    <t>TUNÇKENT SİTESİ M-339 35-30-M00339_A_60982814_60982814</t>
  </si>
  <si>
    <t>27.09.2023 01:40:19</t>
  </si>
  <si>
    <t>27.09.2023 02:15:11</t>
  </si>
  <si>
    <t>27.09.2023 02:02:33</t>
  </si>
  <si>
    <t>27.09.2023 05:18:17</t>
  </si>
  <si>
    <t>27.09.2023 02:21:17</t>
  </si>
  <si>
    <t>27.09.2023 03:04:50</t>
  </si>
  <si>
    <t>ZEYTİNALAN İM 35-19-A00002_TR-98 L14_2308006</t>
  </si>
  <si>
    <t>27.09.2023 04:09:50</t>
  </si>
  <si>
    <t>27.09.2023 05:21:41</t>
  </si>
  <si>
    <t>TR-98 ZEYTİNALANI 35-19-L00098_DIREK TIPI TRAFO HUCRESI H01_2057293</t>
  </si>
  <si>
    <t>27.09.2023 05:20:14</t>
  </si>
  <si>
    <t>27.09.2023 09:51:38</t>
  </si>
  <si>
    <t>K-4032 35-01-K04032_TRAFO-1 K02_2118671</t>
  </si>
  <si>
    <t>27.09.2023 06:03:14</t>
  </si>
  <si>
    <t>27.09.2023 12:28:19</t>
  </si>
  <si>
    <t>AKHİSAR TM 45-72-A00006_AKHİSAR ŞEHİR-3 M22_2054230</t>
  </si>
  <si>
    <t>27.09.2023 06:07:18</t>
  </si>
  <si>
    <t>27.09.2023 06:43:01</t>
  </si>
  <si>
    <t>DELEMENLER KÖK 45-73-M00490_HatBaşıAyırıcı_53136406 M03_53136406</t>
  </si>
  <si>
    <t>27.09.2023 06:21:56</t>
  </si>
  <si>
    <t>27.09.2023 08:03:03</t>
  </si>
  <si>
    <t>27.09.2023 06:22:03</t>
  </si>
  <si>
    <t>27.09.2023 10:30:30</t>
  </si>
  <si>
    <t>27.09.2023 06:56:02</t>
  </si>
  <si>
    <t>27.09.2023 07:53:13</t>
  </si>
  <si>
    <t>27.09.2023 07:12:01</t>
  </si>
  <si>
    <t>27.09.2023 11:19:00</t>
  </si>
  <si>
    <t>27.09.2023 07:13:12</t>
  </si>
  <si>
    <t>27.09.2023 08:57:50</t>
  </si>
  <si>
    <t>27.09.2023 07:15:15</t>
  </si>
  <si>
    <t>27.09.2023 07:49:41</t>
  </si>
  <si>
    <t>27.09.2023 07:26:41</t>
  </si>
  <si>
    <t>27.09.2023 08:53:21</t>
  </si>
  <si>
    <t>ÇANAKÇI KÖK 45-79-M00194_SARIGÖL DM - GERİLİM M02_67098830</t>
  </si>
  <si>
    <t>27.09.2023 07:37:23</t>
  </si>
  <si>
    <t>27.09.2023 08:41:52</t>
  </si>
  <si>
    <t>27.09.2023 07:38:02</t>
  </si>
  <si>
    <t>27.09.2023 08:10:31</t>
  </si>
  <si>
    <t>27.09.2023 07:46:17</t>
  </si>
  <si>
    <t>27.09.2023 08:37:27</t>
  </si>
  <si>
    <t>GÖLCÜK TR-13 35-15-L00325_GÖLCÜK TR-27 L02_88393542</t>
  </si>
  <si>
    <t>27.09.2023 07:56:06</t>
  </si>
  <si>
    <t>27.09.2023 09:25:35</t>
  </si>
  <si>
    <t>DEREKÖY MANAKLAR TR 45-77-L00305_B_56384385_56384385</t>
  </si>
  <si>
    <t>27.09.2023 07:56:36</t>
  </si>
  <si>
    <t>27.09.2023 10:26:09</t>
  </si>
  <si>
    <t>YEŞİLOVA KÖK 45-78-M01393_YEŞİLOVA KÖYİÇİ M01_83810700</t>
  </si>
  <si>
    <t>27.09.2023 07:58:33</t>
  </si>
  <si>
    <t>27.09.2023 09:33:21</t>
  </si>
  <si>
    <t>27.09.2023 08:04:31</t>
  </si>
  <si>
    <t>27.09.2023 10:09:47</t>
  </si>
  <si>
    <t>27.09.2023 08:08:40</t>
  </si>
  <si>
    <t>27.09.2023 10:49:19</t>
  </si>
  <si>
    <t>DM-1 45-71-M00001_NARLIBAHÇE M04_2050187</t>
  </si>
  <si>
    <t>27.09.2023 08:13:21</t>
  </si>
  <si>
    <t>27.09.2023 10:09:33</t>
  </si>
  <si>
    <t>DM-2 45-71-M00002_TR-2/6 ESKİ DM-10 M01_2048795</t>
  </si>
  <si>
    <t>27.09.2023 09:05:16</t>
  </si>
  <si>
    <t>K-3627 35-01-K03627_A_56375722_56375722</t>
  </si>
  <si>
    <t>27.09.2023 08:17:27</t>
  </si>
  <si>
    <t>27.09.2023 12:35:44</t>
  </si>
  <si>
    <t>27.09.2023 08:45:05</t>
  </si>
  <si>
    <t>27.09.2023 15:35:35</t>
  </si>
  <si>
    <t>27.09.2023 08:48:33</t>
  </si>
  <si>
    <t>27.09.2023 09:11:55</t>
  </si>
  <si>
    <t>TR-35 35-15-M00035__91230569_91230569</t>
  </si>
  <si>
    <t>27.09.2023 08:50:12</t>
  </si>
  <si>
    <t>27.09.2023 10:02:10</t>
  </si>
  <si>
    <t>DEMİRKÖPRÜ TM 45-78-A00005_KÖPRÜBAŞI M07_2329516</t>
  </si>
  <si>
    <t>27.09.2023 08:56:55</t>
  </si>
  <si>
    <t>27.09.2023 09:03:12</t>
  </si>
  <si>
    <t>27.09.2023 08:57:03</t>
  </si>
  <si>
    <t>27.09.2023 09:03:15</t>
  </si>
  <si>
    <t>L-426 ESKİ GARAJ 35-18-L00426_A a1_5945316</t>
  </si>
  <si>
    <t>27.09.2023 08:58:15</t>
  </si>
  <si>
    <t>27.09.2023 13:44:58</t>
  </si>
  <si>
    <t>SOMA TR-41 45-82-M00041_45-82-M00041_72179811</t>
  </si>
  <si>
    <t>27.09.2023 08:59:46</t>
  </si>
  <si>
    <t>27.09.2023 14:54:02</t>
  </si>
  <si>
    <t>27.09.2023 08:59:52</t>
  </si>
  <si>
    <t>27.09.2023 10:19:00</t>
  </si>
  <si>
    <t>AYRANCILAR DM-2 35-26-M00825_DM-2/4 (EGEKENT) M06_2116042</t>
  </si>
  <si>
    <t>27.09.2023 09:03:05</t>
  </si>
  <si>
    <t>27.09.2023 12:55:25</t>
  </si>
  <si>
    <t>SOMA TR-21/1 45-82-M00115_45-82-M00115_2369945</t>
  </si>
  <si>
    <t>27.09.2023 09:04:13</t>
  </si>
  <si>
    <t>27.09.2023 14:44:21</t>
  </si>
  <si>
    <t>27.09.2023 09:04:42</t>
  </si>
  <si>
    <t>27.09.2023 09:05:05</t>
  </si>
  <si>
    <t>27.09.2023 09:08:45</t>
  </si>
  <si>
    <t>27.09.2023 09:10:25</t>
  </si>
  <si>
    <t>TİYENLİ KÖK 45-85-M00004_TİYENLİ -  KAPASİTÖR M05_72102212</t>
  </si>
  <si>
    <t>27.09.2023 09:10:33</t>
  </si>
  <si>
    <t>27.09.2023 13:04:37</t>
  </si>
  <si>
    <t>27.09.2023 09:10:46</t>
  </si>
  <si>
    <t>27.09.2023 17:06:05</t>
  </si>
  <si>
    <t>ÇAMLIK KÖK 35-13-L00084_35-13-L00084_66478170</t>
  </si>
  <si>
    <t>27.09.2023 09:11:47</t>
  </si>
  <si>
    <t>27.09.2023 14:51:52</t>
  </si>
  <si>
    <t>MENDERES DM-4/TR-1 35-22-M00004_DM-4/TR-20 M09_2104323</t>
  </si>
  <si>
    <t>27.09.2023 09:12:44</t>
  </si>
  <si>
    <t>27.09.2023 11:20:52</t>
  </si>
  <si>
    <t>ERDELLİ TR-2 KÖK 45-72-L00476_HatBaşıAyırıcı_97586549 L04_97586549</t>
  </si>
  <si>
    <t>27.09.2023 09:16:10</t>
  </si>
  <si>
    <t>27.09.2023 12:01:50</t>
  </si>
  <si>
    <t>ÇAPAKLI KÖK 45-78-M01161_HatBaşıAyırıcı_53140266 M04_53140266</t>
  </si>
  <si>
    <t>27.09.2023 09:16:59</t>
  </si>
  <si>
    <t>27.09.2023 10:45:31</t>
  </si>
  <si>
    <t>M-236 35-02-M00236_913632825_913632825</t>
  </si>
  <si>
    <t>27.09.2023 09:19:10</t>
  </si>
  <si>
    <t>27.09.2023 12:35:04</t>
  </si>
  <si>
    <t>27.09.2023 09:20:28</t>
  </si>
  <si>
    <t>27.09.2023 09:43:37</t>
  </si>
  <si>
    <t>DM-1/46 35-29-M00046_950340512_950340512</t>
  </si>
  <si>
    <t>27.09.2023 09:23:09</t>
  </si>
  <si>
    <t>27.09.2023 10:52:20</t>
  </si>
  <si>
    <t>BOYABAĞ TR-1 35-21-L00113_965893238_965893238</t>
  </si>
  <si>
    <t>27.09.2023 09:24:33</t>
  </si>
  <si>
    <t>27.09.2023 11:54:23</t>
  </si>
  <si>
    <t>27.09.2023 09:24:57</t>
  </si>
  <si>
    <t>27.09.2023 13:26:35</t>
  </si>
  <si>
    <t>KARABAĞLAR TM 35-01-A00012_ESBAŞ-2 M10_2310485</t>
  </si>
  <si>
    <t>27.09.2023 09:25:23</t>
  </si>
  <si>
    <t>27.09.2023 13:26:42</t>
  </si>
  <si>
    <t>27.09.2023 09:26:42</t>
  </si>
  <si>
    <t>27.09.2023 09:52:35</t>
  </si>
  <si>
    <t>27.09.2023 09:28:52</t>
  </si>
  <si>
    <t>27.09.2023 09:29:02</t>
  </si>
  <si>
    <t>KADIKÖY TR-3 35-16-M00147_B_91424889_91424889</t>
  </si>
  <si>
    <t>27.09.2023 09:29:03</t>
  </si>
  <si>
    <t>27.09.2023 17:18:52</t>
  </si>
  <si>
    <t>YENİFOÇA TR-20 35-23-M00020_DAĞITIM TRAFO YENİFOÇA TR-20 M4_76459066</t>
  </si>
  <si>
    <t>27.09.2023 09:31:12</t>
  </si>
  <si>
    <t>27.09.2023 13:37:00</t>
  </si>
  <si>
    <t>M-639 OLDURUK KÖK 35-03-M00639_CUMAOVASI-1 (HAVAİ HAT) M03_42868423</t>
  </si>
  <si>
    <t>27.09.2023 09:32:35</t>
  </si>
  <si>
    <t>27.09.2023 13:57:16</t>
  </si>
  <si>
    <t>PINARLI KÖK 35-20-M00085_TR-2 - TR-3 M03_72358818</t>
  </si>
  <si>
    <t>27.09.2023 09:34:02</t>
  </si>
  <si>
    <t>27.09.2023 10:08:02</t>
  </si>
  <si>
    <t>HAYKIRAN TR-1 35-28-M00200_B_91439235_91439235</t>
  </si>
  <si>
    <t>27.09.2023 09:36:24</t>
  </si>
  <si>
    <t>27.09.2023 18:24:01</t>
  </si>
  <si>
    <t>DM-14/11 (DM-23/2-B) 45-71-M01944_45-71-M01944_66508682</t>
  </si>
  <si>
    <t>27.09.2023 09:39:19</t>
  </si>
  <si>
    <t>27.09.2023 13:38:39</t>
  </si>
  <si>
    <t>M-3049(YATIRIM REZERVE) 35-03-M03049_ M02_80786078</t>
  </si>
  <si>
    <t>27.09.2023 09:40:44</t>
  </si>
  <si>
    <t>27.09.2023 13:15:49</t>
  </si>
  <si>
    <t>KARTAL İM 35-08-A00003_KARTAL-8 K19_80522086</t>
  </si>
  <si>
    <t>27.09.2023 09:41:01</t>
  </si>
  <si>
    <t>27.09.2023 16:51:00</t>
  </si>
  <si>
    <t>M-984 35-03-M00984_35-03-M00984_41952340</t>
  </si>
  <si>
    <t>27.09.2023 09:43:22</t>
  </si>
  <si>
    <t>27.09.2023 11:10:35</t>
  </si>
  <si>
    <t>ÇİNİLİKÖY TR-2 35-27-L00331_35-27-L00331_2347079</t>
  </si>
  <si>
    <t>27.09.2023 09:43:29</t>
  </si>
  <si>
    <t>27.09.2023 10:43:26</t>
  </si>
  <si>
    <t>M-328 35-03-M00328_DIREK TIPI TRAFO HUCRESI H01_2070661</t>
  </si>
  <si>
    <t>27.09.2023 09:48:42</t>
  </si>
  <si>
    <t>27.09.2023 10:07:12</t>
  </si>
  <si>
    <t>ZEYTİNALAN İM 35-19-A00002_TR-98 L14_2051187</t>
  </si>
  <si>
    <t>27.09.2023 10:45:42</t>
  </si>
  <si>
    <t>27.09.2023 09:52:01</t>
  </si>
  <si>
    <t>27.09.2023 11:33:38</t>
  </si>
  <si>
    <t>TEKELİ DM 35-22-M00088_TEKELİ M10_48495819</t>
  </si>
  <si>
    <t>27.09.2023 09:52:02</t>
  </si>
  <si>
    <t>HACIHALİLLER TR-1 KÖK 45-71-M00066_HACIHALİLLER DM M05_72238430</t>
  </si>
  <si>
    <t>27.09.2023 09:52:22</t>
  </si>
  <si>
    <t>27.09.2023 11:35:22</t>
  </si>
  <si>
    <t>27.09.2023 09:57:08</t>
  </si>
  <si>
    <t>27.09.2023 17:52:05</t>
  </si>
  <si>
    <t>27.09.2023 09:59:01</t>
  </si>
  <si>
    <t>27.09.2023 15:30:18</t>
  </si>
  <si>
    <t>AFŞAR TR-4 45-79-M00335_DIREK TIPI TRAFO HUCRESI H01_2074891</t>
  </si>
  <si>
    <t>27.09.2023 10:01:06</t>
  </si>
  <si>
    <t>27.09.2023 17:21:02</t>
  </si>
  <si>
    <t>27.09.2023 10:02:03</t>
  </si>
  <si>
    <t>27.09.2023 11:04:22</t>
  </si>
  <si>
    <t>SARUHANLI TR-2 45-80-M00002_45-80-M00002_73402541</t>
  </si>
  <si>
    <t>27.09.2023 10:03:59</t>
  </si>
  <si>
    <t>27.09.2023 12:20:30</t>
  </si>
  <si>
    <t>YENİ FOÇA TR-19 35-23-M00019_DAĞITIM TRAFO YENİFOÇA TR-19 M04_2334903</t>
  </si>
  <si>
    <t>27.09.2023 10:04:35</t>
  </si>
  <si>
    <t>27.09.2023 14:07:57</t>
  </si>
  <si>
    <t>TR-137 TORASAN MAH. 35-19-L00137_B_91021582_91021582</t>
  </si>
  <si>
    <t>27.09.2023 10:06:45</t>
  </si>
  <si>
    <t>27.09.2023 17:17:45</t>
  </si>
  <si>
    <t>27.09.2023 10:08:56</t>
  </si>
  <si>
    <t>27.09.2023 16:34:53</t>
  </si>
  <si>
    <t>27.09.2023 10:09:22</t>
  </si>
  <si>
    <t>27.09.2023 17:49:42</t>
  </si>
  <si>
    <t>27.09.2023 10:10:09</t>
  </si>
  <si>
    <t>27.09.2023 10:15:02</t>
  </si>
  <si>
    <t>L-110 BEYLER KÖYÜ 35-14-L00110_35-14-L00110_2355431</t>
  </si>
  <si>
    <t>27.09.2023 10:12:42</t>
  </si>
  <si>
    <t>27.09.2023 10:50:02</t>
  </si>
  <si>
    <t>BAŞKÖY YEŞİLDERE TR-2 35-29-L00227_35-29-L00227_2368871</t>
  </si>
  <si>
    <t>27.09.2023 10:12:45</t>
  </si>
  <si>
    <t>27.09.2023 12:32:55</t>
  </si>
  <si>
    <t>27.09.2023 10:14:50</t>
  </si>
  <si>
    <t>27.09.2023 13:21:26</t>
  </si>
  <si>
    <t>27.09.2023 10:16:04</t>
  </si>
  <si>
    <t>27.09.2023 10:56:43</t>
  </si>
  <si>
    <t>27.09.2023 10:16:35</t>
  </si>
  <si>
    <t>27.09.2023 11:08:22</t>
  </si>
  <si>
    <t>UMURCALI TR 2 35-31-L00107_35-31-L00107_2361880</t>
  </si>
  <si>
    <t>27.09.2023 10:18:55</t>
  </si>
  <si>
    <t>27.09.2023 10:29:25</t>
  </si>
  <si>
    <t>27.09.2023 10:32:12</t>
  </si>
  <si>
    <t>27.09.2023 11:07:02</t>
  </si>
  <si>
    <t>UMURCALI TR 3 35-31-L00106_35-31-L00106_2361881</t>
  </si>
  <si>
    <t>27.09.2023 10:40:22</t>
  </si>
  <si>
    <t>27.09.2023 11:27:22</t>
  </si>
  <si>
    <t>K-1924 35-10-K01924_953736016_953736016</t>
  </si>
  <si>
    <t>27.09.2023 10:45:25</t>
  </si>
  <si>
    <t>27.09.2023 13:21:15</t>
  </si>
  <si>
    <t>K-3457 HÜKÜMET KONAĞI 35-07-K03457Ö_K-4471 K03_2072525</t>
  </si>
  <si>
    <t>27.09.2023 10:50:20</t>
  </si>
  <si>
    <t>27.09.2023 12:24:55</t>
  </si>
  <si>
    <t>İĞDECİK KÖK 45-71-M00077_ŞEHİR-2 (TR-5) M04_72234161</t>
  </si>
  <si>
    <t>27.09.2023 10:51:05</t>
  </si>
  <si>
    <t>27.09.2023 12:59:52</t>
  </si>
  <si>
    <t>27.09.2023 10:58:27</t>
  </si>
  <si>
    <t>27.09.2023 11:14:18</t>
  </si>
  <si>
    <t>27.09.2023 11:00:25</t>
  </si>
  <si>
    <t>27.09.2023 11:01:02</t>
  </si>
  <si>
    <t>27.09.2023 11:05:55</t>
  </si>
  <si>
    <t>27.09.2023 11:09:22</t>
  </si>
  <si>
    <t>BEYDAĞ İM 35-32-A00001_TOSUNLAR L04_2049978</t>
  </si>
  <si>
    <t>27.09.2023 11:08:05</t>
  </si>
  <si>
    <t>27.09.2023 11:09:52</t>
  </si>
  <si>
    <t>AHMETLİ TR-2 45-84-L00002_45-84-L00002_72143104</t>
  </si>
  <si>
    <t>27.09.2023 11:09:02</t>
  </si>
  <si>
    <t>27.09.2023 12:05:42</t>
  </si>
  <si>
    <t>27.09.2023 11:09:21</t>
  </si>
  <si>
    <t>27.09.2023 11:13:36</t>
  </si>
  <si>
    <t>27.09.2023 11:19:02</t>
  </si>
  <si>
    <t>27.09.2023 11:42:22</t>
  </si>
  <si>
    <t>ALAŞEHİR TM 45-73-A00001_CABBAR DM-3 M13_2057679</t>
  </si>
  <si>
    <t>27.09.2023 11:20:25</t>
  </si>
  <si>
    <t>27.09.2023 14:01:42</t>
  </si>
  <si>
    <t>27.09.2023 11:21:52</t>
  </si>
  <si>
    <t>27.09.2023 16:57:35</t>
  </si>
  <si>
    <t>YENİFOÇA TR-24 35-23-M00024_C_56373177_56373177</t>
  </si>
  <si>
    <t>27.09.2023 11:22:21</t>
  </si>
  <si>
    <t>27.09.2023 12:18:46</t>
  </si>
  <si>
    <t>L-470 KÖK 35-18-L00470_L-310 L03_72090132</t>
  </si>
  <si>
    <t>27.09.2023 11:26:25</t>
  </si>
  <si>
    <t>27.09.2023 12:42:22</t>
  </si>
  <si>
    <t>L-97 35-18-L00097_A_56372507_56372507</t>
  </si>
  <si>
    <t>27.09.2023 11:30:28</t>
  </si>
  <si>
    <t>27.09.2023 14:32:36</t>
  </si>
  <si>
    <t>HALİLLER KÖK 35-31-L00228_HALİLLER KÖK L012_72238536</t>
  </si>
  <si>
    <t>27.09.2023 11:31:12</t>
  </si>
  <si>
    <t>27.09.2023 11:32:02</t>
  </si>
  <si>
    <t>KİRAZ İM 35-31-A00001_HALİLLER L13_2328565</t>
  </si>
  <si>
    <t>27.09.2023 11:35:05</t>
  </si>
  <si>
    <t>27.09.2023 12:03:07</t>
  </si>
  <si>
    <t>DM-3/TR-10 SEFERİHİSAR 35-14-M00331_956634313_956634313</t>
  </si>
  <si>
    <t>27.09.2023 11:47:17</t>
  </si>
  <si>
    <t>27.09.2023 13:21:06</t>
  </si>
  <si>
    <t>ELMABAĞ DM 35-15-L00317_ÇAYIR TELEFİRİK L04_66822219</t>
  </si>
  <si>
    <t>27.09.2023 11:54:00</t>
  </si>
  <si>
    <t>27.09.2023 12:38:29</t>
  </si>
  <si>
    <t>27.09.2023 11:55:15</t>
  </si>
  <si>
    <t>27.09.2023 11:55:52</t>
  </si>
  <si>
    <t>ÜNİVERSİTE TM 35-02-A00008_PINARBAŞI-2 M24_2310715</t>
  </si>
  <si>
    <t>27.09.2023 11:56:12</t>
  </si>
  <si>
    <t>27.09.2023 11:56:42</t>
  </si>
  <si>
    <t>TERZİHALİLLER-1 35-16-M00105_953324329_953324329</t>
  </si>
  <si>
    <t>27.09.2023 11:56:34</t>
  </si>
  <si>
    <t>27.09.2023 14:29:13</t>
  </si>
  <si>
    <t>TR-53 35-26-M00053_B TR53B4B_5836019</t>
  </si>
  <si>
    <t>27.09.2023 12:04:31</t>
  </si>
  <si>
    <t>27.09.2023 17:41:01</t>
  </si>
  <si>
    <t>ABALIOĞLU DM 45-83-M00136_BAĞYURDU-DOĞALGAZ-OZAN BLOK M09_72134517</t>
  </si>
  <si>
    <t>27.09.2023 12:10:00</t>
  </si>
  <si>
    <t>27.09.2023 13:34:27</t>
  </si>
  <si>
    <t>YENİFOÇA TR-51 35-23-M00051_YENİFOÇA TR-45 M02_88450593</t>
  </si>
  <si>
    <t>27.09.2023 12:11:42</t>
  </si>
  <si>
    <t>27.09.2023 12:58:22</t>
  </si>
  <si>
    <t>27.09.2023 12:13:22</t>
  </si>
  <si>
    <t>27.09.2023 12:26:25</t>
  </si>
  <si>
    <t>M-1023 35-03-M01023_35-03-M01023_41929713</t>
  </si>
  <si>
    <t>27.09.2023 12:13:32</t>
  </si>
  <si>
    <t>27.09.2023 14:20:25</t>
  </si>
  <si>
    <t>TR-2 35-31-L00002_A_65509378_65509378</t>
  </si>
  <si>
    <t>27.09.2023 12:17:45</t>
  </si>
  <si>
    <t>27.09.2023 13:42:00</t>
  </si>
  <si>
    <t>27.09.2023 12:21:56</t>
  </si>
  <si>
    <t>27.09.2023 14:03:05</t>
  </si>
  <si>
    <t>GÜMÜLDÜR M-39 35-25-M00039_955259850_955259850</t>
  </si>
  <si>
    <t>27.09.2023 12:25:09</t>
  </si>
  <si>
    <t>27.09.2023 18:09:00</t>
  </si>
  <si>
    <t>27.09.2023 12:28:02</t>
  </si>
  <si>
    <t>27.09.2023 12:28:35</t>
  </si>
  <si>
    <t>KARALAR TR-1 35-16-M00089_953326275_953326275</t>
  </si>
  <si>
    <t>27.09.2023 12:30:53</t>
  </si>
  <si>
    <t>27.09.2023 20:00:00</t>
  </si>
  <si>
    <t>27.09.2023 12:31:22</t>
  </si>
  <si>
    <t>27.09.2023 13:12:00</t>
  </si>
  <si>
    <t>ÇALTILI TR-2 45-78-L00367_DIREK TIPI TRAFO HUCRESI H01_2105616</t>
  </si>
  <si>
    <t>27.09.2023 12:31:29</t>
  </si>
  <si>
    <t>27.09.2023 14:58:31</t>
  </si>
  <si>
    <t>27.09.2023 12:32:32</t>
  </si>
  <si>
    <t>27.09.2023 15:03:15</t>
  </si>
  <si>
    <t>27.09.2023 12:46:14</t>
  </si>
  <si>
    <t>HALİLLER KÖK 35-31-L00228_SIRIMLI L011_72238546</t>
  </si>
  <si>
    <t>27.09.2023 12:41:25</t>
  </si>
  <si>
    <t>27.09.2023 13:12:45</t>
  </si>
  <si>
    <t>KARAKUYU TR-4 35-26-M00441_956631548_956631548</t>
  </si>
  <si>
    <t>27.09.2023 19:56:14</t>
  </si>
  <si>
    <t>K-4741 35-07-K04741_915098128_915098128</t>
  </si>
  <si>
    <t>27.09.2023 12:43:27</t>
  </si>
  <si>
    <t>27.09.2023 16:49:05</t>
  </si>
  <si>
    <t>KAYAKÖY İM 35-15-A00006_KAYAKÖY ÇIKIŞ L02_66921444</t>
  </si>
  <si>
    <t>27.09.2023 12:49:45</t>
  </si>
  <si>
    <t>27.09.2023 13:32:02</t>
  </si>
  <si>
    <t>ÇOBANKÖY KÖK 35-29-L00066_EĞRİDERE FİDERİ L04_72212366</t>
  </si>
  <si>
    <t>27.09.2023 12:51:02</t>
  </si>
  <si>
    <t>27.09.2023 13:21:52</t>
  </si>
  <si>
    <t>AYRANCILAR DM-2 35-26-M00825_ÜÇPINAR M03_2076884</t>
  </si>
  <si>
    <t>27.09.2023 12:58:36</t>
  </si>
  <si>
    <t>27.09.2023 17:53:12</t>
  </si>
  <si>
    <t>K-125 35-08-K00125_35-08-K00125_42036188</t>
  </si>
  <si>
    <t>27.09.2023 13:01:16</t>
  </si>
  <si>
    <t>27.09.2023 13:36:35</t>
  </si>
  <si>
    <t>K-1608 35-04-K01608_95000628146_95000628146</t>
  </si>
  <si>
    <t>27.09.2023 13:01:38</t>
  </si>
  <si>
    <t>27.09.2023 13:22:24</t>
  </si>
  <si>
    <t>27.09.2023 13:02:12</t>
  </si>
  <si>
    <t>27.09.2023 13:03:02</t>
  </si>
  <si>
    <t>MEHMET ZİNCİRCİ SULAMA GRUBU 35-29-L00275_DIREK TIPI TRAFO HUCRESI H01_2103514</t>
  </si>
  <si>
    <t>27.09.2023 13:03:55</t>
  </si>
  <si>
    <t>27.09.2023 13:55:27</t>
  </si>
  <si>
    <t>AKÖREN TR-19 KÖK 45-78-M00974_HatBaşıAyırıcı_53139019 M04_53139019</t>
  </si>
  <si>
    <t>27.09.2023 13:04:18</t>
  </si>
  <si>
    <t>27.09.2023 15:58:29</t>
  </si>
  <si>
    <t>27.09.2023 13:08:51</t>
  </si>
  <si>
    <t>27.09.2023 13:05:20</t>
  </si>
  <si>
    <t>27.09.2023 15:02:02</t>
  </si>
  <si>
    <t>MENDERES DM-2/TR-1 35-22-M00300_DM-2/TR-30 M19_2095705</t>
  </si>
  <si>
    <t>27.09.2023 13:05:58</t>
  </si>
  <si>
    <t>27.09.2023 14:36:02</t>
  </si>
  <si>
    <t>TAYTAN GEDİZ MAH. TR-2 45-78-M00356_DIREK TIPI TRAFO HUCRESI H01_2110469</t>
  </si>
  <si>
    <t>27.09.2023 13:06:11</t>
  </si>
  <si>
    <t>27.09.2023 14:37:15</t>
  </si>
  <si>
    <t>K-421 35-01-K00421_911121340_911121340</t>
  </si>
  <si>
    <t>27.09.2023 13:09:28</t>
  </si>
  <si>
    <t>27.09.2023 15:41:00</t>
  </si>
  <si>
    <t>TİRE İM-DM-1 35-29-A00001_YENİÇİFTLİK M18_2059041</t>
  </si>
  <si>
    <t>27.09.2023 13:11:42</t>
  </si>
  <si>
    <t>27.09.2023 13:17:02</t>
  </si>
  <si>
    <t>TİRE İM-DM-1 35-29-A00001_ÇIRPI SULAMA 34.5 M04_2059515</t>
  </si>
  <si>
    <t>27.09.2023 13:11:52</t>
  </si>
  <si>
    <t>27.09.2023 13:17:25</t>
  </si>
  <si>
    <t>27.09.2023 13:15:22</t>
  </si>
  <si>
    <t>27.09.2023 14:48:25</t>
  </si>
  <si>
    <t>UZUNHASANLAR TR-1 35-17-M00471_950300595_950300595</t>
  </si>
  <si>
    <t>27.09.2023 13:16:31</t>
  </si>
  <si>
    <t>27.09.2023 14:17:14</t>
  </si>
  <si>
    <t>27.09.2023 13:28:15</t>
  </si>
  <si>
    <t>27.09.2023 14:10:00</t>
  </si>
  <si>
    <t>YENİKÖY YÖRÜKLER MAH. TR-5 35-15-L00505_DIREK TIPI TRAFO HUCRESI H01_2050554</t>
  </si>
  <si>
    <t>27.09.2023 13:32:00</t>
  </si>
  <si>
    <t>28.09.2023 02:16:16</t>
  </si>
  <si>
    <t>KULA İM 45-77-A00001_HatBaşıAyırıcı_89227299 M01_89227299</t>
  </si>
  <si>
    <t>27.09.2023 13:32:47</t>
  </si>
  <si>
    <t>27.09.2023 17:49:12</t>
  </si>
  <si>
    <t>LÜTFİYE KÖK 45-80-M02970_KUMKUYUCAK    TST-1 M03_84270461</t>
  </si>
  <si>
    <t>27.09.2023 13:35:22</t>
  </si>
  <si>
    <t>27.09.2023 13:47:12</t>
  </si>
  <si>
    <t>BAŞARAN TR-4 35-31-L00073_DIREK TIPI TRAFO HUCRESI H01_2049401</t>
  </si>
  <si>
    <t>27.09.2023 13:35:48</t>
  </si>
  <si>
    <t>27.09.2023 18:38:18</t>
  </si>
  <si>
    <t>27.09.2023 13:36:55</t>
  </si>
  <si>
    <t>27.09.2023 14:07:05</t>
  </si>
  <si>
    <t>M-2973 35-01-M02973_DAĞITIM TRAFOSU M04_78495401</t>
  </si>
  <si>
    <t>27.09.2023 13:37:22</t>
  </si>
  <si>
    <t>27.09.2023 14:36:32</t>
  </si>
  <si>
    <t>POYRAZ KÖK 45-78-M00651_HatBaşıAyırıcı_66114303 M03_66114303</t>
  </si>
  <si>
    <t>27.09.2023 13:37:46</t>
  </si>
  <si>
    <t>27.09.2023 16:28:59</t>
  </si>
  <si>
    <t>27.09.2023 13:38:02</t>
  </si>
  <si>
    <t>27.09.2023 13:39:52</t>
  </si>
  <si>
    <t>27.09.2023 13:38:51</t>
  </si>
  <si>
    <t>27.09.2023 16:36:28</t>
  </si>
  <si>
    <t>ÜRKMEZ M-17 35-25-M00174_35-25-M00174_2376792</t>
  </si>
  <si>
    <t>27.09.2023 13:40:15</t>
  </si>
  <si>
    <t>27.09.2023 14:16:45</t>
  </si>
  <si>
    <t>K-723 35-08-K00723_35-08-K00723_42559977</t>
  </si>
  <si>
    <t>27.09.2023 13:40:22</t>
  </si>
  <si>
    <t>27.09.2023 14:22:31</t>
  </si>
  <si>
    <t>27.09.2023 16:54:06</t>
  </si>
  <si>
    <t>TEKNOPET KÖK-2 35-27-M00593_ARMUTLU TR-21/TR-22/A.CANCAN SULAMA GRUBU M02_72162502</t>
  </si>
  <si>
    <t>27.09.2023 13:42:32</t>
  </si>
  <si>
    <t>27.09.2023 14:12:12</t>
  </si>
  <si>
    <t>SELÇUK İM/DM 35-13-A00004_HatBaşıAyırıcı_81211996 L04_81211996</t>
  </si>
  <si>
    <t>27.09.2023 13:43:12</t>
  </si>
  <si>
    <t>27.09.2023 16:38:32</t>
  </si>
  <si>
    <t>DERBENT İM-DM 45-83-A00004_GÜNEY L03_2097295</t>
  </si>
  <si>
    <t>27.09.2023 13:45:42</t>
  </si>
  <si>
    <t>27.09.2023 13:52:45</t>
  </si>
  <si>
    <t>27.09.2023 13:53:12</t>
  </si>
  <si>
    <t>27.09.2023 14:41:15</t>
  </si>
  <si>
    <t>DM-3/13 (KIRMIZI KÖPRÜ) 45-71-M00102_DAĞITIM TRAFOSU M03_66425445</t>
  </si>
  <si>
    <t>27.09.2023 13:54:02</t>
  </si>
  <si>
    <t>27.09.2023 17:27:22</t>
  </si>
  <si>
    <t>TR-2/73-A 45-83-L00151_IRLAMAZ KÖK L03_72157732</t>
  </si>
  <si>
    <t>27.09.2023 13:57:45</t>
  </si>
  <si>
    <t>27.09.2023 14:40:23</t>
  </si>
  <si>
    <t>SAKARKAYA TR-2 45-72-L00494_45-72-L00494_2372112</t>
  </si>
  <si>
    <t>27.09.2023 13:59:13</t>
  </si>
  <si>
    <t>27.09.2023 17:46:29</t>
  </si>
  <si>
    <t>ESBAŞ İM 35-08-A00001_ESBAŞ-5 K13_2307181</t>
  </si>
  <si>
    <t>27.09.2023 14:03:52</t>
  </si>
  <si>
    <t>27.09.2023 17:19:22</t>
  </si>
  <si>
    <t>TR-2/33 (GALERİCİLER) 45-83-L00033_YÜKSEL TOPRAK ÖZEL L01_2327481</t>
  </si>
  <si>
    <t>27.09.2023 14:04:13</t>
  </si>
  <si>
    <t>27.09.2023 19:11:56</t>
  </si>
  <si>
    <t>27.09.2023 14:07:02</t>
  </si>
  <si>
    <t>27.09.2023 15:31:58</t>
  </si>
  <si>
    <t>TR-2/51 45-83-L00051__72410333_72410333</t>
  </si>
  <si>
    <t>27.09.2023 14:19:59</t>
  </si>
  <si>
    <t>27.09.2023 15:40:58</t>
  </si>
  <si>
    <t>K-3766 35-04-K03766_99547899_99547899</t>
  </si>
  <si>
    <t>27.09.2023 14:23:01</t>
  </si>
  <si>
    <t>27.09.2023 18:30:15</t>
  </si>
  <si>
    <t>KAYAKÖY DM 35-15-L00866_İLKKURŞUN L05_72307163</t>
  </si>
  <si>
    <t>27.09.2023 14:25:02</t>
  </si>
  <si>
    <t>27.09.2023 15:43:32</t>
  </si>
  <si>
    <t>DM-21/18A 45-71-M00476_953243829_953243829</t>
  </si>
  <si>
    <t>27.09.2023 14:27:48</t>
  </si>
  <si>
    <t>27.09.2023 15:41:33</t>
  </si>
  <si>
    <t>TERZİHALİLLER-1 35-16-M00105_35-16-M00105_2346998</t>
  </si>
  <si>
    <t>27.09.2023 15:00:26</t>
  </si>
  <si>
    <t>27.09.2023 14:31:25</t>
  </si>
  <si>
    <t>27.09.2023 15:22:32</t>
  </si>
  <si>
    <t>KALEMOĞLU KÖK 45-75-M00069_HatBaşıAyırıcı_53135686 M03_53135686</t>
  </si>
  <si>
    <t>27.09.2023 18:07:43</t>
  </si>
  <si>
    <t>ADNAN GÖRÜMLÜ 2  ÖZEL TR 35-27-M00655Ö_DIREK TIPI TRAFO HUCRESI H01_2053693</t>
  </si>
  <si>
    <t>27.09.2023 14:35:19</t>
  </si>
  <si>
    <t>27.09.2023 17:53:19</t>
  </si>
  <si>
    <t>M-3251 35-04-M03251_98830916_98830916</t>
  </si>
  <si>
    <t>27.09.2023 14:35:27</t>
  </si>
  <si>
    <t>27.09.2023 17:29:19</t>
  </si>
  <si>
    <t>SAMİ GÜNGÖR SULAMA GRUBU 35-29-M00185_A_56360872_56360872</t>
  </si>
  <si>
    <t>27.09.2023 14:37:29</t>
  </si>
  <si>
    <t>27.09.2023 17:45:15</t>
  </si>
  <si>
    <t>MENDERES DM-2/TR-1 35-22-M00300_DM-2/TR-9 M22_2328463</t>
  </si>
  <si>
    <t>27.09.2023 14:38:18</t>
  </si>
  <si>
    <t>27.09.2023 17:23:45</t>
  </si>
  <si>
    <t>27.09.2023 14:40:52</t>
  </si>
  <si>
    <t>27.09.2023 16:17:15</t>
  </si>
  <si>
    <t>DM-3/TR-25 35-22-M00069_MENDERES DM-3/TR-1 M01_72134955</t>
  </si>
  <si>
    <t>27.09.2023 15:34:25</t>
  </si>
  <si>
    <t>YUSUFLU KÖK 35-20-L00077_ERGENLİ L01_66527971</t>
  </si>
  <si>
    <t>27.09.2023 14:41:35</t>
  </si>
  <si>
    <t>27.09.2023 14:43:03</t>
  </si>
  <si>
    <t>27.09.2023 14:44:32</t>
  </si>
  <si>
    <t>27.09.2023 15:56:02</t>
  </si>
  <si>
    <t>ŞAMDANLAR TR-1 45-81-M00154_A_56399157_56399157</t>
  </si>
  <si>
    <t>27.09.2023 14:53:15</t>
  </si>
  <si>
    <t>27.09.2023 19:11:07</t>
  </si>
  <si>
    <t>İKİZTEPE KÖK 45-78-M00258_İKİZTEPE M03_66251182</t>
  </si>
  <si>
    <t>27.09.2023 14:54:12</t>
  </si>
  <si>
    <t>27.09.2023 14:55:35</t>
  </si>
  <si>
    <t>27.09.2023 14:56:12</t>
  </si>
  <si>
    <t>27.09.2023 15:03:22</t>
  </si>
  <si>
    <t>L-17 35-14-L00017_956653922_956653922</t>
  </si>
  <si>
    <t>27.09.2023 14:57:43</t>
  </si>
  <si>
    <t>27.09.2023 17:10:52</t>
  </si>
  <si>
    <t>BERGAMA TM 35-16-A00004_PAŞAKÖY M21_88471043</t>
  </si>
  <si>
    <t>27.09.2023 15:05:52</t>
  </si>
  <si>
    <t>27.09.2023 15:23:02</t>
  </si>
  <si>
    <t>ÇİÇEKLİ TR-2 45-75-M00309_DIREK TIPI TRAFO HUCRESI H01_2038116</t>
  </si>
  <si>
    <t>27.09.2023 15:15:33</t>
  </si>
  <si>
    <t>27.09.2023 18:46:12</t>
  </si>
  <si>
    <t>EVRENLİ KÖK 45-73-M00139_HatBaşıAyırıcı_53135638 M02_53135638</t>
  </si>
  <si>
    <t>27.09.2023 15:16:04</t>
  </si>
  <si>
    <t>27.09.2023 15:43:22</t>
  </si>
  <si>
    <t>DM-3/13 (İSTİKLAL OKULU ARKASI) 45-71-M00121_G g4b_45180305</t>
  </si>
  <si>
    <t>27.09.2023 15:18:26</t>
  </si>
  <si>
    <t>27.09.2023 17:00:55</t>
  </si>
  <si>
    <t>27.09.2023 15:19:52</t>
  </si>
  <si>
    <t>27.09.2023 18:35:42</t>
  </si>
  <si>
    <t>27.09.2023 15:59:49</t>
  </si>
  <si>
    <t>27.09.2023 15:27:41</t>
  </si>
  <si>
    <t>27.09.2023 21:18:23</t>
  </si>
  <si>
    <t>SELENDİ TR-30 (HÜKÜMET KONAĞI) 45-81-M00030_945625503_945625503</t>
  </si>
  <si>
    <t>27.09.2023 15:28:30</t>
  </si>
  <si>
    <t>27.09.2023 18:20:07</t>
  </si>
  <si>
    <t>27.09.2023 15:28:34</t>
  </si>
  <si>
    <t>27.09.2023 16:12:53</t>
  </si>
  <si>
    <t>27.09.2023 15:30:47</t>
  </si>
  <si>
    <t>27.09.2023 20:13:02</t>
  </si>
  <si>
    <t>NURİYE DM 45-80-M00090_LÜTFİYE M01_72194602</t>
  </si>
  <si>
    <t>27.09.2023 15:31:32</t>
  </si>
  <si>
    <t>27.09.2023 15:33:23</t>
  </si>
  <si>
    <t>ALAŞEHİR TM 45-73-A00001_KAVAKLIDERE M21_2312686</t>
  </si>
  <si>
    <t>27.09.2023 15:34:55</t>
  </si>
  <si>
    <t>27.09.2023 15:40:31</t>
  </si>
  <si>
    <t>27.09.2023 15:36:32</t>
  </si>
  <si>
    <t>27.09.2023 16:30:45</t>
  </si>
  <si>
    <t>TR-62 MUSTAFA BOZKURT GRB 35-15-M00062_35-15-M00062_2365989</t>
  </si>
  <si>
    <t>27.09.2023 15:37:20</t>
  </si>
  <si>
    <t>27.09.2023 20:44:47</t>
  </si>
  <si>
    <t>K-421 35-01-K00421_35-01-K00421_2363781</t>
  </si>
  <si>
    <t>27.09.2023 16:45:09</t>
  </si>
  <si>
    <t>L-291 35-18-L00291_95002718723_95002718723</t>
  </si>
  <si>
    <t>27.09.2023 15:43:58</t>
  </si>
  <si>
    <t>27.09.2023 17:40:33</t>
  </si>
  <si>
    <t>DİNDARLI KÖK TR-3 KAKLIK 45-79-M00395_HatBaşıAyırıcı_53132909 M06_53132909</t>
  </si>
  <si>
    <t>27.09.2023 15:45:38</t>
  </si>
  <si>
    <t>27.09.2023 19:25:27</t>
  </si>
  <si>
    <t>TR-65 KANLICAKONAĞI MEVKİİ 35-15-L00065_D_56372428_56372428</t>
  </si>
  <si>
    <t>27.09.2023 15:46:46</t>
  </si>
  <si>
    <t>28.09.2023 01:18:56</t>
  </si>
  <si>
    <t>TR-36 45-78-L00036_A_91062221_91062221</t>
  </si>
  <si>
    <t>27.09.2023 15:50:43</t>
  </si>
  <si>
    <t>27.09.2023 19:16:27</t>
  </si>
  <si>
    <t>KÖSELER TR-2 (KOCA MEZARLIK) 35-15-L00473_A_56362076_56362076</t>
  </si>
  <si>
    <t>27.09.2023 15:57:26</t>
  </si>
  <si>
    <t>27.09.2023 17:45:34</t>
  </si>
  <si>
    <t>KAYMAKÇI İM 35-15-A00004_EMİRLİOVA L07_2121824</t>
  </si>
  <si>
    <t>27.09.2023 15:59:42</t>
  </si>
  <si>
    <t>27.09.2023 16:09:02</t>
  </si>
  <si>
    <t>27.09.2023 16:00:05</t>
  </si>
  <si>
    <t>27.09.2023 16:25:32</t>
  </si>
  <si>
    <t>27.09.2023 16:03:26</t>
  </si>
  <si>
    <t>27.09.2023 17:11:58</t>
  </si>
  <si>
    <t>TR-324 35-19-M00523_B_80494618_80494618</t>
  </si>
  <si>
    <t>27.09.2023 16:07:57</t>
  </si>
  <si>
    <t>27.09.2023 21:01:47</t>
  </si>
  <si>
    <t>27.09.2023 16:09:22</t>
  </si>
  <si>
    <t>27.09.2023 17:03:52</t>
  </si>
  <si>
    <t>27.09.2023 16:09:52</t>
  </si>
  <si>
    <t>27.09.2023 16:44:55</t>
  </si>
  <si>
    <t>LOKMANKUYU KÖK 35-15-L00903_ÖZEL MÜŞTERİLER L03_67112584</t>
  </si>
  <si>
    <t>27.09.2023 16:12:02</t>
  </si>
  <si>
    <t>27.09.2023 18:49:12</t>
  </si>
  <si>
    <t>BALABANLI DM 35-15-M00280_BOZCAYAKA DM M02_72306391</t>
  </si>
  <si>
    <t>27.09.2023 16:12:22</t>
  </si>
  <si>
    <t>27.09.2023 16:29:15</t>
  </si>
  <si>
    <t>27.09.2023 16:14:05</t>
  </si>
  <si>
    <t>27.09.2023 17:13:12</t>
  </si>
  <si>
    <t>APANÇEŞME KÖK( TR-1) 35-16-M00683_YUKARIKIRIKLAR M02_72042355</t>
  </si>
  <si>
    <t>27.09.2023 16:17:06</t>
  </si>
  <si>
    <t>27.09.2023 16:50:48</t>
  </si>
  <si>
    <t>TR-14 35-17-M00014_11901737_56378400_56378400</t>
  </si>
  <si>
    <t>27.09.2023 16:23:16</t>
  </si>
  <si>
    <t>27.09.2023 17:08:31</t>
  </si>
  <si>
    <t>ÖDEMİŞ İM 35-15-A00001_YENİ KENT L16_2062384</t>
  </si>
  <si>
    <t>27.09.2023 16:29:22</t>
  </si>
  <si>
    <t>27.09.2023 16:34:42</t>
  </si>
  <si>
    <t>KARADOĞAN DİKİLİ TAŞ TR-5 35-15-L00387_A_91228246_91228246</t>
  </si>
  <si>
    <t>27.09.2023 16:30:04</t>
  </si>
  <si>
    <t>27.09.2023 20:27:13</t>
  </si>
  <si>
    <t>DM-22 45-71-M01177_953190309_953190309</t>
  </si>
  <si>
    <t>27.09.2023 16:31:41</t>
  </si>
  <si>
    <t>27.09.2023 20:22:33</t>
  </si>
  <si>
    <t>YOLÜSTÜ TR-11 35-15-M00268_C_56361664_56361664</t>
  </si>
  <si>
    <t>27.09.2023 16:39:26</t>
  </si>
  <si>
    <t>28.09.2023 00:32:00</t>
  </si>
  <si>
    <t>KARADAĞ TR-1 45-73-M00287_A_91368315_91368315</t>
  </si>
  <si>
    <t>27.09.2023 16:39:39</t>
  </si>
  <si>
    <t>27.09.2023 20:43:05</t>
  </si>
  <si>
    <t>L-287 SCOTCH PARK 35-18-L00287_950447176_950447176</t>
  </si>
  <si>
    <t>27.09.2023 16:42:19</t>
  </si>
  <si>
    <t>27.09.2023 17:54:16</t>
  </si>
  <si>
    <t>KAYACIK KÖK 45-75-M00065_SARIALİLER M03_84267114</t>
  </si>
  <si>
    <t>27.09.2023 16:42:52</t>
  </si>
  <si>
    <t>27.09.2023 16:43:25</t>
  </si>
  <si>
    <t>MENEMEN TR-52 35-28-L00052_D_56362445_56362445</t>
  </si>
  <si>
    <t>27.09.2023 16:43:17</t>
  </si>
  <si>
    <t>27.09.2023 17:31:15</t>
  </si>
  <si>
    <t>BEYDAĞ İM 35-32-A00001_MUTAFLAR L14_2049960</t>
  </si>
  <si>
    <t>27.09.2023 16:50:12</t>
  </si>
  <si>
    <t>27.09.2023 20:13:42</t>
  </si>
  <si>
    <t>27.09.2023 17:43:01</t>
  </si>
  <si>
    <t>AKPINAR TR-1 (MERKEZ) 35-31-L00304_956571868_956571868</t>
  </si>
  <si>
    <t>28.09.2023 02:05:40</t>
  </si>
  <si>
    <t>HALİLLER TR-10 35-31-L00189_47918825_56405334_56405334</t>
  </si>
  <si>
    <t>27.09.2023 16:51:09</t>
  </si>
  <si>
    <t>27.09.2023 19:30:50</t>
  </si>
  <si>
    <t>TR-73 YAŞAR KAHRAMAN GRB. 35-15-M00073_35-15-M00073_2365553</t>
  </si>
  <si>
    <t>27.09.2023 16:53:19</t>
  </si>
  <si>
    <t>28.09.2023 02:08:02</t>
  </si>
  <si>
    <t>SARIGÖL DM 45-79-M00069_DİNDARLI FİDERİ M19_2318412</t>
  </si>
  <si>
    <t>27.09.2023 16:57:00</t>
  </si>
  <si>
    <t>27.09.2023 17:56:15</t>
  </si>
  <si>
    <t>27.09.2023 16:58:58</t>
  </si>
  <si>
    <t>27.09.2023 18:28:34</t>
  </si>
  <si>
    <t>SARIGÖL DM 45-79-M00069_TR-54 FİDERİ M07_2318421</t>
  </si>
  <si>
    <t>27.09.2023 16:59:00</t>
  </si>
  <si>
    <t>27.09.2023 17:55:24</t>
  </si>
  <si>
    <t>SARIGÖL DM 45-79-M00069_DADAĞLI FİDERİ M17_2318414</t>
  </si>
  <si>
    <t>27.09.2023 16:59:52</t>
  </si>
  <si>
    <t>27.09.2023 17:55:19</t>
  </si>
  <si>
    <t>27.09.2023 17:00:00</t>
  </si>
  <si>
    <t>27.09.2023 18:10:00</t>
  </si>
  <si>
    <t>DM-3/13 (İSTİKLAL OKULU ARKASI) 45-71-M00121_DAĞITIM TRAFOSU M03_72060693</t>
  </si>
  <si>
    <t>27.09.2023 17:45:39</t>
  </si>
  <si>
    <t>UZUNKÖY TR-1 35-31-L00144_C_72255943_72255943</t>
  </si>
  <si>
    <t>27.09.2023 17:03:05</t>
  </si>
  <si>
    <t>27.09.2023 20:43:01</t>
  </si>
  <si>
    <t>SARIKAYA KÖK 35-31-L00284_ALTINOLUK L05_2113768</t>
  </si>
  <si>
    <t>27.09.2023 17:07:35</t>
  </si>
  <si>
    <t>27.09.2023 18:02:02</t>
  </si>
  <si>
    <t>BAĞARASI TR-13 35-23-M00360_A_79385547_79385547</t>
  </si>
  <si>
    <t>27.09.2023 17:08:41</t>
  </si>
  <si>
    <t>27.09.2023 17:38:19</t>
  </si>
  <si>
    <t>SULUDERE KÖK 35-31-L00057_AYDOĞDU L04_2113666</t>
  </si>
  <si>
    <t>27.09.2023 17:09:02</t>
  </si>
  <si>
    <t>27.09.2023 17:09:12</t>
  </si>
  <si>
    <t>KÖSELER TR-2 (KOCA MEZARLIK) 35-15-L00473_35-15-L00473_2365853</t>
  </si>
  <si>
    <t>27.09.2023 17:10:22</t>
  </si>
  <si>
    <t>27.09.2023 17:19:02</t>
  </si>
  <si>
    <t>ÇOBANKÖY KÖK 35-29-L00066_EĞRİDERE FİDERİ L04_72212417</t>
  </si>
  <si>
    <t>27.09.2023 17:10:32</t>
  </si>
  <si>
    <t>27.09.2023 20:46:00</t>
  </si>
  <si>
    <t>27.09.2023 17:16:39</t>
  </si>
  <si>
    <t>27.09.2023 22:51:30</t>
  </si>
  <si>
    <t>AŞAĞI ÇAMKÖY TR-1 45-71-M01480__72374632_72374632</t>
  </si>
  <si>
    <t>27.09.2023 17:18:23</t>
  </si>
  <si>
    <t>27.09.2023 19:10:29</t>
  </si>
  <si>
    <t>L-426 ESKİ GARAJ 35-18-L00426_950448507_950448507</t>
  </si>
  <si>
    <t>27.09.2023 17:22:16</t>
  </si>
  <si>
    <t>27.09.2023 18:56:55</t>
  </si>
  <si>
    <t>TIRAZLI KÖK 45-79-M00079_HatBaşıAyırıcı_53134238 M06_53134238</t>
  </si>
  <si>
    <t>27.09.2023 17:22:21</t>
  </si>
  <si>
    <t>27.09.2023 22:05:23</t>
  </si>
  <si>
    <t>27.09.2023 17:23:02</t>
  </si>
  <si>
    <t>27.09.2023 17:40:22</t>
  </si>
  <si>
    <t>TR-77 ÇEŞMEALTI KÖK 35-19-M00077_URLA İM L07_76784558</t>
  </si>
  <si>
    <t>27.09.2023 17:23:05</t>
  </si>
  <si>
    <t>27.09.2023 17:48:12</t>
  </si>
  <si>
    <t>KIZILKEÇİLİ KÖYÜ TR-1 35-20-L00393__66110322_66110322</t>
  </si>
  <si>
    <t>27.09.2023 17:23:06</t>
  </si>
  <si>
    <t>27.09.2023 19:22:56</t>
  </si>
  <si>
    <t>BELENYAKA TR-1 45-73-M00713_945647558_945647558</t>
  </si>
  <si>
    <t>27.09.2023 17:28:10</t>
  </si>
  <si>
    <t>27.09.2023 18:57:40</t>
  </si>
  <si>
    <t>KIZILCAAVLU KÖK 35-29-L00056_GÖKÇEN İM L08_72209692</t>
  </si>
  <si>
    <t>27.09.2023 17:29:32</t>
  </si>
  <si>
    <t>27.09.2023 17:31:51</t>
  </si>
  <si>
    <t>27.09.2023 21:07:37</t>
  </si>
  <si>
    <t>DM-14/12 45-71-M00560_B_91143610_91143610</t>
  </si>
  <si>
    <t>27.09.2023 17:32:18</t>
  </si>
  <si>
    <t>27.09.2023 19:21:12</t>
  </si>
  <si>
    <t>27.09.2023 17:39:56</t>
  </si>
  <si>
    <t>27.09.2023 21:04:42</t>
  </si>
  <si>
    <t>RUHBANLAR TR-1 45-81-M00105_45-81-M00105_2375985</t>
  </si>
  <si>
    <t>27.09.2023 17:42:42</t>
  </si>
  <si>
    <t>27.09.2023 21:39:02</t>
  </si>
  <si>
    <t>27.09.2023 17:51:36</t>
  </si>
  <si>
    <t>27.09.2023 19:04:08</t>
  </si>
  <si>
    <t>İSTASYONALTI KÖK 45-83-M00131_GÜRKÖY M09_2329930</t>
  </si>
  <si>
    <t>27.09.2023 17:53:48</t>
  </si>
  <si>
    <t>27.09.2023 19:52:43</t>
  </si>
  <si>
    <t>EMİRHACILI TR-3 45-78-L00578_49260025_56405921_56405921</t>
  </si>
  <si>
    <t>27.09.2023 17:56:51</t>
  </si>
  <si>
    <t>27.09.2023 18:14:08</t>
  </si>
  <si>
    <t>SELENDİ TR-3 45-81-M00003_A A03b_62849171</t>
  </si>
  <si>
    <t>27.09.2023 18:02:36</t>
  </si>
  <si>
    <t>27.09.2023 23:06:50</t>
  </si>
  <si>
    <t>GÖKÇEN İM 35-29-A00004_KAZANLI L07_2329151</t>
  </si>
  <si>
    <t>27.09.2023 18:05:33</t>
  </si>
  <si>
    <t>27.09.2023 19:38:04</t>
  </si>
  <si>
    <t>YENİ ŞAKRAN KÖK 35-17-M00174_KÖYLER M02_66296526</t>
  </si>
  <si>
    <t>27.09.2023 18:05:45</t>
  </si>
  <si>
    <t>27.09.2023 18:48:12</t>
  </si>
  <si>
    <t>27.09.2023 18:05:59</t>
  </si>
  <si>
    <t>27.09.2023 22:57:44</t>
  </si>
  <si>
    <t>ÜÇPINAR DM 45-71-M00183_PELİTALAN M03_72249223</t>
  </si>
  <si>
    <t>27.09.2023 18:08:13</t>
  </si>
  <si>
    <t>27.09.2023 18:14:53</t>
  </si>
  <si>
    <t>TR-49 35-26-M00049_TR-50 M01_65984232</t>
  </si>
  <si>
    <t>27.09.2023 18:08:17</t>
  </si>
  <si>
    <t>27.09.2023 18:37:55</t>
  </si>
  <si>
    <t>KUŞÇULAR TR-7 35-19-M00219_DIREK TIPI TRAFO HUCRESI H01_2057922</t>
  </si>
  <si>
    <t>27.09.2023 18:08:45</t>
  </si>
  <si>
    <t>27.09.2023 19:59:22</t>
  </si>
  <si>
    <t>KİRAZ İM 35-31-A00001_TR-2 (34.5) M10_2328571</t>
  </si>
  <si>
    <t>27.09.2023 18:09:45</t>
  </si>
  <si>
    <t>27.09.2023 18:14:52</t>
  </si>
  <si>
    <t>KİRAZ İM 35-31-A00001_TR-1 (15.8) L10_2094978</t>
  </si>
  <si>
    <t>KİRAZ İM 35-31-A00001_KAYMAKÇI-2 M11_2095000</t>
  </si>
  <si>
    <t>27.09.2023 18:09:52</t>
  </si>
  <si>
    <t>27.09.2023 18:15:22</t>
  </si>
  <si>
    <t>ZEYTİNOVA TR-4 35-20-L00310_955202915_955202915</t>
  </si>
  <si>
    <t>27.09.2023 18:16:09</t>
  </si>
  <si>
    <t>27.09.2023 20:51:10</t>
  </si>
  <si>
    <t>27.09.2023 18:16:15</t>
  </si>
  <si>
    <t>27.09.2023 19:13:22</t>
  </si>
  <si>
    <t>27.09.2023 18:17:32</t>
  </si>
  <si>
    <t>27.09.2023 19:22:23</t>
  </si>
  <si>
    <t>ÇANAKÇI KÖK 45-79-M00194_HatBaşıAyırıcı_87243401 M01_87243401</t>
  </si>
  <si>
    <t>27.09.2023 18:19:46</t>
  </si>
  <si>
    <t>27.09.2023 23:48:42</t>
  </si>
  <si>
    <t>OSMANGAZİ İM 35-02-A00004_ZİYA GÖKALP K14_2327851</t>
  </si>
  <si>
    <t>27.09.2023 18:21:02</t>
  </si>
  <si>
    <t>27.09.2023 19:17:09</t>
  </si>
  <si>
    <t>27.09.2023 18:24:45</t>
  </si>
  <si>
    <t>27.09.2023 18:27:01</t>
  </si>
  <si>
    <t>M-2440 35-09-M02440_35-09-M02440_42782977</t>
  </si>
  <si>
    <t>27.09.2023 18:28:52</t>
  </si>
  <si>
    <t>27.09.2023 19:39:02</t>
  </si>
  <si>
    <t>GÜLKENT TR-2 35-30-M00225_C_56405098_56405098</t>
  </si>
  <si>
    <t>27.09.2023 18:35:04</t>
  </si>
  <si>
    <t>27.09.2023 20:26:51</t>
  </si>
  <si>
    <t>TR-49 35-26-M00049_TR-48 M04_65984281</t>
  </si>
  <si>
    <t>27.09.2023 18:46:31</t>
  </si>
  <si>
    <t>K-1984 35-02-K01984_910106644_910106644</t>
  </si>
  <si>
    <t>27.09.2023 18:40:56</t>
  </si>
  <si>
    <t>27.09.2023 20:21:37</t>
  </si>
  <si>
    <t>27.09.2023 18:45:30</t>
  </si>
  <si>
    <t>27.09.2023 20:20:24</t>
  </si>
  <si>
    <t>DM-21/20(TARIK ALMIŞ) 45-71-M00477_953208196_953208196</t>
  </si>
  <si>
    <t>27.09.2023 18:47:09</t>
  </si>
  <si>
    <t>27.09.2023 21:15:11</t>
  </si>
  <si>
    <t>27.09.2023 18:49:32</t>
  </si>
  <si>
    <t>27.09.2023 19:24:32</t>
  </si>
  <si>
    <t>GÜZELKÖY KÖK 45-71-M00123_VEZİROĞLU M04_50218016</t>
  </si>
  <si>
    <t>27.09.2023 18:49:42</t>
  </si>
  <si>
    <t>27.09.2023 19:25:32</t>
  </si>
  <si>
    <t>ÇANDARLI TR-11(CANKENT1) 35-30-M00011_B_56367286_56367286</t>
  </si>
  <si>
    <t>27.09.2023 18:51:21</t>
  </si>
  <si>
    <t>27.09.2023 19:09:28</t>
  </si>
  <si>
    <t>27.09.2023 18:52:25</t>
  </si>
  <si>
    <t>27.09.2023 19:40:02</t>
  </si>
  <si>
    <t>KARGIN KÖK 45-71-M00095_HatBaşıAyırıcı_53134359 M02_53134359</t>
  </si>
  <si>
    <t>27.09.2023 18:53:08</t>
  </si>
  <si>
    <t>27.09.2023 21:47:40</t>
  </si>
  <si>
    <t>KAPANCI TR-1 45-78-L00380_49316002_56390759_56390759</t>
  </si>
  <si>
    <t>27.09.2023 18:53:42</t>
  </si>
  <si>
    <t>27.09.2023 19:12:41</t>
  </si>
  <si>
    <t>MURADİYE DM 45-71-M00006_ORMAN FİDANLIĞI M12_2322535</t>
  </si>
  <si>
    <t>27.09.2023 18:58:12</t>
  </si>
  <si>
    <t>27.09.2023 22:35:28</t>
  </si>
  <si>
    <t>EMİRALEM TR-20 35-28-M00224_C_91007186_91007186</t>
  </si>
  <si>
    <t>27.09.2023 19:06:51</t>
  </si>
  <si>
    <t>27.09.2023 19:41:47</t>
  </si>
  <si>
    <t>MURADİYE TR-5 (ESKİ MEZARLIK YANI) 45-71-M00204_DM-5 M03_75532429</t>
  </si>
  <si>
    <t>27.09.2023 19:07:32</t>
  </si>
  <si>
    <t>27.09.2023 19:39:12</t>
  </si>
  <si>
    <t>GÖRDES DM 45-75-M00050_HatBaşıAyırıcı_53135653 M11_53135653</t>
  </si>
  <si>
    <t>27.09.2023 19:09:39</t>
  </si>
  <si>
    <t>28.09.2023 01:07:45</t>
  </si>
  <si>
    <t>YAĞCILAR KÖK 45-71-M00179_SULAMALAR-AT ÇİFTLİĞİ M02_72258017</t>
  </si>
  <si>
    <t>27.09.2023 19:10:12</t>
  </si>
  <si>
    <t>27.09.2023 20:09:15</t>
  </si>
  <si>
    <t>BEYDERE KÖK 45-71-M00128_ÜÇPINAR M03_50217157</t>
  </si>
  <si>
    <t>27.09.2023 19:10:22</t>
  </si>
  <si>
    <t>27.09.2023 19:46:32</t>
  </si>
  <si>
    <t>ÜÇPINAR DM 45-71-M00183_AVDAL M02_72249224</t>
  </si>
  <si>
    <t>27.09.2023 19:12:02</t>
  </si>
  <si>
    <t>27.09.2023 19:47:12</t>
  </si>
  <si>
    <t>27.09.2023 20:23:01</t>
  </si>
  <si>
    <t>27.09.2023 19:23:29</t>
  </si>
  <si>
    <t>27.09.2023 22:31:04</t>
  </si>
  <si>
    <t>KOLDERE TR-11 45-80-M00056_TR-92 TST M03_84186843</t>
  </si>
  <si>
    <t>27.09.2023 19:24:10</t>
  </si>
  <si>
    <t>27.09.2023 19:55:00</t>
  </si>
  <si>
    <t>GÜLBAHÇE TR-1 45-71-M00184_BAĞYOLU TR-1 M03_72255575</t>
  </si>
  <si>
    <t>27.09.2023 19:25:36</t>
  </si>
  <si>
    <t>27.09.2023 20:44:38</t>
  </si>
  <si>
    <t>POYRAZDAMLARI TR-11 45-78-M00576_HatBaşıAyırıcı_53138956 M05_53138956</t>
  </si>
  <si>
    <t>27.09.2023 19:27:21</t>
  </si>
  <si>
    <t>27.09.2023 21:20:58</t>
  </si>
  <si>
    <t>27.09.2023 19:28:32</t>
  </si>
  <si>
    <t>27.09.2023 21:10:42</t>
  </si>
  <si>
    <t>HALİLLER TR-10 35-31-L00189_DIREK TIPI TRAFO HUCRESI H01_2046073</t>
  </si>
  <si>
    <t>27.09.2023 19:33:52</t>
  </si>
  <si>
    <t>27.09.2023 22:19:03</t>
  </si>
  <si>
    <t>TR-64 GERENLİKUYU 35-15-L00064_35-15-L00064_2365018</t>
  </si>
  <si>
    <t>27.09.2023 19:48:15</t>
  </si>
  <si>
    <t>28.09.2023 03:28:32</t>
  </si>
  <si>
    <t>EĞRİDERE KOKARCA TR-6 35-32-L00082_35-32-L00082_2362980</t>
  </si>
  <si>
    <t>27.09.2023 19:57:52</t>
  </si>
  <si>
    <t>27.09.2023 21:29:25</t>
  </si>
  <si>
    <t>27.09.2023 20:57:12</t>
  </si>
  <si>
    <t>KARALAR TR-1 35-16-M00089_35-16-M00089_2352713</t>
  </si>
  <si>
    <t>27.09.2023 21:00:38</t>
  </si>
  <si>
    <t>27.09.2023 20:02:25</t>
  </si>
  <si>
    <t>27.09.2023 20:04:52</t>
  </si>
  <si>
    <t>27.09.2023 20:03:02</t>
  </si>
  <si>
    <t>27.09.2023 20:04:15</t>
  </si>
  <si>
    <t>27.09.2023 20:06:15</t>
  </si>
  <si>
    <t>27.09.2023 20:27:00</t>
  </si>
  <si>
    <t>KARABULU KÖK 35-31-L00227_OLGUNLAR L03_2119137</t>
  </si>
  <si>
    <t>27.09.2023 20:08:02</t>
  </si>
  <si>
    <t>27.09.2023 20:59:02</t>
  </si>
  <si>
    <t>27.09.2023 20:10:45</t>
  </si>
  <si>
    <t>27.09.2023 20:59:32</t>
  </si>
  <si>
    <t>27.09.2023 20:11:22</t>
  </si>
  <si>
    <t>27.09.2023 20:59:55</t>
  </si>
  <si>
    <t>TR-345 45-71-M00345_45-71-M00345_93494118</t>
  </si>
  <si>
    <t>27.09.2023 20:12:55</t>
  </si>
  <si>
    <t>28.09.2023 00:00:11</t>
  </si>
  <si>
    <t>SİYEKLİ KÖK 45-71-M00185_HatBaşıAyırıcı_53135275 M04_53135275</t>
  </si>
  <si>
    <t>27.09.2023 20:15:57</t>
  </si>
  <si>
    <t>27.09.2023 22:34:36</t>
  </si>
  <si>
    <t>AHMETLİ DM 45-77-M00187_ESKİ SELENDİ M08_80367319</t>
  </si>
  <si>
    <t>27.09.2023 20:27:12</t>
  </si>
  <si>
    <t>27.09.2023 20:28:38</t>
  </si>
  <si>
    <t>K-1772 35-01-K01772_911451806_911451806</t>
  </si>
  <si>
    <t>27.09.2023 20:31:55</t>
  </si>
  <si>
    <t>27.09.2023 21:48:24</t>
  </si>
  <si>
    <t>M-1543 35-01-M01543_911202189_911202189</t>
  </si>
  <si>
    <t>27.09.2023 20:34:43</t>
  </si>
  <si>
    <t>27.09.2023 21:44:58</t>
  </si>
  <si>
    <t>CABBAR DM 45-73-M00100_KÖYLER ÇIKIŞI M04_2307307</t>
  </si>
  <si>
    <t>27.09.2023 20:45:13</t>
  </si>
  <si>
    <t>27.09.2023 21:10:22</t>
  </si>
  <si>
    <t>27.09.2023 20:51:45</t>
  </si>
  <si>
    <t>27.09.2023 21:03:22</t>
  </si>
  <si>
    <t>DM-4/TR-4 35-13-L00444_946423215_946423215</t>
  </si>
  <si>
    <t>27.09.2023 20:54:51</t>
  </si>
  <si>
    <t>27.09.2023 22:10:58</t>
  </si>
  <si>
    <t>ÇOBANKÖY KÖK 35-29-L00066_HatBaşıAyırıcı_72423011 L04_72423011</t>
  </si>
  <si>
    <t>27.09.2023 20:58:14</t>
  </si>
  <si>
    <t>27.09.2023 22:44:28</t>
  </si>
  <si>
    <t>27.09.2023 20:59:21</t>
  </si>
  <si>
    <t>27.09.2023 22:12:52</t>
  </si>
  <si>
    <t>KARATEKE TR-6 35-29-L00783_ H_66116245</t>
  </si>
  <si>
    <t>27.09.2023 21:03:34</t>
  </si>
  <si>
    <t>28.09.2023 02:35:32</t>
  </si>
  <si>
    <t>SALİHLİ İM 45-78-A00001_ŞEHİR-5 L09_48929097</t>
  </si>
  <si>
    <t>27.09.2023 21:04:22</t>
  </si>
  <si>
    <t>27.09.2023 21:19:42</t>
  </si>
  <si>
    <t>BAŞIBÜYÜK KÖK 45-77-L00158_BALIBEY ÇIKIŞ L06_61353348</t>
  </si>
  <si>
    <t>27.09.2023 21:05:45</t>
  </si>
  <si>
    <t>27.09.2023 21:06:15</t>
  </si>
  <si>
    <t>KARABURÇ KÖK 35-31-L00253_DONANIMLI YEDEK L02_2113672</t>
  </si>
  <si>
    <t>27.09.2023 21:06:02</t>
  </si>
  <si>
    <t>27.09.2023 21:15:12</t>
  </si>
  <si>
    <t>ÇOBANKÖY KÖK 35-29-L00066_HatBaşıAyırıcı_53138675 L04_53138675</t>
  </si>
  <si>
    <t>27.09.2023 21:06:22</t>
  </si>
  <si>
    <t>27.09.2023 21:07:42</t>
  </si>
  <si>
    <t>TR-62 MUSTAFA BOZKURT GRB 35-15-M00062_48857531_56406815_56406815</t>
  </si>
  <si>
    <t>27.09.2023 21:06:44</t>
  </si>
  <si>
    <t>28.09.2023 01:48:43</t>
  </si>
  <si>
    <t>SARIGÖL DM 45-79-M00069_SARIGÖL 2 GİRİŞ M02_2076614</t>
  </si>
  <si>
    <t>27.09.2023 21:07:20</t>
  </si>
  <si>
    <t>27.09.2023 21:17:52</t>
  </si>
  <si>
    <t>SARIGÖL DM 45-79-M00069_SARIGÖL-1 GİRİŞ M24_2046941</t>
  </si>
  <si>
    <t>27.09.2023 21:07:52</t>
  </si>
  <si>
    <t>27.09.2023 21:16:42</t>
  </si>
  <si>
    <t>27.09.2023 21:09:26</t>
  </si>
  <si>
    <t>27.09.2023 21:43:54</t>
  </si>
  <si>
    <t>ERTUĞRUL TR-5 35-15-L00679_A_56373014_56373014</t>
  </si>
  <si>
    <t>27.09.2023 21:10:59</t>
  </si>
  <si>
    <t>27.09.2023 22:41:24</t>
  </si>
  <si>
    <t>SARAÇLAR KÖK 45-77-L00104_BAYRAMŞAH L03_72240086</t>
  </si>
  <si>
    <t>27.09.2023 21:13:02</t>
  </si>
  <si>
    <t>27.09.2023 21:13:05</t>
  </si>
  <si>
    <t>27.09.2023 21:13:45</t>
  </si>
  <si>
    <t>27.09.2023 21:16:05</t>
  </si>
  <si>
    <t>SEYREK TR-2 35-28-M00909_I A01_79674190</t>
  </si>
  <si>
    <t>27.09.2023 21:17:02</t>
  </si>
  <si>
    <t>27.09.2023 22:06:42</t>
  </si>
  <si>
    <t>27.09.2023 21:18:04</t>
  </si>
  <si>
    <t>27.09.2023 22:35:55</t>
  </si>
  <si>
    <t>27.09.2023 21:20:12</t>
  </si>
  <si>
    <t>27.09.2023 22:05:52</t>
  </si>
  <si>
    <t>K-225 35-07-K00225_35-07-K00225_48245461</t>
  </si>
  <si>
    <t>27.09.2023 21:20:44</t>
  </si>
  <si>
    <t>27.09.2023 21:42:13</t>
  </si>
  <si>
    <t>LOKMANKUYU KÖK 35-15-L00903_48738064_56372795_56372795</t>
  </si>
  <si>
    <t>27.09.2023 21:26:55</t>
  </si>
  <si>
    <t>28.09.2023 06:31:08</t>
  </si>
  <si>
    <t>27.09.2023 21:27:42</t>
  </si>
  <si>
    <t>27.09.2023 22:17:43</t>
  </si>
  <si>
    <t>27.09.2023 21:32:55</t>
  </si>
  <si>
    <t>27.09.2023 23:44:12</t>
  </si>
  <si>
    <t>ÖRENCİK TR-5 35-31-L00457_ H_65801336</t>
  </si>
  <si>
    <t>27.09.2023 21:34:53</t>
  </si>
  <si>
    <t>28.09.2023 04:44:48</t>
  </si>
  <si>
    <t>SİYEKLİ KÖK 45-71-M00185_DAĞYENİCE M07_72256931</t>
  </si>
  <si>
    <t>27.09.2023 21:35:32</t>
  </si>
  <si>
    <t>27.09.2023 21:43:22</t>
  </si>
  <si>
    <t>SARILAR TR-2 35-29-L00691_A_72349310_72349310</t>
  </si>
  <si>
    <t>27.09.2023 21:41:19</t>
  </si>
  <si>
    <t>28.09.2023 01:36:39</t>
  </si>
  <si>
    <t>K-1625 35-07-K01625_99427296_99427296</t>
  </si>
  <si>
    <t>27.09.2023 21:41:53</t>
  </si>
  <si>
    <t>28.09.2023 00:05:24</t>
  </si>
  <si>
    <t>KARAPINAR İM 45-78-A00002_HatBaşıAyırıcı_53140468 M02_53140468</t>
  </si>
  <si>
    <t>27.09.2023 21:44:07</t>
  </si>
  <si>
    <t>27.09.2023 23:26:42</t>
  </si>
  <si>
    <t>27.09.2023 23:05:48</t>
  </si>
  <si>
    <t>BAŞIBÜYÜK KÖK 45-77-L00158_TATLIÇEŞME ÇIKIŞI L04_61353396</t>
  </si>
  <si>
    <t>27.09.2023 21:55:45</t>
  </si>
  <si>
    <t>27.09.2023 21:57:33</t>
  </si>
  <si>
    <t>KÖFÜNDERE TR-3 35-15-L00211_35-15-L00211_2365427</t>
  </si>
  <si>
    <t>27.09.2023 22:08:42</t>
  </si>
  <si>
    <t>28.09.2023 02:52:51</t>
  </si>
  <si>
    <t>K-4161 35-02-K04161_99384972_99384972</t>
  </si>
  <si>
    <t>27.09.2023 22:08:50</t>
  </si>
  <si>
    <t>28.09.2023 00:59:50</t>
  </si>
  <si>
    <t>27.09.2023 22:24:43</t>
  </si>
  <si>
    <t>27.09.2023 22:49:01</t>
  </si>
  <si>
    <t>ASSTAR KÖK 45-73-M00134_KÖYLER ÇIKIŞ M02_66686359</t>
  </si>
  <si>
    <t>27.09.2023 22:25:52</t>
  </si>
  <si>
    <t>28.09.2023 00:26:47</t>
  </si>
  <si>
    <t>27.09.2023 22:29:13</t>
  </si>
  <si>
    <t>27.09.2023 22:57:28</t>
  </si>
  <si>
    <t>27.09.2023 22:47:18</t>
  </si>
  <si>
    <t>28.09.2023 12:29:09</t>
  </si>
  <si>
    <t>27.09.2023 22:49:17</t>
  </si>
  <si>
    <t>28.09.2023 01:30:16</t>
  </si>
  <si>
    <t>PİYADELER KÖK 45-73-M00136_HatBaşıAyırıcı_53135730 M04_53135730</t>
  </si>
  <si>
    <t>27.09.2023 22:52:12</t>
  </si>
  <si>
    <t>28.09.2023 01:20:11</t>
  </si>
  <si>
    <t>27.09.2023 23:02:18</t>
  </si>
  <si>
    <t>28.09.2023 00:04:44</t>
  </si>
  <si>
    <t>ZEYTİNKÖY KÖK 35-13-L00065_PAMUCAK KÖK-GERİLİM L03_2126552</t>
  </si>
  <si>
    <t>27.09.2023 23:07:15</t>
  </si>
  <si>
    <t>27.09.2023 23:37:00</t>
  </si>
  <si>
    <t>SELÇUK İM/DM 35-13-A00004_PAMUCAK L06_65986068</t>
  </si>
  <si>
    <t>27.09.2023 23:08:48</t>
  </si>
  <si>
    <t>27.09.2023 23:17:42</t>
  </si>
  <si>
    <t>27.09.2023 23:08:53</t>
  </si>
  <si>
    <t>28.09.2023 07:26:50</t>
  </si>
  <si>
    <t>27.09.2023 23:10:31</t>
  </si>
  <si>
    <t>27.09.2023 23:32:55</t>
  </si>
  <si>
    <t>ÇUKURKÖY KÖK 35-29-L00034_ÇUKURKÖY ENH L06_2329347</t>
  </si>
  <si>
    <t>27.09.2023 23:10:42</t>
  </si>
  <si>
    <t>28.09.2023 04:46:21</t>
  </si>
  <si>
    <t>SIRIMLI AVCILAR TR 35-31-L00202_47892128_56380930_56380930</t>
  </si>
  <si>
    <t>27.09.2023 23:20:38</t>
  </si>
  <si>
    <t>28.09.2023 05:42:14</t>
  </si>
  <si>
    <t>27.09.2023 23:23:52</t>
  </si>
  <si>
    <t>28.09.2023 01:09:10</t>
  </si>
  <si>
    <t>CEVİZLİ BOSTANYERİ TR-2 35-31-L00322_35-31-L00322_2364990</t>
  </si>
  <si>
    <t>27.09.2023 23:26:26</t>
  </si>
  <si>
    <t>28.09.2023 03:00:34</t>
  </si>
  <si>
    <t>SUBAŞI İM 35-26-A00002_PAMUKYAZI L04_2304030</t>
  </si>
  <si>
    <t>27.09.2023 23:27:15</t>
  </si>
  <si>
    <t>28.09.2023 00:30:25</t>
  </si>
  <si>
    <t>27.09.2023 23:31:35</t>
  </si>
  <si>
    <t>28.09.2023 02:28:31</t>
  </si>
  <si>
    <t>27.09.2023 23:35:51</t>
  </si>
  <si>
    <t>28.09.2023 00:01:15</t>
  </si>
  <si>
    <t>27.09.2023 23:39:23</t>
  </si>
  <si>
    <t>28.09.2023 00:01:52</t>
  </si>
  <si>
    <t>YARBASAN KÖK 45-74-M00119_HatBaşıAyırıcı_84164117 M04_84164117</t>
  </si>
  <si>
    <t>27.09.2023 23:45:41</t>
  </si>
  <si>
    <t>28.09.2023 00:43:01</t>
  </si>
  <si>
    <t>MURADİYE DM-4 45-71-M00190_B_56389334_56389334</t>
  </si>
  <si>
    <t>27.09.2023 23:47:03</t>
  </si>
  <si>
    <t>28.09.2023 13:33:11</t>
  </si>
  <si>
    <t>27.09.2023 23:50:57</t>
  </si>
  <si>
    <t>28.09.2023 04:33:24</t>
  </si>
  <si>
    <t>27.09.2023 23:57:05</t>
  </si>
  <si>
    <t>27.09.2023 23:57:18</t>
  </si>
  <si>
    <t>28.09.2023 00:05:45</t>
  </si>
  <si>
    <t>28.09.2023 00:00:35</t>
  </si>
  <si>
    <t>28.09.2023 01:38:52</t>
  </si>
  <si>
    <t>DUMANLAR KÖK 45-81-M00044_HatBaşıAyırıcı_53135381 M02_53135381</t>
  </si>
  <si>
    <t>28.09.2023 00:01:01</t>
  </si>
  <si>
    <t>28.09.2023 10:30:01</t>
  </si>
  <si>
    <t>ÇAPAKLI TR-1 45-78-M00445_B_91181425_91181425</t>
  </si>
  <si>
    <t>28.09.2023 00:03:38</t>
  </si>
  <si>
    <t>28.09.2023 01:10:23</t>
  </si>
  <si>
    <t>28.09.2023 00:04:45</t>
  </si>
  <si>
    <t>28.09.2023 00:12:15</t>
  </si>
  <si>
    <t>AYRANCILAR DM-3 35-26-M00795_966242012_966242012</t>
  </si>
  <si>
    <t>28.09.2023 00:06:45</t>
  </si>
  <si>
    <t>28.09.2023 03:31:02</t>
  </si>
  <si>
    <t>28.09.2023 00:10:08</t>
  </si>
  <si>
    <t>28.09.2023 01:23:32</t>
  </si>
  <si>
    <t>DM-11/05 (TR-39) 45-71-M00283_45-71-M00283_66372640</t>
  </si>
  <si>
    <t>28.09.2023 00:15:31</t>
  </si>
  <si>
    <t>28.09.2023 04:10:01</t>
  </si>
  <si>
    <t>28.09.2023 00:18:41</t>
  </si>
  <si>
    <t>28.09.2023 02:05:21</t>
  </si>
  <si>
    <t>28.09.2023 00:20:28</t>
  </si>
  <si>
    <t>28.09.2023 00:37:10</t>
  </si>
  <si>
    <t>MENDERES DM-2/TR-1 35-22-M00300_KÖYLER-1 M15_2095712</t>
  </si>
  <si>
    <t>28.09.2023 00:21:22</t>
  </si>
  <si>
    <t>28.09.2023 00:25:10</t>
  </si>
  <si>
    <t>MANİSA TM-1 45-71-A00001_MURADİYE--1 M08_2309461</t>
  </si>
  <si>
    <t>28.09.2023 00:21:31</t>
  </si>
  <si>
    <t>28.09.2023 03:02:09</t>
  </si>
  <si>
    <t>DM-14/3B 45-71-M02250_DM-14/4-B M02_73387477</t>
  </si>
  <si>
    <t>28.09.2023 00:21:35</t>
  </si>
  <si>
    <t>28.09.2023 03:38:00</t>
  </si>
  <si>
    <t>28.09.2023 03:22:31</t>
  </si>
  <si>
    <t>URGANLI TR-1 KÖK 45-83-M00129_TR-9 M01_2098594</t>
  </si>
  <si>
    <t>28.09.2023 00:30:05</t>
  </si>
  <si>
    <t>28.09.2023 02:12:51</t>
  </si>
  <si>
    <t>28.09.2023 00:37:21</t>
  </si>
  <si>
    <t>28.09.2023 00:58:21</t>
  </si>
  <si>
    <t>YAHŞELLİ DM-5 35-28-M00882_EMİRALEM SULAMA M10_66811687</t>
  </si>
  <si>
    <t>28.09.2023 00:41:57</t>
  </si>
  <si>
    <t>28.09.2023 03:48:07</t>
  </si>
  <si>
    <t>YILMAZ İM 45-78-A00003_HatBaşıAyırıcı_53140405 L01_53140405</t>
  </si>
  <si>
    <t>28.09.2023 00:42:12</t>
  </si>
  <si>
    <t>28.09.2023 02:29:35</t>
  </si>
  <si>
    <t>TİRE TR-17 35-29-M00452_950330646_950330646</t>
  </si>
  <si>
    <t>28.09.2023 00:43:09</t>
  </si>
  <si>
    <t>28.09.2023 03:22:52</t>
  </si>
  <si>
    <t>YARBASAN KÖK 45-74-M00119_ELEK M04_72246661</t>
  </si>
  <si>
    <t>28.09.2023 00:45:16</t>
  </si>
  <si>
    <t>28.09.2023 06:50:55</t>
  </si>
  <si>
    <t>GÖRDES DM 45-75-M00050_KAŞIKÇI M11_2083718</t>
  </si>
  <si>
    <t>28.09.2023 00:47:51</t>
  </si>
  <si>
    <t>28.09.2023 00:54:27</t>
  </si>
  <si>
    <t>TR-65 KANLICAKONAĞI MEVKİİ 35-15-L00065_35-15-L00065_2365764</t>
  </si>
  <si>
    <t>28.09.2023 00:48:01</t>
  </si>
  <si>
    <t>28.09.2023 01:17:15</t>
  </si>
  <si>
    <t>DOLAYDAMI TR-1 45-81-M00175_45-81-M00175_2375080</t>
  </si>
  <si>
    <t>28.09.2023 00:51:31</t>
  </si>
  <si>
    <t>28.09.2023 03:27:25</t>
  </si>
  <si>
    <t>TR-24 35-30-L00024_C_56363356_56363356</t>
  </si>
  <si>
    <t>28.09.2023 00:52:45</t>
  </si>
  <si>
    <t>28.09.2023 01:51:36</t>
  </si>
  <si>
    <t>28.09.2023 00:54:51</t>
  </si>
  <si>
    <t>28.09.2023 03:11:15</t>
  </si>
  <si>
    <t>28.09.2023 00:55:02</t>
  </si>
  <si>
    <t>28.09.2023 01:23:37</t>
  </si>
  <si>
    <t>M-2824 35-03-M02824_35-03-M02824_67571002</t>
  </si>
  <si>
    <t>28.09.2023 00:58:39</t>
  </si>
  <si>
    <t>28.09.2023 03:51:13</t>
  </si>
  <si>
    <t>K-1305 35-08-K01305_TRAFO K11_2116651</t>
  </si>
  <si>
    <t>28.09.2023 00:59:31</t>
  </si>
  <si>
    <t>28.09.2023 01:06:38</t>
  </si>
  <si>
    <t>28.09.2023 01:01:43</t>
  </si>
  <si>
    <t>28.09.2023 04:33:26</t>
  </si>
  <si>
    <t>28.09.2023 01:03:31</t>
  </si>
  <si>
    <t>28.09.2023 07:12:15</t>
  </si>
  <si>
    <t>28.09.2023 08:20:05</t>
  </si>
  <si>
    <t>28.09.2023 01:13:00</t>
  </si>
  <si>
    <t>28.09.2023 02:04:25</t>
  </si>
  <si>
    <t>28.09.2023 01:15:29</t>
  </si>
  <si>
    <t>28.09.2023 02:12:19</t>
  </si>
  <si>
    <t>28.09.2023 01:15:56</t>
  </si>
  <si>
    <t>28.09.2023 02:47:24</t>
  </si>
  <si>
    <t>AKHİSAR İM 45-72-A00001_AKHİSAR TM  ŞEHİR-3 M08_42545484</t>
  </si>
  <si>
    <t>28.09.2023 01:23:15</t>
  </si>
  <si>
    <t>28.09.2023 01:27:42</t>
  </si>
  <si>
    <t>K-379 35-01-K00379_910986851_910986851</t>
  </si>
  <si>
    <t>28.09.2023 01:27:25</t>
  </si>
  <si>
    <t>28.09.2023 01:52:10</t>
  </si>
  <si>
    <t>KARABURÇ SARIYER TR-12 35-31-L00270_B_91106897_91106897</t>
  </si>
  <si>
    <t>28.09.2023 01:31:26</t>
  </si>
  <si>
    <t>28.09.2023 08:58:20</t>
  </si>
  <si>
    <t>28.09.2023 01:32:41</t>
  </si>
  <si>
    <t>28.09.2023 01:33:15</t>
  </si>
  <si>
    <t>28.09.2023 01:45:52</t>
  </si>
  <si>
    <t>28.09.2023 01:46:25</t>
  </si>
  <si>
    <t>K-4555 35-02-K04555_99952515_99952515</t>
  </si>
  <si>
    <t>28.09.2023 01:49:44</t>
  </si>
  <si>
    <t>28.09.2023 03:39:37</t>
  </si>
  <si>
    <t>TR-52 35-17-M00052_D_91025021_91025021</t>
  </si>
  <si>
    <t>28.09.2023 01:50:37</t>
  </si>
  <si>
    <t>28.09.2023 05:58:13</t>
  </si>
  <si>
    <t>YEŞİLYURT DM 45-73-M00476_HatBaşıAyırıcı_53136447 M02_53136447</t>
  </si>
  <si>
    <t>28.09.2023 02:01:57</t>
  </si>
  <si>
    <t>28.09.2023 07:36:00</t>
  </si>
  <si>
    <t>28.09.2023 02:12:01</t>
  </si>
  <si>
    <t>28.09.2023 03:02:21</t>
  </si>
  <si>
    <t>SARIGÖL DM 45-79-M00069_HatBaşıAyırıcı_53135174 M05_53135174</t>
  </si>
  <si>
    <t>28.09.2023 02:15:44</t>
  </si>
  <si>
    <t>28.09.2023 04:31:54</t>
  </si>
  <si>
    <t>28.09.2023 02:16:52</t>
  </si>
  <si>
    <t>28.09.2023 02:20:33</t>
  </si>
  <si>
    <t>28.09.2023 03:13:55</t>
  </si>
  <si>
    <t>URGANLI TR-7 45-83-M00550_DAŞKANLAR M01_72145624</t>
  </si>
  <si>
    <t>28.09.2023 02:36:31</t>
  </si>
  <si>
    <t>28.09.2023 04:54:02</t>
  </si>
  <si>
    <t>MELTEMKÖY SAHİL SİTESİ TR 35-30-M00676_A_65511106_65511106</t>
  </si>
  <si>
    <t>28.09.2023 02:37:41</t>
  </si>
  <si>
    <t>28.09.2023 03:03:22</t>
  </si>
  <si>
    <t>28.09.2023 02:49:42</t>
  </si>
  <si>
    <t>28.09.2023 05:56:28</t>
  </si>
  <si>
    <t>CABBAR DM 45-73-M00100_HatBaşıAyırıcı_53136462 M03_53136462</t>
  </si>
  <si>
    <t>28.09.2023 02:58:02</t>
  </si>
  <si>
    <t>28.09.2023 02:58:58</t>
  </si>
  <si>
    <t>28.09.2023 05:10:56</t>
  </si>
  <si>
    <t>BORNOVA TM 35-02-A00005_TR-C K04_2308539</t>
  </si>
  <si>
    <t>28.09.2023 03:00:32</t>
  </si>
  <si>
    <t>28.09.2023 03:03:31</t>
  </si>
  <si>
    <t>28.09.2023 03:55:11</t>
  </si>
  <si>
    <t>28.09.2023 06:26:11</t>
  </si>
  <si>
    <t>KİRELLİ KÖK 35-29-L00809_GÜRDÜLLÜ- DERELİ-KİRELLİ KÖY L01_74719092</t>
  </si>
  <si>
    <t>28.09.2023 03:56:31</t>
  </si>
  <si>
    <t>28.09.2023 06:02:01</t>
  </si>
  <si>
    <t>DM-14/05 (TR-14/19) 45-71-M00547_A_91092662_91092662</t>
  </si>
  <si>
    <t>28.09.2023 04:08:07</t>
  </si>
  <si>
    <t>28.09.2023 06:17:16</t>
  </si>
  <si>
    <t>İBRAHİMKUYU DM 35-15-M00286_TÜRKÖNÜ TR-2 (KISIK-1) M05_67554484</t>
  </si>
  <si>
    <t>28.09.2023 04:16:28</t>
  </si>
  <si>
    <t>28.09.2023 05:24:33</t>
  </si>
  <si>
    <t>28.09.2023 04:18:53</t>
  </si>
  <si>
    <t>28.09.2023 05:32:11</t>
  </si>
  <si>
    <t>KAYMAKÇI İM 35-15-A00004_KAYMAKÇI-1 M01_2333304</t>
  </si>
  <si>
    <t>28.09.2023 04:19:22</t>
  </si>
  <si>
    <t>28.09.2023 04:27:11</t>
  </si>
  <si>
    <t>İBRAHİMKUYU DM 35-15-M00286_YOLÜSTÜ (ÖDEMİŞ TM-2) M06_67554485</t>
  </si>
  <si>
    <t>28.09.2023 04:19:25</t>
  </si>
  <si>
    <t>28.09.2023 04:27:42</t>
  </si>
  <si>
    <t>KARAKUZU TR-1 35-17-M00466_35-17-M00466_2361821</t>
  </si>
  <si>
    <t>28.09.2023 04:27:49</t>
  </si>
  <si>
    <t>28.09.2023 06:18:55</t>
  </si>
  <si>
    <t>YOLÜSTÜ İM 35-15-A00002_TR-1 L03_2314562</t>
  </si>
  <si>
    <t>28.09.2023 04:29:11</t>
  </si>
  <si>
    <t>28.09.2023 05:10:51</t>
  </si>
  <si>
    <t>URGANLI TR-9 45-83-M00549_TR-7 M03_2098599</t>
  </si>
  <si>
    <t>28.09.2023 04:33:14</t>
  </si>
  <si>
    <t>28.09.2023 04:53:17</t>
  </si>
  <si>
    <t>28.09.2023 04:34:01</t>
  </si>
  <si>
    <t>28.09.2023 07:10:00</t>
  </si>
  <si>
    <t>28.09.2023 04:38:45</t>
  </si>
  <si>
    <t>28.09.2023 04:46:29</t>
  </si>
  <si>
    <t>ÖDEMİŞ İM 35-15-A00001_BOZDAĞ L17_2062385</t>
  </si>
  <si>
    <t>28.09.2023 04:40:27</t>
  </si>
  <si>
    <t>28.09.2023 04:43:21</t>
  </si>
  <si>
    <t>GÖKKÖY TR-1 45-78-L00275_45-78-L00275_2357284</t>
  </si>
  <si>
    <t>28.09.2023 05:02:55</t>
  </si>
  <si>
    <t>28.09.2023 06:12:01</t>
  </si>
  <si>
    <t>28.09.2023 05:09:51</t>
  </si>
  <si>
    <t>28.09.2023 06:47:27</t>
  </si>
  <si>
    <t>ÇAMLIK DM 35-17-M00173_ZEYTİNDAĞ-2 M04_66328243</t>
  </si>
  <si>
    <t>28.09.2023 05:42:21</t>
  </si>
  <si>
    <t>28.09.2023 07:28:55</t>
  </si>
  <si>
    <t>SARIGÖL DM 45-79-M00069_HatBaşıAyırıcı_53134451 M17_53134451</t>
  </si>
  <si>
    <t>28.09.2023 05:43:50</t>
  </si>
  <si>
    <t>28.09.2023 07:44:51</t>
  </si>
  <si>
    <t>OSMAN GÜLPAR ÖZEL TR 45-73-M00388Ö_DIREK TIPI TRAFO HUCRESI H01_2095464</t>
  </si>
  <si>
    <t>28.09.2023 05:47:49</t>
  </si>
  <si>
    <t>28.09.2023 09:12:28</t>
  </si>
  <si>
    <t>GÖLBAŞI TR-1 45-81-M00097_45-81-M00097_2356833</t>
  </si>
  <si>
    <t>28.09.2023 05:49:03</t>
  </si>
  <si>
    <t>28.09.2023 11:33:50</t>
  </si>
  <si>
    <t>28.09.2023 05:49:35</t>
  </si>
  <si>
    <t>28.09.2023 05:50:04</t>
  </si>
  <si>
    <t>DM-14/3B 45-71-M02250_DM-14/4-B M02_73387501</t>
  </si>
  <si>
    <t>28.09.2023 05:53:31</t>
  </si>
  <si>
    <t>28.09.2023 06:01:51</t>
  </si>
  <si>
    <t>28.09.2023 06:17:24</t>
  </si>
  <si>
    <t>28.09.2023 06:29:48</t>
  </si>
  <si>
    <t>28.09.2023 06:18:31</t>
  </si>
  <si>
    <t>28.09.2023 09:18:55</t>
  </si>
  <si>
    <t>TR-87 HÜSEYİN DOYRAN GRB. 35-15-M00087_35-15-M00087_2364913</t>
  </si>
  <si>
    <t>28.09.2023 06:23:41</t>
  </si>
  <si>
    <t>28.09.2023 10:32:10</t>
  </si>
  <si>
    <t>28.09.2023 06:27:25</t>
  </si>
  <si>
    <t>28.09.2023 06:31:25</t>
  </si>
  <si>
    <t>KÜÇÜKAVULCUK DM 35-15-L00727_BÜYÜKAVLUCUK L03_72098512</t>
  </si>
  <si>
    <t>28.09.2023 06:34:23</t>
  </si>
  <si>
    <t>28.09.2023 07:18:42</t>
  </si>
  <si>
    <t>TR-1-5/9 35-20-L00053_955211264_955211264</t>
  </si>
  <si>
    <t>28.09.2023 06:47:50</t>
  </si>
  <si>
    <t>28.09.2023 08:49:18</t>
  </si>
  <si>
    <t>ÇİNİYERİ TR-2 35-29-L00294__72420327_72420327</t>
  </si>
  <si>
    <t>28.09.2023 06:56:27</t>
  </si>
  <si>
    <t>28.09.2023 08:30:35</t>
  </si>
  <si>
    <t>K-1772 35-01-K01772_911907964_911907964</t>
  </si>
  <si>
    <t>28.09.2023 06:57:19</t>
  </si>
  <si>
    <t>28.09.2023 10:56:10</t>
  </si>
  <si>
    <t>28.09.2023 06:58:04</t>
  </si>
  <si>
    <t>28.09.2023 11:21:43</t>
  </si>
  <si>
    <t>KONAKLI HULUSİ ŞEN SULAMA GRB TR-23 35-15-M00328_A_91350048_91350048</t>
  </si>
  <si>
    <t>28.09.2023 06:59:45</t>
  </si>
  <si>
    <t>28.09.2023 13:10:51</t>
  </si>
  <si>
    <t>GERÇEKLİ TR-2 35-15-L00649_B_91354715_91354715</t>
  </si>
  <si>
    <t>28.09.2023 07:03:33</t>
  </si>
  <si>
    <t>28.09.2023 11:42:44</t>
  </si>
  <si>
    <t>28.09.2023 07:04:45</t>
  </si>
  <si>
    <t>28.09.2023 09:47:01</t>
  </si>
  <si>
    <t>KFC KÖK 35-28-M00534_ M01_2329272</t>
  </si>
  <si>
    <t>28.09.2023 07:08:31</t>
  </si>
  <si>
    <t>28.09.2023 07:48:45</t>
  </si>
  <si>
    <t>28.09.2023 07:13:11</t>
  </si>
  <si>
    <t>28.09.2023 08:11:41</t>
  </si>
  <si>
    <t>28.09.2023 07:18:25</t>
  </si>
  <si>
    <t>28.09.2023 11:49:01</t>
  </si>
  <si>
    <t>KURUCUOVA TR-8 35-15-L00249_A_91242685_91242685</t>
  </si>
  <si>
    <t>28.09.2023 07:22:28</t>
  </si>
  <si>
    <t>28.09.2023 10:59:33</t>
  </si>
  <si>
    <t>KARACAALİ TR-5 45-79-M00487_DIREK TIPI TRAFO HUCRESI H01_2055377</t>
  </si>
  <si>
    <t>28.09.2023 07:23:30</t>
  </si>
  <si>
    <t>28.09.2023 14:11:18</t>
  </si>
  <si>
    <t>OSMAN ULUÇ SULAMA GRUBU 35-29-M00205_35-29-M00205_2371522</t>
  </si>
  <si>
    <t>28.09.2023 07:24:04</t>
  </si>
  <si>
    <t>28.09.2023 09:31:29</t>
  </si>
  <si>
    <t>28.09.2023 07:25:36</t>
  </si>
  <si>
    <t>28.09.2023 09:36:02</t>
  </si>
  <si>
    <t>SÜLEYMANLI KÖK 45-72-L00299_KÖYLER ÇIKIŞI L03_2331423</t>
  </si>
  <si>
    <t>28.09.2023 07:26:41</t>
  </si>
  <si>
    <t>28.09.2023 07:28:00</t>
  </si>
  <si>
    <t>ZEYTİNKÖY TR-4 35-13-L00068_DIREK TIPI TRAFO HUCRESI H01_2042163</t>
  </si>
  <si>
    <t>28.09.2023 07:35:41</t>
  </si>
  <si>
    <t>28.09.2023 14:43:17</t>
  </si>
  <si>
    <t>MESCİTLİ S. KASAP GRB. TR-5 35-15-L01011_B_56361622_56361622</t>
  </si>
  <si>
    <t>28.09.2023 07:37:37</t>
  </si>
  <si>
    <t>28.09.2023 09:45:37</t>
  </si>
  <si>
    <t>28.09.2023 07:42:07</t>
  </si>
  <si>
    <t>28.09.2023 07:47:54</t>
  </si>
  <si>
    <t>28.09.2023 07:47:05</t>
  </si>
  <si>
    <t>28.09.2023 08:18:31</t>
  </si>
  <si>
    <t>28.09.2023 07:48:51</t>
  </si>
  <si>
    <t>28.09.2023 08:36:21</t>
  </si>
  <si>
    <t>L-126 35-18-L00126_6497245_60982883_60982883</t>
  </si>
  <si>
    <t>28.09.2023 07:51:33</t>
  </si>
  <si>
    <t>28.09.2023 09:42:28</t>
  </si>
  <si>
    <t>28.09.2023 07:56:53</t>
  </si>
  <si>
    <t>28.09.2023 11:56:19</t>
  </si>
  <si>
    <t>KÜÇÜKKEMERDERE TR-1 35-29-L00690_A_91198381_91198381</t>
  </si>
  <si>
    <t>28.09.2023 07:57:45</t>
  </si>
  <si>
    <t>28.09.2023 11:07:07</t>
  </si>
  <si>
    <t>YOLÜSTÜ TR-9 35-15-M00266_A_91244601_91244601</t>
  </si>
  <si>
    <t>28.09.2023 08:00:07</t>
  </si>
  <si>
    <t>28.09.2023 15:55:41</t>
  </si>
  <si>
    <t>BÜYÜKKÖMÜRCÜ TR-1 35-29-L00335_A_91371817_91371817</t>
  </si>
  <si>
    <t>28.09.2023 08:00:46</t>
  </si>
  <si>
    <t>28.09.2023 10:22:20</t>
  </si>
  <si>
    <t>AHMETLİ TR-4 35-26-L00128_956617812_956617812</t>
  </si>
  <si>
    <t>28.09.2023 08:03:26</t>
  </si>
  <si>
    <t>28.09.2023 10:45:55</t>
  </si>
  <si>
    <t>AKÇAALAN YEDİEVLER TR-1 35-22-M00221_A_91133411_91133411</t>
  </si>
  <si>
    <t>28.09.2023 08:04:30</t>
  </si>
  <si>
    <t>28.09.2023 08:59:53</t>
  </si>
  <si>
    <t>28.09.2023 08:14:23</t>
  </si>
  <si>
    <t>28.09.2023 12:48:04</t>
  </si>
  <si>
    <t>KARAVELİLER TR-5 35-20-L00449_955215215_955215215</t>
  </si>
  <si>
    <t>28.09.2023 08:14:36</t>
  </si>
  <si>
    <t>28.09.2023 11:59:31</t>
  </si>
  <si>
    <t>28.09.2023 08:14:41</t>
  </si>
  <si>
    <t>28.09.2023 09:19:41</t>
  </si>
  <si>
    <t>28.09.2023 08:14:49</t>
  </si>
  <si>
    <t>28.09.2023 08:50:32</t>
  </si>
  <si>
    <t>SÜLEYMANİYE TR-1 45-78-M00422_45-78-M00422_2366528</t>
  </si>
  <si>
    <t>28.09.2023 08:22:44</t>
  </si>
  <si>
    <t>28.09.2023 13:25:29</t>
  </si>
  <si>
    <t>YAŞAR SÖKELİOĞLU -2 35-20-L00100_DIREK TIPI TRAFO HUCRESI H01_2038052</t>
  </si>
  <si>
    <t>28.09.2023 08:23:32</t>
  </si>
  <si>
    <t>28.09.2023 10:37:19</t>
  </si>
  <si>
    <t>KAREL DM 35-17-M00247_İMBAT M04_66441224</t>
  </si>
  <si>
    <t>28.09.2023 08:24:03</t>
  </si>
  <si>
    <t>28.09.2023 08:26:19</t>
  </si>
  <si>
    <t>28.09.2023 08:25:53</t>
  </si>
  <si>
    <t>28.09.2023 08:46:17</t>
  </si>
  <si>
    <t>DM-5/11 45-71-M00286_DM-5/02 TUZCU KABİN M02_66503579</t>
  </si>
  <si>
    <t>28.09.2023 08:27:01</t>
  </si>
  <si>
    <t>28.09.2023 08:57:51</t>
  </si>
  <si>
    <t>28.09.2023 08:28:48</t>
  </si>
  <si>
    <t>28.09.2023 12:30:42</t>
  </si>
  <si>
    <t>KARA KIZLAR TR-2 35-26-M00510_956608980_956608980</t>
  </si>
  <si>
    <t>28.09.2023 08:28:56</t>
  </si>
  <si>
    <t>28.09.2023 17:19:55</t>
  </si>
  <si>
    <t>28.09.2023 08:31:32</t>
  </si>
  <si>
    <t>28.09.2023 08:42:14</t>
  </si>
  <si>
    <t>BİRGİ DM 35-15-L01013_HatBaşıAyırıcı_72390952 L06_72390952</t>
  </si>
  <si>
    <t>28.09.2023 08:31:56</t>
  </si>
  <si>
    <t>28.09.2023 09:36:00</t>
  </si>
  <si>
    <t>K-3193 35-03-K03193_35-03-K03193_41940251</t>
  </si>
  <si>
    <t>28.09.2023 08:33:15</t>
  </si>
  <si>
    <t>28.09.2023 10:51:11</t>
  </si>
  <si>
    <t>K-3296 35-07-K03296_A_56376140_56376140</t>
  </si>
  <si>
    <t>28.09.2023 08:33:56</t>
  </si>
  <si>
    <t>28.09.2023 14:01:35</t>
  </si>
  <si>
    <t>UZUNKÖY TR-1 35-31-L00144_A_72255945_72255945</t>
  </si>
  <si>
    <t>28.09.2023 08:36:22</t>
  </si>
  <si>
    <t>28.09.2023 18:15:57</t>
  </si>
  <si>
    <t>28.09.2023 08:37:21</t>
  </si>
  <si>
    <t>28.09.2023 12:37:03</t>
  </si>
  <si>
    <t>AZİZTEPE MEZARÖNÜ TR-3 45-73-M00222_B_56401066_56401066</t>
  </si>
  <si>
    <t>28.09.2023 08:37:34</t>
  </si>
  <si>
    <t>28.09.2023 17:13:08</t>
  </si>
  <si>
    <t>DM-2/15(BİTPAZARI) 45-71-M00122_45-71-M00122_66474504</t>
  </si>
  <si>
    <t>28.09.2023 08:39:47</t>
  </si>
  <si>
    <t>28.09.2023 13:06:42</t>
  </si>
  <si>
    <t>28.09.2023 08:44:01</t>
  </si>
  <si>
    <t>28.09.2023 09:08:01</t>
  </si>
  <si>
    <t>SELENDİ DM 45-81-M00001_OKLU İSA M15_2079216</t>
  </si>
  <si>
    <t>28.09.2023 08:44:05</t>
  </si>
  <si>
    <t>28.09.2023 08:56:31</t>
  </si>
  <si>
    <t>CABBAR DM 45-73-M00100_KEMALİYE-1 ÇIKIŞ M09_2058106</t>
  </si>
  <si>
    <t>28.09.2023 08:45:21</t>
  </si>
  <si>
    <t>28.09.2023 09:04:25</t>
  </si>
  <si>
    <t>MENEMEN TR-62 35-28-M00738_953375605_953375605</t>
  </si>
  <si>
    <t>28.09.2023 08:45:26</t>
  </si>
  <si>
    <t>28.09.2023 12:12:01</t>
  </si>
  <si>
    <t>KOCAİSKAN TR-1 45-76-M00179_B_90946742_90946742</t>
  </si>
  <si>
    <t>28.09.2023 08:49:17</t>
  </si>
  <si>
    <t>28.09.2023 14:26:37</t>
  </si>
  <si>
    <t>28.09.2023 09:12:25</t>
  </si>
  <si>
    <t>28.09.2023 08:52:56</t>
  </si>
  <si>
    <t>28.09.2023 13:38:13</t>
  </si>
  <si>
    <t>28.09.2023 08:54:28</t>
  </si>
  <si>
    <t>28.09.2023 17:40:19</t>
  </si>
  <si>
    <t>28.09.2023 08:56:05</t>
  </si>
  <si>
    <t>28.09.2023 09:21:18</t>
  </si>
  <si>
    <t>GÜMÜLDÜR DM 35-25-M00100_DM-6/1 M15_2309328</t>
  </si>
  <si>
    <t>28.09.2023 08:56:57</t>
  </si>
  <si>
    <t>28.09.2023 15:23:08</t>
  </si>
  <si>
    <t>KARABURÇ SARIYER TR-12 35-31-L00270_35-31-L00270_2355659</t>
  </si>
  <si>
    <t>28.09.2023 09:18:00</t>
  </si>
  <si>
    <t>M-996 35-03-M00996_35-03-M00996_41943276</t>
  </si>
  <si>
    <t>28.09.2023 08:58:32</t>
  </si>
  <si>
    <t>28.09.2023 11:01:47</t>
  </si>
  <si>
    <t>TR-2/3 45-83-L00003_TR-2/12 L04_72148296</t>
  </si>
  <si>
    <t>28.09.2023 08:58:35</t>
  </si>
  <si>
    <t>28.09.2023 09:54:01</t>
  </si>
  <si>
    <t>KADIKÖY TR-3 35-16-M00147_D_91424886_91424886</t>
  </si>
  <si>
    <t>28.09.2023 08:59:35</t>
  </si>
  <si>
    <t>28.09.2023 15:29:46</t>
  </si>
  <si>
    <t>YENİ ÇİFTLİK TR-3 35-32-L00079_C_56393452_56393452</t>
  </si>
  <si>
    <t>28.09.2023 08:59:44</t>
  </si>
  <si>
    <t>28.09.2023 17:07:58</t>
  </si>
  <si>
    <t>AKÇAALAN YEDİEVLER TR-1 35-22-M00221_35-22-M00221_2358989</t>
  </si>
  <si>
    <t>28.09.2023 09:39:07</t>
  </si>
  <si>
    <t>K-3540 35-01-K03540_35-01-K03540_2347922</t>
  </si>
  <si>
    <t>28.09.2023 09:01:00</t>
  </si>
  <si>
    <t>28.09.2023 10:01:41</t>
  </si>
  <si>
    <t>SOMA TR-37 45-82-M00527_45-82-M00527_79768088</t>
  </si>
  <si>
    <t>28.09.2023 09:01:06</t>
  </si>
  <si>
    <t>28.09.2023 15:11:41</t>
  </si>
  <si>
    <t>YENİFOÇA TR-22 35-23-M00022_DAĞITIM TRAFO YENİFOÇA TR-22 M3_76459228</t>
  </si>
  <si>
    <t>28.09.2023 09:01:19</t>
  </si>
  <si>
    <t>28.09.2023 15:50:44</t>
  </si>
  <si>
    <t>AHMETLİ TR-11 45-84-L00011_B B01_65909816</t>
  </si>
  <si>
    <t>28.09.2023 09:04:06</t>
  </si>
  <si>
    <t>28.09.2023 12:02:30</t>
  </si>
  <si>
    <t>L-272 35-18-L00272_6371488 b1b_5948254</t>
  </si>
  <si>
    <t>28.09.2023 09:04:08</t>
  </si>
  <si>
    <t>28.09.2023 14:12:58</t>
  </si>
  <si>
    <t>GÖKÇEN DM 1-2/7 35-29-L00063_950346785_950346785</t>
  </si>
  <si>
    <t>28.09.2023 09:04:51</t>
  </si>
  <si>
    <t>28.09.2023 11:20:55</t>
  </si>
  <si>
    <t>SOMA TR-15/4 45-82-M00095_45-82-M00095_72189171</t>
  </si>
  <si>
    <t>28.09.2023 09:04:54</t>
  </si>
  <si>
    <t>28.09.2023 15:22:51</t>
  </si>
  <si>
    <t>FUNDACIK KÖK 45-75-M00068_FUNDACIK M03_67108814</t>
  </si>
  <si>
    <t>28.09.2023 09:05:35</t>
  </si>
  <si>
    <t>28.09.2023 09:59:25</t>
  </si>
  <si>
    <t>SEFERİHİSAR İM 35-14-A00002_KÖYLER L09_72378551</t>
  </si>
  <si>
    <t>28.09.2023 09:06:41</t>
  </si>
  <si>
    <t>28.09.2023 15:19:50</t>
  </si>
  <si>
    <t>DM-4/TR-14 35-26-M01288_35-26-M01288_42462349</t>
  </si>
  <si>
    <t>28.09.2023 09:06:57</t>
  </si>
  <si>
    <t>28.09.2023 11:17:21</t>
  </si>
  <si>
    <t>DM-5/14 35-26-M00808_956627188_956627188</t>
  </si>
  <si>
    <t>28.09.2023 09:07:26</t>
  </si>
  <si>
    <t>28.09.2023 12:45:54</t>
  </si>
  <si>
    <t>OTOKENT İM 35-08-A00004_SÜMER K08_2052220</t>
  </si>
  <si>
    <t>28.09.2023 09:07:58</t>
  </si>
  <si>
    <t>28.09.2023 13:10:02</t>
  </si>
  <si>
    <t>28.09.2023 09:09:33</t>
  </si>
  <si>
    <t>28.09.2023 15:56:40</t>
  </si>
  <si>
    <t>28.09.2023 09:11:38</t>
  </si>
  <si>
    <t>28.09.2023 17:19:32</t>
  </si>
  <si>
    <t>28.09.2023 09:11:56</t>
  </si>
  <si>
    <t>28.09.2023 15:32:00</t>
  </si>
  <si>
    <t>DM-2/41-A (VAKVAK ÇEŞMESİ) 45-71-M00514_DIREK TIPI TRAFO HUCRESI H01_2076727</t>
  </si>
  <si>
    <t>28.09.2023 09:11:58</t>
  </si>
  <si>
    <t>28.09.2023 11:52:21</t>
  </si>
  <si>
    <t>M-1234 35-01-M01234_911293177_911293177</t>
  </si>
  <si>
    <t>28.09.2023 09:12:11</t>
  </si>
  <si>
    <t>28.09.2023 12:03:32</t>
  </si>
  <si>
    <t>28.09.2023 09:12:18</t>
  </si>
  <si>
    <t>28.09.2023 10:18:00</t>
  </si>
  <si>
    <t>28.09.2023 09:16:11</t>
  </si>
  <si>
    <t>28.09.2023 15:44:45</t>
  </si>
  <si>
    <t>M-1499 35-02-M01499__83917714_83917714</t>
  </si>
  <si>
    <t>28.09.2023 09:17:04</t>
  </si>
  <si>
    <t>28.09.2023 14:51:13</t>
  </si>
  <si>
    <t>28.09.2023 09:17:21</t>
  </si>
  <si>
    <t>28.09.2023 11:06:45</t>
  </si>
  <si>
    <t>28.09.2023 09:21:40</t>
  </si>
  <si>
    <t>28.09.2023 17:04:15</t>
  </si>
  <si>
    <t>KAYAPINAR KÖK 45-71-M02146_HatBaşıAyırıcı_53134567 M05_53134567</t>
  </si>
  <si>
    <t>28.09.2023 09:25:55</t>
  </si>
  <si>
    <t>28.09.2023 09:28:15</t>
  </si>
  <si>
    <t>TR-57 35-17-M00057__56377370_56377370</t>
  </si>
  <si>
    <t>28.09.2023 09:29:23</t>
  </si>
  <si>
    <t>28.09.2023 10:34:07</t>
  </si>
  <si>
    <t>ILICA GIS TM 35-07-A00002_ILICA-8 K08_2313371</t>
  </si>
  <si>
    <t>28.09.2023 09:30:46</t>
  </si>
  <si>
    <t>28.09.2023 13:38:02</t>
  </si>
  <si>
    <t>YENİ FOÇA TR-26 35-23-M00026_YENİFOÇA TR-27 M03_2329487</t>
  </si>
  <si>
    <t>28.09.2023 09:30:53</t>
  </si>
  <si>
    <t>28.09.2023 15:28:17</t>
  </si>
  <si>
    <t>28.09.2023 09:31:18</t>
  </si>
  <si>
    <t>28.09.2023 15:33:02</t>
  </si>
  <si>
    <t>28.09.2023 09:32:11</t>
  </si>
  <si>
    <t>28.09.2023 09:35:02</t>
  </si>
  <si>
    <t>28.09.2023 09:32:48</t>
  </si>
  <si>
    <t>28.09.2023 17:27:00</t>
  </si>
  <si>
    <t>K-4191 GEÇİT 35-03-K04191_K-4443 K02_100675339</t>
  </si>
  <si>
    <t>28.09.2023 09:33:23</t>
  </si>
  <si>
    <t>28.09.2023 15:29:12</t>
  </si>
  <si>
    <t>28.09.2023 12:49:53</t>
  </si>
  <si>
    <t>YILMAZ İM 45-78-A00003_YILMAZ TR-12 L04_2108818</t>
  </si>
  <si>
    <t>28.09.2023 09:37:39</t>
  </si>
  <si>
    <t>28.09.2023 10:44:10</t>
  </si>
  <si>
    <t>28.09.2023 09:38:43</t>
  </si>
  <si>
    <t>28.09.2023 16:23:06</t>
  </si>
  <si>
    <t>YENİFOÇA TR-48 35-23-M00048_B_56365419_56365419</t>
  </si>
  <si>
    <t>28.09.2023 09:42:21</t>
  </si>
  <si>
    <t>28.09.2023 11:20:26</t>
  </si>
  <si>
    <t>A. CANCAN SLM GRB TR-5 35-27-M01173_A_82841573_82841573</t>
  </si>
  <si>
    <t>28.09.2023 09:44:04</t>
  </si>
  <si>
    <t>28.09.2023 10:49:37</t>
  </si>
  <si>
    <t>KÜNER TR-3 35-22-M00226_A_91339792_91339792</t>
  </si>
  <si>
    <t>28.09.2023 09:45:14</t>
  </si>
  <si>
    <t>28.09.2023 10:42:48</t>
  </si>
  <si>
    <t>SANCAKLI TR-1 35-22-M00157_35-22-M00157_2364210</t>
  </si>
  <si>
    <t>28.09.2023 09:50:01</t>
  </si>
  <si>
    <t>28.09.2023 10:19:32</t>
  </si>
  <si>
    <t>28.09.2023 09:52:37</t>
  </si>
  <si>
    <t>28.09.2023 10:01:52</t>
  </si>
  <si>
    <t>28.09.2023 09:54:45</t>
  </si>
  <si>
    <t>28.09.2023 09:58:32</t>
  </si>
  <si>
    <t>K-1042 35-03-K01042_35-03-K01042_2355596</t>
  </si>
  <si>
    <t>28.09.2023 09:56:13</t>
  </si>
  <si>
    <t>28.09.2023 16:35:51</t>
  </si>
  <si>
    <t>KUŞÇULAR DM-2 35-19-M00515_TR-319 M05_80470430</t>
  </si>
  <si>
    <t>28.09.2023 09:58:05</t>
  </si>
  <si>
    <t>28.09.2023 18:13:51</t>
  </si>
  <si>
    <t>TR-9 35-15-M00009_950352671_950352671</t>
  </si>
  <si>
    <t>28.09.2023 09:58:07</t>
  </si>
  <si>
    <t>TULUM TR-1 35-26-L00353_956632399_956632399</t>
  </si>
  <si>
    <t>28.09.2023 09:58:12</t>
  </si>
  <si>
    <t>28.09.2023 13:18:39</t>
  </si>
  <si>
    <t>28.09.2023 09:59:04</t>
  </si>
  <si>
    <t>28.09.2023 15:33:25</t>
  </si>
  <si>
    <t>28.09.2023 09:59:11</t>
  </si>
  <si>
    <t>28.09.2023 10:14:01</t>
  </si>
  <si>
    <t>28.09.2023 10:53:52</t>
  </si>
  <si>
    <t>KALEKÖY TR-4 35-31-L00236_DIREK TIPI TRAFO HUCRESI H01_2050596</t>
  </si>
  <si>
    <t>28.09.2023 10:00:28</t>
  </si>
  <si>
    <t>28.09.2023 18:32:46</t>
  </si>
  <si>
    <t>ÇAMBEL KÖK 35-27-M00619_YENMİŞ-2 M04_72166068</t>
  </si>
  <si>
    <t>28.09.2023 10:01:02</t>
  </si>
  <si>
    <t>28.09.2023 10:28:55</t>
  </si>
  <si>
    <t>28.09.2023 10:05:10</t>
  </si>
  <si>
    <t>28.09.2023 17:19:00</t>
  </si>
  <si>
    <t>28.09.2023 10:07:10</t>
  </si>
  <si>
    <t>28.09.2023 18:12:21</t>
  </si>
  <si>
    <t>FUNDACIK KÖK 45-75-M00068_HatBaşıAyırıcı_53135615 M03_53135615</t>
  </si>
  <si>
    <t>28.09.2023 10:09:55</t>
  </si>
  <si>
    <t>28.09.2023 11:42:01</t>
  </si>
  <si>
    <t>KÜÇÜKAVULCUK DM 35-15-L00727_KÜÇÜKAVLUCUK SULAMA GRB L05_72098463</t>
  </si>
  <si>
    <t>28.09.2023 10:13:50</t>
  </si>
  <si>
    <t>28.09.2023 14:24:58</t>
  </si>
  <si>
    <t>K-32 35-01-K00032_910367470_910367470</t>
  </si>
  <si>
    <t>28.09.2023 10:16:45</t>
  </si>
  <si>
    <t>28.09.2023 11:32:08</t>
  </si>
  <si>
    <t>BADEMLİ TR-1 DM 35-15-L01010_KETENDERESİ (HACI MUSA) L11_67544161</t>
  </si>
  <si>
    <t>28.09.2023 10:19:21</t>
  </si>
  <si>
    <t>28.09.2023 10:26:34</t>
  </si>
  <si>
    <t>DM-1/TR-9 35-28-M00880_DM-2/TR-19 M01_66478919</t>
  </si>
  <si>
    <t>28.09.2023 10:21:40</t>
  </si>
  <si>
    <t>28.09.2023 14:25:00</t>
  </si>
  <si>
    <t>L-145 DALYAN DM 35-18-L00145_HatBaşıAyırıcı_53138253 L03_53138253</t>
  </si>
  <si>
    <t>28.09.2023 10:21:43</t>
  </si>
  <si>
    <t>28.09.2023 10:39:05</t>
  </si>
  <si>
    <t>TR-2/12 (KİRLİOĞLU) 45-83-L00012__96077314_96077314</t>
  </si>
  <si>
    <t>28.09.2023 10:22:00</t>
  </si>
  <si>
    <t>28.09.2023 10:56:30</t>
  </si>
  <si>
    <t>K-1954 35-09-K01954_95002411269_95002411269</t>
  </si>
  <si>
    <t>28.09.2023 10:22:03</t>
  </si>
  <si>
    <t>28.09.2023 12:20:12</t>
  </si>
  <si>
    <t>ÇANDARLI DM-TR-20 35-30-M00020_ŞEHİR-1 M13_72352834</t>
  </si>
  <si>
    <t>28.09.2023 10:25:05</t>
  </si>
  <si>
    <t>28.09.2023 10:42:30</t>
  </si>
  <si>
    <t>28.09.2023 10:35:14</t>
  </si>
  <si>
    <t>TR-10 BABACAN 35-19-L00010_956677593_956677593</t>
  </si>
  <si>
    <t>28.09.2023 10:28:34</t>
  </si>
  <si>
    <t>28.09.2023 11:53:59</t>
  </si>
  <si>
    <t>KURUCUOVA TR-5 35-15-L00247_A_91242583_91242583</t>
  </si>
  <si>
    <t>28.09.2023 10:30:14</t>
  </si>
  <si>
    <t>28.09.2023 14:29:59</t>
  </si>
  <si>
    <t>ZEYTİNELİ TR-3 35-19-M00210_A_91149004_91149004</t>
  </si>
  <si>
    <t>28.09.2023 10:31:26</t>
  </si>
  <si>
    <t>28.09.2023 17:16:02</t>
  </si>
  <si>
    <t>28.09.2023 10:32:25</t>
  </si>
  <si>
    <t>28.09.2023 11:24:21</t>
  </si>
  <si>
    <t>28.09.2023 10:35:11</t>
  </si>
  <si>
    <t>28.09.2023 11:08:41</t>
  </si>
  <si>
    <t>TAYTAN OFİS KÖK 45-78-M00314_HatBaşıAyırıcı_89696999 M06_89696999</t>
  </si>
  <si>
    <t>28.09.2023 10:36:41</t>
  </si>
  <si>
    <t>28.09.2023 12:52:46</t>
  </si>
  <si>
    <t>GÜMÜLDÜR M-7 35-25-M00007_GÜMÜLDÜR M-10 M01_72092648</t>
  </si>
  <si>
    <t>28.09.2023 10:39:45</t>
  </si>
  <si>
    <t>28.09.2023 11:56:11</t>
  </si>
  <si>
    <t>28.09.2023 10:42:35</t>
  </si>
  <si>
    <t>28.09.2023 12:41:39</t>
  </si>
  <si>
    <t>BOYALI ÇAYBAŞI TR-2 45-75-M00268_B_91438616_91438616</t>
  </si>
  <si>
    <t>28.09.2023 10:43:41</t>
  </si>
  <si>
    <t>28.09.2023 14:29:04</t>
  </si>
  <si>
    <t>K-1790 35-01-K01790_35-01-K01790_2362078</t>
  </si>
  <si>
    <t>28.09.2023 10:46:46</t>
  </si>
  <si>
    <t>28.09.2023 12:31:29</t>
  </si>
  <si>
    <t>KARABURUN İM 35-21-A00001_KARABURUN MERKEZ L06_2063039</t>
  </si>
  <si>
    <t>28.09.2023 10:46:52</t>
  </si>
  <si>
    <t>28.09.2023 10:53:59</t>
  </si>
  <si>
    <t>KARABURUN MERKEZ DM 35-21-L00002_KARABURUN TR-13 BODRUM L03_72170405</t>
  </si>
  <si>
    <t>28.09.2023 10:48:01</t>
  </si>
  <si>
    <t>28.09.2023 13:04:00</t>
  </si>
  <si>
    <t>A. CANCAN SLM GRB TR-5 35-27-M01173_35-27-M01173_82841565</t>
  </si>
  <si>
    <t>28.09.2023 12:23:28</t>
  </si>
  <si>
    <t>ÇANDARLI DM-TR-20 35-30-M00020_HatBaşıAyırıcı_53139172 M04_53139172</t>
  </si>
  <si>
    <t>28.09.2023 10:50:59</t>
  </si>
  <si>
    <t>28.09.2023 11:30:11</t>
  </si>
  <si>
    <t>YENİKÖY TR-1 45-77-L00178_A_56387366_56387366</t>
  </si>
  <si>
    <t>28.09.2023 10:54:02</t>
  </si>
  <si>
    <t>28.09.2023 11:58:11</t>
  </si>
  <si>
    <t>MORALILAR İM 45-72-A00002_PINARCIK L03_2307792</t>
  </si>
  <si>
    <t>28.09.2023 10:55:58</t>
  </si>
  <si>
    <t>28.09.2023 17:11:35</t>
  </si>
  <si>
    <t>TR-1-5/6 35-20-L00064_A_72368057_72368057</t>
  </si>
  <si>
    <t>28.09.2023 10:57:05</t>
  </si>
  <si>
    <t>28.09.2023 13:25:42</t>
  </si>
  <si>
    <t>DM-01/13 45-71-M00024_DM-5/11 M02_66504784</t>
  </si>
  <si>
    <t>28.09.2023 10:57:12</t>
  </si>
  <si>
    <t>28.09.2023 12:32:46</t>
  </si>
  <si>
    <t>28.09.2023 10:57:13</t>
  </si>
  <si>
    <t>28.09.2023 16:04:38</t>
  </si>
  <si>
    <t>DM-3/TR-26 35-22-M00070_B B1_5798030</t>
  </si>
  <si>
    <t>28.09.2023 10:57:26</t>
  </si>
  <si>
    <t>28.09.2023 12:49:50</t>
  </si>
  <si>
    <t>28.09.2023 10:59:43</t>
  </si>
  <si>
    <t>28.09.2023 16:11:13</t>
  </si>
  <si>
    <t>28.09.2023 11:01:45</t>
  </si>
  <si>
    <t>28.09.2023 11:42:45</t>
  </si>
  <si>
    <t>M-1519 35-03-M01519_35-03-M01519_2362395</t>
  </si>
  <si>
    <t>28.09.2023 11:02:13</t>
  </si>
  <si>
    <t>28.09.2023 18:11:07</t>
  </si>
  <si>
    <t>28.09.2023 11:04:17</t>
  </si>
  <si>
    <t>28.09.2023 11:40:06</t>
  </si>
  <si>
    <t>28.09.2023 11:07:01</t>
  </si>
  <si>
    <t>KÜÇÜKKEMERDERE TR-1 35-29-L00690_35-29-L00690_2361771</t>
  </si>
  <si>
    <t>28.09.2023 11:22:31</t>
  </si>
  <si>
    <t>TR-71 ÖZYURT 35-19-L00071_956662513_956662513</t>
  </si>
  <si>
    <t>28.09.2023 11:10:43</t>
  </si>
  <si>
    <t>28.09.2023 14:35:35</t>
  </si>
  <si>
    <t>SARIGÖL DM 45-79-M00069_HatBaşıAyırıcı_64087005 M17_64087005</t>
  </si>
  <si>
    <t>28.09.2023 11:11:04</t>
  </si>
  <si>
    <t>28.09.2023 15:51:44</t>
  </si>
  <si>
    <t>M-1853 YAKAKÖY (TR-284) 35-02-M01853_35-02-M01853_2359972</t>
  </si>
  <si>
    <t>28.09.2023 11:13:15</t>
  </si>
  <si>
    <t>28.09.2023 12:17:51</t>
  </si>
  <si>
    <t>SUBATAN TR-14 35-15-L01073_A_65499270_65499270</t>
  </si>
  <si>
    <t>28.09.2023 11:13:22</t>
  </si>
  <si>
    <t>28.09.2023 17:29:55</t>
  </si>
  <si>
    <t>KARABEYLER KAFALAR TR-1 45-81-M00128_DIREK TIPI TRAFO HUCRESI H01_2085077</t>
  </si>
  <si>
    <t>28.09.2023 11:18:31</t>
  </si>
  <si>
    <t>28.09.2023 15:32:24</t>
  </si>
  <si>
    <t>28.09.2023 11:19:03</t>
  </si>
  <si>
    <t>K-1231 35-03-K01231_35-03-K01231_41932953</t>
  </si>
  <si>
    <t>28.09.2023 11:19:35</t>
  </si>
  <si>
    <t>28.09.2023 12:54:40</t>
  </si>
  <si>
    <t>28.09.2023 11:24:27</t>
  </si>
  <si>
    <t>28.09.2023 11:26:16</t>
  </si>
  <si>
    <t>TR-37 45-78-L00037_953250474_953250474</t>
  </si>
  <si>
    <t>28.09.2023 11:25:38</t>
  </si>
  <si>
    <t>28.09.2023 19:43:00</t>
  </si>
  <si>
    <t>TATAR DM 35-19-M00256_MORDOĞAN-2 ÇIKIŞ M04_2058327</t>
  </si>
  <si>
    <t>28.09.2023 11:26:32</t>
  </si>
  <si>
    <t>28.09.2023 11:36:32</t>
  </si>
  <si>
    <t>KARABURUN İM 35-21-A00001_TR-1 - GERİLİM-ÖLÇÜ L01_2062908</t>
  </si>
  <si>
    <t>28.09.2023 11:27:41</t>
  </si>
  <si>
    <t>28.09.2023 11:37:01</t>
  </si>
  <si>
    <t>BALIKLIOVA DM 35-19-L00270_GÜLBAHÇE GİRİŞ L01_2047255</t>
  </si>
  <si>
    <t>28.09.2023 11:58:24</t>
  </si>
  <si>
    <t>ÇANDARLI DM-TR-20 35-30-M00020_ŞEHİR-1 M13_72352934</t>
  </si>
  <si>
    <t>28.09.2023 12:55:36</t>
  </si>
  <si>
    <t>TR-2/78 45-83-L00078_TR-2/79-1 L06_61345006</t>
  </si>
  <si>
    <t>28.09.2023 11:34:10</t>
  </si>
  <si>
    <t>28.09.2023 11:51:57</t>
  </si>
  <si>
    <t>ÖZBEK DM (TR-315) 35-19-M00044_EĞRİLİMAN M04_72140342</t>
  </si>
  <si>
    <t>28.09.2023 11:39:05</t>
  </si>
  <si>
    <t>28.09.2023 11:39:21</t>
  </si>
  <si>
    <t>KEMALPAŞA TM 35-27-A00002_KUYUCAK M07_2306689</t>
  </si>
  <si>
    <t>28.09.2023 11:42:47</t>
  </si>
  <si>
    <t>28.09.2023 12:28:10</t>
  </si>
  <si>
    <t>ÇAPAK KÖK 35-26-M00435_HatBaşıAyırıcı_73953714 M05_73953714</t>
  </si>
  <si>
    <t>28.09.2023 11:53:00</t>
  </si>
  <si>
    <t>28.09.2023 18:39:02</t>
  </si>
  <si>
    <t>K-430 DEÜ İKTİSAT FAKÜLTESİ 35-03-K00430Ö_ K02_48496280</t>
  </si>
  <si>
    <t>28.09.2023 11:53:54</t>
  </si>
  <si>
    <t>28.09.2023 14:18:34</t>
  </si>
  <si>
    <t>BEYDAĞ İM 35-32-A00001_MUTAFLAR L14_2049959</t>
  </si>
  <si>
    <t>28.09.2023 12:04:47</t>
  </si>
  <si>
    <t>28.09.2023 12:16:21</t>
  </si>
  <si>
    <t>28.09.2023 12:07:14</t>
  </si>
  <si>
    <t>28.09.2023 12:15:16</t>
  </si>
  <si>
    <t>AVŞAR TR-1 45-83-L00340_TR-3 L02_72154009</t>
  </si>
  <si>
    <t>28.09.2023 12:08:36</t>
  </si>
  <si>
    <t>28.09.2023 14:16:21</t>
  </si>
  <si>
    <t>GÜLBAHÇE İM 35-19-A00006_BALIKLIOVA L03_72213969</t>
  </si>
  <si>
    <t>28.09.2023 12:14:37</t>
  </si>
  <si>
    <t>28.09.2023 13:02:52</t>
  </si>
  <si>
    <t>M-1852 YAKAKÖY TR-2 35-02-M01852_35-02-M01852_2358661</t>
  </si>
  <si>
    <t>28.09.2023 12:22:08</t>
  </si>
  <si>
    <t>28.09.2023 13:16:23</t>
  </si>
  <si>
    <t>KINIK İM 35-24-A00001_HatBaşıAyırıcı_84841797 M09_84841797</t>
  </si>
  <si>
    <t>28.09.2023 12:28:42</t>
  </si>
  <si>
    <t>28.09.2023 13:55:01</t>
  </si>
  <si>
    <t>BALKAYASI TR-1 45-73-M00883_45-73-M00883_2355871</t>
  </si>
  <si>
    <t>28.09.2023 12:38:47</t>
  </si>
  <si>
    <t>28.09.2023 14:30:19</t>
  </si>
  <si>
    <t>AVLAŞA FİRDANLARI TR-1 45-81-M00164__91083161_91083161</t>
  </si>
  <si>
    <t>28.09.2023 12:47:10</t>
  </si>
  <si>
    <t>28.09.2023 17:37:00</t>
  </si>
  <si>
    <t>ÇAYAĞZI MERKEZ TR-20 35-31-L00273_A_91235103_91235103</t>
  </si>
  <si>
    <t>28.09.2023 12:49:31</t>
  </si>
  <si>
    <t>28.09.2023 16:36:38</t>
  </si>
  <si>
    <t>AKTAŞ ÇANKAYA TR-2 45-77-L00475__86148036_86148036</t>
  </si>
  <si>
    <t>28.09.2023 12:50:51</t>
  </si>
  <si>
    <t>28.09.2023 15:23:21</t>
  </si>
  <si>
    <t>28.09.2023 12:56:35</t>
  </si>
  <si>
    <t>28.09.2023 15:05:00</t>
  </si>
  <si>
    <t>ÇANAKÇI KÖK 45-79-M00194_HatBaşıAyırıcı_53134191 M01_53134191</t>
  </si>
  <si>
    <t>28.09.2023 12:57:30</t>
  </si>
  <si>
    <t>28.09.2023 19:28:11</t>
  </si>
  <si>
    <t>URLA İM 35-19-A00001_TR-55 KÖK M07_2048632</t>
  </si>
  <si>
    <t>28.09.2023 12:58:58</t>
  </si>
  <si>
    <t>28.09.2023 13:31:44</t>
  </si>
  <si>
    <t>28.09.2023 12:59:51</t>
  </si>
  <si>
    <t>28.09.2023 13:53:12</t>
  </si>
  <si>
    <t>28.09.2023 13:01:43</t>
  </si>
  <si>
    <t>28.09.2023 19:26:19</t>
  </si>
  <si>
    <t>TOPÇAM SULAMA TR-16 35-16-M00209_953354427_953354427</t>
  </si>
  <si>
    <t>28.09.2023 13:02:28</t>
  </si>
  <si>
    <t>28.09.2023 15:07:39</t>
  </si>
  <si>
    <t>M-1234 35-01-M01234_B_56376462_56376462</t>
  </si>
  <si>
    <t>28.09.2023 13:06:02</t>
  </si>
  <si>
    <t>28.09.2023 18:28:15</t>
  </si>
  <si>
    <t>DM-2/16 (BİM KARŞISI) 45-71-M00112_45-71-M00112_66472628</t>
  </si>
  <si>
    <t>28.09.2023 13:09:22</t>
  </si>
  <si>
    <t>28.09.2023 17:22:07</t>
  </si>
  <si>
    <t>KOBAŞDERE TR-1 45-72-L00205_956485110_956485110</t>
  </si>
  <si>
    <t>28.09.2023 13:09:43</t>
  </si>
  <si>
    <t>28.09.2023 15:56:37</t>
  </si>
  <si>
    <t>BİMEYKO KÖK-10 35-30-M00048_BİMEYKO TR-4 M03_2328034</t>
  </si>
  <si>
    <t>28.09.2023 13:10:01</t>
  </si>
  <si>
    <t>28.09.2023 14:50:52</t>
  </si>
  <si>
    <t>28.09.2023 13:10:54</t>
  </si>
  <si>
    <t>28.09.2023 13:33:49</t>
  </si>
  <si>
    <t>M-13 35-02-M00013_M-157 M03_2333802</t>
  </si>
  <si>
    <t>28.09.2023 13:11:41</t>
  </si>
  <si>
    <t>28.09.2023 14:12:56</t>
  </si>
  <si>
    <t>ÇAPAKLI KÖK 45-78-M01161_HatBaşıAyırıcı_53139861 M06_53139861</t>
  </si>
  <si>
    <t>28.09.2023 13:12:17</t>
  </si>
  <si>
    <t>28.09.2023 14:09:09</t>
  </si>
  <si>
    <t>KARABULU KÖK 35-31-L00227_DEMİRAYAKLAR L02_2337014</t>
  </si>
  <si>
    <t>28.09.2023 13:14:25</t>
  </si>
  <si>
    <t>28.09.2023 19:33:05</t>
  </si>
  <si>
    <t>M-1971 35-03-M01971_35-03-M01971_2347661</t>
  </si>
  <si>
    <t>28.09.2023 13:25:25</t>
  </si>
  <si>
    <t>28.09.2023 14:05:03</t>
  </si>
  <si>
    <t>SARNIÇ İM 35-08-A00005_SARNIÇ-3 K03_2319789</t>
  </si>
  <si>
    <t>28.09.2023 13:32:58</t>
  </si>
  <si>
    <t>28.09.2023 18:38:36</t>
  </si>
  <si>
    <t>HELVACI DM-2 35-17-M00359_AVEA MOBİL M02_66476667</t>
  </si>
  <si>
    <t>28.09.2023 13:34:46</t>
  </si>
  <si>
    <t>28.09.2023 14:15:17</t>
  </si>
  <si>
    <t>K-473 35-01-K00473_A_56375224_56375224</t>
  </si>
  <si>
    <t>28.09.2023 13:36:26</t>
  </si>
  <si>
    <t>28.09.2023 14:10:18</t>
  </si>
  <si>
    <t>M-1536 35-01-M01536_911112085_911112085</t>
  </si>
  <si>
    <t>28.09.2023 13:54:31</t>
  </si>
  <si>
    <t>28.09.2023 17:10:36</t>
  </si>
  <si>
    <t>M-1474 35-02-M01474_35-02-M01474_2372633</t>
  </si>
  <si>
    <t>28.09.2023 13:56:40</t>
  </si>
  <si>
    <t>28.09.2023 14:50:42</t>
  </si>
  <si>
    <t>K-1708 35-01-K01708_911866450_911866450</t>
  </si>
  <si>
    <t>28.09.2023 13:56:55</t>
  </si>
  <si>
    <t>28.09.2023 16:43:52</t>
  </si>
  <si>
    <t>MEHMET TÜRK TR 35-27-M00510_A_91279414_91279414</t>
  </si>
  <si>
    <t>28.09.2023 13:59:21</t>
  </si>
  <si>
    <t>28.09.2023 17:27:08</t>
  </si>
  <si>
    <t>SELENDİ DM 45-81-M00001_KINIK M06_2321590</t>
  </si>
  <si>
    <t>28.09.2023 13:59:37</t>
  </si>
  <si>
    <t>28.09.2023 15:54:36</t>
  </si>
  <si>
    <t>BAĞARASI TR-10 KÖK 35-23-M00179_35-23-M00179_72143184</t>
  </si>
  <si>
    <t>28.09.2023 14:02:22</t>
  </si>
  <si>
    <t>28.09.2023 14:33:53</t>
  </si>
  <si>
    <t>K-290 35-01-K00290_H_60984243_60984243</t>
  </si>
  <si>
    <t>28.09.2023 14:03:23</t>
  </si>
  <si>
    <t>28.09.2023 16:22:54</t>
  </si>
  <si>
    <t>K-955 35-03-K00955_K-4706 K01_2050451</t>
  </si>
  <si>
    <t>28.09.2023 14:05:25</t>
  </si>
  <si>
    <t>28.09.2023 14:12:44</t>
  </si>
  <si>
    <t>K-1395 35-08-K01395_A_56378142_56378142</t>
  </si>
  <si>
    <t>28.09.2023 14:07:48</t>
  </si>
  <si>
    <t>28.09.2023 17:05:46</t>
  </si>
  <si>
    <t>K-473 35-01-K00473_35-01-K00473_2361773</t>
  </si>
  <si>
    <t>28.09.2023 14:39:49</t>
  </si>
  <si>
    <t>M-1992 35-09-M01992_915071415_915071415</t>
  </si>
  <si>
    <t>28.09.2023 14:11:57</t>
  </si>
  <si>
    <t>28.09.2023 16:29:03</t>
  </si>
  <si>
    <t>BALIKLIOVA DM 35-19-L00270_MORDOĞAN YUVAKENT L06_2068681</t>
  </si>
  <si>
    <t>28.09.2023 14:19:09</t>
  </si>
  <si>
    <t>28.09.2023 22:17:26</t>
  </si>
  <si>
    <t>KARABURUN TR-13 35-21-L00005_A_56366801_56366801</t>
  </si>
  <si>
    <t>28.09.2023 14:20:12</t>
  </si>
  <si>
    <t>28.09.2023 16:58:03</t>
  </si>
  <si>
    <t>28.09.2023 14:23:32</t>
  </si>
  <si>
    <t>28.09.2023 14:42:34</t>
  </si>
  <si>
    <t>28.09.2023 14:27:47</t>
  </si>
  <si>
    <t>28.09.2023 15:06:07</t>
  </si>
  <si>
    <t>K-4806 35-01-K04806_911326954_911326954</t>
  </si>
  <si>
    <t>28.09.2023 14:29:09</t>
  </si>
  <si>
    <t>28.09.2023 16:29:23</t>
  </si>
  <si>
    <t>URUZLAR TR-1 45-82-M00165_45-82-M00165_92760722</t>
  </si>
  <si>
    <t>28.09.2023 14:29:42</t>
  </si>
  <si>
    <t>28.09.2023 15:48:05</t>
  </si>
  <si>
    <t>28.09.2023 14:35:15</t>
  </si>
  <si>
    <t>28.09.2023 14:54:29</t>
  </si>
  <si>
    <t>BADEMLİ TR-1 DM 35-15-L01010_ÜÇ CEVİZLER (TR-26) L02_67544249</t>
  </si>
  <si>
    <t>28.09.2023 14:35:28</t>
  </si>
  <si>
    <t>28.09.2023 14:45:16</t>
  </si>
  <si>
    <t>KOCAİSKAN TR-1 45-76-M00179_B_56392293_56392293</t>
  </si>
  <si>
    <t>28.09.2023 14:38:21</t>
  </si>
  <si>
    <t>28.09.2023 15:51:41</t>
  </si>
  <si>
    <t>28.09.2023 14:45:27</t>
  </si>
  <si>
    <t>28.09.2023 19:20:41</t>
  </si>
  <si>
    <t>ZEYTİNALANI  TR-117 35-19-L00117_956674611_956674611</t>
  </si>
  <si>
    <t>28.09.2023 14:46:07</t>
  </si>
  <si>
    <t>28.09.2023 22:40:11</t>
  </si>
  <si>
    <t>L-81 35-14-L00081_956660571_956660571</t>
  </si>
  <si>
    <t>28.09.2023 14:47:50</t>
  </si>
  <si>
    <t>28.09.2023 16:28:46</t>
  </si>
  <si>
    <t>K-1596 35-03-K01596_A_56353997_56353997</t>
  </si>
  <si>
    <t>28.09.2023 14:49:04</t>
  </si>
  <si>
    <t>28.09.2023 18:32:03</t>
  </si>
  <si>
    <t>28.09.2023 14:50:33</t>
  </si>
  <si>
    <t>28.09.2023 15:23:27</t>
  </si>
  <si>
    <t>28.09.2023 14:52:51</t>
  </si>
  <si>
    <t>28.09.2023 15:35:35</t>
  </si>
  <si>
    <t>ÖZBEK TR-5 35-19-M00235_DIREK TIPI TRAFO HUCRESI H01_2056912</t>
  </si>
  <si>
    <t>28.09.2023 14:52:56</t>
  </si>
  <si>
    <t>28.09.2023 20:08:55</t>
  </si>
  <si>
    <t>28.09.2023 14:53:06</t>
  </si>
  <si>
    <t>28.09.2023 17:57:42</t>
  </si>
  <si>
    <t>TÜRKMEN TR-298 TARIMSAL SULAMA 45-73-M00331_45-73-M00331_2356126</t>
  </si>
  <si>
    <t>28.09.2023 14:55:50</t>
  </si>
  <si>
    <t>28.09.2023 15:45:56</t>
  </si>
  <si>
    <t>ÇANDARLI TR-1 35-30-M00001_955321848_955321848</t>
  </si>
  <si>
    <t>28.09.2023 15:02:45</t>
  </si>
  <si>
    <t>28.09.2023 19:00:13</t>
  </si>
  <si>
    <t>KARABURUN GIS TM 35-19-A00008_EĞLENHOCA M04_2317315</t>
  </si>
  <si>
    <t>28.09.2023 15:06:59</t>
  </si>
  <si>
    <t>28.09.2023 15:38:58</t>
  </si>
  <si>
    <t>K-2883 35-03-K02883_TRAFO K01_2316265</t>
  </si>
  <si>
    <t>28.09.2023 15:13:27</t>
  </si>
  <si>
    <t>28.09.2023 17:41:53</t>
  </si>
  <si>
    <t>28.09.2023 15:19:40</t>
  </si>
  <si>
    <t>28.09.2023 16:04:08</t>
  </si>
  <si>
    <t>DM-1 45-71-M00001_NARLIBAHÇE M04_2308933</t>
  </si>
  <si>
    <t>28.09.2023 15:20:44</t>
  </si>
  <si>
    <t>28.09.2023 15:47:08</t>
  </si>
  <si>
    <t>DERBENT İM-DM 45-83-A00004_MANİSA-2 M12_2331771</t>
  </si>
  <si>
    <t>28.09.2023 15:21:27</t>
  </si>
  <si>
    <t>28.09.2023 16:00:17</t>
  </si>
  <si>
    <t>28.09.2023 15:21:42</t>
  </si>
  <si>
    <t>28.09.2023 16:02:56</t>
  </si>
  <si>
    <t>K-4538 35-07-K04538_A A01_79916685</t>
  </si>
  <si>
    <t>28.09.2023 15:23:03</t>
  </si>
  <si>
    <t>28.09.2023 20:05:58</t>
  </si>
  <si>
    <t>MENEMEN TR-11 35-28-L00011_953380284_953380284</t>
  </si>
  <si>
    <t>28.09.2023 15:25:49</t>
  </si>
  <si>
    <t>28.09.2023 18:15:03</t>
  </si>
  <si>
    <t>GÜMÜLDÜR M-14 35-25-M00014_A_56354774_56354774</t>
  </si>
  <si>
    <t>28.09.2023 15:28:48</t>
  </si>
  <si>
    <t>28.09.2023 20:30:20</t>
  </si>
  <si>
    <t>KİLLİK TR-16 45-73-M00350_945639152_945639152</t>
  </si>
  <si>
    <t>28.09.2023 15:28:54</t>
  </si>
  <si>
    <t>28.09.2023 16:50:30</t>
  </si>
  <si>
    <t>M-3186(YATIRIM REZERVE) 35-08-M03186_ M01_82818714</t>
  </si>
  <si>
    <t>28.09.2023 15:31:44</t>
  </si>
  <si>
    <t>28.09.2023 23:35:17</t>
  </si>
  <si>
    <t>BAHÇEDERE TR-1 45-73-M00499_B_91058894_91058894</t>
  </si>
  <si>
    <t>28.09.2023 15:34:36</t>
  </si>
  <si>
    <t>28.09.2023 16:44:08</t>
  </si>
  <si>
    <t>KARABURUN GIS TM 35-19-A00008_KARAREİS M05_2317316</t>
  </si>
  <si>
    <t>28.09.2023 15:34:43</t>
  </si>
  <si>
    <t>28.09.2023 20:38:00</t>
  </si>
  <si>
    <t>DAĞDERE TR-1 35-29-L00320_B_56400195_56400195</t>
  </si>
  <si>
    <t>28.09.2023 15:36:00</t>
  </si>
  <si>
    <t>28.09.2023 18:05:02</t>
  </si>
  <si>
    <t>EMİRLİ TR-9 35-15-L01125_A_91272684_91272684</t>
  </si>
  <si>
    <t>28.09.2023 15:41:31</t>
  </si>
  <si>
    <t>28.09.2023 20:38:30</t>
  </si>
  <si>
    <t>28.09.2023 15:42:25</t>
  </si>
  <si>
    <t>28.09.2023 15:53:52</t>
  </si>
  <si>
    <t>OG Direk Yıkılması</t>
  </si>
  <si>
    <t>28.09.2023 15:44:06</t>
  </si>
  <si>
    <t>28.09.2023 20:31:55</t>
  </si>
  <si>
    <t>K-849 35-04-K00849_98939856_98939856</t>
  </si>
  <si>
    <t>28.09.2023 15:46:44</t>
  </si>
  <si>
    <t>28.09.2023 16:37:45</t>
  </si>
  <si>
    <t>DM-05/10 (YENİHAL) 45-71-M02120_DM-5/09 M01_66399350</t>
  </si>
  <si>
    <t>28.09.2023 17:13:24</t>
  </si>
  <si>
    <t>K-2985 35-01-K02985_911458420_911458420</t>
  </si>
  <si>
    <t>28.09.2023 15:47:49</t>
  </si>
  <si>
    <t>28.09.2023 17:47:21</t>
  </si>
  <si>
    <t>28.09.2023 15:48:06</t>
  </si>
  <si>
    <t>28.09.2023 19:25:20</t>
  </si>
  <si>
    <t>KAPAKLI DM 45-72-M00309_KAYIŞLAR M09_2322957</t>
  </si>
  <si>
    <t>28.09.2023 16:00:15</t>
  </si>
  <si>
    <t>28.09.2023 16:37:06</t>
  </si>
  <si>
    <t>PAMUCAK KÖK 35-13-L00400_PAMUCAK (DERELİ) L02_2326929</t>
  </si>
  <si>
    <t>28.09.2023 16:07:49</t>
  </si>
  <si>
    <t>28.09.2023 17:56:53</t>
  </si>
  <si>
    <t>K-3093 35-02-K03093_B_56364652_56364652</t>
  </si>
  <si>
    <t>28.09.2023 16:10:13</t>
  </si>
  <si>
    <t>28.09.2023 19:16:43</t>
  </si>
  <si>
    <t>M-3312(YATIRIM REZERVE) 35-07-M03312_913786890_913786890</t>
  </si>
  <si>
    <t>28.09.2023 16:11:50</t>
  </si>
  <si>
    <t>28.09.2023 18:33:10</t>
  </si>
  <si>
    <t>ULUKENT DM-2/12 35-28-M00582_A _5980524</t>
  </si>
  <si>
    <t>28.09.2023 16:12:24</t>
  </si>
  <si>
    <t>28.09.2023 20:20:52</t>
  </si>
  <si>
    <t>28.09.2023 16:15:55</t>
  </si>
  <si>
    <t>28.09.2023 16:55:51</t>
  </si>
  <si>
    <t>YUKARIKOÇAKLAR TR-2 45-79-M00109_945553437_945553437</t>
  </si>
  <si>
    <t>28.09.2023 16:20:09</t>
  </si>
  <si>
    <t>29.09.2023 01:36:22</t>
  </si>
  <si>
    <t>28.09.2023 16:22:22</t>
  </si>
  <si>
    <t>28.09.2023 17:07:47</t>
  </si>
  <si>
    <t>M-1540 35-01-M01540_912889717_912889717</t>
  </si>
  <si>
    <t>28.09.2023 16:25:48</t>
  </si>
  <si>
    <t>28.09.2023 17:43:07</t>
  </si>
  <si>
    <t>28.09.2023 16:26:17</t>
  </si>
  <si>
    <t>28.09.2023 19:02:56</t>
  </si>
  <si>
    <t>DM06-TR10 45-73-M01269_945674278_945674278</t>
  </si>
  <si>
    <t>28.09.2023 16:29:04</t>
  </si>
  <si>
    <t>28.09.2023 23:18:42</t>
  </si>
  <si>
    <t>28.09.2023 16:30:25</t>
  </si>
  <si>
    <t>28.09.2023 17:31:40</t>
  </si>
  <si>
    <t>PINARLI KÖK 35-20-M00085_TR-2 - TR-3 M03_72358871</t>
  </si>
  <si>
    <t>28.09.2023 16:33:40</t>
  </si>
  <si>
    <t>28.09.2023 17:24:06</t>
  </si>
  <si>
    <t>YİĞİTLER KÖK 35-27-M00707_HatBaşıAyırıcı_73736904 M04_73736904</t>
  </si>
  <si>
    <t>28.09.2023 16:34:53</t>
  </si>
  <si>
    <t>28.09.2023 18:51:39</t>
  </si>
  <si>
    <t>28.09.2023 16:36:16</t>
  </si>
  <si>
    <t>28.09.2023 18:02:50</t>
  </si>
  <si>
    <t>28.09.2023 16:37:38</t>
  </si>
  <si>
    <t>28.09.2023 19:41:00</t>
  </si>
  <si>
    <t>28.09.2023 16:38:53</t>
  </si>
  <si>
    <t>28.09.2023 17:21:13</t>
  </si>
  <si>
    <t>SEKİ KÖYÜ KÜSKÜT TR-5 35-15-L00139_B_56398738_56398738</t>
  </si>
  <si>
    <t>28.09.2023 16:41:11</t>
  </si>
  <si>
    <t>28.09.2023 20:29:16</t>
  </si>
  <si>
    <t>TEKELİ DM 35-22-M00088_ESKİ AHMETBEYLİ M08_48495873</t>
  </si>
  <si>
    <t>28.09.2023 16:47:56</t>
  </si>
  <si>
    <t>28.09.2023 17:09:52</t>
  </si>
  <si>
    <t>KIZILDAM BADEMLİ TR-1 45-75-M00142_A_91025130_91025130</t>
  </si>
  <si>
    <t>28.09.2023 16:48:15</t>
  </si>
  <si>
    <t>28.09.2023 17:05:12</t>
  </si>
  <si>
    <t>TR-106 35-15-M00106_A_91240918_91240918</t>
  </si>
  <si>
    <t>28.09.2023 16:51:52</t>
  </si>
  <si>
    <t>28.09.2023 17:36:37</t>
  </si>
  <si>
    <t>DM-14/3 45-71-M00387_953242745_953242745</t>
  </si>
  <si>
    <t>28.09.2023 16:52:32</t>
  </si>
  <si>
    <t>28.09.2023 18:59:29</t>
  </si>
  <si>
    <t>K-4522 35-02-K04522_913095456_913095456</t>
  </si>
  <si>
    <t>28.09.2023 16:53:07</t>
  </si>
  <si>
    <t>28.09.2023 20:11:45</t>
  </si>
  <si>
    <t>DM-3/1 35-19-M00003_11900561_56375014_56375014</t>
  </si>
  <si>
    <t>28.09.2023 16:59:45</t>
  </si>
  <si>
    <t>28.09.2023 19:30:56</t>
  </si>
  <si>
    <t>ÇATALOLUK DM 45-74-M00227_AYVAALAN M03_2328576</t>
  </si>
  <si>
    <t>28.09.2023 17:06:27</t>
  </si>
  <si>
    <t>28.09.2023 17:29:48</t>
  </si>
  <si>
    <t>K-3826 35-10-K03826_35-10-K03826_47746211</t>
  </si>
  <si>
    <t>28.09.2023 17:19:30</t>
  </si>
  <si>
    <t>28.09.2023 18:15:46</t>
  </si>
  <si>
    <t>TR-35 35-30-L00035_955331891_955331891</t>
  </si>
  <si>
    <t>28.09.2023 17:19:45</t>
  </si>
  <si>
    <t>28.09.2023 21:36:29</t>
  </si>
  <si>
    <t>AŞAĞI ESKİN TR-2 45-81-M00235_DIREK TIPI TRAFO HUCRESI H01_2056143</t>
  </si>
  <si>
    <t>28.09.2023 17:19:56</t>
  </si>
  <si>
    <t>29.09.2023 00:30:51</t>
  </si>
  <si>
    <t>ZEYTİNDAĞ TR-1 35-16-M00003_953329149_953329149</t>
  </si>
  <si>
    <t>28.09.2023 17:20:50</t>
  </si>
  <si>
    <t>28.09.2023 18:52:12</t>
  </si>
  <si>
    <t>28.09.2023 17:22:53</t>
  </si>
  <si>
    <t>28.09.2023 18:33:12</t>
  </si>
  <si>
    <t>MURADİYE DM-4 45-71-M00190_953242996_953242996</t>
  </si>
  <si>
    <t>28.09.2023 17:23:19</t>
  </si>
  <si>
    <t>28.09.2023 20:16:50</t>
  </si>
  <si>
    <t>ASLANLAR TR-2 35-26-L00145_956606489_956606489</t>
  </si>
  <si>
    <t>28.09.2023 17:23:44</t>
  </si>
  <si>
    <t>28.09.2023 21:54:46</t>
  </si>
  <si>
    <t>M-1782 GEÇİT 35-02-M01782_M-1867 M02_66686043</t>
  </si>
  <si>
    <t>28.09.2023 17:28:09</t>
  </si>
  <si>
    <t>28.09.2023 19:34:41</t>
  </si>
  <si>
    <t>DM-1/53 45-71-M00045_45-71-M00045_66435731</t>
  </si>
  <si>
    <t>28.09.2023 17:28:14</t>
  </si>
  <si>
    <t>28.09.2023 19:14:03</t>
  </si>
  <si>
    <t>PANCAR OSB DM-1 35-26-M00869_AYRANCILAR-2 M09_2303471</t>
  </si>
  <si>
    <t>28.09.2023 17:33:23</t>
  </si>
  <si>
    <t>28.09.2023 19:10:35</t>
  </si>
  <si>
    <t>TEPEKÖY SULAMA TR-2 35-16-L00324_35-16-L00324_47357315</t>
  </si>
  <si>
    <t>28.09.2023 17:33:41</t>
  </si>
  <si>
    <t>28.09.2023 18:35:52</t>
  </si>
  <si>
    <t>YIRCA TR-1 45-82-L00062_DIREK TIPI TRAFO HUCRESI H01_2082640</t>
  </si>
  <si>
    <t>28.09.2023 17:33:59</t>
  </si>
  <si>
    <t>28.09.2023 18:43:25</t>
  </si>
  <si>
    <t>K-34 35-01-K00034_35-01-K00034_2374746</t>
  </si>
  <si>
    <t>28.09.2023 17:34:16</t>
  </si>
  <si>
    <t>28.09.2023 18:03:39</t>
  </si>
  <si>
    <t>SARISU TR-4 35-31-L00082_956578069_956578069</t>
  </si>
  <si>
    <t>28.09.2023 17:44:39</t>
  </si>
  <si>
    <t>29.09.2023 00:05:59</t>
  </si>
  <si>
    <t>DEMİRTAŞ KÖK 35-30-M00149_ESENTEPE KÖYLER M02_72078653</t>
  </si>
  <si>
    <t>28.09.2023 17:45:46</t>
  </si>
  <si>
    <t>28.09.2023 18:01:09</t>
  </si>
  <si>
    <t>28.09.2023 17:45:57</t>
  </si>
  <si>
    <t>28.09.2023 19:42:36</t>
  </si>
  <si>
    <t>MAHMUTLAR TR-2 35-29-L00119_A_56361310_56361310</t>
  </si>
  <si>
    <t>28.09.2023 17:52:14</t>
  </si>
  <si>
    <t>28.09.2023 20:12:55</t>
  </si>
  <si>
    <t>TR-153 (DM-2/43) 35-16-L00153__92606074_92606074</t>
  </si>
  <si>
    <t>28.09.2023 17:52:15</t>
  </si>
  <si>
    <t>28.09.2023 18:04:59</t>
  </si>
  <si>
    <t>ALİAĞA TR-43 DM 35-17-M00043_HatBaşıAyırıcı_72823476 M13_72823476</t>
  </si>
  <si>
    <t>28.09.2023 17:53:51</t>
  </si>
  <si>
    <t>28.09.2023 20:32:17</t>
  </si>
  <si>
    <t>SELENDİ TR-8 45-81-M00008_A A04b_64572999</t>
  </si>
  <si>
    <t>28.09.2023 17:58:15</t>
  </si>
  <si>
    <t>28.09.2023 19:57:35</t>
  </si>
  <si>
    <t>K-258 35-01-K00258_910412282_910412282</t>
  </si>
  <si>
    <t>28.09.2023 18:04:14</t>
  </si>
  <si>
    <t>28.09.2023 18:51:31</t>
  </si>
  <si>
    <t>28.09.2023 18:05:13</t>
  </si>
  <si>
    <t>28.09.2023 19:05:34</t>
  </si>
  <si>
    <t>YOĞURTÇULAR TR-1 35-26-M00777_956630820_956630820</t>
  </si>
  <si>
    <t>28.09.2023 18:08:29</t>
  </si>
  <si>
    <t>28.09.2023 20:16:51</t>
  </si>
  <si>
    <t>28.09.2023 18:10:30</t>
  </si>
  <si>
    <t>29.09.2023 00:02:53</t>
  </si>
  <si>
    <t>K-873 35-01-K00873_911340588_911340588</t>
  </si>
  <si>
    <t>28.09.2023 18:12:53</t>
  </si>
  <si>
    <t>28.09.2023 20:02:38</t>
  </si>
  <si>
    <t>28.09.2023 18:12:54</t>
  </si>
  <si>
    <t>28.09.2023 19:48:02</t>
  </si>
  <si>
    <t>28.09.2023 18:13:13</t>
  </si>
  <si>
    <t>28.09.2023 19:15:37</t>
  </si>
  <si>
    <t>28.09.2023 18:20:14</t>
  </si>
  <si>
    <t>28.09.2023 20:57:08</t>
  </si>
  <si>
    <t>ALOSBİ TM 35-17-A00006_ALİAĞA RES M06_2054688</t>
  </si>
  <si>
    <t>28.09.2023 18:20:18</t>
  </si>
  <si>
    <t>28.09.2023 18:59:52</t>
  </si>
  <si>
    <t>28.09.2023 18:22:05</t>
  </si>
  <si>
    <t>28.09.2023 18:45:01</t>
  </si>
  <si>
    <t>28.09.2023 18:22:15</t>
  </si>
  <si>
    <t>28.09.2023 18:55:00</t>
  </si>
  <si>
    <t>28.09.2023 18:27:58</t>
  </si>
  <si>
    <t>28.09.2023 19:33:49</t>
  </si>
  <si>
    <t>BAKIR KÖK 45-76-M00047_BAKIR TARIMSAL SULAMA M02_72212638</t>
  </si>
  <si>
    <t>28.09.2023 18:30:35</t>
  </si>
  <si>
    <t>28.09.2023 19:23:40</t>
  </si>
  <si>
    <t>SARAYCIK MAH. TR-1 45-86-M00257_A_56402499_56402499</t>
  </si>
  <si>
    <t>28.09.2023 18:31:56</t>
  </si>
  <si>
    <t>28.09.2023 19:00:34</t>
  </si>
  <si>
    <t>BEYDAĞ İM 35-32-A00001_BAKIR L03_2308129</t>
  </si>
  <si>
    <t>28.09.2023 18:35:19</t>
  </si>
  <si>
    <t>28.09.2023 18:50:59</t>
  </si>
  <si>
    <t>28.09.2023 19:12:00</t>
  </si>
  <si>
    <t>28.09.2023 18:50:22</t>
  </si>
  <si>
    <t>28.09.2023 23:31:31</t>
  </si>
  <si>
    <t>KIDIRCIK DARIDERESİ TR-3 45-86-M00311__72374409_72374409</t>
  </si>
  <si>
    <t>28.09.2023 18:51:23</t>
  </si>
  <si>
    <t>28.09.2023 20:28:24</t>
  </si>
  <si>
    <t>28.09.2023 19:06:08</t>
  </si>
  <si>
    <t>28.09.2023 19:24:01</t>
  </si>
  <si>
    <t>28.09.2023 19:04:13</t>
  </si>
  <si>
    <t>28.09.2023 22:15:20</t>
  </si>
  <si>
    <t>28.09.2023 19:04:45</t>
  </si>
  <si>
    <t>28.09.2023 21:58:24</t>
  </si>
  <si>
    <t>28.09.2023 19:05:53</t>
  </si>
  <si>
    <t>28.09.2023 21:49:44</t>
  </si>
  <si>
    <t>K-1596 35-03-K01596_912887143_912887143</t>
  </si>
  <si>
    <t>28.09.2023 19:09:02</t>
  </si>
  <si>
    <t>28.09.2023 20:39:14</t>
  </si>
  <si>
    <t>K-1657 35-02-K01657_962641566_962641566</t>
  </si>
  <si>
    <t>28.09.2023 19:10:26</t>
  </si>
  <si>
    <t>28.09.2023 21:05:48</t>
  </si>
  <si>
    <t>DİNDARLI KÖK TR-3 KAKLIK 45-79-M00395_HatBaşıAyırıcı_53135168 M04_53135168</t>
  </si>
  <si>
    <t>28.09.2023 19:12:44</t>
  </si>
  <si>
    <t>29.09.2023 03:05:31</t>
  </si>
  <si>
    <t>DM-14/2 45-71-M00373_953197186_953197186</t>
  </si>
  <si>
    <t>28.09.2023 19:14:54</t>
  </si>
  <si>
    <t>28.09.2023 20:24:14</t>
  </si>
  <si>
    <t>ÇAPAKLI-1 TARIMSAL SULAMA 45-78-M00420_DIREK TIPI TRAFO HUCRESI H01_2108873</t>
  </si>
  <si>
    <t>28.09.2023 19:15:21</t>
  </si>
  <si>
    <t>28.09.2023 21:35:41</t>
  </si>
  <si>
    <t>TEKELİ TR-9 35-22-M00690_A_91431223_91431223</t>
  </si>
  <si>
    <t>28.09.2023 20:14:16</t>
  </si>
  <si>
    <t>28.09.2023 19:19:44</t>
  </si>
  <si>
    <t>28.09.2023 20:05:23</t>
  </si>
  <si>
    <t>TR-164 45-78-L00164_953253941_953253941</t>
  </si>
  <si>
    <t>28.09.2023 19:23:56</t>
  </si>
  <si>
    <t>28.09.2023 22:41:33</t>
  </si>
  <si>
    <t>28.09.2023 19:27:06</t>
  </si>
  <si>
    <t>28.09.2023 20:48:41</t>
  </si>
  <si>
    <t>BAKIR YÖRÜKLER TR-2 35-32-L00054_DIREK TIPI TRAFO HUCRESI H01_2045034</t>
  </si>
  <si>
    <t>28.09.2023 19:27:15</t>
  </si>
  <si>
    <t>29.09.2023 01:58:47</t>
  </si>
  <si>
    <t>KARAAĞAÇLI TR-1 45-71-M01904_ M03_2115748</t>
  </si>
  <si>
    <t>28.09.2023 19:30:08</t>
  </si>
  <si>
    <t>28.09.2023 23:41:03</t>
  </si>
  <si>
    <t>K-4404 35-03-K04404_A_56363597_56363597</t>
  </si>
  <si>
    <t>28.09.2023 19:34:10</t>
  </si>
  <si>
    <t>28.09.2023 22:52:59</t>
  </si>
  <si>
    <t>DEMİRTAŞ TR-1 45-76-M00165_955237100_955237100</t>
  </si>
  <si>
    <t>28.09.2023 19:35:22</t>
  </si>
  <si>
    <t>28.09.2023 21:53:42</t>
  </si>
  <si>
    <t>TR-2/39 45-72-L00039_D D02_65857649</t>
  </si>
  <si>
    <t>28.09.2023 19:39:47</t>
  </si>
  <si>
    <t>28.09.2023 21:32:30</t>
  </si>
  <si>
    <t>K-1205 35-01-K01205_910989140_910989140</t>
  </si>
  <si>
    <t>28.09.2023 19:40:26</t>
  </si>
  <si>
    <t>28.09.2023 23:10:19</t>
  </si>
  <si>
    <t>M-2040 35-01-M02040_910864917_910864917</t>
  </si>
  <si>
    <t>28.09.2023 19:40:43</t>
  </si>
  <si>
    <t>28.09.2023 21:58:45</t>
  </si>
  <si>
    <t>SARAÇLAR KÖK 45-77-L00104_HatBaşıAyırıcı_89227501 L03_89227501</t>
  </si>
  <si>
    <t>28.09.2023 19:42:04</t>
  </si>
  <si>
    <t>28.09.2023 23:23:21</t>
  </si>
  <si>
    <t>TR-24 35-27-M00024_98965705_98965705</t>
  </si>
  <si>
    <t>28.09.2023 19:47:35</t>
  </si>
  <si>
    <t>28.09.2023 21:41:52</t>
  </si>
  <si>
    <t>KAHRAMANLAR TR-3 HACIBEKİRLER 45-79-M00219_DIREK TIPI TRAFO HUCRESI H01_2076230</t>
  </si>
  <si>
    <t>28.09.2023 19:49:27</t>
  </si>
  <si>
    <t>29.09.2023 00:03:38</t>
  </si>
  <si>
    <t>VEYSEL EVEGELMEZ VE ARK. TR 35-24-M00046_DIREK TIPI TRAFO HUCRESI H01_2037346</t>
  </si>
  <si>
    <t>28.09.2023 19:59:51</t>
  </si>
  <si>
    <t>28.09.2023 22:06:42</t>
  </si>
  <si>
    <t>DERE MAH. TR-1 45-76-M00156_955236837_955236837</t>
  </si>
  <si>
    <t>28.09.2023 20:08:45</t>
  </si>
  <si>
    <t>28.09.2023 22:59:07</t>
  </si>
  <si>
    <t>ÇUKURALTI M-38 35-25-M00079_955279376_955279376</t>
  </si>
  <si>
    <t>28.09.2023 20:24:04</t>
  </si>
  <si>
    <t>28.09.2023 22:42:51</t>
  </si>
  <si>
    <t>KOYUNDERE TR-10 35-28-M00156_953372387_953372387</t>
  </si>
  <si>
    <t>28.09.2023 20:25:35</t>
  </si>
  <si>
    <t>29.09.2023 03:02:25</t>
  </si>
  <si>
    <t>VİLLAKENT TR-5 35-28-M00382_7230628_56360134_56360134</t>
  </si>
  <si>
    <t>28.09.2023 20:38:31</t>
  </si>
  <si>
    <t>28.09.2023 21:52:27</t>
  </si>
  <si>
    <t>K-258 35-01-K00258_910812543_910812543</t>
  </si>
  <si>
    <t>28.09.2023 21:01:01</t>
  </si>
  <si>
    <t>29.09.2023 01:12:43</t>
  </si>
  <si>
    <t>BADEMLER TR-1 35-19-L00298_8164209_56390732_56390732</t>
  </si>
  <si>
    <t>28.09.2023 21:03:40</t>
  </si>
  <si>
    <t>28.09.2023 21:43:03</t>
  </si>
  <si>
    <t>ELİT SİTELERİ 45-78-L00713_953282251_953282251</t>
  </si>
  <si>
    <t>28.09.2023 21:22:18</t>
  </si>
  <si>
    <t>29.09.2023 01:16:58</t>
  </si>
  <si>
    <t>K-421 35-01-K00421_912335983_912335983</t>
  </si>
  <si>
    <t>28.09.2023 21:30:04</t>
  </si>
  <si>
    <t>29.09.2023 00:32:12</t>
  </si>
  <si>
    <t>KÜÇÜKBÖLCEK DM 35-24-M00210_KÜÇÜK BÖLCEK M01_72093032</t>
  </si>
  <si>
    <t>28.09.2023 23:29:26</t>
  </si>
  <si>
    <t>28.09.2023 22:13:55</t>
  </si>
  <si>
    <t>29.09.2023 01:48:18</t>
  </si>
  <si>
    <t>TR-1/3 45-83-M00003_TR-1/4 M02_2095357</t>
  </si>
  <si>
    <t>28.09.2023 22:20:22</t>
  </si>
  <si>
    <t>28.09.2023 23:10:31</t>
  </si>
  <si>
    <t>DUMANLAR KÖK 45-81-M00044_HatBaşıAyırıcı_53135461 M03_53135461</t>
  </si>
  <si>
    <t>28.09.2023 22:35:55</t>
  </si>
  <si>
    <t>28.09.2023 23:09:21</t>
  </si>
  <si>
    <t>K-3286 35-08-K03286_97601661_97601661</t>
  </si>
  <si>
    <t>28.09.2023 22:47:03</t>
  </si>
  <si>
    <t>29.09.2023 00:24:19</t>
  </si>
  <si>
    <t>28.09.2023 22:51:31</t>
  </si>
  <si>
    <t>29.09.2023 02:06:18</t>
  </si>
  <si>
    <t>M-3408(YATIRIM REZERVE) 35-03-M03408_D_56364661_56364661</t>
  </si>
  <si>
    <t>28.09.2023 23:13:32</t>
  </si>
  <si>
    <t>29.09.2023 00:20:44</t>
  </si>
  <si>
    <t>TR-1/85 45-83-M00085_45-83-M00085_2356711</t>
  </si>
  <si>
    <t>28.09.2023 23:46:31</t>
  </si>
  <si>
    <t>29.09.2023 01:56:56</t>
  </si>
  <si>
    <t>29.09.2023 00:05:33</t>
  </si>
  <si>
    <t>29.09.2023 01:31:04</t>
  </si>
  <si>
    <t>BEYDAĞ İM 35-32-A00001_BAKIR L03_2049979</t>
  </si>
  <si>
    <t>29.09.2023 00:06:16</t>
  </si>
  <si>
    <t>29.09.2023 01:39:31</t>
  </si>
  <si>
    <t>TR-61 45-78-M00061_45-78-M00061_2373395</t>
  </si>
  <si>
    <t>29.09.2023 00:34:52</t>
  </si>
  <si>
    <t>29.09.2023 04:21:51</t>
  </si>
  <si>
    <t>TR-150 45-78-M00150_45-78-M00150_61206590</t>
  </si>
  <si>
    <t>29.09.2023 00:41:13</t>
  </si>
  <si>
    <t>29.09.2023 04:25:52</t>
  </si>
  <si>
    <t>29.09.2023 01:02:11</t>
  </si>
  <si>
    <t>29.09.2023 01:48:44</t>
  </si>
  <si>
    <t>K-2392 35-07-K02392_K-1414 K01_48429239</t>
  </si>
  <si>
    <t>29.09.2023 02:04:31</t>
  </si>
  <si>
    <t>29.09.2023 02:09:45</t>
  </si>
  <si>
    <t>K-157 35-07-K00157_K-4537 K01_66517872</t>
  </si>
  <si>
    <t>29.09.2023 02:23:05</t>
  </si>
  <si>
    <t>29.09.2023 02:29:31</t>
  </si>
  <si>
    <t>29.09.2023 02:32:21</t>
  </si>
  <si>
    <t>29.09.2023 03:13:01</t>
  </si>
  <si>
    <t>29.09.2023 02:55:41</t>
  </si>
  <si>
    <t>29.09.2023 03:50:01</t>
  </si>
  <si>
    <t>BORNOVA TM 35-02-A00005_TR-C K04_2057010</t>
  </si>
  <si>
    <t>29.09.2023 03:00:25</t>
  </si>
  <si>
    <t>29.09.2023 03:25:03</t>
  </si>
  <si>
    <t>M-314 35-02-M00314_M-313 M04_2096997</t>
  </si>
  <si>
    <t>29.09.2023 03:02:35</t>
  </si>
  <si>
    <t>29.09.2023 03:14:51</t>
  </si>
  <si>
    <t>KOCA MEHMETLER TR-1 35-23-M00212_35-23-M00212_58129226</t>
  </si>
  <si>
    <t>29.09.2023 03:21:30</t>
  </si>
  <si>
    <t>29.09.2023 03:58:12</t>
  </si>
  <si>
    <t>KILAVUZLAR KÖK 45-74-M00198_SAYIK M02_72237277</t>
  </si>
  <si>
    <t>29.09.2023 03:40:45</t>
  </si>
  <si>
    <t>29.09.2023 04:19:33</t>
  </si>
  <si>
    <t>KARAREİS KÖK 35-19-M00442_KARAREİS M02_72153235</t>
  </si>
  <si>
    <t>29.09.2023 03:49:11</t>
  </si>
  <si>
    <t>29.09.2023 03:54:51</t>
  </si>
  <si>
    <t>TR-76 45-78-L00076_DAĞITIM TRAFOSU TR-76 L04_2104161</t>
  </si>
  <si>
    <t>29.09.2023 03:56:21</t>
  </si>
  <si>
    <t>29.09.2023 04:11:58</t>
  </si>
  <si>
    <t>29.09.2023 04:11:19</t>
  </si>
  <si>
    <t>29.09.2023 06:40:11</t>
  </si>
  <si>
    <t>YENİ ŞAKRAN TR-7 35-17-M00207_DIREK TIPI TRAFO HUCRESI H01_2044938</t>
  </si>
  <si>
    <t>29.09.2023 05:06:56</t>
  </si>
  <si>
    <t>29.09.2023 06:19:01</t>
  </si>
  <si>
    <t>ULUKENT DM-3/21 35-28-M00055_ULUKENT DM-3 M01_66481730</t>
  </si>
  <si>
    <t>29.09.2023 05:36:55</t>
  </si>
  <si>
    <t>29.09.2023 06:02:25</t>
  </si>
  <si>
    <t>ÇAMLIK DM 35-17-M00173_TR-10 M11_66328238</t>
  </si>
  <si>
    <t>29.09.2023 07:54:27</t>
  </si>
  <si>
    <t>GEMİ SÖKÜM(M-130) TR 35-17-M00130_TOTALGAZ DM M03_79388994</t>
  </si>
  <si>
    <t>29.09.2023 06:42:51</t>
  </si>
  <si>
    <t>29.09.2023 08:33:51</t>
  </si>
  <si>
    <t>ULUKENT DM-3/21 35-28-M00055_ULUKENT DM-3/22 M02_66481725</t>
  </si>
  <si>
    <t>29.09.2023 07:04:18</t>
  </si>
  <si>
    <t>29.09.2023 14:18:27</t>
  </si>
  <si>
    <t>29.09.2023 07:12:00</t>
  </si>
  <si>
    <t>29.09.2023 07:14:24</t>
  </si>
  <si>
    <t>29.09.2023 07:13:06</t>
  </si>
  <si>
    <t>29.09.2023 07:15:59</t>
  </si>
  <si>
    <t>GERELİ KÖYÜ İBRAHİM SAYGILI SULAMA GRB TR-14 35-15-M00130_A_91221835_91221835</t>
  </si>
  <si>
    <t>29.09.2023 07:26:18</t>
  </si>
  <si>
    <t>29.09.2023 11:47:06</t>
  </si>
  <si>
    <t>KIZILÇUKUR TR-2 45-79-M00472_945573244_945573244</t>
  </si>
  <si>
    <t>29.09.2023 07:33:57</t>
  </si>
  <si>
    <t>29.09.2023 09:31:27</t>
  </si>
  <si>
    <t>TR-76 45-78-L00076_49380657 _49382631</t>
  </si>
  <si>
    <t>29.09.2023 07:34:40</t>
  </si>
  <si>
    <t>29.09.2023 10:28:10</t>
  </si>
  <si>
    <t>29.09.2023 07:37:31</t>
  </si>
  <si>
    <t>29.09.2023 07:57:11</t>
  </si>
  <si>
    <t>29.09.2023 07:44:17</t>
  </si>
  <si>
    <t>29.09.2023 07:55:29</t>
  </si>
  <si>
    <t>HİKMET GIDA KÖK 45-72-M00122_HARTA BAKIR FİDERİ ÇIKIŞ M04_66519783</t>
  </si>
  <si>
    <t>29.09.2023 07:44:51</t>
  </si>
  <si>
    <t>29.09.2023 08:47:06</t>
  </si>
  <si>
    <t>DELEMENLER KÖK 45-73-M00490_GÜZLE BELENYAKA M05_2081977</t>
  </si>
  <si>
    <t>29.09.2023 07:45:41</t>
  </si>
  <si>
    <t>29.09.2023 07:47:00</t>
  </si>
  <si>
    <t>29.09.2023 07:47:46</t>
  </si>
  <si>
    <t>29.09.2023 07:52:09</t>
  </si>
  <si>
    <t>29.09.2023 07:48:55</t>
  </si>
  <si>
    <t>29.09.2023 07:58:31</t>
  </si>
  <si>
    <t>ZEYTİNALAN İM 35-19-A00002_TR-69 L12_2308008</t>
  </si>
  <si>
    <t>29.09.2023 07:55:17</t>
  </si>
  <si>
    <t>29.09.2023 07:57:45</t>
  </si>
  <si>
    <t>SOMA MERKEZ DM-2 45-82-M00070_TR-44 M07_2092859</t>
  </si>
  <si>
    <t>29.09.2023 08:00:07</t>
  </si>
  <si>
    <t>29.09.2023 08:38:41</t>
  </si>
  <si>
    <t>MIDIKLI KÖK 45-81-M00043_HatBaşıAyırıcı_53135418 M03_53135418</t>
  </si>
  <si>
    <t>29.09.2023 08:07:21</t>
  </si>
  <si>
    <t>29.09.2023 10:12:37</t>
  </si>
  <si>
    <t>YUVAKENT TR-5 35-19-L00265_A_81733192_81733192</t>
  </si>
  <si>
    <t>29.09.2023 08:11:21</t>
  </si>
  <si>
    <t>29.09.2023 11:03:21</t>
  </si>
  <si>
    <t>FUNDACIK KÖK 45-75-M00068_FUNDACIK M03_67108815</t>
  </si>
  <si>
    <t>29.09.2023 08:23:25</t>
  </si>
  <si>
    <t>29.09.2023 08:46:56</t>
  </si>
  <si>
    <t>29.09.2023 08:26:15</t>
  </si>
  <si>
    <t>29.09.2023 09:09:27</t>
  </si>
  <si>
    <t>29.09.2023 08:27:22</t>
  </si>
  <si>
    <t>29.09.2023 08:33:13</t>
  </si>
  <si>
    <t>TR-157 35-19-M00157_DIREK TIPI TRAFO HUCRESI H01_2062089</t>
  </si>
  <si>
    <t>29.09.2023 08:37:12</t>
  </si>
  <si>
    <t>29.09.2023 08:55:10</t>
  </si>
  <si>
    <t>DEĞİRMENDERE DM 35-22-M00085_DEĞİRMENDERE-2 M06_50066609</t>
  </si>
  <si>
    <t>29.09.2023 08:37:41</t>
  </si>
  <si>
    <t>29.09.2023 09:15:25</t>
  </si>
  <si>
    <t>DM-1/38 45-71-M00050_95000548857_95000548857</t>
  </si>
  <si>
    <t>29.09.2023 08:45:29</t>
  </si>
  <si>
    <t>29.09.2023 11:54:56</t>
  </si>
  <si>
    <t>29.09.2023 08:47:46</t>
  </si>
  <si>
    <t>29.09.2023 10:15:30</t>
  </si>
  <si>
    <t>29.09.2023 08:48:53</t>
  </si>
  <si>
    <t>29.09.2023 08:56:25</t>
  </si>
  <si>
    <t>29.09.2023 08:53:31</t>
  </si>
  <si>
    <t>29.09.2023 10:15:36</t>
  </si>
  <si>
    <t>29.09.2023 08:53:35</t>
  </si>
  <si>
    <t>29.09.2023 16:03:08</t>
  </si>
  <si>
    <t>M-1682 35-01-M01682_912395280_912395280</t>
  </si>
  <si>
    <t>29.09.2023 08:54:27</t>
  </si>
  <si>
    <t>29.09.2023 12:49:53</t>
  </si>
  <si>
    <t>KALE TR-2 45-78-M01259_C_65513792_65513792</t>
  </si>
  <si>
    <t>29.09.2023 08:55:09</t>
  </si>
  <si>
    <t>29.09.2023 10:53:34</t>
  </si>
  <si>
    <t>29.09.2023 09:26:20</t>
  </si>
  <si>
    <t>29.09.2023 09:01:10</t>
  </si>
  <si>
    <t>29.09.2023 17:14:16</t>
  </si>
  <si>
    <t>ÇAMLIK KÖYÜ TR-3 35-13-L00083_35-13-L00083_2371800</t>
  </si>
  <si>
    <t>29.09.2023 09:01:50</t>
  </si>
  <si>
    <t>29.09.2023 15:47:52</t>
  </si>
  <si>
    <t>L-306 35-18-L00306_11160128_56372563_56372563</t>
  </si>
  <si>
    <t>29.09.2023 09:04:05</t>
  </si>
  <si>
    <t>29.09.2023 14:42:58</t>
  </si>
  <si>
    <t>29.09.2023 09:06:04</t>
  </si>
  <si>
    <t>29.09.2023 09:21:23</t>
  </si>
  <si>
    <t>KADIKÖY TR-3 35-16-M00147_A_91424890_91424890</t>
  </si>
  <si>
    <t>29.09.2023 09:07:17</t>
  </si>
  <si>
    <t>29.09.2023 17:09:38</t>
  </si>
  <si>
    <t>ATALAN KÖK 35-26-L00247_HatBaşıAyırıcı_66325544 L06_66325544</t>
  </si>
  <si>
    <t>29.09.2023 09:09:18</t>
  </si>
  <si>
    <t>29.09.2023 14:00:55</t>
  </si>
  <si>
    <t>AKÇAŞEHİR AKKUYU TR-1 35-29-L00169_966953262_966953262</t>
  </si>
  <si>
    <t>29.09.2023 09:09:40</t>
  </si>
  <si>
    <t>29.09.2023 10:06:23</t>
  </si>
  <si>
    <t>EROĞLU TR-4 45-72-L00931_A_91446657_91446657</t>
  </si>
  <si>
    <t>29.09.2023 09:10:54</t>
  </si>
  <si>
    <t>29.09.2023 09:23:38</t>
  </si>
  <si>
    <t>ÖRENCİK TR-1 45-71-M01564_B_82386927_82386927</t>
  </si>
  <si>
    <t>29.09.2023 09:11:03</t>
  </si>
  <si>
    <t>29.09.2023 10:43:35</t>
  </si>
  <si>
    <t>29.09.2023 09:11:11</t>
  </si>
  <si>
    <t>29.09.2023 09:31:26</t>
  </si>
  <si>
    <t>SOMA TR-44/4 45-82-M00078_45-82-M00078_2355142</t>
  </si>
  <si>
    <t>29.09.2023 09:11:27</t>
  </si>
  <si>
    <t>29.09.2023 14:37:25</t>
  </si>
  <si>
    <t>KARAYAHŞİ TR-1 45-78-L00424_953289421_953289421</t>
  </si>
  <si>
    <t>29.09.2023 09:12:11</t>
  </si>
  <si>
    <t>29.09.2023 09:50:22</t>
  </si>
  <si>
    <t>SEFERİHİSAR İM 35-14-A00002_SEFERİHİSAR ŞEHİR-2 L04_72378352</t>
  </si>
  <si>
    <t>29.09.2023 09:12:45</t>
  </si>
  <si>
    <t>29.09.2023 14:38:52</t>
  </si>
  <si>
    <t>K-4538 35-07-K04538_98277390_98277390</t>
  </si>
  <si>
    <t>29.09.2023 09:13:07</t>
  </si>
  <si>
    <t>29.09.2023 11:20:56</t>
  </si>
  <si>
    <t>29.09.2023 09:13:10</t>
  </si>
  <si>
    <t>29.09.2023 17:06:56</t>
  </si>
  <si>
    <t>29.09.2023 09:14:25</t>
  </si>
  <si>
    <t>29.09.2023 16:49:25</t>
  </si>
  <si>
    <t>TR-76 35-16-L00076_35-16-L00076_2347362</t>
  </si>
  <si>
    <t>29.09.2023 09:16:28</t>
  </si>
  <si>
    <t>29.09.2023 09:35:45</t>
  </si>
  <si>
    <t>29.09.2023 09:17:55</t>
  </si>
  <si>
    <t>29.09.2023 14:14:00</t>
  </si>
  <si>
    <t>YENİ FOÇA TR-25 35-23-M00025_35-23-M00025_2357792</t>
  </si>
  <si>
    <t>29.09.2023 09:18:34</t>
  </si>
  <si>
    <t>29.09.2023 15:09:15</t>
  </si>
  <si>
    <t>29.09.2023 09:18:36</t>
  </si>
  <si>
    <t>29.09.2023 09:21:03</t>
  </si>
  <si>
    <t>29.09.2023 09:18:49</t>
  </si>
  <si>
    <t>29.09.2023 19:59:00</t>
  </si>
  <si>
    <t>KADİR CENGAVER VE ARK. ÖZEL TR 45-84-M00026Ö_DIREK TIPI TRAFO HUCRESI H01_2065656</t>
  </si>
  <si>
    <t>29.09.2023 09:18:50</t>
  </si>
  <si>
    <t>29.09.2023 10:53:09</t>
  </si>
  <si>
    <t>SEYREK TR-7 KÖK 35-28-M00379_953393147_953393147</t>
  </si>
  <si>
    <t>29.09.2023 09:20:32</t>
  </si>
  <si>
    <t>29.09.2023 15:23:23</t>
  </si>
  <si>
    <t>TR-8 35-15-L00008_B b1_48898266</t>
  </si>
  <si>
    <t>29.09.2023 09:22:13</t>
  </si>
  <si>
    <t>29.09.2023 14:41:20</t>
  </si>
  <si>
    <t>29.09.2023 09:24:35</t>
  </si>
  <si>
    <t>29.09.2023 17:17:11</t>
  </si>
  <si>
    <t>TR-51 35-27-M00051_913186678_913186678</t>
  </si>
  <si>
    <t>29.09.2023 09:26:55</t>
  </si>
  <si>
    <t>29.09.2023 12:48:44</t>
  </si>
  <si>
    <t>FOÇA TR-37 35-23-L00037_35-23-L00037_72152340</t>
  </si>
  <si>
    <t>29.09.2023 09:27:04</t>
  </si>
  <si>
    <t>29.09.2023 11:48:01</t>
  </si>
  <si>
    <t>29.09.2023 09:29:13</t>
  </si>
  <si>
    <t>29.09.2023 09:31:09</t>
  </si>
  <si>
    <t>DM02/TR19 BİNA ALTI TR 45-73-M00010_45-73-M00010_66803516</t>
  </si>
  <si>
    <t>29.09.2023 09:31:29</t>
  </si>
  <si>
    <t>29.09.2023 11:24:26</t>
  </si>
  <si>
    <t>29.09.2023 09:36:52</t>
  </si>
  <si>
    <t>29.09.2023 11:21:41</t>
  </si>
  <si>
    <t>29.09.2023 09:36:59</t>
  </si>
  <si>
    <t>29.09.2023 18:55:16</t>
  </si>
  <si>
    <t>İKİZKUYU TR-2 45-86-M00088_A_91185087_91185087</t>
  </si>
  <si>
    <t>29.09.2023 09:38:27</t>
  </si>
  <si>
    <t>29.09.2023 11:08:52</t>
  </si>
  <si>
    <t>KEMALİYE DM (TR-1) 45-73-M00150_HatBaşıAyırıcı_53135121 M01_53135121</t>
  </si>
  <si>
    <t>29.09.2023 09:38:47</t>
  </si>
  <si>
    <t>29.09.2023 11:38:33</t>
  </si>
  <si>
    <t>29.09.2023 09:39:16</t>
  </si>
  <si>
    <t>29.09.2023 10:12:56</t>
  </si>
  <si>
    <t>M-874 BEŞYOL 35-02-M00874_DIREK TIPI TRAFO HUCRESI H01_2038675</t>
  </si>
  <si>
    <t>29.09.2023 09:40:20</t>
  </si>
  <si>
    <t>29.09.2023 09:50:51</t>
  </si>
  <si>
    <t>TR-1 (DM-5/1) 35-19-M00001_DM-5/10 M03_2333283</t>
  </si>
  <si>
    <t>29.09.2023 09:41:34</t>
  </si>
  <si>
    <t>29.09.2023 16:24:11</t>
  </si>
  <si>
    <t>29.09.2023 09:44:24</t>
  </si>
  <si>
    <t>29.09.2023 12:46:51</t>
  </si>
  <si>
    <t>29.09.2023 09:47:55</t>
  </si>
  <si>
    <t>29.09.2023 15:10:41</t>
  </si>
  <si>
    <t>TR-167 35-15-M00167_35-15-M00167_66902321</t>
  </si>
  <si>
    <t>29.09.2023 09:48:57</t>
  </si>
  <si>
    <t>29.09.2023 13:54:36</t>
  </si>
  <si>
    <t>BERGAMA İM-1 35-16-A00001_ŞEHİR-7 L07_2085178</t>
  </si>
  <si>
    <t>29.09.2023 09:50:10</t>
  </si>
  <si>
    <t>29.09.2023 09:57:49</t>
  </si>
  <si>
    <t>DM-25/37-A 45-71-M02282_45-71-M02282_73448035</t>
  </si>
  <si>
    <t>29.09.2023 09:51:41</t>
  </si>
  <si>
    <t>29.09.2023 12:05:47</t>
  </si>
  <si>
    <t>TR-82 45-78-L00082_A_91189221_91189221</t>
  </si>
  <si>
    <t>29.09.2023 09:53:51</t>
  </si>
  <si>
    <t>29.09.2023 10:27:49</t>
  </si>
  <si>
    <t>MIDIKLI KÖK 45-81-M00043_KINIK M03_2101973</t>
  </si>
  <si>
    <t>29.09.2023 09:56:56</t>
  </si>
  <si>
    <t>29.09.2023 10:05:01</t>
  </si>
  <si>
    <t>29.09.2023 09:59:01</t>
  </si>
  <si>
    <t>29.09.2023 17:21:57</t>
  </si>
  <si>
    <t>29.09.2023 10:00:37</t>
  </si>
  <si>
    <t>29.09.2023 12:00:23</t>
  </si>
  <si>
    <t>29.09.2023 10:00:58</t>
  </si>
  <si>
    <t>29.09.2023 18:44:15</t>
  </si>
  <si>
    <t>M-1386 35-03-M01386_C_56363267_56363267</t>
  </si>
  <si>
    <t>29.09.2023 10:04:06</t>
  </si>
  <si>
    <t>29.09.2023 12:25:35</t>
  </si>
  <si>
    <t>K-3736 35-03-K03736_35-03-K03736_2355597</t>
  </si>
  <si>
    <t>29.09.2023 10:06:55</t>
  </si>
  <si>
    <t>29.09.2023 15:55:00</t>
  </si>
  <si>
    <t>TR-140 35-19-L00140_6302220_56377681_56377681</t>
  </si>
  <si>
    <t>29.09.2023 10:09:39</t>
  </si>
  <si>
    <t>29.09.2023 15:14:00</t>
  </si>
  <si>
    <t>DEVELİ TR-4 35-22-M00286_35-22-M00286_2363962</t>
  </si>
  <si>
    <t>29.09.2023 10:09:46</t>
  </si>
  <si>
    <t>29.09.2023 10:16:25</t>
  </si>
  <si>
    <t>SELENDİ TR-12 45-81-M00012_TR-11 M02_2321242</t>
  </si>
  <si>
    <t>29.09.2023 10:10:36</t>
  </si>
  <si>
    <t>29.09.2023 10:27:01</t>
  </si>
  <si>
    <t>PAYAMLI M-22 35-25-M00192_C_91345365_91345365</t>
  </si>
  <si>
    <t>29.09.2023 10:13:34</t>
  </si>
  <si>
    <t>29.09.2023 13:40:17</t>
  </si>
  <si>
    <t>29.09.2023 10:17:03</t>
  </si>
  <si>
    <t>29.09.2023 17:42:26</t>
  </si>
  <si>
    <t>29.09.2023 10:20:31</t>
  </si>
  <si>
    <t>29.09.2023 15:03:35</t>
  </si>
  <si>
    <t>29.09.2023 10:20:41</t>
  </si>
  <si>
    <t>29.09.2023 10:51:16</t>
  </si>
  <si>
    <t>TR-31/A 35-15-M00449_35-15-M00449_95540141</t>
  </si>
  <si>
    <t>29.09.2023 10:21:39</t>
  </si>
  <si>
    <t>29.09.2023 16:35:09</t>
  </si>
  <si>
    <t>29.09.2023 10:22:16</t>
  </si>
  <si>
    <t>SELİMİYE TR-1 45-79-M00315_915783203_915783203</t>
  </si>
  <si>
    <t>29.09.2023 10:23:30</t>
  </si>
  <si>
    <t>29.09.2023 14:37:05</t>
  </si>
  <si>
    <t>KOLDERE TR-8 45-80-M00055_KOLDERE TR-9 M02_72196943</t>
  </si>
  <si>
    <t>29.09.2023 10:24:05</t>
  </si>
  <si>
    <t>29.09.2023 11:11:21</t>
  </si>
  <si>
    <t>29.09.2023 10:25:45</t>
  </si>
  <si>
    <t>29.09.2023 10:49:01</t>
  </si>
  <si>
    <t>KARAYENİCE KÖK (YATIRIM REZERVE) 45-71-M02611_SULAMA TRAFOLARI M03_97585742</t>
  </si>
  <si>
    <t>29.09.2023 10:26:15</t>
  </si>
  <si>
    <t>29.09.2023 11:14:09</t>
  </si>
  <si>
    <t>29.09.2023 10:33:01</t>
  </si>
  <si>
    <t>29.09.2023 11:27:35</t>
  </si>
  <si>
    <t>29.09.2023 10:34:45</t>
  </si>
  <si>
    <t>29.09.2023 10:41:51</t>
  </si>
  <si>
    <t>İM-1/TR-4 35-14-M00310_956657542_956657542</t>
  </si>
  <si>
    <t>29.09.2023 10:37:42</t>
  </si>
  <si>
    <t>29.09.2023 12:14:48</t>
  </si>
  <si>
    <t>GÖÇBEYLİ DM 35-16-M00139_KOZLUCA M07_72044620</t>
  </si>
  <si>
    <t>29.09.2023 10:46:21</t>
  </si>
  <si>
    <t>29.09.2023 11:06:45</t>
  </si>
  <si>
    <t>SARIGÖL TR-24 45-79-M00024_950067222_950067222</t>
  </si>
  <si>
    <t>29.09.2023 10:51:25</t>
  </si>
  <si>
    <t>29.09.2023 15:59:47</t>
  </si>
  <si>
    <t>29.09.2023 10:52:36</t>
  </si>
  <si>
    <t>29.09.2023 10:56:11</t>
  </si>
  <si>
    <t>29.09.2023 10:54:42</t>
  </si>
  <si>
    <t>29.09.2023 11:08:32</t>
  </si>
  <si>
    <t>KARABURUN TR-4 35-21-L00145_953359929_953359929</t>
  </si>
  <si>
    <t>29.09.2023 10:57:53</t>
  </si>
  <si>
    <t>29.09.2023 12:44:14</t>
  </si>
  <si>
    <t>TR-64 GERENLİKUYU 35-15-L00064_B_91245508_91245508</t>
  </si>
  <si>
    <t>29.09.2023 10:59:29</t>
  </si>
  <si>
    <t>29.09.2023 14:31:43</t>
  </si>
  <si>
    <t>TR-174/A 45-78-L00736__72371980_72371980</t>
  </si>
  <si>
    <t>29.09.2023 11:00:00</t>
  </si>
  <si>
    <t>29.09.2023 12:19:47</t>
  </si>
  <si>
    <t>HACIVELİLER KÖK 45-85-L00035_SAZKÖY L04_2321183</t>
  </si>
  <si>
    <t>29.09.2023 11:00:14</t>
  </si>
  <si>
    <t>29.09.2023 13:59:41</t>
  </si>
  <si>
    <t>L-309 35-18-L00309_950462119_950462119</t>
  </si>
  <si>
    <t>29.09.2023 11:01:35</t>
  </si>
  <si>
    <t>29.09.2023 12:08:13</t>
  </si>
  <si>
    <t>MEHTAP SİTESİ TR-1 35-17-M00343_42095270_56365095_56365095</t>
  </si>
  <si>
    <t>29.09.2023 11:03:47</t>
  </si>
  <si>
    <t>29.09.2023 13:36:51</t>
  </si>
  <si>
    <t>TOSUNLAR MERKEZ TR-1 35-32-L00038_B_90993959_90993959</t>
  </si>
  <si>
    <t>29.09.2023 11:05:56</t>
  </si>
  <si>
    <t>29.09.2023 14:29:24</t>
  </si>
  <si>
    <t>MOLLAAHMETLER TR-1 45-81-M00209_A_56399518_56399518</t>
  </si>
  <si>
    <t>29.09.2023 11:10:31</t>
  </si>
  <si>
    <t>29.09.2023 16:27:12</t>
  </si>
  <si>
    <t>ALANKIYI TR-6 35-20-L00269_A_91175125_91175125</t>
  </si>
  <si>
    <t>29.09.2023 11:10:47</t>
  </si>
  <si>
    <t>29.09.2023 12:23:45</t>
  </si>
  <si>
    <t>M-486 35-17-M00486__92435812_92435812</t>
  </si>
  <si>
    <t>29.09.2023 11:15:28</t>
  </si>
  <si>
    <t>29.09.2023 12:46:47</t>
  </si>
  <si>
    <t>K-4404 35-03-K04404_35-03-K04404_41919363</t>
  </si>
  <si>
    <t>29.09.2023 11:18:25</t>
  </si>
  <si>
    <t>29.09.2023 11:21:55</t>
  </si>
  <si>
    <t>K-2883 35-03-K02883_910764501_910764501</t>
  </si>
  <si>
    <t>29.09.2023 11:23:50</t>
  </si>
  <si>
    <t>29.09.2023 17:06:14</t>
  </si>
  <si>
    <t>29.09.2023 11:31:21</t>
  </si>
  <si>
    <t>29.09.2023 11:35:05</t>
  </si>
  <si>
    <t>KABAZLI KÖK 45-78-M00675_KORDON KÖSEALİ ÇIKIŞ M02_65971367</t>
  </si>
  <si>
    <t>29.09.2023 11:32:06</t>
  </si>
  <si>
    <t>29.09.2023 11:32:41</t>
  </si>
  <si>
    <t>29.09.2023 11:35:01</t>
  </si>
  <si>
    <t>29.09.2023 14:17:00</t>
  </si>
  <si>
    <t>SEYREK TR-6 35-28-M00910_KÖK-24 M01_78031975</t>
  </si>
  <si>
    <t>29.09.2023 11:36:11</t>
  </si>
  <si>
    <t>29.09.2023 12:10:35</t>
  </si>
  <si>
    <t>29.09.2023 11:37:51</t>
  </si>
  <si>
    <t>29.09.2023 13:15:52</t>
  </si>
  <si>
    <t>DM-8/3 45-73-M00095_45-73-M00095_66811895</t>
  </si>
  <si>
    <t>29.09.2023 11:39:45</t>
  </si>
  <si>
    <t>29.09.2023 12:02:01</t>
  </si>
  <si>
    <t>ULUCAK TM 35-28-A00002_EGEKENT-2 M15_2313762</t>
  </si>
  <si>
    <t>29.09.2023 11:40:45</t>
  </si>
  <si>
    <t>29.09.2023 12:44:41</t>
  </si>
  <si>
    <t>29.09.2023 13:09:01</t>
  </si>
  <si>
    <t>BÜLENT BULDANLI SULAMA GRUBU 35-29-L00299_35-29-L00299_2360677</t>
  </si>
  <si>
    <t>29.09.2023 11:43:34</t>
  </si>
  <si>
    <t>29.09.2023 13:21:02</t>
  </si>
  <si>
    <t>KIRKAĞAÇ DM 45-76-M00043_AKHİSAR M08_72247474</t>
  </si>
  <si>
    <t>29.09.2023 11:55:15</t>
  </si>
  <si>
    <t>29.09.2023 12:38:31</t>
  </si>
  <si>
    <t>ÇEŞME İM 35-18-A00001_ALAÇATI-1 M04_2053064</t>
  </si>
  <si>
    <t>29.09.2023 11:56:10</t>
  </si>
  <si>
    <t>29.09.2023 13:41:02</t>
  </si>
  <si>
    <t>M-271 KARAKAYALAR DM 35-14-M00271_966596353_966596353</t>
  </si>
  <si>
    <t>29.09.2023 11:56:52</t>
  </si>
  <si>
    <t>29.09.2023 13:14:46</t>
  </si>
  <si>
    <t>YALLIOĞLU KÖK 35-15-L00361_YENİKÖY L02_66935979</t>
  </si>
  <si>
    <t>29.09.2023 11:59:12</t>
  </si>
  <si>
    <t>29.09.2023 12:01:55</t>
  </si>
  <si>
    <t>FOÇA CEZA İNFAZ KURUMU KÖK 35-23-M00302_OPET ÇIKIŞ M04_67574172</t>
  </si>
  <si>
    <t>29.09.2023 12:04:49</t>
  </si>
  <si>
    <t>29.09.2023 13:30:00</t>
  </si>
  <si>
    <t>K-736 35-01-K00736_A A1_5870294</t>
  </si>
  <si>
    <t>29.09.2023 12:06:32</t>
  </si>
  <si>
    <t>29.09.2023 13:04:15</t>
  </si>
  <si>
    <t>29.09.2023 12:12:13</t>
  </si>
  <si>
    <t>29.09.2023 12:18:08</t>
  </si>
  <si>
    <t>29.09.2023 12:13:03</t>
  </si>
  <si>
    <t>29.09.2023 12:42:21</t>
  </si>
  <si>
    <t>YAZIBAŞI DM-4 35-26-M00633_H.K. KÖK M05_2083163</t>
  </si>
  <si>
    <t>29.09.2023 12:14:53</t>
  </si>
  <si>
    <t>29.09.2023 13:01:20</t>
  </si>
  <si>
    <t>PANCAR OSB DM-1 35-26-M00869_YAZIBAŞI-3 ÇETMEN M22_2123647</t>
  </si>
  <si>
    <t>29.09.2023 12:14:55</t>
  </si>
  <si>
    <t>29.09.2023 12:34:33</t>
  </si>
  <si>
    <t>M-1814 KISIK DM-1 35-22-M00095_KISIK SANAYİ-1 M11_72099708</t>
  </si>
  <si>
    <t>29.09.2023 12:19:48</t>
  </si>
  <si>
    <t>DM-18 (UNCU BOZKÖY) 45-71-M00213_45-71-M00213_84451857</t>
  </si>
  <si>
    <t>29.09.2023 12:15:35</t>
  </si>
  <si>
    <t>29.09.2023 16:11:30</t>
  </si>
  <si>
    <t>29.09.2023 12:16:01</t>
  </si>
  <si>
    <t>29.09.2023 12:58:06</t>
  </si>
  <si>
    <t>NAMET KÖK 35-26-M00556_HatBaşıAyırıcı_90388753 M02_90388753</t>
  </si>
  <si>
    <t>29.09.2023 12:56:05</t>
  </si>
  <si>
    <t>M-1815 KISIK DM-2 35-22-M00096_METAL İŞLERİ TR-1 M11_72100663</t>
  </si>
  <si>
    <t>29.09.2023 12:19:57</t>
  </si>
  <si>
    <t>29.09.2023 12:52:17</t>
  </si>
  <si>
    <t>M-1815 KISIK DM-2 35-22-M00096_M-1814 KISIK DM(CUMAOVASI-1) M06_72100658</t>
  </si>
  <si>
    <t>29.09.2023 12:21:31</t>
  </si>
  <si>
    <t>29.09.2023 12:32:25</t>
  </si>
  <si>
    <t>29.09.2023 13:42:18</t>
  </si>
  <si>
    <t>L-309 35-18-L00309_950458802_950458802</t>
  </si>
  <si>
    <t>29.09.2023 12:24:15</t>
  </si>
  <si>
    <t>29.09.2023 13:47:17</t>
  </si>
  <si>
    <t>SAÇLI TR-2 35-31-L00154_A_91217870_91217870</t>
  </si>
  <si>
    <t>29.09.2023 12:33:29</t>
  </si>
  <si>
    <t>29.09.2023 21:02:51</t>
  </si>
  <si>
    <t>YAĞMURLU TR-1 45-76-L00169_DIREK TIPI TRAFO HUCRESI H01_2093109</t>
  </si>
  <si>
    <t>29.09.2023 12:37:16</t>
  </si>
  <si>
    <t>29.09.2023 14:31:53</t>
  </si>
  <si>
    <t>29.09.2023 12:38:01</t>
  </si>
  <si>
    <t>29.09.2023 12:44:06</t>
  </si>
  <si>
    <t>29.09.2023 12:42:11</t>
  </si>
  <si>
    <t>29.09.2023 13:03:13</t>
  </si>
  <si>
    <t>29.09.2023 13:00:45</t>
  </si>
  <si>
    <t>GÖLMARMARA TR-19 45-85-L00019_TR-17 L03_72105827</t>
  </si>
  <si>
    <t>29.09.2023 12:52:05</t>
  </si>
  <si>
    <t>29.09.2023 13:02:05</t>
  </si>
  <si>
    <t>29.09.2023 12:53:51</t>
  </si>
  <si>
    <t>29.09.2023 14:14:11</t>
  </si>
  <si>
    <t>29.09.2023 12:56:13</t>
  </si>
  <si>
    <t>29.09.2023 13:31:04</t>
  </si>
  <si>
    <t>M-2145 35-07-M02145_97585252_97585252</t>
  </si>
  <si>
    <t>29.09.2023 12:57:21</t>
  </si>
  <si>
    <t>29.09.2023 14:51:58</t>
  </si>
  <si>
    <t>29.09.2023 12:59:32</t>
  </si>
  <si>
    <t>29.09.2023 14:02:15</t>
  </si>
  <si>
    <t>DM-25/17-A 45-71-M00054_95001216974_95001216974</t>
  </si>
  <si>
    <t>29.09.2023 13:01:09</t>
  </si>
  <si>
    <t>29.09.2023 18:26:11</t>
  </si>
  <si>
    <t>M-1466 35-02-M01466_913474855_913474855</t>
  </si>
  <si>
    <t>29.09.2023 13:50:30</t>
  </si>
  <si>
    <t>K-736 35-01-K00736_35-01-K00736_2361033</t>
  </si>
  <si>
    <t>29.09.2023 13:26:03</t>
  </si>
  <si>
    <t>NİLSAN KÖK 35-26-M00725_EGE YEM M02_65911196</t>
  </si>
  <si>
    <t>29.09.2023 13:04:32</t>
  </si>
  <si>
    <t>29.09.2023 13:38:41</t>
  </si>
  <si>
    <t>29.09.2023 13:24:39</t>
  </si>
  <si>
    <t>29.09.2023 13:27:55</t>
  </si>
  <si>
    <t>29.09.2023 19:46:55</t>
  </si>
  <si>
    <t>SARIPINAR KÖK 45-73-M01357_SARIPINAR M02_95477813</t>
  </si>
  <si>
    <t>29.09.2023 13:30:36</t>
  </si>
  <si>
    <t>29.09.2023 13:31:15</t>
  </si>
  <si>
    <t>YEŞİLYURT TR-12 45-73-M00487_945640100_945640100</t>
  </si>
  <si>
    <t>29.09.2023 13:32:34</t>
  </si>
  <si>
    <t>29.09.2023 15:28:14</t>
  </si>
  <si>
    <t>29.09.2023 13:34:39</t>
  </si>
  <si>
    <t>29.09.2023 13:47:49</t>
  </si>
  <si>
    <t>YENİFOÇA TR-24 35-23-M00024_D d16b_42106601</t>
  </si>
  <si>
    <t>29.09.2023 13:35:07</t>
  </si>
  <si>
    <t>29.09.2023 14:37:55</t>
  </si>
  <si>
    <t>BİRGİ KÖK 35-19-M00041_KÖYLER M03_72152107</t>
  </si>
  <si>
    <t>29.09.2023 13:46:31</t>
  </si>
  <si>
    <t>29.09.2023 13:57:15</t>
  </si>
  <si>
    <t>29.09.2023 13:46:46</t>
  </si>
  <si>
    <t>29.09.2023 15:37:36</t>
  </si>
  <si>
    <t>L-17 35-14-L00017_95000157280_95000157280</t>
  </si>
  <si>
    <t>29.09.2023 13:47:12</t>
  </si>
  <si>
    <t>29.09.2023 15:03:08</t>
  </si>
  <si>
    <t>ORMANKÖY 35-26-M00466_956608338_956608338</t>
  </si>
  <si>
    <t>29.09.2023 13:47:26</t>
  </si>
  <si>
    <t>29.09.2023 17:50:07</t>
  </si>
  <si>
    <t>K-4627 35-04-K04627_A_56369907_56369907</t>
  </si>
  <si>
    <t>29.09.2023 13:56:07</t>
  </si>
  <si>
    <t>29.09.2023 19:28:40</t>
  </si>
  <si>
    <t>TR-137 35-15-M00137_35-15-M00137_66742387</t>
  </si>
  <si>
    <t>29.09.2023 14:01:18</t>
  </si>
  <si>
    <t>29.09.2023 17:05:07</t>
  </si>
  <si>
    <t>AŞÇI DM 35-13-M00049_TR-24 M05_83267598</t>
  </si>
  <si>
    <t>29.09.2023 14:03:01</t>
  </si>
  <si>
    <t>29.09.2023 18:47:58</t>
  </si>
  <si>
    <t>SELENDİ TR-8 45-81-M00008_TR-33 M04_61176212</t>
  </si>
  <si>
    <t>29.09.2023 14:05:10</t>
  </si>
  <si>
    <t>29.09.2023 17:25:16</t>
  </si>
  <si>
    <t>ALMAK TM 35-17-A00003_HatBaşıAyırıcı_65353669 M28_65353669</t>
  </si>
  <si>
    <t>29.09.2023 14:07:51</t>
  </si>
  <si>
    <t>29.09.2023 14:16:55</t>
  </si>
  <si>
    <t>K-1982 35-02-K01982_A_56371575_56371575</t>
  </si>
  <si>
    <t>29.09.2023 14:09:19</t>
  </si>
  <si>
    <t>29.09.2023 14:53:45</t>
  </si>
  <si>
    <t>29.09.2023 14:13:49</t>
  </si>
  <si>
    <t>29.09.2023 14:31:25</t>
  </si>
  <si>
    <t>DEMİRCİ TM 45-74-A00001_HatBaşıAyırıcı_53135779 M15_53135779</t>
  </si>
  <si>
    <t>29.09.2023 14:15:43</t>
  </si>
  <si>
    <t>29.09.2023 15:01:34</t>
  </si>
  <si>
    <t>29.09.2023 14:29:16</t>
  </si>
  <si>
    <t>29.09.2023 14:29:27</t>
  </si>
  <si>
    <t>29.09.2023 14:37:34</t>
  </si>
  <si>
    <t>K-253 35-01-K00253_910765891_910765891</t>
  </si>
  <si>
    <t>29.09.2023 14:30:35</t>
  </si>
  <si>
    <t>29.09.2023 17:32:18</t>
  </si>
  <si>
    <t>29.09.2023 14:51:25</t>
  </si>
  <si>
    <t>TR-168 45-78-L00168_49364330_56407981_56407981</t>
  </si>
  <si>
    <t>29.09.2023 14:37:35</t>
  </si>
  <si>
    <t>29.09.2023 15:59:50</t>
  </si>
  <si>
    <t>M-1386 35-03-M01386_910748097_910748097</t>
  </si>
  <si>
    <t>29.09.2023 14:39:22</t>
  </si>
  <si>
    <t>29.09.2023 17:34:52</t>
  </si>
  <si>
    <t>29.09.2023 14:47:31</t>
  </si>
  <si>
    <t>29.09.2023 22:10:50</t>
  </si>
  <si>
    <t>M-10 35-02-M00010_910208990_910208990</t>
  </si>
  <si>
    <t>29.09.2023 14:51:50</t>
  </si>
  <si>
    <t>29.09.2023 17:26:28</t>
  </si>
  <si>
    <t>ŞEREMET KÖYÜ TR-1 45-77-M00067_ H_83869501</t>
  </si>
  <si>
    <t>29.09.2023 14:52:56</t>
  </si>
  <si>
    <t>29.09.2023 17:46:26</t>
  </si>
  <si>
    <t>29.09.2023 14:53:35</t>
  </si>
  <si>
    <t>29.09.2023 16:39:01</t>
  </si>
  <si>
    <t>GÜRSU KÖYÜ 45-73-M00178_45-73-M00178_2354701</t>
  </si>
  <si>
    <t>29.09.2023 14:57:38</t>
  </si>
  <si>
    <t>29.09.2023 17:46:58</t>
  </si>
  <si>
    <t>K-928 35-04-K00928_G G1B_5812531</t>
  </si>
  <si>
    <t>29.09.2023 15:01:42</t>
  </si>
  <si>
    <t>29.09.2023 16:16:59</t>
  </si>
  <si>
    <t>TR-76 35-16-L00076_A_56398175_56398175</t>
  </si>
  <si>
    <t>29.09.2023 15:05:10</t>
  </si>
  <si>
    <t>29.09.2023 15:53:07</t>
  </si>
  <si>
    <t>29.09.2023 15:05:35</t>
  </si>
  <si>
    <t>29.09.2023 15:30:41</t>
  </si>
  <si>
    <t>SARUHANLI TR-9 45-80-M00009_95002416601_95002416601</t>
  </si>
  <si>
    <t>29.09.2023 15:06:32</t>
  </si>
  <si>
    <t>29.09.2023 18:11:18</t>
  </si>
  <si>
    <t>K-4906 35-01-K04906_911169416_911169416</t>
  </si>
  <si>
    <t>29.09.2023 15:07:26</t>
  </si>
  <si>
    <t>29.09.2023 16:27:49</t>
  </si>
  <si>
    <t>DM-18/11 45-71-M02273_DAĞITIM TRAFOSU M03_90848502</t>
  </si>
  <si>
    <t>29.09.2023 15:08:00</t>
  </si>
  <si>
    <t>29.09.2023 18:51:21</t>
  </si>
  <si>
    <t>29.09.2023 15:21:30</t>
  </si>
  <si>
    <t>29.09.2023 17:18:10</t>
  </si>
  <si>
    <t>DM01/58(TR-1/02) 45-71-M00019_953201071_953201071</t>
  </si>
  <si>
    <t>29.09.2023 15:22:29</t>
  </si>
  <si>
    <t>29.09.2023 16:52:19</t>
  </si>
  <si>
    <t>GÜNKENT TR-5 35-18-M00056_GÜNKENT TR-4 M02_72094014</t>
  </si>
  <si>
    <t>29.09.2023 15:34:21</t>
  </si>
  <si>
    <t>29.09.2023 15:48:35</t>
  </si>
  <si>
    <t>29.09.2023 15:40:31</t>
  </si>
  <si>
    <t>29.09.2023 16:42:06</t>
  </si>
  <si>
    <t>M-3067(YATIRIM REZERVE) 35-02-M03067_913107854_913107854</t>
  </si>
  <si>
    <t>29.09.2023 15:42:31</t>
  </si>
  <si>
    <t>29.09.2023 17:35:49</t>
  </si>
  <si>
    <t>M-839 35-04-M00839_35-04-M00839_2352565</t>
  </si>
  <si>
    <t>29.09.2023 15:50:15</t>
  </si>
  <si>
    <t>29.09.2023 19:58:45</t>
  </si>
  <si>
    <t>TR-78 45-73-M01204_C_81282702_81282702</t>
  </si>
  <si>
    <t>29.09.2023 15:58:24</t>
  </si>
  <si>
    <t>29.09.2023 18:19:48</t>
  </si>
  <si>
    <t>29.09.2023 15:58:32</t>
  </si>
  <si>
    <t>29.09.2023 19:44:46</t>
  </si>
  <si>
    <t>29.09.2023 15:58:51</t>
  </si>
  <si>
    <t>29.09.2023 16:19:46</t>
  </si>
  <si>
    <t>ÇOBANLAR AYVACIK TR-4 35-15-L00360_A_56367919_56367919</t>
  </si>
  <si>
    <t>29.09.2023 16:10:13</t>
  </si>
  <si>
    <t>29.09.2023 18:32:22</t>
  </si>
  <si>
    <t>TR-98 45-78-L00098_49361129_56407843_56407843</t>
  </si>
  <si>
    <t>29.09.2023 16:13:04</t>
  </si>
  <si>
    <t>29.09.2023 16:35:51</t>
  </si>
  <si>
    <t>GÜNEYDAMLARI TR-5 KILLILAR 45-79-M00220_DIREK TIPI TRAFO HUCRESI H01_2076231</t>
  </si>
  <si>
    <t>29.09.2023 16:14:50</t>
  </si>
  <si>
    <t>29.09.2023 19:55:54</t>
  </si>
  <si>
    <t>29.09.2023 16:18:04</t>
  </si>
  <si>
    <t>29.09.2023 16:49:41</t>
  </si>
  <si>
    <t>AŞAĞICUMA TR-2 35-16-M00101_953322310_953322310</t>
  </si>
  <si>
    <t>29.09.2023 16:19:27</t>
  </si>
  <si>
    <t>29.09.2023 17:33:54</t>
  </si>
  <si>
    <t>29.09.2023 16:26:30</t>
  </si>
  <si>
    <t>29.09.2023 19:22:59</t>
  </si>
  <si>
    <t>KEÇİLİKÖY DM-17/4 45-71-M02259_45-71-M02259_73330335</t>
  </si>
  <si>
    <t>29.09.2023 16:35:52</t>
  </si>
  <si>
    <t>29.09.2023 17:45:34</t>
  </si>
  <si>
    <t>DERBENT İM-DM 45-83-A00004_DERBENT L05_2097159</t>
  </si>
  <si>
    <t>29.09.2023 16:38:11</t>
  </si>
  <si>
    <t>29.09.2023 16:47:45</t>
  </si>
  <si>
    <t>M-2793 35-01-M02793_B_82188522_82188522</t>
  </si>
  <si>
    <t>29.09.2023 16:40:10</t>
  </si>
  <si>
    <t>29.09.2023 18:35:09</t>
  </si>
  <si>
    <t>ERTUĞRUL TR-4 35-15-L00678_A_56373011_56373011</t>
  </si>
  <si>
    <t>29.09.2023 16:56:06</t>
  </si>
  <si>
    <t>29.09.2023 19:02:51</t>
  </si>
  <si>
    <t>29.09.2023 17:02:17</t>
  </si>
  <si>
    <t>29.09.2023 20:37:52</t>
  </si>
  <si>
    <t>M-2143 35-07-M02143_E E3_61172038</t>
  </si>
  <si>
    <t>29.09.2023 17:05:13</t>
  </si>
  <si>
    <t>29.09.2023 18:41:17</t>
  </si>
  <si>
    <t>29.09.2023 17:18:59</t>
  </si>
  <si>
    <t>29.09.2023 17:27:41</t>
  </si>
  <si>
    <t>29.09.2023 17:23:11</t>
  </si>
  <si>
    <t>29.09.2023 18:01:56</t>
  </si>
  <si>
    <t>MAHMUTLAR KÖK 45-74-M00354_HatBaşıAyırıcı_77952968 M09_77952968</t>
  </si>
  <si>
    <t>29.09.2023 17:30:15</t>
  </si>
  <si>
    <t>29.09.2023 19:22:36</t>
  </si>
  <si>
    <t>AŞAĞICUMA TR-2 35-16-M00101_35-16-M00101_2347831</t>
  </si>
  <si>
    <t>29.09.2023 18:33:47</t>
  </si>
  <si>
    <t>K-3525 35-01-K03525_911295145_911295145</t>
  </si>
  <si>
    <t>29.09.2023 17:41:54</t>
  </si>
  <si>
    <t>29.09.2023 19:23:18</t>
  </si>
  <si>
    <t>ÜNİVERSİTE TM 35-02-A00008_4.SANAYİ-1 M03_2310280</t>
  </si>
  <si>
    <t>29.09.2023 17:42:31</t>
  </si>
  <si>
    <t>29.09.2023 18:59:01</t>
  </si>
  <si>
    <t>SALİHLER TR-1 35-30-L00144_962729308_962729308</t>
  </si>
  <si>
    <t>29.09.2023 17:43:59</t>
  </si>
  <si>
    <t>29.09.2023 18:47:09</t>
  </si>
  <si>
    <t>29.09.2023 17:48:05</t>
  </si>
  <si>
    <t>29.09.2023 18:27:06</t>
  </si>
  <si>
    <t>DM-5/TR-12 URLA 35-19-M00468_URLA DM M01_49816343</t>
  </si>
  <si>
    <t>29.09.2023 17:48:41</t>
  </si>
  <si>
    <t>29.09.2023 18:00:25</t>
  </si>
  <si>
    <t>KARABEL KÖK(VİŞNELİ KÖK) 35-26-M01207_HatBaşıAyırıcı_84995808 M05_84995808</t>
  </si>
  <si>
    <t>29.09.2023 17:54:17</t>
  </si>
  <si>
    <t>29.09.2023 20:34:33</t>
  </si>
  <si>
    <t>SIRIMLI AVCILAR TR 35-31-L00202_35-31-L00202_2365090</t>
  </si>
  <si>
    <t>29.09.2023 17:57:11</t>
  </si>
  <si>
    <t>TEKELER MAH. TR 1 45-74-M00182_A_56353760_56353760</t>
  </si>
  <si>
    <t>29.09.2023 18:04:11</t>
  </si>
  <si>
    <t>29.09.2023 20:38:26</t>
  </si>
  <si>
    <t>29.09.2023 18:22:44</t>
  </si>
  <si>
    <t>29.09.2023 21:17:01</t>
  </si>
  <si>
    <t>EGELİM KÖK 35-17-M00237_EGELİM DM M03_66426014</t>
  </si>
  <si>
    <t>29.09.2023 18:24:22</t>
  </si>
  <si>
    <t>29.09.2023 18:56:46</t>
  </si>
  <si>
    <t>ŞEYHDAVUTLAR TR-8 45-79-M00595_ H_88532286</t>
  </si>
  <si>
    <t>29.09.2023 18:25:30</t>
  </si>
  <si>
    <t>30.09.2023 04:27:26</t>
  </si>
  <si>
    <t>MENEMEN TR-6 35-28-L00006_8488449_56359530_56359530</t>
  </si>
  <si>
    <t>29.09.2023 18:42:59</t>
  </si>
  <si>
    <t>29.09.2023 22:47:07</t>
  </si>
  <si>
    <t>TR-2/98 45-83-M00780_TR-2/100 M01_81593459</t>
  </si>
  <si>
    <t>29.09.2023 18:48:05</t>
  </si>
  <si>
    <t>29.09.2023 19:20:25</t>
  </si>
  <si>
    <t>AKÇAPINAR KÖK 45-83-L00131_ÇIKRIKÇI L02_72176521</t>
  </si>
  <si>
    <t>29.09.2023 18:48:45</t>
  </si>
  <si>
    <t>29.09.2023 19:05:51</t>
  </si>
  <si>
    <t>29.09.2023 18:50:15</t>
  </si>
  <si>
    <t>29.09.2023 20:36:01</t>
  </si>
  <si>
    <t>K-1478 35-03-K01478_R_56373202_56373202</t>
  </si>
  <si>
    <t>29.09.2023 18:58:57</t>
  </si>
  <si>
    <t>29.09.2023 20:08:00</t>
  </si>
  <si>
    <t>M-337 35-02-M00337_M-1785 M04_2064849</t>
  </si>
  <si>
    <t>29.09.2023 21:27:09</t>
  </si>
  <si>
    <t>TR-133 ÇAMLIK 35-19-L00133_A_91312409_91312409</t>
  </si>
  <si>
    <t>29.09.2023 19:03:32</t>
  </si>
  <si>
    <t>29.09.2023 20:45:55</t>
  </si>
  <si>
    <t>K-3748 35-08-K03748_97639570_97639570</t>
  </si>
  <si>
    <t>29.09.2023 19:04:14</t>
  </si>
  <si>
    <t>29.09.2023 20:24:19</t>
  </si>
  <si>
    <t>29.09.2023 19:05:12</t>
  </si>
  <si>
    <t>29.09.2023 22:07:07</t>
  </si>
  <si>
    <t>M-1224 35-01-M01224_912292329_912292329</t>
  </si>
  <si>
    <t>29.09.2023 19:05:58</t>
  </si>
  <si>
    <t>29.09.2023 20:46:40</t>
  </si>
  <si>
    <t>SELENDİ TR-33 (KASAP HÜSEYİN) 45-81-M00033_948503289_948503289</t>
  </si>
  <si>
    <t>29.09.2023 19:10:04</t>
  </si>
  <si>
    <t>29.09.2023 20:08:19</t>
  </si>
  <si>
    <t>ÜÇPINAR TR-2 45-71-M00187_45-71-M00187_72250647</t>
  </si>
  <si>
    <t>29.09.2023 19:12:13</t>
  </si>
  <si>
    <t>29.09.2023 21:46:30</t>
  </si>
  <si>
    <t>K-4757 35-04-K04757_95000028457_95000028457</t>
  </si>
  <si>
    <t>29.09.2023 19:16:12</t>
  </si>
  <si>
    <t>29.09.2023 22:01:12</t>
  </si>
  <si>
    <t>29.09.2023 19:17:19</t>
  </si>
  <si>
    <t>29.09.2023 20:05:15</t>
  </si>
  <si>
    <t>M-1483 35-01-M01483_911487524_911487524</t>
  </si>
  <si>
    <t>29.09.2023 19:19:24</t>
  </si>
  <si>
    <t>29.09.2023 20:28:03</t>
  </si>
  <si>
    <t>ÇUKURALTI M-21 35-25-M00069_955278183_955278183</t>
  </si>
  <si>
    <t>29.09.2023 19:21:13</t>
  </si>
  <si>
    <t>29.09.2023 21:48:52</t>
  </si>
  <si>
    <t>ALAŞEHİR TR-81/A 45-73-M01295_945669679_945669679</t>
  </si>
  <si>
    <t>29.09.2023 19:22:17</t>
  </si>
  <si>
    <t>29.09.2023 20:28:09</t>
  </si>
  <si>
    <t>TİLKİKÖY TR-2 45-71-M01272_45-71-M01272_2374534</t>
  </si>
  <si>
    <t>29.09.2023 19:22:25</t>
  </si>
  <si>
    <t>29.09.2023 19:41:05</t>
  </si>
  <si>
    <t>GÖÇBEYLİ TR-3 35-16-M00018_953327317_953327317</t>
  </si>
  <si>
    <t>29.09.2023 19:37:56</t>
  </si>
  <si>
    <t>29.09.2023 21:31:20</t>
  </si>
  <si>
    <t>29.09.2023 19:38:11</t>
  </si>
  <si>
    <t>29.09.2023 20:06:15</t>
  </si>
  <si>
    <t>KEMHALLI KÖK 45-86-M00044_HatBaşıAyırıcı_75176085 M01_75176085</t>
  </si>
  <si>
    <t>29.09.2023 19:54:15</t>
  </si>
  <si>
    <t>29.09.2023 20:39:26</t>
  </si>
  <si>
    <t>PINARLI KÖK 35-20-M00085_HatBaşıAyırıcı_72397519 M05_72397519</t>
  </si>
  <si>
    <t>29.09.2023 19:56:25</t>
  </si>
  <si>
    <t>29.09.2023 20:38:21</t>
  </si>
  <si>
    <t>DEMİRCİ TM 45-74-A00001_HatBaşıAyırıcı_53134281 M15_53134281</t>
  </si>
  <si>
    <t>29.09.2023 20:00:36</t>
  </si>
  <si>
    <t>29.09.2023 20:02:06</t>
  </si>
  <si>
    <t>TEKBIÇAKLAR TR-4 35-31-L00242_956579346_956579346</t>
  </si>
  <si>
    <t>29.09.2023 20:01:27</t>
  </si>
  <si>
    <t>29.09.2023 21:55:57</t>
  </si>
  <si>
    <t>29.09.2023 20:04:46</t>
  </si>
  <si>
    <t>29.09.2023 20:16:11</t>
  </si>
  <si>
    <t>YUKARIKOÇAKLAR TR-1 45-79-M00104_945553488_945553488</t>
  </si>
  <si>
    <t>29.09.2023 20:04:50</t>
  </si>
  <si>
    <t>30.09.2023 03:53:42</t>
  </si>
  <si>
    <t>29.09.2023 20:37:03</t>
  </si>
  <si>
    <t>DOĞANCI TR-1 35-16-M00071_35-16-M00071_72293382</t>
  </si>
  <si>
    <t>29.09.2023 20:17:21</t>
  </si>
  <si>
    <t>29.09.2023 20:54:44</t>
  </si>
  <si>
    <t>K-494 35-01-K00494_912444227_912444227</t>
  </si>
  <si>
    <t>29.09.2023 20:50:22</t>
  </si>
  <si>
    <t>29.09.2023 22:16:21</t>
  </si>
  <si>
    <t>KUŞKAYA MAHALLESİ TR-1 35-24-M00080_35-24-M00080_2373300</t>
  </si>
  <si>
    <t>29.09.2023 21:14:41</t>
  </si>
  <si>
    <t>29.09.2023 21:41:17</t>
  </si>
  <si>
    <t>ESANYAZI TR-1 45-77-M00017_A_56386776_56386776</t>
  </si>
  <si>
    <t>29.09.2023 21:15:10</t>
  </si>
  <si>
    <t>29.09.2023 22:57:27</t>
  </si>
  <si>
    <t>GÖÇBEYLİ TR-3 35-16-M00018_B_90938940_90938940</t>
  </si>
  <si>
    <t>29.09.2023 21:55:08</t>
  </si>
  <si>
    <t>K-344 35-01-K00344_910512704_910512704</t>
  </si>
  <si>
    <t>29.09.2023 21:33:32</t>
  </si>
  <si>
    <t>30.09.2023 00:59:26</t>
  </si>
  <si>
    <t>YENİ ŞAKRAN TR-9 35-17-M00209_C_91183244_91183244</t>
  </si>
  <si>
    <t>29.09.2023 21:37:03</t>
  </si>
  <si>
    <t>29.09.2023 22:06:28</t>
  </si>
  <si>
    <t>TR-26 45-74-M00026_HatBaşıAyırıcı_53138873 M04_53138873</t>
  </si>
  <si>
    <t>29.09.2023 21:41:02</t>
  </si>
  <si>
    <t>29.09.2023 22:16:01</t>
  </si>
  <si>
    <t>ASARLIK TR-8 35-28-M00182_953370774_953370774</t>
  </si>
  <si>
    <t>29.09.2023 22:08:20</t>
  </si>
  <si>
    <t>30.09.2023 01:48:09</t>
  </si>
  <si>
    <t>K-177 35-07-K00177_35-07-K00177_85404622</t>
  </si>
  <si>
    <t>29.09.2023 22:18:32</t>
  </si>
  <si>
    <t>30.09.2023 00:28:16</t>
  </si>
  <si>
    <t>DALBAHÇE TR-1 45-83-L00187_45-83-L00187_2350425</t>
  </si>
  <si>
    <t>29.09.2023 23:00:40</t>
  </si>
  <si>
    <t>30.09.2023 00:14:49</t>
  </si>
  <si>
    <t>CEVİZLİ BOSTANYERİ TR-2 35-31-L00322_A_91234108_91234108</t>
  </si>
  <si>
    <t>29.09.2023 23:05:32</t>
  </si>
  <si>
    <t>30.09.2023 01:54:35</t>
  </si>
  <si>
    <t>ARSLANLAR TM 35-26-A00004_15.8 BARA GİRİŞ L38_2305575</t>
  </si>
  <si>
    <t>30.09.2023 00:00:55</t>
  </si>
  <si>
    <t>30.09.2023 05:26:07</t>
  </si>
  <si>
    <t>TR-44 45-78-L00480_45-78-L00480_2371133</t>
  </si>
  <si>
    <t>30.09.2023 00:23:48</t>
  </si>
  <si>
    <t>30.09.2023 04:57:37</t>
  </si>
  <si>
    <t>K-1463 35-01-K01463_911983340_911983340</t>
  </si>
  <si>
    <t>30.09.2023 00:55:50</t>
  </si>
  <si>
    <t>30.09.2023 01:50:36</t>
  </si>
  <si>
    <t>30.09.2023 00:59:41</t>
  </si>
  <si>
    <t>30.09.2023 02:08:32</t>
  </si>
  <si>
    <t>M-271 KARAKAYALAR DM 35-14-M00271_BADEMLER 477 SAĞ DEVRE M07_2097309</t>
  </si>
  <si>
    <t>30.09.2023 01:02:11</t>
  </si>
  <si>
    <t>30.09.2023 04:55:00</t>
  </si>
  <si>
    <t>BADEMLER DM 35-19-M00443_SEFERİHİSAR ÇIKIŞ SOL M14_72219098</t>
  </si>
  <si>
    <t>30.09.2023 04:53:00</t>
  </si>
  <si>
    <t>TR-9(M-709) 35-30-M00709_955297638_955297638</t>
  </si>
  <si>
    <t>30.09.2023 01:04:31</t>
  </si>
  <si>
    <t>30.09.2023 03:20:57</t>
  </si>
  <si>
    <t>TR-108 35-15-M00108_950369903_950369903</t>
  </si>
  <si>
    <t>30.09.2023 01:08:04</t>
  </si>
  <si>
    <t>30.09.2023 05:13:02</t>
  </si>
  <si>
    <t>M-2142 35-07-M02142_C c1b_5852410</t>
  </si>
  <si>
    <t>30.09.2023 01:50:13</t>
  </si>
  <si>
    <t>30.09.2023 02:56:07</t>
  </si>
  <si>
    <t>30.09.2023 02:11:57</t>
  </si>
  <si>
    <t>30.09.2023 02:38:21</t>
  </si>
  <si>
    <t>M-1983 35-09-M01983_B b1b_5887462</t>
  </si>
  <si>
    <t>30.09.2023 02:15:44</t>
  </si>
  <si>
    <t>30.09.2023 12:47:21</t>
  </si>
  <si>
    <t>BEYOBA TR-10 45-72-M00425_TR-12 M01_2103411</t>
  </si>
  <si>
    <t>30.09.2023 05:07:45</t>
  </si>
  <si>
    <t>30.09.2023 05:08:47</t>
  </si>
  <si>
    <t>M-1483 35-01-M01483_913326874_913326874</t>
  </si>
  <si>
    <t>30.09.2023 06:46:01</t>
  </si>
  <si>
    <t>30.09.2023 10:59:10</t>
  </si>
  <si>
    <t>M-3090 35-09-M03090_B B01_95325013</t>
  </si>
  <si>
    <t>30.09.2023 07:07:12</t>
  </si>
  <si>
    <t>30.09.2023 11:35:10</t>
  </si>
  <si>
    <t>30.09.2023 07:10:04</t>
  </si>
  <si>
    <t>30.09.2023 13:13:47</t>
  </si>
  <si>
    <t>KİRELLİ KÖK 35-29-L00809_GÖKÇEN L07_74719103</t>
  </si>
  <si>
    <t>30.09.2023 07:20:55</t>
  </si>
  <si>
    <t>30.09.2023 07:40:11</t>
  </si>
  <si>
    <t>ÜÇPINAR DM 45-71-M00183_BEYDERE M04_72249222</t>
  </si>
  <si>
    <t>30.09.2023 07:21:55</t>
  </si>
  <si>
    <t>30.09.2023 08:28:27</t>
  </si>
  <si>
    <t>HALİLLER KÖK 35-31-L00228_KARABULU KÖK L010_72238624</t>
  </si>
  <si>
    <t>30.09.2023 07:39:45</t>
  </si>
  <si>
    <t>30.09.2023 08:34:35</t>
  </si>
  <si>
    <t>30.09.2023 07:45:41</t>
  </si>
  <si>
    <t>30.09.2023 07:46:01</t>
  </si>
  <si>
    <t>30.09.2023 07:49:21</t>
  </si>
  <si>
    <t>30.09.2023 07:49:57</t>
  </si>
  <si>
    <t>30.09.2023 07:50:58</t>
  </si>
  <si>
    <t>30.09.2023 08:20:15</t>
  </si>
  <si>
    <t>K-3919 35-08-K03919_35-08-K03919_42465105</t>
  </si>
  <si>
    <t>30.09.2023 08:00:00</t>
  </si>
  <si>
    <t>30.09.2023 12:56:47</t>
  </si>
  <si>
    <t>30.09.2023 08:07:16</t>
  </si>
  <si>
    <t>30.09.2023 15:03:33</t>
  </si>
  <si>
    <t>30.09.2023 08:10:05</t>
  </si>
  <si>
    <t>30.09.2023 08:10:31</t>
  </si>
  <si>
    <t>30.09.2023 08:10:47</t>
  </si>
  <si>
    <t>30.09.2023 08:44:13</t>
  </si>
  <si>
    <t>30.09.2023 08:16:51</t>
  </si>
  <si>
    <t>30.09.2023 08:31:34</t>
  </si>
  <si>
    <t>M-1540 35-01-M01540_35-01-M01540_2366627</t>
  </si>
  <si>
    <t>30.09.2023 08:21:12</t>
  </si>
  <si>
    <t>30.09.2023 09:56:31</t>
  </si>
  <si>
    <t>30.09.2023 08:21:31</t>
  </si>
  <si>
    <t>30.09.2023 09:09:16</t>
  </si>
  <si>
    <t>TAYTAN BEZİRGANLI TARIMSAL SULAMA TR 45-78-M00957_A_91049973_91049973</t>
  </si>
  <si>
    <t>30.09.2023 08:26:40</t>
  </si>
  <si>
    <t>30.09.2023 09:31:14</t>
  </si>
  <si>
    <t>ÇUKURALTI M-37 35-25-M00078_35-25-M00078_2376689</t>
  </si>
  <si>
    <t>30.09.2023 08:28:37</t>
  </si>
  <si>
    <t>30.09.2023 16:06:38</t>
  </si>
  <si>
    <t>MEDAR TR-7 45-72-L00277_A_91276232_91276232</t>
  </si>
  <si>
    <t>30.09.2023 08:30:52</t>
  </si>
  <si>
    <t>30.09.2023 10:07:25</t>
  </si>
  <si>
    <t>30.09.2023 08:33:21</t>
  </si>
  <si>
    <t>30.09.2023 09:51:27</t>
  </si>
  <si>
    <t>DM-3/20 45-71-M00100_45-71-M00100_72059517</t>
  </si>
  <si>
    <t>30.09.2023 08:40:17</t>
  </si>
  <si>
    <t>30.09.2023 11:19:46</t>
  </si>
  <si>
    <t>TR-73 35-19-L00073_6376321_56376018_56376018</t>
  </si>
  <si>
    <t>30.09.2023 08:42:06</t>
  </si>
  <si>
    <t>30.09.2023 10:26:15</t>
  </si>
  <si>
    <t>TARİŞ KÖK 45-73-M01049_HatBaşıAyırıcı_53135357 M02_53135357</t>
  </si>
  <si>
    <t>30.09.2023 08:42:24</t>
  </si>
  <si>
    <t>30.09.2023 09:31:11</t>
  </si>
  <si>
    <t>30.09.2023 08:43:37</t>
  </si>
  <si>
    <t>30.09.2023 08:43:45</t>
  </si>
  <si>
    <t>KESİKKÖY DM 35-28-M00309_HatBaşıAyırıcı_65847007 M06_65847007</t>
  </si>
  <si>
    <t>30.09.2023 08:44:31</t>
  </si>
  <si>
    <t>30.09.2023 10:25:18</t>
  </si>
  <si>
    <t>30.09.2023 08:45:35</t>
  </si>
  <si>
    <t>30.09.2023 12:28:35</t>
  </si>
  <si>
    <t>M-997 35-03-M00997_35-03-M00997_41942214</t>
  </si>
  <si>
    <t>30.09.2023 08:48:57</t>
  </si>
  <si>
    <t>30.09.2023 14:49:00</t>
  </si>
  <si>
    <t>M-3409(YATIRIM REZERVE) 35-03-M03409_35-03-M03409_97437518</t>
  </si>
  <si>
    <t>30.09.2023 08:55:37</t>
  </si>
  <si>
    <t>30.09.2023 17:47:20</t>
  </si>
  <si>
    <t>30.09.2023 08:56:09</t>
  </si>
  <si>
    <t>30.09.2023 09:00:05</t>
  </si>
  <si>
    <t>30.09.2023 08:57:17</t>
  </si>
  <si>
    <t>30.09.2023 14:16:39</t>
  </si>
  <si>
    <t>AKHİSAR İM 45-72-A00001_STADYUM DM M02_73952740</t>
  </si>
  <si>
    <t>30.09.2023 08:59:47</t>
  </si>
  <si>
    <t>30.09.2023 14:53:27</t>
  </si>
  <si>
    <t>KOYUNDERE TR-7 35-28-M00162_DAĞITIM TRAFO KOYUNDERE TR-7 M01_92391045</t>
  </si>
  <si>
    <t>30.09.2023 09:00:10</t>
  </si>
  <si>
    <t>30.09.2023 14:45:41</t>
  </si>
  <si>
    <t>KARAAĞAÇLI TR-2 45-71-M00130_A_60985192_60985192</t>
  </si>
  <si>
    <t>30.09.2023 09:00:41</t>
  </si>
  <si>
    <t>30.09.2023 13:44:06</t>
  </si>
  <si>
    <t>30.09.2023 09:03:09</t>
  </si>
  <si>
    <t>30.09.2023 13:16:17</t>
  </si>
  <si>
    <t>ÖZPINAR TR-3 45-79-M00546_945563322_945563322</t>
  </si>
  <si>
    <t>30.09.2023 09:03:57</t>
  </si>
  <si>
    <t>30.09.2023 11:11:50</t>
  </si>
  <si>
    <t>DM02/TR16 ÖĞRETMEN EVİ YANI 45-73-M00019_45-73-M00019_66920653</t>
  </si>
  <si>
    <t>30.09.2023 09:04:54</t>
  </si>
  <si>
    <t>30.09.2023 11:08:11</t>
  </si>
  <si>
    <t>K-1305 35-08-K01305_35-08-K01305_2359193</t>
  </si>
  <si>
    <t>30.09.2023 09:05:30</t>
  </si>
  <si>
    <t>30.09.2023 10:46:47</t>
  </si>
  <si>
    <t>30.09.2023 09:05:57</t>
  </si>
  <si>
    <t>30.09.2023 17:51:47</t>
  </si>
  <si>
    <t>K-1406 35-01-K01406_911679537_911679537</t>
  </si>
  <si>
    <t>30.09.2023 09:07:42</t>
  </si>
  <si>
    <t>30.09.2023 11:07:10</t>
  </si>
  <si>
    <t>30.09.2023 09:08:20</t>
  </si>
  <si>
    <t>30.09.2023 16:53:54</t>
  </si>
  <si>
    <t>MURADİYE DM-5/11 45-71-M00232_DM-11/10A M14_72091336</t>
  </si>
  <si>
    <t>30.09.2023 09:10:15</t>
  </si>
  <si>
    <t>30.09.2023 10:04:25</t>
  </si>
  <si>
    <t>30.09.2023 09:10:58</t>
  </si>
  <si>
    <t>30.09.2023 15:20:55</t>
  </si>
  <si>
    <t>30.09.2023 09:11:21</t>
  </si>
  <si>
    <t>30.09.2023 13:14:58</t>
  </si>
  <si>
    <t>30.09.2023 09:11:36</t>
  </si>
  <si>
    <t>30.09.2023 16:59:38</t>
  </si>
  <si>
    <t>ÇALTIDERE KÖK 35-17-M00231_DERE MADENCİLİK M05_66291146</t>
  </si>
  <si>
    <t>30.09.2023 09:13:04</t>
  </si>
  <si>
    <t>30.09.2023 09:32:45</t>
  </si>
  <si>
    <t>30.09.2023 09:13:09</t>
  </si>
  <si>
    <t>30.09.2023 09:17:34</t>
  </si>
  <si>
    <t>ADALET DM 35-17-M00169_BERAK YÜKSEKKÖY GES ÇIKIŞI M10_53039680</t>
  </si>
  <si>
    <t>30.09.2023 09:13:17</t>
  </si>
  <si>
    <t>30.09.2023 18:05:31</t>
  </si>
  <si>
    <t>30.09.2023 09:13:22</t>
  </si>
  <si>
    <t>30.09.2023 13:25:14</t>
  </si>
  <si>
    <t>30.09.2023 09:15:01</t>
  </si>
  <si>
    <t>30.09.2023 10:07:11</t>
  </si>
  <si>
    <t>30.09.2023 09:15:55</t>
  </si>
  <si>
    <t>30.09.2023 18:00:07</t>
  </si>
  <si>
    <t>30.09.2023 09:16:02</t>
  </si>
  <si>
    <t>30.09.2023 09:52:35</t>
  </si>
  <si>
    <t>30.09.2023 09:19:47</t>
  </si>
  <si>
    <t>30.09.2023 09:33:41</t>
  </si>
  <si>
    <t>30.09.2023 09:20:37</t>
  </si>
  <si>
    <t>30.09.2023 12:45:20</t>
  </si>
  <si>
    <t>30.09.2023 09:21:07</t>
  </si>
  <si>
    <t>30.09.2023 10:25:58</t>
  </si>
  <si>
    <t>K-1866 35-09-K01866_35-09-K01866_45353259</t>
  </si>
  <si>
    <t>30.09.2023 09:21:32</t>
  </si>
  <si>
    <t>30.09.2023 09:27:15</t>
  </si>
  <si>
    <t>MADEN KÖK 45-83-M00128_CAMBAZLI KÖK M04_47316673</t>
  </si>
  <si>
    <t>30.09.2023 09:22:25</t>
  </si>
  <si>
    <t>30.09.2023 11:02:45</t>
  </si>
  <si>
    <t>30.09.2023 09:23:21</t>
  </si>
  <si>
    <t>30.09.2023 16:06:57</t>
  </si>
  <si>
    <t>TR-7 35-15-M00007_48909301_56379881_56379881</t>
  </si>
  <si>
    <t>30.09.2023 09:23:33</t>
  </si>
  <si>
    <t>30.09.2023 17:05:36</t>
  </si>
  <si>
    <t>TR-132 35-16-L00132_A_56353186_56353186</t>
  </si>
  <si>
    <t>30.09.2023 09:26:58</t>
  </si>
  <si>
    <t>30.09.2023 10:13:48</t>
  </si>
  <si>
    <t>MECİDİYE TR-1 KÖK 45-72-L00078_HatBaşıAyırıcı_53136878 L010_53136878</t>
  </si>
  <si>
    <t>30.09.2023 09:30:00</t>
  </si>
  <si>
    <t>30.09.2023 15:04:00</t>
  </si>
  <si>
    <t>DAĞYENİKÖY TR-1 45-83-L00272_C_56399120_56399120</t>
  </si>
  <si>
    <t>30.09.2023 09:33:21</t>
  </si>
  <si>
    <t>30.09.2023 14:03:07</t>
  </si>
  <si>
    <t>M-1148 35-09-M01148_M-360 M06_47617197</t>
  </si>
  <si>
    <t>30.09.2023 09:34:21</t>
  </si>
  <si>
    <t>30.09.2023 09:41:46</t>
  </si>
  <si>
    <t>K-1866 35-09-K01866_C_56373571_56373571</t>
  </si>
  <si>
    <t>30.09.2023 09:36:35</t>
  </si>
  <si>
    <t>30.09.2023 14:15:59</t>
  </si>
  <si>
    <t>ERGENEKON TR-9 45-83-M00621__72373857_72373857</t>
  </si>
  <si>
    <t>30.09.2023 09:37:07</t>
  </si>
  <si>
    <t>30.09.2023 10:22:53</t>
  </si>
  <si>
    <t>30.09.2023 09:41:21</t>
  </si>
  <si>
    <t>30.09.2023 09:59:57</t>
  </si>
  <si>
    <t>TR-83 35-15-M00083_35-15-M00083_2365997</t>
  </si>
  <si>
    <t>30.09.2023 09:43:30</t>
  </si>
  <si>
    <t>30.09.2023 09:50:35</t>
  </si>
  <si>
    <t>30.09.2023 09:43:38</t>
  </si>
  <si>
    <t>30.09.2023 16:27:00</t>
  </si>
  <si>
    <t>30.09.2023 09:44:49</t>
  </si>
  <si>
    <t>30.09.2023 12:50:11</t>
  </si>
  <si>
    <t>M-2100 35-04-M02100_35-04-M02100_55026395</t>
  </si>
  <si>
    <t>30.09.2023 09:48:09</t>
  </si>
  <si>
    <t>30.09.2023 12:23:25</t>
  </si>
  <si>
    <t>30.09.2023 09:52:31</t>
  </si>
  <si>
    <t>30.09.2023 10:02:41</t>
  </si>
  <si>
    <t>K-4770 35-02-K04770__72410777_72410777</t>
  </si>
  <si>
    <t>30.09.2023 09:56:18</t>
  </si>
  <si>
    <t>30.09.2023 12:02:18</t>
  </si>
  <si>
    <t>YENİKÖY TR-1 35-23-M00085_35-23-M00085_2376644</t>
  </si>
  <si>
    <t>30.09.2023 09:57:23</t>
  </si>
  <si>
    <t>30.09.2023 16:59:55</t>
  </si>
  <si>
    <t>ALAŞEHİR TR-77 BAKLACI KÖYÜ 45-73-M00077_45-73-M00077_2354328</t>
  </si>
  <si>
    <t>30.09.2023 09:58:46</t>
  </si>
  <si>
    <t>30.09.2023 10:04:31</t>
  </si>
  <si>
    <t>30.09.2023 10:00:03</t>
  </si>
  <si>
    <t>30.09.2023 12:46:02</t>
  </si>
  <si>
    <t>K-3707 35-02-K03707_912978487_912978487</t>
  </si>
  <si>
    <t>30.09.2023 10:00:04</t>
  </si>
  <si>
    <t>30.09.2023 11:06:30</t>
  </si>
  <si>
    <t>ALİZE KÖK 35-18-M00059_TATAR DM (İYTE)-1 M09_72185134</t>
  </si>
  <si>
    <t>30.09.2023 10:00:13</t>
  </si>
  <si>
    <t>30.09.2023 11:34:51</t>
  </si>
  <si>
    <t>30.09.2023 10:02:04</t>
  </si>
  <si>
    <t>30.09.2023 11:28:51</t>
  </si>
  <si>
    <t>30.09.2023 10:02:59</t>
  </si>
  <si>
    <t>30.09.2023 13:10:37</t>
  </si>
  <si>
    <t>M-2030 35-01-M02030_35-01-M02030_42882355</t>
  </si>
  <si>
    <t>30.09.2023 10:04:40</t>
  </si>
  <si>
    <t>30.09.2023 11:05:01</t>
  </si>
  <si>
    <t>ÇALTIDERE KÖK 35-17-M00231_HatBaşıAyırıcı_65358187 M06_65358187</t>
  </si>
  <si>
    <t>30.09.2023 10:10:55</t>
  </si>
  <si>
    <t>30.09.2023 13:18:58</t>
  </si>
  <si>
    <t>SARUHANLI TR-19 45-80-M00019__73832680_73832680</t>
  </si>
  <si>
    <t>30.09.2023 10:12:18</t>
  </si>
  <si>
    <t>30.09.2023 15:10:40</t>
  </si>
  <si>
    <t>K-2896 35-04-K02896_A_56372218_56372218</t>
  </si>
  <si>
    <t>30.09.2023 10:13:01</t>
  </si>
  <si>
    <t>30.09.2023 10:31:55</t>
  </si>
  <si>
    <t>TR-83 35-15-M00083_A_91235213_91235213</t>
  </si>
  <si>
    <t>30.09.2023 10:14:10</t>
  </si>
  <si>
    <t>30.09.2023 17:32:25</t>
  </si>
  <si>
    <t>30.09.2023 10:14:51</t>
  </si>
  <si>
    <t>30.09.2023 10:15:25</t>
  </si>
  <si>
    <t>ALAŞEHİR TR-77 BAKLACI KÖYÜ 45-73-M00077_DIREK TIPI TRAFO HUCRESI H01_2085537</t>
  </si>
  <si>
    <t>30.09.2023 10:15:04</t>
  </si>
  <si>
    <t>30.09.2023 16:23:41</t>
  </si>
  <si>
    <t>K-3028 GEÇİT 35-07-K03028_K-2469 K02_49825755</t>
  </si>
  <si>
    <t>30.09.2023 10:16:16</t>
  </si>
  <si>
    <t>30.09.2023 13:44:03</t>
  </si>
  <si>
    <t>TR-35 35-26-M00035_A_91158342_91158342</t>
  </si>
  <si>
    <t>30.09.2023 10:17:49</t>
  </si>
  <si>
    <t>30.09.2023 14:17:51</t>
  </si>
  <si>
    <t>YEMİŞLER TR-1 35-29-L00216_A_82471383_82471383</t>
  </si>
  <si>
    <t>30.09.2023 10:22:19</t>
  </si>
  <si>
    <t>30.09.2023 12:10:28</t>
  </si>
  <si>
    <t>TR-73 35-19-L00073_35-19-L00073_2376170</t>
  </si>
  <si>
    <t>30.09.2023 10:42:46</t>
  </si>
  <si>
    <t>30.09.2023 10:26:21</t>
  </si>
  <si>
    <t>30.09.2023 13:39:14</t>
  </si>
  <si>
    <t>GÖKGEDİK TR-1 45-81-M00173_DIREK TIPI TRAFO HUCRESI H01_2054917</t>
  </si>
  <si>
    <t>30.09.2023 10:28:19</t>
  </si>
  <si>
    <t>30.09.2023 13:02:37</t>
  </si>
  <si>
    <t>IŞIKLAR KÖK 45-73-M00467_BAKLACI M06_85123193</t>
  </si>
  <si>
    <t>30.09.2023 10:31:45</t>
  </si>
  <si>
    <t>30.09.2023 11:32:31</t>
  </si>
  <si>
    <t>DAĞDERE DM 45-72-M00097_KÖMÜRCÜ M06_2106080</t>
  </si>
  <si>
    <t>30.09.2023 10:38:42</t>
  </si>
  <si>
    <t>30.09.2023 10:49:02</t>
  </si>
  <si>
    <t>AYHAN GÜLCÜOGLU-2 SULAMA GRUBU 35-29-M00344_A_91398388_91398388</t>
  </si>
  <si>
    <t>30.09.2023 10:46:20</t>
  </si>
  <si>
    <t>30.09.2023 13:54:15</t>
  </si>
  <si>
    <t>K-997 35-07-K00997_99088936_99088936</t>
  </si>
  <si>
    <t>30.09.2023 10:46:45</t>
  </si>
  <si>
    <t>30.09.2023 15:49:29</t>
  </si>
  <si>
    <t>30.09.2023 10:50:02</t>
  </si>
  <si>
    <t>30.09.2023 11:29:14</t>
  </si>
  <si>
    <t>K-3502 35-01-K03502_911104681_911104681</t>
  </si>
  <si>
    <t>30.09.2023 10:53:20</t>
  </si>
  <si>
    <t>30.09.2023 11:57:18</t>
  </si>
  <si>
    <t>K-3815 35-08-K03815_35-08-K03815_42465308</t>
  </si>
  <si>
    <t>30.09.2023 10:58:40</t>
  </si>
  <si>
    <t>30.09.2023 12:07:14</t>
  </si>
  <si>
    <t>TR-33 35-16-L00033_953333965_953333965</t>
  </si>
  <si>
    <t>30.09.2023 11:00:24</t>
  </si>
  <si>
    <t>30.09.2023 14:12:41</t>
  </si>
  <si>
    <t>KIRMAHALLE  TR-12 35-28-M00271_C_56357731_56357731</t>
  </si>
  <si>
    <t>30.09.2023 11:10:49</t>
  </si>
  <si>
    <t>30.09.2023 11:50:54</t>
  </si>
  <si>
    <t>GÜNKENT TR-1 35-18-M00096_ILDIR KÖK M03_72091717</t>
  </si>
  <si>
    <t>30.09.2023 11:11:45</t>
  </si>
  <si>
    <t>30.09.2023 12:35:11</t>
  </si>
  <si>
    <t>ALAŞEHİR TM 45-73-A00001_IŞIKLAR M18_2058700</t>
  </si>
  <si>
    <t>30.09.2023 11:12:14</t>
  </si>
  <si>
    <t>30.09.2023 11:24:31</t>
  </si>
  <si>
    <t>ŞEHİT KEMAL KÖK 35-17-M00449_OMS METAL M02_66442958</t>
  </si>
  <si>
    <t>30.09.2023 11:14:39</t>
  </si>
  <si>
    <t>30.09.2023 17:54:44</t>
  </si>
  <si>
    <t>ALİAĞA GIS TM 35-17-A00014_KARDEMİR-2 (2H07) M020_66128137</t>
  </si>
  <si>
    <t>30.09.2023 11:16:37</t>
  </si>
  <si>
    <t>30.09.2023 11:20:05</t>
  </si>
  <si>
    <t>30.09.2023 11:17:24</t>
  </si>
  <si>
    <t>30.09.2023 11:18:57</t>
  </si>
  <si>
    <t>30.09.2023 11:19:45</t>
  </si>
  <si>
    <t>30.09.2023 14:50:28</t>
  </si>
  <si>
    <t>EĞRİLİMAN TR-1 35-21-L00098_35-21-L00098_2375930</t>
  </si>
  <si>
    <t>30.09.2023 11:20:16</t>
  </si>
  <si>
    <t>30.09.2023 15:17:49</t>
  </si>
  <si>
    <t>30.09.2023 11:20:27</t>
  </si>
  <si>
    <t>30.09.2023 16:31:05</t>
  </si>
  <si>
    <t>ALİAĞA GIS TM 35-17-A00014_HatBaşıAyırıcı_65948151 M020_65948151</t>
  </si>
  <si>
    <t>30.09.2023 11:23:23</t>
  </si>
  <si>
    <t>30.09.2023 17:36:22</t>
  </si>
  <si>
    <t>DM-03/05(TR-4/06) 45-71-M00117_45-71-M00117_72068736</t>
  </si>
  <si>
    <t>30.09.2023 11:30:41</t>
  </si>
  <si>
    <t>30.09.2023 15:22:45</t>
  </si>
  <si>
    <t>K-913 35-01-K00913_35-01-K00913_65674265</t>
  </si>
  <si>
    <t>30.09.2023 11:36:05</t>
  </si>
  <si>
    <t>30.09.2023 12:12:29</t>
  </si>
  <si>
    <t>M-1541 35-01-M01541_911134046_911134046</t>
  </si>
  <si>
    <t>30.09.2023 11:40:22</t>
  </si>
  <si>
    <t>30.09.2023 12:35:52</t>
  </si>
  <si>
    <t>DM08/TR18 45-73-M00001_45-73-M00001_66935140</t>
  </si>
  <si>
    <t>30.09.2023 11:48:03</t>
  </si>
  <si>
    <t>30.09.2023 13:08:35</t>
  </si>
  <si>
    <t>30.09.2023 11:50:31</t>
  </si>
  <si>
    <t>30.09.2023 12:09:31</t>
  </si>
  <si>
    <t>TR-93 45-78-L00093_DAĞITIM TRAFOSU TR-93 L04_65912321</t>
  </si>
  <si>
    <t>30.09.2023 11:58:56</t>
  </si>
  <si>
    <t>30.09.2023 13:11:37</t>
  </si>
  <si>
    <t>30.09.2023 12:01:34</t>
  </si>
  <si>
    <t>30.09.2023 18:25:11</t>
  </si>
  <si>
    <t>TR-29 (M-729) 35-30-M00729_35-30-M00729_91983723</t>
  </si>
  <si>
    <t>30.09.2023 12:04:00</t>
  </si>
  <si>
    <t>30.09.2023 12:36:00</t>
  </si>
  <si>
    <t>ASARLIK TR-1 35-28-M00167_953376743_953376743</t>
  </si>
  <si>
    <t>30.09.2023 12:04:55</t>
  </si>
  <si>
    <t>30.09.2023 16:14:01</t>
  </si>
  <si>
    <t>30.09.2023 12:09:47</t>
  </si>
  <si>
    <t>30.09.2023 14:48:31</t>
  </si>
  <si>
    <t>ALİAĞA GIS TM 35-17-A00014_HatBaşıAyırıcı_65632267 M020_65632267</t>
  </si>
  <si>
    <t>30.09.2023 12:09:59</t>
  </si>
  <si>
    <t>30.09.2023 12:50:35</t>
  </si>
  <si>
    <t>YEMİŞLER TR-1 35-29-L00216_35-29-L00216_82471375</t>
  </si>
  <si>
    <t>30.09.2023 13:56:17</t>
  </si>
  <si>
    <t>30.09.2023 12:14:35</t>
  </si>
  <si>
    <t>30.09.2023 14:29:05</t>
  </si>
  <si>
    <t>L-60 İSTUR 35-14-L00060_956652519_956652519</t>
  </si>
  <si>
    <t>30.09.2023 12:15:39</t>
  </si>
  <si>
    <t>30.09.2023 14:07:25</t>
  </si>
  <si>
    <t>OĞLANANASI TR-5 KÖK 35-22-M00092_OĞLANANASI TR-7 M07_89600566</t>
  </si>
  <si>
    <t>30.09.2023 12:18:15</t>
  </si>
  <si>
    <t>K-3671 35-08-K03671_35-08-K03671_42117108</t>
  </si>
  <si>
    <t>30.09.2023 12:26:06</t>
  </si>
  <si>
    <t>30.09.2023 12:47:22</t>
  </si>
  <si>
    <t>HAMZABEYLİ KÖK 45-71-M00071_45-71-M00071_2369846</t>
  </si>
  <si>
    <t>30.09.2023 12:26:41</t>
  </si>
  <si>
    <t>30.09.2023 16:26:51</t>
  </si>
  <si>
    <t>K-3977 35-01-K03977_35-01-K03977_2359228</t>
  </si>
  <si>
    <t>30.09.2023 12:35:34</t>
  </si>
  <si>
    <t>30.09.2023 12:59:13</t>
  </si>
  <si>
    <t>L-444 35-18-L00444_950446652_950446652</t>
  </si>
  <si>
    <t>30.09.2023 12:49:03</t>
  </si>
  <si>
    <t>30.09.2023 15:17:42</t>
  </si>
  <si>
    <t>GÖÇBEYLİ TR-6 35-16-M00021_35-16-M00021_2347125</t>
  </si>
  <si>
    <t>30.09.2023 12:49:31</t>
  </si>
  <si>
    <t>30.09.2023 17:29:24</t>
  </si>
  <si>
    <t>30.09.2023 12:53:11</t>
  </si>
  <si>
    <t>30.09.2023 16:30:51</t>
  </si>
  <si>
    <t>30.09.2023 13:17:27</t>
  </si>
  <si>
    <t>TOKMAKLI KÖK 45-86-M00047_TOKMAKLI M05_72227683</t>
  </si>
  <si>
    <t>30.09.2023 12:55:35</t>
  </si>
  <si>
    <t>30.09.2023 12:56:27</t>
  </si>
  <si>
    <t>K-4534 35-01-K04534_35-01-K04534_2351894</t>
  </si>
  <si>
    <t>30.09.2023 13:05:57</t>
  </si>
  <si>
    <t>30.09.2023 13:45:24</t>
  </si>
  <si>
    <t>30.09.2023 13:08:33</t>
  </si>
  <si>
    <t>30.09.2023 13:41:20</t>
  </si>
  <si>
    <t>ULUCAK TM 35-28-A00002_KOYUNDERE M13_2313760</t>
  </si>
  <si>
    <t>30.09.2023 13:08:49</t>
  </si>
  <si>
    <t>30.09.2023 13:30:07</t>
  </si>
  <si>
    <t>30.09.2023 13:17:01</t>
  </si>
  <si>
    <t>ULUKENT DM-3 35-28-M00003_KUPLAJ M12_2312325</t>
  </si>
  <si>
    <t>30.09.2023 13:09:41</t>
  </si>
  <si>
    <t>30.09.2023 13:17:05</t>
  </si>
  <si>
    <t>DM-1/20 MİKS GIDA KÖK 35-26-M00857_KRAL KÖK M03_66242933</t>
  </si>
  <si>
    <t>30.09.2023 13:12:45</t>
  </si>
  <si>
    <t>30.09.2023 13:20:52</t>
  </si>
  <si>
    <t>30.09.2023 14:39:03</t>
  </si>
  <si>
    <t>K-4757 35-04-K04757_95002591575_95002591575</t>
  </si>
  <si>
    <t>30.09.2023 13:24:21</t>
  </si>
  <si>
    <t>30.09.2023 14:09:11</t>
  </si>
  <si>
    <t>M-114 KAVAKLIDERE CAMİİ 35-14-M00114_956662268_956662268</t>
  </si>
  <si>
    <t>30.09.2023 13:25:47</t>
  </si>
  <si>
    <t>30.09.2023 15:06:39</t>
  </si>
  <si>
    <t>K-3408 35-08-K03408_35-08-K03408_42545857</t>
  </si>
  <si>
    <t>30.09.2023 13:26:29</t>
  </si>
  <si>
    <t>30.09.2023 14:02:08</t>
  </si>
  <si>
    <t>K-259 35-02-K00259_E_56367107_56367107</t>
  </si>
  <si>
    <t>30.09.2023 13:30:59</t>
  </si>
  <si>
    <t>30.09.2023 15:38:17</t>
  </si>
  <si>
    <t>M-2154 35-02-M02154_M-1876 M01_66025628</t>
  </si>
  <si>
    <t>30.09.2023 13:31:34</t>
  </si>
  <si>
    <t>30.09.2023 17:09:47</t>
  </si>
  <si>
    <t>K-4543 35-01-K04543_B_56354912_56354912</t>
  </si>
  <si>
    <t>30.09.2023 13:34:23</t>
  </si>
  <si>
    <t>30.09.2023 16:32:23</t>
  </si>
  <si>
    <t>30.09.2023 13:35:29</t>
  </si>
  <si>
    <t>30.09.2023 17:29:53</t>
  </si>
  <si>
    <t>GÜZELKÖY KÖK 45-71-M00123_HatBaşıAyırıcı_53134956 M03_53134956</t>
  </si>
  <si>
    <t>30.09.2023 13:39:38</t>
  </si>
  <si>
    <t>30.09.2023 17:14:02</t>
  </si>
  <si>
    <t>TR-97 45-78-L00097_953257480_953257480</t>
  </si>
  <si>
    <t>30.09.2023 13:41:29</t>
  </si>
  <si>
    <t>30.09.2023 14:45:55</t>
  </si>
  <si>
    <t>DM-5/10 35-26-M00805_10333242_56360888_56360888</t>
  </si>
  <si>
    <t>30.09.2023 13:45:48</t>
  </si>
  <si>
    <t>30.09.2023 20:26:52</t>
  </si>
  <si>
    <t>_945541557_945541557</t>
  </si>
  <si>
    <t>30.09.2023 13:46:54</t>
  </si>
  <si>
    <t>30.09.2023 15:47:18</t>
  </si>
  <si>
    <t>SELENDİ TR-12 45-81-M00012_945634120_945634120</t>
  </si>
  <si>
    <t>30.09.2023 13:47:51</t>
  </si>
  <si>
    <t>30.09.2023 18:26:22</t>
  </si>
  <si>
    <t>30.09.2023 13:53:26</t>
  </si>
  <si>
    <t>30.09.2023 14:05:07</t>
  </si>
  <si>
    <t>30.09.2023 14:02:17</t>
  </si>
  <si>
    <t>30.09.2023 14:31:35</t>
  </si>
  <si>
    <t>30.09.2023 14:03:47</t>
  </si>
  <si>
    <t>30.09.2023 14:04:15</t>
  </si>
  <si>
    <t>K-37 35-04-K00037_B B3B_5826223</t>
  </si>
  <si>
    <t>30.09.2023 14:26:07</t>
  </si>
  <si>
    <t>30.09.2023 15:00:04</t>
  </si>
  <si>
    <t>GÖRDES DM 45-75-M00050_KAŞIKÇI M11_2083719</t>
  </si>
  <si>
    <t>30.09.2023 14:30:54</t>
  </si>
  <si>
    <t>30.09.2023 15:24:25</t>
  </si>
  <si>
    <t>CABARLAR KÖK 45-75-M00053_CABARLAR ÇIKIŞ M02_67579574</t>
  </si>
  <si>
    <t>30.09.2023 14:36:55</t>
  </si>
  <si>
    <t>30.09.2023 15:35:51</t>
  </si>
  <si>
    <t>KİRAZ İM 35-31-A00001_VELİLER L12_2328564</t>
  </si>
  <si>
    <t>30.09.2023 14:42:04</t>
  </si>
  <si>
    <t>30.09.2023 15:09:51</t>
  </si>
  <si>
    <t>30.09.2023 14:51:08</t>
  </si>
  <si>
    <t>30.09.2023 15:02:59</t>
  </si>
  <si>
    <t>30.09.2023 14:52:46</t>
  </si>
  <si>
    <t>30.09.2023 14:53:19</t>
  </si>
  <si>
    <t>30.09.2023 17:12:01</t>
  </si>
  <si>
    <t>K-3434 35-07-K03434_35-07-K03434_48367264</t>
  </si>
  <si>
    <t>30.09.2023 15:00:00</t>
  </si>
  <si>
    <t>30.09.2023 18:31:01</t>
  </si>
  <si>
    <t>EVRENLİ KÖK 45-73-M00139_BAHADIR ÇIKIŞ M02_2055359</t>
  </si>
  <si>
    <t>30.09.2023 15:00:36</t>
  </si>
  <si>
    <t>30.09.2023 16:57:00</t>
  </si>
  <si>
    <t>M-1544 35-01-M01544_911553745_911553745</t>
  </si>
  <si>
    <t>30.09.2023 15:10:02</t>
  </si>
  <si>
    <t>30.09.2023 18:13:44</t>
  </si>
  <si>
    <t>30.09.2023 15:11:18</t>
  </si>
  <si>
    <t>30.09.2023 17:05:41</t>
  </si>
  <si>
    <t>SELENDİ TR-20/A 45-81-M00255_945633858_945633858</t>
  </si>
  <si>
    <t>30.09.2023 15:14:41</t>
  </si>
  <si>
    <t>30.09.2023 21:51:05</t>
  </si>
  <si>
    <t>30.09.2023 15:20:38</t>
  </si>
  <si>
    <t>30.09.2023 18:16:19</t>
  </si>
  <si>
    <t>CABARLAR KÖK 45-75-M00053_HatBaşıAyırıcı_91843528 M02_91843528</t>
  </si>
  <si>
    <t>30.09.2023 15:21:14</t>
  </si>
  <si>
    <t>30.09.2023 21:03:35</t>
  </si>
  <si>
    <t>30.09.2023 15:25:09</t>
  </si>
  <si>
    <t>30.09.2023 15:32:07</t>
  </si>
  <si>
    <t>DEMİRKÖPRÜ TM 45-78-A00005_HatBaşıAyırıcı_53139739 M05_53139739</t>
  </si>
  <si>
    <t>30.09.2023 15:28:17</t>
  </si>
  <si>
    <t>30.09.2023 18:06:14</t>
  </si>
  <si>
    <t>DM-3/23 (SULTANHAMAMI) 45-71-M00111_45-71-M00111_66427132</t>
  </si>
  <si>
    <t>30.09.2023 15:31:56</t>
  </si>
  <si>
    <t>30.09.2023 16:52:46</t>
  </si>
  <si>
    <t>GÖRDES DM 45-75-M00050_HatBaşıAyırıcı_53135669 M11_53135669</t>
  </si>
  <si>
    <t>30.09.2023 15:36:39</t>
  </si>
  <si>
    <t>30.09.2023 19:25:39</t>
  </si>
  <si>
    <t>DM-14/13 45-71-M00562_C_56405579_56405579</t>
  </si>
  <si>
    <t>30.09.2023 15:37:59</t>
  </si>
  <si>
    <t>30.09.2023 22:44:09</t>
  </si>
  <si>
    <t>30.09.2023 15:43:46</t>
  </si>
  <si>
    <t>30.09.2023 16:41:00</t>
  </si>
  <si>
    <t>ÜÇPINAR TR-2 45-71-M00187_C_56364090_56364090</t>
  </si>
  <si>
    <t>30.09.2023 15:46:54</t>
  </si>
  <si>
    <t>30.09.2023 19:53:36</t>
  </si>
  <si>
    <t>TR-19 45-77-L00019_945511244_945511244</t>
  </si>
  <si>
    <t>30.09.2023 15:55:25</t>
  </si>
  <si>
    <t>30.09.2023 20:26:45</t>
  </si>
  <si>
    <t>BERGAMA İM-1 35-16-A00001_ŞEHİR-2 L14_2090779</t>
  </si>
  <si>
    <t>30.09.2023 15:56:00</t>
  </si>
  <si>
    <t>30.09.2023 16:06:48</t>
  </si>
  <si>
    <t>30.09.2023 15:58:43</t>
  </si>
  <si>
    <t>30.09.2023 21:26:31</t>
  </si>
  <si>
    <t>YUKARI KIZILCA TR-2 35-27-L00052_D_56405982_56405982</t>
  </si>
  <si>
    <t>30.09.2023 15:59:28</t>
  </si>
  <si>
    <t>30.09.2023 19:02:17</t>
  </si>
  <si>
    <t>M-3198 (YATIRIM REZERVE) 35-01-M03198_35-01-M03198_83180931</t>
  </si>
  <si>
    <t>30.09.2023 16:01:21</t>
  </si>
  <si>
    <t>30.09.2023 16:27:11</t>
  </si>
  <si>
    <t>AYHAN BEZİRGENOGLU SULAMA GRUBU 35-29-L00346_F_56396304_56396304</t>
  </si>
  <si>
    <t>30.09.2023 16:01:40</t>
  </si>
  <si>
    <t>30.09.2023 18:15:04</t>
  </si>
  <si>
    <t>TR-56 45-77-L00056_945507235_945507235</t>
  </si>
  <si>
    <t>30.09.2023 16:02:23</t>
  </si>
  <si>
    <t>30.09.2023 18:14:46</t>
  </si>
  <si>
    <t>KOYUNDERE TR-11 35-28-M00157_C C03_92517657</t>
  </si>
  <si>
    <t>30.09.2023 16:03:00</t>
  </si>
  <si>
    <t>30.09.2023 20:57:19</t>
  </si>
  <si>
    <t>30.09.2023 16:04:17</t>
  </si>
  <si>
    <t>30.09.2023 16:59:24</t>
  </si>
  <si>
    <t>IŞIKLAR TM 35-02-A00006_KEMALPAŞA-2 M23_2056551</t>
  </si>
  <si>
    <t>30.09.2023 16:05:22</t>
  </si>
  <si>
    <t>30.09.2023 18:30:01</t>
  </si>
  <si>
    <t>GÜMÜLDÜR M-33 35-25-M00033_966511053_966511053</t>
  </si>
  <si>
    <t>30.09.2023 16:08:04</t>
  </si>
  <si>
    <t>30.09.2023 17:21:04</t>
  </si>
  <si>
    <t>AKÖREN TR-19 KÖK 45-78-M00974_HatBaşıAyırıcı_53139529 M04_53139529</t>
  </si>
  <si>
    <t>30.09.2023 16:12:41</t>
  </si>
  <si>
    <t>30.09.2023 18:47:01</t>
  </si>
  <si>
    <t>BEYLER ÇAYIRI TR-6 35-16-M00659_95000576679_95000576679</t>
  </si>
  <si>
    <t>30.09.2023 16:24:29</t>
  </si>
  <si>
    <t>30.09.2023 18:31:14</t>
  </si>
  <si>
    <t>K-3647 35-07-K03647_35-07-K03647_48413044</t>
  </si>
  <si>
    <t>30.09.2023 16:25:12</t>
  </si>
  <si>
    <t>30.09.2023 17:07:14</t>
  </si>
  <si>
    <t>K-4590 35-01-K04590_913376678_913376678</t>
  </si>
  <si>
    <t>30.09.2023 16:27:29</t>
  </si>
  <si>
    <t>30.09.2023 21:07:41</t>
  </si>
  <si>
    <t>K-4778 35-04-K04778_99758793_99758793</t>
  </si>
  <si>
    <t>30.09.2023 16:29:02</t>
  </si>
  <si>
    <t>30.09.2023 17:23:15</t>
  </si>
  <si>
    <t>K-4030 35-01-K04030_912962305_912962305</t>
  </si>
  <si>
    <t>30.09.2023 16:31:26</t>
  </si>
  <si>
    <t>30.09.2023 18:55:51</t>
  </si>
  <si>
    <t>30.09.2023 16:32:47</t>
  </si>
  <si>
    <t>30.09.2023 16:40:45</t>
  </si>
  <si>
    <t>30.09.2023 16:33:24</t>
  </si>
  <si>
    <t>30.09.2023 16:33:31</t>
  </si>
  <si>
    <t>30.09.2023 16:41:42</t>
  </si>
  <si>
    <t>30.09.2023 16:45:44</t>
  </si>
  <si>
    <t>K-4023 35-01-K04023_910569240_910569240</t>
  </si>
  <si>
    <t>30.09.2023 16:47:32</t>
  </si>
  <si>
    <t>30.09.2023 17:42:29</t>
  </si>
  <si>
    <t>30.09.2023 16:50:37</t>
  </si>
  <si>
    <t>30.09.2023 17:16:22</t>
  </si>
  <si>
    <t>ULUKENT DM-1/5 35-28-M00575_35-28-M00575_66549807</t>
  </si>
  <si>
    <t>30.09.2023 16:51:14</t>
  </si>
  <si>
    <t>30.09.2023 17:01:51</t>
  </si>
  <si>
    <t>DİKİLİ İM 35-30-A00001_DEMİRTAŞ M02_72356797</t>
  </si>
  <si>
    <t>30.09.2023 16:52:53</t>
  </si>
  <si>
    <t>30.09.2023 20:20:28</t>
  </si>
  <si>
    <t>DİKİLİ TM 35-30-A00003_DİKİLİ M012_47431166</t>
  </si>
  <si>
    <t>30.09.2023 16:53:57</t>
  </si>
  <si>
    <t>30.09.2023 17:47:15</t>
  </si>
  <si>
    <t>30.09.2023 16:54:01</t>
  </si>
  <si>
    <t>30.09.2023 20:52:19</t>
  </si>
  <si>
    <t>DM-3/28(ALAN SK. TR) 45-71-M00082_B B2_45134565</t>
  </si>
  <si>
    <t>30.09.2023 16:54:12</t>
  </si>
  <si>
    <t>30.09.2023 18:55:15</t>
  </si>
  <si>
    <t>YAYAKENT DM 35-24-M00209_IŞIKLAR M02_72093561</t>
  </si>
  <si>
    <t>30.09.2023 16:54:27</t>
  </si>
  <si>
    <t>30.09.2023 17:05:31</t>
  </si>
  <si>
    <t>TR-1-5/9 35-20-L00053_955211412_955211412</t>
  </si>
  <si>
    <t>30.09.2023 16:59:09</t>
  </si>
  <si>
    <t>30.09.2023 20:11:20</t>
  </si>
  <si>
    <t>DİKİLİ TM 35-30-A00003_CUMHURİYET M013_47431167</t>
  </si>
  <si>
    <t>30.09.2023 17:02:21</t>
  </si>
  <si>
    <t>30.09.2023 17:04:57</t>
  </si>
  <si>
    <t>YENİFOÇA TR-53 35-23-M00053_YENİFOÇA TR-51 M01_72156625</t>
  </si>
  <si>
    <t>30.09.2023 17:45:05</t>
  </si>
  <si>
    <t>L-226 ARITMA 35-18-L00226_A a3b_5950429</t>
  </si>
  <si>
    <t>30.09.2023 17:09:28</t>
  </si>
  <si>
    <t>30.09.2023 19:57:05</t>
  </si>
  <si>
    <t>TÜRKÖNÜ TR-2 35-15-M00217_C_91291181_91291181</t>
  </si>
  <si>
    <t>30.09.2023 17:10:32</t>
  </si>
  <si>
    <t>30.09.2023 20:28:57</t>
  </si>
  <si>
    <t>30.09.2023 17:10:37</t>
  </si>
  <si>
    <t>30.09.2023 17:21:05</t>
  </si>
  <si>
    <t>K-3584 35-01-K03584_911570000_911570000</t>
  </si>
  <si>
    <t>30.09.2023 17:11:47</t>
  </si>
  <si>
    <t>30.09.2023 18:45:22</t>
  </si>
  <si>
    <t>30.09.2023 17:13:27</t>
  </si>
  <si>
    <t>30.09.2023 18:01:55</t>
  </si>
  <si>
    <t>30.09.2023 17:54:04</t>
  </si>
  <si>
    <t>TR-2/95 45-83-L00095_A_56389350_56389350</t>
  </si>
  <si>
    <t>30.09.2023 17:19:03</t>
  </si>
  <si>
    <t>30.09.2023 17:56:11</t>
  </si>
  <si>
    <t>K-4137 35-07-K04137_35-07-K04137_48276378</t>
  </si>
  <si>
    <t>30.09.2023 17:20:04</t>
  </si>
  <si>
    <t>30.09.2023 18:01:01</t>
  </si>
  <si>
    <t>ULUKENT DM-1/6 35-28-M00586_953382375_953382375</t>
  </si>
  <si>
    <t>30.09.2023 17:22:33</t>
  </si>
  <si>
    <t>30.09.2023 18:48:24</t>
  </si>
  <si>
    <t>M-1983 35-09-M01983_97859557_97859557</t>
  </si>
  <si>
    <t>30.09.2023 17:33:12</t>
  </si>
  <si>
    <t>30.09.2023 20:50:41</t>
  </si>
  <si>
    <t>30.09.2023 17:39:27</t>
  </si>
  <si>
    <t>30.09.2023 18:36:00</t>
  </si>
  <si>
    <t>DEMİRCİ KÖK 35-26-M00779_DEMİRCİ KÖYÜ TR-1 M02_42707155</t>
  </si>
  <si>
    <t>30.09.2023 17:40:29</t>
  </si>
  <si>
    <t>30.09.2023 18:18:31</t>
  </si>
  <si>
    <t>ULUCAK DM 35-27-M00792_ESKİ ÇAMBEL M16_2052603</t>
  </si>
  <si>
    <t>30.09.2023 17:40:59</t>
  </si>
  <si>
    <t>30.09.2023 20:03:47</t>
  </si>
  <si>
    <t>ARMUTLU İM 35-27-A00001_ARMUTLU-1 M10_2050871</t>
  </si>
  <si>
    <t>30.09.2023 17:42:05</t>
  </si>
  <si>
    <t>30.09.2023 19:30:57</t>
  </si>
  <si>
    <t>30.09.2023 17:42:44</t>
  </si>
  <si>
    <t>30.09.2023 18:01:57</t>
  </si>
  <si>
    <t>M-2892 35-10-M02892__83816070_83816070</t>
  </si>
  <si>
    <t>30.09.2023 17:53:34</t>
  </si>
  <si>
    <t>30.09.2023 18:33:33</t>
  </si>
  <si>
    <t>ÇALTIDERE KÖK 35-17-M00231_HatBaşıAyırıcı_73034395 M03_73034395</t>
  </si>
  <si>
    <t>30.09.2023 17:58:03</t>
  </si>
  <si>
    <t>30.09.2023 18:42:41</t>
  </si>
  <si>
    <t>EVRENLİ KÖK 45-73-M00139_HatBaşıAyırıcı_81518032 M02_81518032</t>
  </si>
  <si>
    <t>30.09.2023 18:04:27</t>
  </si>
  <si>
    <t>30.09.2023 21:03:39</t>
  </si>
  <si>
    <t>K-85 35-01-K00085_911467668_911467668</t>
  </si>
  <si>
    <t>30.09.2023 18:08:09</t>
  </si>
  <si>
    <t>30.09.2023 22:04:27</t>
  </si>
  <si>
    <t>TR-37 45-78-L00037_95002675707_95002675707</t>
  </si>
  <si>
    <t>30.09.2023 18:08:52</t>
  </si>
  <si>
    <t>30.09.2023 19:03:13</t>
  </si>
  <si>
    <t>30.09.2023 18:09:42</t>
  </si>
  <si>
    <t>30.09.2023 20:20:00</t>
  </si>
  <si>
    <t>30.09.2023 18:10:04</t>
  </si>
  <si>
    <t>30.09.2023 18:24:05</t>
  </si>
  <si>
    <t>L-278 DM-1/TR-19 35-14-L00278_F F2_5851059</t>
  </si>
  <si>
    <t>30.09.2023 18:21:41</t>
  </si>
  <si>
    <t>30.09.2023 19:32:30</t>
  </si>
  <si>
    <t>KIZILCAOVA TR-3 35-20-L00172_35-20-L00172_2368088</t>
  </si>
  <si>
    <t>30.09.2023 18:23:44</t>
  </si>
  <si>
    <t>30.09.2023 21:07:38</t>
  </si>
  <si>
    <t>30.09.2023 18:30:13</t>
  </si>
  <si>
    <t>30.09.2023 19:36:58</t>
  </si>
  <si>
    <t>SARPINCIK TR-1 35-21-L00070_A_56375150_56375150</t>
  </si>
  <si>
    <t>30.09.2023 18:32:41</t>
  </si>
  <si>
    <t>30.09.2023 20:05:53</t>
  </si>
  <si>
    <t>30.09.2023 18:33:24</t>
  </si>
  <si>
    <t>30.09.2023 18:38:55</t>
  </si>
  <si>
    <t>YAYAKENT DM 35-24-M00209_HatBaşıAyırıcı_97458097 M05_97458097</t>
  </si>
  <si>
    <t>30.09.2023 18:37:30</t>
  </si>
  <si>
    <t>30.09.2023 19:50:47</t>
  </si>
  <si>
    <t>KIZILCAAVLU KÖK 35-29-L00056_ŞAKİR PALA ENH L02_72209691</t>
  </si>
  <si>
    <t>30.09.2023 18:42:37</t>
  </si>
  <si>
    <t>30.09.2023 21:37:02</t>
  </si>
  <si>
    <t>K-3376 35-04-K03376_A_56355768_56355768</t>
  </si>
  <si>
    <t>30.09.2023 18:45:41</t>
  </si>
  <si>
    <t>30.09.2023 19:38:51</t>
  </si>
  <si>
    <t>YEŞİLOVA KÖK 45-78-M01393_YEŞİLOVA KÖYİÇİ M01_83810757</t>
  </si>
  <si>
    <t>30.09.2023 19:16:41</t>
  </si>
  <si>
    <t>TOLOZ KÖK 45-79-M00251_HatBaşıAyırıcı_53135676 M02_53135676</t>
  </si>
  <si>
    <t>30.09.2023 18:50:14</t>
  </si>
  <si>
    <t>30.09.2023 21:46:27</t>
  </si>
  <si>
    <t>ÇANDARLI DM-TR-20 35-30-M00020_YAYLAYURT M06_72352926</t>
  </si>
  <si>
    <t>30.09.2023 18:53:10</t>
  </si>
  <si>
    <t>30.09.2023 20:18:04</t>
  </si>
  <si>
    <t>TR-2/97 45-83-L00097__72373370_72373370</t>
  </si>
  <si>
    <t>30.09.2023 18:57:04</t>
  </si>
  <si>
    <t>30.09.2023 20:18:05</t>
  </si>
  <si>
    <t>30.09.2023 18:57:21</t>
  </si>
  <si>
    <t>30.09.2023 21:53:23</t>
  </si>
  <si>
    <t>K-913 35-01-K00913_912288549_912288549</t>
  </si>
  <si>
    <t>30.09.2023 18:59:35</t>
  </si>
  <si>
    <t>30.09.2023 20:58:43</t>
  </si>
  <si>
    <t>L-306 35-18-L00306_950446999_950446999</t>
  </si>
  <si>
    <t>30.09.2023 19:06:03</t>
  </si>
  <si>
    <t>30.09.2023 23:53:36</t>
  </si>
  <si>
    <t>MURADİYE DM-9/2 KÖK 45-71-M00676_VESTON HAVAİ HAT M02_2078542</t>
  </si>
  <si>
    <t>30.09.2023 19:11:27</t>
  </si>
  <si>
    <t>30.09.2023 20:54:38</t>
  </si>
  <si>
    <t>30.09.2023 19:18:23</t>
  </si>
  <si>
    <t>30.09.2023 19:25:28</t>
  </si>
  <si>
    <t>K-4027 35-01-K04027_911810762_911810762</t>
  </si>
  <si>
    <t>30.09.2023 19:18:42</t>
  </si>
  <si>
    <t>30.09.2023 22:23:27</t>
  </si>
  <si>
    <t>30.09.2023 19:33:21</t>
  </si>
  <si>
    <t>30.09.2023 19:56:47</t>
  </si>
  <si>
    <t>DOĞANÇAY İM 35-04-A00004_TRAFO-1 K07_77533378</t>
  </si>
  <si>
    <t>30.09.2023 19:37:37</t>
  </si>
  <si>
    <t>30.09.2023 19:44:55</t>
  </si>
  <si>
    <t>30.09.2023 20:00:33</t>
  </si>
  <si>
    <t>30.09.2023 19:38:45</t>
  </si>
  <si>
    <t>30.09.2023 20:15:01</t>
  </si>
  <si>
    <t>30.09.2023 19:39:36</t>
  </si>
  <si>
    <t>30.09.2023 19:53:44</t>
  </si>
  <si>
    <t>FIRINLI TR-6 35-20-L00371_954919645_954919645</t>
  </si>
  <si>
    <t>30.09.2023 19:50:36</t>
  </si>
  <si>
    <t>30.09.2023 22:23:03</t>
  </si>
  <si>
    <t>K-270 35-01-K00270_912312405_912312405</t>
  </si>
  <si>
    <t>30.09.2023 19:51:16</t>
  </si>
  <si>
    <t>30.09.2023 22:08:28</t>
  </si>
  <si>
    <t>TR-109 45-78-L00109_953258616_953258616</t>
  </si>
  <si>
    <t>30.09.2023 19:56:17</t>
  </si>
  <si>
    <t>30.09.2023 21:57:27</t>
  </si>
  <si>
    <t>SULUDERE TR-9 CEVİZDALLARI 35-31-L00084_956585721_956585721</t>
  </si>
  <si>
    <t>30.09.2023 20:00:27</t>
  </si>
  <si>
    <t>30.09.2023 23:37:45</t>
  </si>
  <si>
    <t>EMİRALEM TR-13 35-28-M00230_953380521_953380521</t>
  </si>
  <si>
    <t>30.09.2023 20:05:28</t>
  </si>
  <si>
    <t>30.09.2023 21:13:57</t>
  </si>
  <si>
    <t>TR-1/47 45-72-M00047_956494604_956494604</t>
  </si>
  <si>
    <t>30.09.2023 20:10:29</t>
  </si>
  <si>
    <t>30.09.2023 22:17:33</t>
  </si>
  <si>
    <t>AVLAŞA TR-1 45-81-M00162_45-81-M00162_61297971</t>
  </si>
  <si>
    <t>30.09.2023 20:14:27</t>
  </si>
  <si>
    <t>30.09.2023 22:54:47</t>
  </si>
  <si>
    <t>M-1470 35-02-M01470_M-1057 M03_2055265</t>
  </si>
  <si>
    <t>30.09.2023 20:30:50</t>
  </si>
  <si>
    <t>MORDOĞAN TR-2 35-21-L00140_B_56373483_56373483</t>
  </si>
  <si>
    <t>30.09.2023 20:28:55</t>
  </si>
  <si>
    <t>30.09.2023 21:50:02</t>
  </si>
  <si>
    <t>DM-1/6 45-71-M00354_953184530_953184530</t>
  </si>
  <si>
    <t>30.09.2023 21:29:21</t>
  </si>
  <si>
    <t>30.09.2023 23:08:21</t>
  </si>
  <si>
    <t>SELCE TR-1 45-73-M00716__72373658_72373658</t>
  </si>
  <si>
    <t>30.09.2023 21:43:54</t>
  </si>
  <si>
    <t>01.10.2023 00:08:34</t>
  </si>
  <si>
    <t>KARA KIZLAR TR-2 35-26-M00510_A_91073102_91073102</t>
  </si>
  <si>
    <t>30.09.2023 22:06:14</t>
  </si>
  <si>
    <t>01.10.2023 00:09:32</t>
  </si>
  <si>
    <t>GÖRDES TR-7 45-75-M00342_945606891_945606891</t>
  </si>
  <si>
    <t>30.09.2023 22:09:26</t>
  </si>
  <si>
    <t>30.09.2023 23:41:23</t>
  </si>
  <si>
    <t>BİMEYKO KÖK-10 35-30-M00048_BİMEYKO TR-4 M03_2107750</t>
  </si>
  <si>
    <t>30.09.2023 22:20:51</t>
  </si>
  <si>
    <t>01.10.2023 00:29:08</t>
  </si>
  <si>
    <t>30.09.2023 22:25:33</t>
  </si>
  <si>
    <t>30.09.2023 23:13:00</t>
  </si>
  <si>
    <t>EMİRALEM TR-1 35-28-M00227_B_56357707_56357707</t>
  </si>
  <si>
    <t>30.09.2023 22:33:17</t>
  </si>
  <si>
    <t>30.09.2023 23:32:10</t>
  </si>
  <si>
    <t>TERZİLER TR-1 45-81-M00237_B_91338864_91338864</t>
  </si>
  <si>
    <t>30.09.2023 22:52:16</t>
  </si>
  <si>
    <t>01.10.2023 01:52:11</t>
  </si>
  <si>
    <t>YENİ HARMANDALI TR-3 45-71-M00894_45-71-M00894_2357071</t>
  </si>
  <si>
    <t>30.09.2023 23:08:08</t>
  </si>
  <si>
    <t>01.10.2023 01:05:47</t>
  </si>
  <si>
    <t>BORNOVA 380 GIS TM 35-02-A00015_LALETEPE M05_73019604</t>
  </si>
  <si>
    <t>30.09.2023 23:38:45</t>
  </si>
  <si>
    <t>01.10.2023 01:46:53</t>
  </si>
  <si>
    <t>SARIAHMETLİ TR-1 45-71-M01701_A_91094100_91094100</t>
  </si>
  <si>
    <t>30.09.2023 23:45:44</t>
  </si>
  <si>
    <t>01.10.2023 03:18:51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</si>
</sst>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7679"/>
  <sheetViews>
    <sheetView workbookViewId="0">
      <pane ySplit="1" topLeftCell="A2" activePane="bottomLeft" state="frozen"/>
      <selection activeCell="C57" sqref="C57"/>
      <selection pane="bottomLeft" activeCell="E24" sqref="E24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2663705</v>
      </c>
      <c r="B2">
        <v>1</v>
      </c>
      <c r="C2" t="s">
        <v>77</v>
      </c>
      <c r="D2" t="s">
        <v>113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0.74</v>
      </c>
      <c r="O2">
        <v>0</v>
      </c>
      <c r="P2">
        <v>0</v>
      </c>
      <c r="Q2">
        <v>0</v>
      </c>
      <c r="R2">
        <v>29</v>
      </c>
      <c r="S2">
        <v>0</v>
      </c>
      <c r="T2">
        <v>0</v>
      </c>
      <c r="U2">
        <v>0</v>
      </c>
      <c r="V2">
        <v>0</v>
      </c>
      <c r="W2">
        <v>0</v>
      </c>
      <c r="X2">
        <v>21.46</v>
      </c>
      <c r="Y2">
        <v>0</v>
      </c>
      <c r="Z2">
        <v>0</v>
      </c>
    </row>
    <row r="3" spans="1:26" x14ac:dyDescent="0.3">
      <c r="A3">
        <v>2663687</v>
      </c>
      <c r="B3">
        <v>2</v>
      </c>
      <c r="C3" t="s">
        <v>76</v>
      </c>
      <c r="D3" t="s">
        <v>94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9.3055554999999998E-2</v>
      </c>
      <c r="O3">
        <v>0</v>
      </c>
      <c r="P3">
        <v>0</v>
      </c>
      <c r="Q3">
        <v>0</v>
      </c>
      <c r="R3">
        <v>100</v>
      </c>
      <c r="S3">
        <v>0</v>
      </c>
      <c r="T3">
        <v>0</v>
      </c>
      <c r="U3">
        <v>0</v>
      </c>
      <c r="V3">
        <v>0</v>
      </c>
      <c r="W3">
        <v>0</v>
      </c>
      <c r="X3">
        <v>9.3055559999999993</v>
      </c>
      <c r="Y3">
        <v>0</v>
      </c>
      <c r="Z3">
        <v>0</v>
      </c>
    </row>
    <row r="4" spans="1:26" x14ac:dyDescent="0.3">
      <c r="A4">
        <v>2663707</v>
      </c>
      <c r="B4">
        <v>1</v>
      </c>
      <c r="C4" t="s">
        <v>77</v>
      </c>
      <c r="D4" t="s">
        <v>109</v>
      </c>
      <c r="E4" t="s">
        <v>126</v>
      </c>
      <c r="F4" t="s">
        <v>139</v>
      </c>
      <c r="G4" t="s">
        <v>140</v>
      </c>
      <c r="H4" t="s">
        <v>47</v>
      </c>
      <c r="I4" t="s">
        <v>129</v>
      </c>
      <c r="J4" t="s">
        <v>130</v>
      </c>
      <c r="K4" t="s">
        <v>141</v>
      </c>
      <c r="L4" t="s">
        <v>142</v>
      </c>
      <c r="M4" t="s">
        <v>143</v>
      </c>
      <c r="N4">
        <v>1</v>
      </c>
      <c r="O4">
        <v>1</v>
      </c>
      <c r="P4">
        <v>1908</v>
      </c>
      <c r="Q4">
        <v>0</v>
      </c>
      <c r="R4">
        <v>0</v>
      </c>
      <c r="S4">
        <v>0</v>
      </c>
      <c r="T4">
        <v>0</v>
      </c>
      <c r="U4">
        <v>1</v>
      </c>
      <c r="V4">
        <v>1908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2663709</v>
      </c>
      <c r="B5">
        <v>1</v>
      </c>
      <c r="C5" t="s">
        <v>76</v>
      </c>
      <c r="D5" t="s">
        <v>97</v>
      </c>
      <c r="E5" t="s">
        <v>144</v>
      </c>
      <c r="F5" t="s">
        <v>145</v>
      </c>
      <c r="G5" t="s">
        <v>146</v>
      </c>
      <c r="H5" t="s">
        <v>46</v>
      </c>
      <c r="I5" t="s">
        <v>129</v>
      </c>
      <c r="J5" t="s">
        <v>130</v>
      </c>
      <c r="K5" t="s">
        <v>131</v>
      </c>
      <c r="L5" t="s">
        <v>147</v>
      </c>
      <c r="M5" t="s">
        <v>148</v>
      </c>
      <c r="N5">
        <v>0.93</v>
      </c>
      <c r="O5">
        <v>0</v>
      </c>
      <c r="P5">
        <v>15</v>
      </c>
      <c r="Q5">
        <v>0</v>
      </c>
      <c r="R5">
        <v>0</v>
      </c>
      <c r="S5">
        <v>0</v>
      </c>
      <c r="T5">
        <v>0</v>
      </c>
      <c r="U5">
        <v>0</v>
      </c>
      <c r="V5">
        <v>13.95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2663715</v>
      </c>
      <c r="B6">
        <v>1</v>
      </c>
      <c r="C6" t="s">
        <v>76</v>
      </c>
      <c r="D6" t="s">
        <v>95</v>
      </c>
      <c r="E6" t="s">
        <v>144</v>
      </c>
      <c r="F6" t="s">
        <v>149</v>
      </c>
      <c r="G6" t="s">
        <v>136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1.849444444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1.8494440000000001</v>
      </c>
    </row>
    <row r="7" spans="1:26" x14ac:dyDescent="0.3">
      <c r="A7">
        <v>2663716</v>
      </c>
      <c r="B7">
        <v>1</v>
      </c>
      <c r="C7" t="s">
        <v>77</v>
      </c>
      <c r="D7" t="s">
        <v>114</v>
      </c>
      <c r="E7" t="s">
        <v>152</v>
      </c>
      <c r="F7" t="s">
        <v>153</v>
      </c>
      <c r="G7" t="s">
        <v>140</v>
      </c>
      <c r="H7" t="s">
        <v>47</v>
      </c>
      <c r="I7" t="s">
        <v>129</v>
      </c>
      <c r="J7" t="s">
        <v>130</v>
      </c>
      <c r="K7" t="s">
        <v>141</v>
      </c>
      <c r="L7" t="s">
        <v>154</v>
      </c>
      <c r="M7" t="s">
        <v>155</v>
      </c>
      <c r="N7">
        <v>0.41111111099999997</v>
      </c>
      <c r="O7">
        <v>26</v>
      </c>
      <c r="P7">
        <v>17987</v>
      </c>
      <c r="Q7">
        <v>0</v>
      </c>
      <c r="R7">
        <v>0</v>
      </c>
      <c r="S7">
        <v>0</v>
      </c>
      <c r="T7">
        <v>0</v>
      </c>
      <c r="U7">
        <v>10.688889</v>
      </c>
      <c r="V7">
        <v>7394.6555539999999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2663718</v>
      </c>
      <c r="B8">
        <v>1</v>
      </c>
      <c r="C8" t="s">
        <v>77</v>
      </c>
      <c r="D8" t="s">
        <v>123</v>
      </c>
      <c r="E8" t="s">
        <v>156</v>
      </c>
      <c r="F8" t="s">
        <v>157</v>
      </c>
      <c r="G8" t="s">
        <v>158</v>
      </c>
      <c r="H8" t="s">
        <v>47</v>
      </c>
      <c r="I8" t="s">
        <v>129</v>
      </c>
      <c r="J8" t="s">
        <v>130</v>
      </c>
      <c r="K8" t="s">
        <v>131</v>
      </c>
      <c r="L8" t="s">
        <v>159</v>
      </c>
      <c r="M8" t="s">
        <v>160</v>
      </c>
      <c r="N8">
        <v>0.41944444400000003</v>
      </c>
      <c r="O8">
        <v>67</v>
      </c>
      <c r="P8">
        <v>40</v>
      </c>
      <c r="Q8">
        <v>0</v>
      </c>
      <c r="R8">
        <v>0</v>
      </c>
      <c r="S8">
        <v>0</v>
      </c>
      <c r="T8">
        <v>0</v>
      </c>
      <c r="U8">
        <v>28.102778000000001</v>
      </c>
      <c r="V8">
        <v>16.777778000000001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2663720</v>
      </c>
      <c r="B9">
        <v>1</v>
      </c>
      <c r="C9" t="s">
        <v>76</v>
      </c>
      <c r="D9" t="s">
        <v>104</v>
      </c>
      <c r="E9" t="s">
        <v>134</v>
      </c>
      <c r="F9" t="s">
        <v>161</v>
      </c>
      <c r="G9" t="s">
        <v>162</v>
      </c>
      <c r="H9" t="s">
        <v>46</v>
      </c>
      <c r="I9" t="s">
        <v>129</v>
      </c>
      <c r="J9" t="s">
        <v>130</v>
      </c>
      <c r="K9" t="s">
        <v>131</v>
      </c>
      <c r="L9" t="s">
        <v>163</v>
      </c>
      <c r="M9" t="s">
        <v>164</v>
      </c>
      <c r="N9">
        <v>1.093611111</v>
      </c>
      <c r="O9">
        <v>0</v>
      </c>
      <c r="P9">
        <v>0</v>
      </c>
      <c r="Q9">
        <v>0</v>
      </c>
      <c r="R9">
        <v>92</v>
      </c>
      <c r="S9">
        <v>0</v>
      </c>
      <c r="T9">
        <v>0</v>
      </c>
      <c r="U9">
        <v>0</v>
      </c>
      <c r="V9">
        <v>0</v>
      </c>
      <c r="W9">
        <v>0</v>
      </c>
      <c r="X9">
        <v>100.612222</v>
      </c>
      <c r="Y9">
        <v>0</v>
      </c>
      <c r="Z9">
        <v>0</v>
      </c>
    </row>
    <row r="10" spans="1:26" x14ac:dyDescent="0.3">
      <c r="A10">
        <v>2663721</v>
      </c>
      <c r="B10">
        <v>1</v>
      </c>
      <c r="C10" t="s">
        <v>76</v>
      </c>
      <c r="D10" t="s">
        <v>97</v>
      </c>
      <c r="E10" t="s">
        <v>144</v>
      </c>
      <c r="F10" t="s">
        <v>165</v>
      </c>
      <c r="G10" t="s">
        <v>146</v>
      </c>
      <c r="H10" t="s">
        <v>46</v>
      </c>
      <c r="I10" t="s">
        <v>129</v>
      </c>
      <c r="J10" t="s">
        <v>130</v>
      </c>
      <c r="K10" t="s">
        <v>131</v>
      </c>
      <c r="L10" t="s">
        <v>166</v>
      </c>
      <c r="M10" t="s">
        <v>167</v>
      </c>
      <c r="N10">
        <v>0.569722222</v>
      </c>
      <c r="O10">
        <v>0</v>
      </c>
      <c r="P10">
        <v>113</v>
      </c>
      <c r="Q10">
        <v>0</v>
      </c>
      <c r="R10">
        <v>0</v>
      </c>
      <c r="S10">
        <v>0</v>
      </c>
      <c r="T10">
        <v>0</v>
      </c>
      <c r="U10">
        <v>0</v>
      </c>
      <c r="V10">
        <v>64.378611000000006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2663722</v>
      </c>
      <c r="B11">
        <v>1</v>
      </c>
      <c r="C11" t="s">
        <v>77</v>
      </c>
      <c r="D11" t="s">
        <v>124</v>
      </c>
      <c r="E11" t="s">
        <v>152</v>
      </c>
      <c r="F11" t="s">
        <v>168</v>
      </c>
      <c r="G11" t="s">
        <v>169</v>
      </c>
      <c r="H11" t="s">
        <v>47</v>
      </c>
      <c r="I11" t="s">
        <v>129</v>
      </c>
      <c r="J11" t="s">
        <v>130</v>
      </c>
      <c r="K11" t="s">
        <v>131</v>
      </c>
      <c r="L11" t="s">
        <v>170</v>
      </c>
      <c r="M11" t="s">
        <v>171</v>
      </c>
      <c r="N11">
        <v>5.3611111000000003E-2</v>
      </c>
      <c r="O11">
        <v>57</v>
      </c>
      <c r="P11">
        <v>93</v>
      </c>
      <c r="Q11">
        <v>0</v>
      </c>
      <c r="R11">
        <v>0</v>
      </c>
      <c r="S11">
        <v>0</v>
      </c>
      <c r="T11">
        <v>0</v>
      </c>
      <c r="U11">
        <v>3.0558329999999998</v>
      </c>
      <c r="V11">
        <v>4.9858330000000004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2663725</v>
      </c>
      <c r="B12">
        <v>1</v>
      </c>
      <c r="C12" t="s">
        <v>76</v>
      </c>
      <c r="D12" t="s">
        <v>78</v>
      </c>
      <c r="E12" t="s">
        <v>172</v>
      </c>
      <c r="F12" t="s">
        <v>173</v>
      </c>
      <c r="G12" t="s">
        <v>174</v>
      </c>
      <c r="H12" t="s">
        <v>46</v>
      </c>
      <c r="I12" t="s">
        <v>129</v>
      </c>
      <c r="J12" t="s">
        <v>130</v>
      </c>
      <c r="K12" t="s">
        <v>131</v>
      </c>
      <c r="L12" t="s">
        <v>175</v>
      </c>
      <c r="M12" t="s">
        <v>176</v>
      </c>
      <c r="N12">
        <v>3.145277777</v>
      </c>
      <c r="O12">
        <v>0</v>
      </c>
      <c r="P12">
        <v>167</v>
      </c>
      <c r="Q12">
        <v>0</v>
      </c>
      <c r="R12">
        <v>0</v>
      </c>
      <c r="S12">
        <v>0</v>
      </c>
      <c r="T12">
        <v>0</v>
      </c>
      <c r="U12">
        <v>0</v>
      </c>
      <c r="V12">
        <v>525.26138900000001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2663727</v>
      </c>
      <c r="B13">
        <v>1</v>
      </c>
      <c r="C13" t="s">
        <v>76</v>
      </c>
      <c r="D13" t="s">
        <v>102</v>
      </c>
      <c r="E13" t="s">
        <v>156</v>
      </c>
      <c r="F13" t="s">
        <v>177</v>
      </c>
      <c r="G13" t="s">
        <v>169</v>
      </c>
      <c r="H13" t="s">
        <v>47</v>
      </c>
      <c r="I13" t="s">
        <v>129</v>
      </c>
      <c r="J13" t="s">
        <v>130</v>
      </c>
      <c r="K13" t="s">
        <v>131</v>
      </c>
      <c r="L13" t="s">
        <v>178</v>
      </c>
      <c r="M13" t="s">
        <v>179</v>
      </c>
      <c r="N13">
        <v>0.31666666599999999</v>
      </c>
      <c r="O13">
        <v>16</v>
      </c>
      <c r="P13">
        <v>186</v>
      </c>
      <c r="Q13">
        <v>0</v>
      </c>
      <c r="R13">
        <v>0</v>
      </c>
      <c r="S13">
        <v>0</v>
      </c>
      <c r="T13">
        <v>0</v>
      </c>
      <c r="U13">
        <v>5.0666669999999998</v>
      </c>
      <c r="V13">
        <v>58.9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2663728</v>
      </c>
      <c r="B14">
        <v>1</v>
      </c>
      <c r="C14" t="s">
        <v>76</v>
      </c>
      <c r="D14" t="s">
        <v>89</v>
      </c>
      <c r="E14" t="s">
        <v>152</v>
      </c>
      <c r="F14" t="s">
        <v>180</v>
      </c>
      <c r="G14" t="s">
        <v>169</v>
      </c>
      <c r="H14" t="s">
        <v>47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6.7500000000000004E-2</v>
      </c>
      <c r="O14">
        <v>9</v>
      </c>
      <c r="P14">
        <v>707</v>
      </c>
      <c r="Q14">
        <v>0</v>
      </c>
      <c r="R14">
        <v>0</v>
      </c>
      <c r="S14">
        <v>0</v>
      </c>
      <c r="T14">
        <v>132</v>
      </c>
      <c r="U14">
        <v>0.60750000000000004</v>
      </c>
      <c r="V14">
        <v>47.722499999999997</v>
      </c>
      <c r="W14">
        <v>0</v>
      </c>
      <c r="X14">
        <v>0</v>
      </c>
      <c r="Y14">
        <v>0</v>
      </c>
      <c r="Z14">
        <v>8.91</v>
      </c>
    </row>
    <row r="15" spans="1:26" x14ac:dyDescent="0.3">
      <c r="A15">
        <v>2663729</v>
      </c>
      <c r="B15">
        <v>1</v>
      </c>
      <c r="C15" t="s">
        <v>76</v>
      </c>
      <c r="D15" t="s">
        <v>99</v>
      </c>
      <c r="E15" t="s">
        <v>156</v>
      </c>
      <c r="F15" t="s">
        <v>183</v>
      </c>
      <c r="G15" t="s">
        <v>169</v>
      </c>
      <c r="H15" t="s">
        <v>47</v>
      </c>
      <c r="I15" t="s">
        <v>129</v>
      </c>
      <c r="J15" t="s">
        <v>130</v>
      </c>
      <c r="K15" t="s">
        <v>131</v>
      </c>
      <c r="L15" t="s">
        <v>184</v>
      </c>
      <c r="M15" t="s">
        <v>185</v>
      </c>
      <c r="N15">
        <v>0.86083333299999998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0.86083299999999996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2663732</v>
      </c>
      <c r="B16">
        <v>1</v>
      </c>
      <c r="C16" t="s">
        <v>76</v>
      </c>
      <c r="D16" t="s">
        <v>93</v>
      </c>
      <c r="E16" t="s">
        <v>152</v>
      </c>
      <c r="F16" t="s">
        <v>186</v>
      </c>
      <c r="G16" t="s">
        <v>169</v>
      </c>
      <c r="H16" t="s">
        <v>47</v>
      </c>
      <c r="I16" t="s">
        <v>129</v>
      </c>
      <c r="J16" t="s">
        <v>130</v>
      </c>
      <c r="K16" t="s">
        <v>131</v>
      </c>
      <c r="L16" t="s">
        <v>187</v>
      </c>
      <c r="M16" t="s">
        <v>188</v>
      </c>
      <c r="N16">
        <v>7.8611110999999997E-2</v>
      </c>
      <c r="O16">
        <v>8</v>
      </c>
      <c r="P16">
        <v>1107</v>
      </c>
      <c r="Q16">
        <v>0</v>
      </c>
      <c r="R16">
        <v>0</v>
      </c>
      <c r="S16">
        <v>0</v>
      </c>
      <c r="T16">
        <v>0</v>
      </c>
      <c r="U16">
        <v>0.62888900000000003</v>
      </c>
      <c r="V16">
        <v>87.022499999999994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2663734</v>
      </c>
      <c r="B17">
        <v>1</v>
      </c>
      <c r="C17" t="s">
        <v>77</v>
      </c>
      <c r="D17" t="s">
        <v>123</v>
      </c>
      <c r="E17" t="s">
        <v>152</v>
      </c>
      <c r="F17" t="s">
        <v>189</v>
      </c>
      <c r="G17" t="s">
        <v>169</v>
      </c>
      <c r="H17" t="s">
        <v>47</v>
      </c>
      <c r="I17" t="s">
        <v>129</v>
      </c>
      <c r="J17" t="s">
        <v>130</v>
      </c>
      <c r="K17" t="s">
        <v>131</v>
      </c>
      <c r="L17" t="s">
        <v>190</v>
      </c>
      <c r="M17" t="s">
        <v>191</v>
      </c>
      <c r="N17">
        <v>0.1125</v>
      </c>
      <c r="O17">
        <v>5</v>
      </c>
      <c r="P17">
        <v>35</v>
      </c>
      <c r="Q17">
        <v>0</v>
      </c>
      <c r="R17">
        <v>0</v>
      </c>
      <c r="S17">
        <v>0</v>
      </c>
      <c r="T17">
        <v>0</v>
      </c>
      <c r="U17">
        <v>0.5625</v>
      </c>
      <c r="V17">
        <v>3.9375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2663737</v>
      </c>
      <c r="B18">
        <v>1</v>
      </c>
      <c r="C18" t="s">
        <v>76</v>
      </c>
      <c r="D18" t="s">
        <v>89</v>
      </c>
      <c r="E18" t="s">
        <v>156</v>
      </c>
      <c r="F18" t="s">
        <v>192</v>
      </c>
      <c r="G18" t="s">
        <v>169</v>
      </c>
      <c r="H18" t="s">
        <v>47</v>
      </c>
      <c r="I18" t="s">
        <v>129</v>
      </c>
      <c r="J18" t="s">
        <v>130</v>
      </c>
      <c r="K18" t="s">
        <v>131</v>
      </c>
      <c r="L18" t="s">
        <v>193</v>
      </c>
      <c r="M18" t="s">
        <v>194</v>
      </c>
      <c r="N18">
        <v>3.5150000000000001</v>
      </c>
      <c r="O18">
        <v>2</v>
      </c>
      <c r="P18">
        <v>1</v>
      </c>
      <c r="Q18">
        <v>0</v>
      </c>
      <c r="R18">
        <v>0</v>
      </c>
      <c r="S18">
        <v>2</v>
      </c>
      <c r="T18">
        <v>0</v>
      </c>
      <c r="U18">
        <v>7.03</v>
      </c>
      <c r="V18">
        <v>3.5150000000000001</v>
      </c>
      <c r="W18">
        <v>0</v>
      </c>
      <c r="X18">
        <v>0</v>
      </c>
      <c r="Y18">
        <v>7.03</v>
      </c>
      <c r="Z18">
        <v>0</v>
      </c>
    </row>
    <row r="19" spans="1:26" x14ac:dyDescent="0.3">
      <c r="A19">
        <v>2663738</v>
      </c>
      <c r="B19">
        <v>1</v>
      </c>
      <c r="C19" t="s">
        <v>76</v>
      </c>
      <c r="D19" t="s">
        <v>100</v>
      </c>
      <c r="E19" t="s">
        <v>152</v>
      </c>
      <c r="F19" t="s">
        <v>195</v>
      </c>
      <c r="G19" t="s">
        <v>169</v>
      </c>
      <c r="H19" t="s">
        <v>47</v>
      </c>
      <c r="I19" t="s">
        <v>129</v>
      </c>
      <c r="J19" t="s">
        <v>130</v>
      </c>
      <c r="K19" t="s">
        <v>131</v>
      </c>
      <c r="L19" t="s">
        <v>196</v>
      </c>
      <c r="M19" t="s">
        <v>197</v>
      </c>
      <c r="N19">
        <v>0.81666666600000004</v>
      </c>
      <c r="O19">
        <v>197</v>
      </c>
      <c r="P19">
        <v>2490</v>
      </c>
      <c r="Q19">
        <v>0</v>
      </c>
      <c r="R19">
        <v>0</v>
      </c>
      <c r="S19">
        <v>0</v>
      </c>
      <c r="T19">
        <v>0</v>
      </c>
      <c r="U19">
        <v>160.88333299999999</v>
      </c>
      <c r="V19">
        <v>2033.499998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2663739</v>
      </c>
      <c r="B20">
        <v>1</v>
      </c>
      <c r="C20" t="s">
        <v>76</v>
      </c>
      <c r="D20" t="s">
        <v>96</v>
      </c>
      <c r="E20" t="s">
        <v>152</v>
      </c>
      <c r="F20" t="s">
        <v>198</v>
      </c>
      <c r="G20" t="s">
        <v>169</v>
      </c>
      <c r="H20" t="s">
        <v>47</v>
      </c>
      <c r="I20" t="s">
        <v>129</v>
      </c>
      <c r="J20" t="s">
        <v>130</v>
      </c>
      <c r="K20" t="s">
        <v>131</v>
      </c>
      <c r="L20" t="s">
        <v>199</v>
      </c>
      <c r="M20" t="s">
        <v>200</v>
      </c>
      <c r="N20">
        <v>0.94305555500000005</v>
      </c>
      <c r="O20">
        <v>11</v>
      </c>
      <c r="P20">
        <v>518</v>
      </c>
      <c r="Q20">
        <v>0</v>
      </c>
      <c r="R20">
        <v>0</v>
      </c>
      <c r="S20">
        <v>0</v>
      </c>
      <c r="T20">
        <v>0</v>
      </c>
      <c r="U20">
        <v>10.373611</v>
      </c>
      <c r="V20">
        <v>488.50277699999998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2663740</v>
      </c>
      <c r="B21">
        <v>1</v>
      </c>
      <c r="C21" t="s">
        <v>77</v>
      </c>
      <c r="D21" t="s">
        <v>111</v>
      </c>
      <c r="E21" t="s">
        <v>156</v>
      </c>
      <c r="F21" t="s">
        <v>201</v>
      </c>
      <c r="G21" t="s">
        <v>169</v>
      </c>
      <c r="H21" t="s">
        <v>47</v>
      </c>
      <c r="I21" t="s">
        <v>129</v>
      </c>
      <c r="J21" t="s">
        <v>130</v>
      </c>
      <c r="K21" t="s">
        <v>131</v>
      </c>
      <c r="L21" t="s">
        <v>202</v>
      </c>
      <c r="M21" t="s">
        <v>203</v>
      </c>
      <c r="N21">
        <v>0.36888888800000003</v>
      </c>
      <c r="O21">
        <v>0</v>
      </c>
      <c r="P21">
        <v>0</v>
      </c>
      <c r="Q21">
        <v>0</v>
      </c>
      <c r="R21">
        <v>0</v>
      </c>
      <c r="S21">
        <v>7</v>
      </c>
      <c r="T21">
        <v>543</v>
      </c>
      <c r="U21">
        <v>0</v>
      </c>
      <c r="V21">
        <v>0</v>
      </c>
      <c r="W21">
        <v>0</v>
      </c>
      <c r="X21">
        <v>0</v>
      </c>
      <c r="Y21">
        <v>2.5822219999999998</v>
      </c>
      <c r="Z21">
        <v>200.30666600000001</v>
      </c>
    </row>
    <row r="22" spans="1:26" x14ac:dyDescent="0.3">
      <c r="A22">
        <v>2663744</v>
      </c>
      <c r="B22">
        <v>1</v>
      </c>
      <c r="C22" t="s">
        <v>76</v>
      </c>
      <c r="D22" t="s">
        <v>99</v>
      </c>
      <c r="E22" t="s">
        <v>152</v>
      </c>
      <c r="F22" t="s">
        <v>204</v>
      </c>
      <c r="G22" t="s">
        <v>169</v>
      </c>
      <c r="H22" t="s">
        <v>47</v>
      </c>
      <c r="I22" t="s">
        <v>129</v>
      </c>
      <c r="J22" t="s">
        <v>130</v>
      </c>
      <c r="K22" t="s">
        <v>131</v>
      </c>
      <c r="L22" t="s">
        <v>205</v>
      </c>
      <c r="M22" t="s">
        <v>206</v>
      </c>
      <c r="N22">
        <v>0.103333333</v>
      </c>
      <c r="O22">
        <v>89</v>
      </c>
      <c r="P22">
        <v>2493</v>
      </c>
      <c r="Q22">
        <v>0</v>
      </c>
      <c r="R22">
        <v>0</v>
      </c>
      <c r="S22">
        <v>0</v>
      </c>
      <c r="T22">
        <v>0</v>
      </c>
      <c r="U22">
        <v>9.1966669999999997</v>
      </c>
      <c r="V22">
        <v>257.60999900000002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2663745</v>
      </c>
      <c r="B23">
        <v>1</v>
      </c>
      <c r="C23" t="s">
        <v>76</v>
      </c>
      <c r="D23" t="s">
        <v>99</v>
      </c>
      <c r="E23" t="s">
        <v>156</v>
      </c>
      <c r="F23" t="s">
        <v>207</v>
      </c>
      <c r="G23" t="s">
        <v>169</v>
      </c>
      <c r="H23" t="s">
        <v>47</v>
      </c>
      <c r="I23" t="s">
        <v>129</v>
      </c>
      <c r="J23" t="s">
        <v>130</v>
      </c>
      <c r="K23" t="s">
        <v>131</v>
      </c>
      <c r="L23" t="s">
        <v>208</v>
      </c>
      <c r="M23" t="s">
        <v>209</v>
      </c>
      <c r="N23">
        <v>0.112777777</v>
      </c>
      <c r="O23">
        <v>24</v>
      </c>
      <c r="P23">
        <v>0</v>
      </c>
      <c r="Q23">
        <v>0</v>
      </c>
      <c r="R23">
        <v>0</v>
      </c>
      <c r="S23">
        <v>0</v>
      </c>
      <c r="T23">
        <v>0</v>
      </c>
      <c r="U23">
        <v>2.7066669999999999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2663747</v>
      </c>
      <c r="B24">
        <v>1</v>
      </c>
      <c r="C24" t="s">
        <v>76</v>
      </c>
      <c r="D24" t="s">
        <v>79</v>
      </c>
      <c r="E24" t="s">
        <v>210</v>
      </c>
      <c r="F24" t="s">
        <v>211</v>
      </c>
      <c r="G24" t="s">
        <v>212</v>
      </c>
      <c r="H24" t="s">
        <v>46</v>
      </c>
      <c r="I24" t="s">
        <v>129</v>
      </c>
      <c r="J24" t="s">
        <v>130</v>
      </c>
      <c r="K24" t="s">
        <v>131</v>
      </c>
      <c r="L24" t="s">
        <v>213</v>
      </c>
      <c r="M24" t="s">
        <v>214</v>
      </c>
      <c r="N24">
        <v>4.5927777770000002</v>
      </c>
      <c r="O24">
        <v>0</v>
      </c>
      <c r="P24">
        <v>5</v>
      </c>
      <c r="Q24">
        <v>0</v>
      </c>
      <c r="R24">
        <v>0</v>
      </c>
      <c r="S24">
        <v>0</v>
      </c>
      <c r="T24">
        <v>0</v>
      </c>
      <c r="U24">
        <v>0</v>
      </c>
      <c r="V24">
        <v>22.963889000000002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2663749</v>
      </c>
      <c r="B25">
        <v>1</v>
      </c>
      <c r="C25" t="s">
        <v>77</v>
      </c>
      <c r="D25" t="s">
        <v>123</v>
      </c>
      <c r="E25" t="s">
        <v>156</v>
      </c>
      <c r="F25" t="s">
        <v>215</v>
      </c>
      <c r="G25" t="s">
        <v>169</v>
      </c>
      <c r="H25" t="s">
        <v>47</v>
      </c>
      <c r="I25" t="s">
        <v>129</v>
      </c>
      <c r="J25" t="s">
        <v>130</v>
      </c>
      <c r="K25" t="s">
        <v>131</v>
      </c>
      <c r="L25" t="s">
        <v>216</v>
      </c>
      <c r="M25" t="s">
        <v>217</v>
      </c>
      <c r="N25">
        <v>1.031666666</v>
      </c>
      <c r="O25">
        <v>313</v>
      </c>
      <c r="P25">
        <v>51</v>
      </c>
      <c r="Q25">
        <v>0</v>
      </c>
      <c r="R25">
        <v>0</v>
      </c>
      <c r="S25">
        <v>0</v>
      </c>
      <c r="T25">
        <v>0</v>
      </c>
      <c r="U25">
        <v>322.91166600000003</v>
      </c>
      <c r="V25">
        <v>52.615000000000002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2663750</v>
      </c>
      <c r="B26">
        <v>1</v>
      </c>
      <c r="C26" t="s">
        <v>76</v>
      </c>
      <c r="D26" t="s">
        <v>101</v>
      </c>
      <c r="E26" t="s">
        <v>126</v>
      </c>
      <c r="F26" t="s">
        <v>218</v>
      </c>
      <c r="G26" t="s">
        <v>128</v>
      </c>
      <c r="H26" t="s">
        <v>47</v>
      </c>
      <c r="I26" t="s">
        <v>129</v>
      </c>
      <c r="J26" t="s">
        <v>130</v>
      </c>
      <c r="K26" t="s">
        <v>131</v>
      </c>
      <c r="L26" t="s">
        <v>219</v>
      </c>
      <c r="M26" t="s">
        <v>220</v>
      </c>
      <c r="N26">
        <v>1.737222222</v>
      </c>
      <c r="O26">
        <v>13</v>
      </c>
      <c r="P26">
        <v>19</v>
      </c>
      <c r="Q26">
        <v>0</v>
      </c>
      <c r="R26">
        <v>0</v>
      </c>
      <c r="S26">
        <v>0</v>
      </c>
      <c r="T26">
        <v>0</v>
      </c>
      <c r="U26">
        <v>22.583888999999999</v>
      </c>
      <c r="V26">
        <v>33.007221999999999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2663752</v>
      </c>
      <c r="B27">
        <v>1</v>
      </c>
      <c r="C27" t="s">
        <v>77</v>
      </c>
      <c r="D27" t="s">
        <v>124</v>
      </c>
      <c r="E27" t="s">
        <v>152</v>
      </c>
      <c r="F27" t="s">
        <v>221</v>
      </c>
      <c r="G27" t="s">
        <v>169</v>
      </c>
      <c r="H27" t="s">
        <v>47</v>
      </c>
      <c r="I27" t="s">
        <v>129</v>
      </c>
      <c r="J27" t="s">
        <v>130</v>
      </c>
      <c r="K27" t="s">
        <v>131</v>
      </c>
      <c r="L27" t="s">
        <v>222</v>
      </c>
      <c r="M27" t="s">
        <v>223</v>
      </c>
      <c r="N27">
        <v>1.695277777</v>
      </c>
      <c r="O27">
        <v>8</v>
      </c>
      <c r="P27">
        <v>0</v>
      </c>
      <c r="Q27">
        <v>0</v>
      </c>
      <c r="R27">
        <v>0</v>
      </c>
      <c r="S27">
        <v>0</v>
      </c>
      <c r="T27">
        <v>0</v>
      </c>
      <c r="U27">
        <v>13.562222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2663755</v>
      </c>
      <c r="B28">
        <v>1</v>
      </c>
      <c r="C28" t="s">
        <v>76</v>
      </c>
      <c r="D28" t="s">
        <v>106</v>
      </c>
      <c r="E28" t="s">
        <v>144</v>
      </c>
      <c r="F28" t="s">
        <v>224</v>
      </c>
      <c r="G28" t="s">
        <v>136</v>
      </c>
      <c r="H28" t="s">
        <v>46</v>
      </c>
      <c r="I28" t="s">
        <v>129</v>
      </c>
      <c r="J28" t="s">
        <v>130</v>
      </c>
      <c r="K28" t="s">
        <v>131</v>
      </c>
      <c r="L28" t="s">
        <v>225</v>
      </c>
      <c r="M28" t="s">
        <v>226</v>
      </c>
      <c r="N28">
        <v>2.1875</v>
      </c>
      <c r="O28">
        <v>0</v>
      </c>
      <c r="P28">
        <v>35</v>
      </c>
      <c r="Q28">
        <v>0</v>
      </c>
      <c r="R28">
        <v>0</v>
      </c>
      <c r="S28">
        <v>0</v>
      </c>
      <c r="T28">
        <v>0</v>
      </c>
      <c r="U28">
        <v>0</v>
      </c>
      <c r="V28">
        <v>76.5625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2663754</v>
      </c>
      <c r="B29">
        <v>1</v>
      </c>
      <c r="C29" t="s">
        <v>77</v>
      </c>
      <c r="D29" t="s">
        <v>109</v>
      </c>
      <c r="E29" t="s">
        <v>156</v>
      </c>
      <c r="F29" t="s">
        <v>227</v>
      </c>
      <c r="G29" t="s">
        <v>169</v>
      </c>
      <c r="H29" t="s">
        <v>47</v>
      </c>
      <c r="I29" t="s">
        <v>129</v>
      </c>
      <c r="J29" t="s">
        <v>130</v>
      </c>
      <c r="K29" t="s">
        <v>131</v>
      </c>
      <c r="L29" t="s">
        <v>228</v>
      </c>
      <c r="M29" t="s">
        <v>229</v>
      </c>
      <c r="N29">
        <v>0.762222222</v>
      </c>
      <c r="O29">
        <v>14</v>
      </c>
      <c r="P29">
        <v>377</v>
      </c>
      <c r="Q29">
        <v>0</v>
      </c>
      <c r="R29">
        <v>0</v>
      </c>
      <c r="S29">
        <v>0</v>
      </c>
      <c r="T29">
        <v>0</v>
      </c>
      <c r="U29">
        <v>10.671111</v>
      </c>
      <c r="V29">
        <v>287.357778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2663756</v>
      </c>
      <c r="B30">
        <v>1</v>
      </c>
      <c r="C30" t="s">
        <v>76</v>
      </c>
      <c r="D30" t="s">
        <v>78</v>
      </c>
      <c r="E30" t="s">
        <v>126</v>
      </c>
      <c r="F30" t="s">
        <v>230</v>
      </c>
      <c r="G30" t="s">
        <v>128</v>
      </c>
      <c r="H30" t="s">
        <v>47</v>
      </c>
      <c r="I30" t="s">
        <v>129</v>
      </c>
      <c r="J30" t="s">
        <v>130</v>
      </c>
      <c r="K30" t="s">
        <v>131</v>
      </c>
      <c r="L30" t="s">
        <v>231</v>
      </c>
      <c r="M30" t="s">
        <v>232</v>
      </c>
      <c r="N30">
        <v>2.3194444440000002</v>
      </c>
      <c r="O30">
        <v>0</v>
      </c>
      <c r="P30">
        <v>411</v>
      </c>
      <c r="Q30">
        <v>0</v>
      </c>
      <c r="R30">
        <v>0</v>
      </c>
      <c r="S30">
        <v>0</v>
      </c>
      <c r="T30">
        <v>0</v>
      </c>
      <c r="U30">
        <v>0</v>
      </c>
      <c r="V30">
        <v>953.29166599999996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2663758</v>
      </c>
      <c r="B31">
        <v>1</v>
      </c>
      <c r="C31" t="s">
        <v>77</v>
      </c>
      <c r="D31" t="s">
        <v>108</v>
      </c>
      <c r="E31" t="s">
        <v>126</v>
      </c>
      <c r="F31" t="s">
        <v>233</v>
      </c>
      <c r="G31" t="s">
        <v>169</v>
      </c>
      <c r="H31" t="s">
        <v>47</v>
      </c>
      <c r="I31" t="s">
        <v>129</v>
      </c>
      <c r="J31" t="s">
        <v>130</v>
      </c>
      <c r="K31" t="s">
        <v>131</v>
      </c>
      <c r="L31" t="s">
        <v>234</v>
      </c>
      <c r="M31" t="s">
        <v>235</v>
      </c>
      <c r="N31">
        <v>0.8</v>
      </c>
      <c r="O31">
        <v>0</v>
      </c>
      <c r="P31">
        <v>131</v>
      </c>
      <c r="Q31">
        <v>0</v>
      </c>
      <c r="R31">
        <v>0</v>
      </c>
      <c r="S31">
        <v>0</v>
      </c>
      <c r="T31">
        <v>0</v>
      </c>
      <c r="U31">
        <v>0</v>
      </c>
      <c r="V31">
        <v>104.8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2663762</v>
      </c>
      <c r="B32">
        <v>1</v>
      </c>
      <c r="C32" t="s">
        <v>76</v>
      </c>
      <c r="D32" t="s">
        <v>96</v>
      </c>
      <c r="E32" t="s">
        <v>156</v>
      </c>
      <c r="F32" t="s">
        <v>236</v>
      </c>
      <c r="G32" t="s">
        <v>169</v>
      </c>
      <c r="H32" t="s">
        <v>47</v>
      </c>
      <c r="I32" t="s">
        <v>129</v>
      </c>
      <c r="J32" t="s">
        <v>130</v>
      </c>
      <c r="K32" t="s">
        <v>131</v>
      </c>
      <c r="L32" t="s">
        <v>237</v>
      </c>
      <c r="M32" t="s">
        <v>238</v>
      </c>
      <c r="N32">
        <v>1.2633333330000001</v>
      </c>
      <c r="O32">
        <v>23</v>
      </c>
      <c r="P32">
        <v>78</v>
      </c>
      <c r="Q32">
        <v>0</v>
      </c>
      <c r="R32">
        <v>0</v>
      </c>
      <c r="S32">
        <v>0</v>
      </c>
      <c r="T32">
        <v>0</v>
      </c>
      <c r="U32">
        <v>29.056667000000001</v>
      </c>
      <c r="V32">
        <v>98.54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2663763</v>
      </c>
      <c r="B33">
        <v>1</v>
      </c>
      <c r="C33" t="s">
        <v>76</v>
      </c>
      <c r="D33" t="s">
        <v>93</v>
      </c>
      <c r="E33" t="s">
        <v>134</v>
      </c>
      <c r="F33" t="s">
        <v>239</v>
      </c>
      <c r="G33" t="s">
        <v>240</v>
      </c>
      <c r="H33" t="s">
        <v>46</v>
      </c>
      <c r="I33" t="s">
        <v>129</v>
      </c>
      <c r="J33" t="s">
        <v>130</v>
      </c>
      <c r="K33" t="s">
        <v>131</v>
      </c>
      <c r="L33" t="s">
        <v>241</v>
      </c>
      <c r="M33" t="s">
        <v>242</v>
      </c>
      <c r="N33">
        <v>2.968611111</v>
      </c>
      <c r="O33">
        <v>0</v>
      </c>
      <c r="P33">
        <v>260</v>
      </c>
      <c r="Q33">
        <v>0</v>
      </c>
      <c r="R33">
        <v>0</v>
      </c>
      <c r="S33">
        <v>0</v>
      </c>
      <c r="T33">
        <v>0</v>
      </c>
      <c r="U33">
        <v>0</v>
      </c>
      <c r="V33">
        <v>771.83888899999999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2663768</v>
      </c>
      <c r="B34">
        <v>1</v>
      </c>
      <c r="C34" t="s">
        <v>76</v>
      </c>
      <c r="D34" t="s">
        <v>90</v>
      </c>
      <c r="E34" t="s">
        <v>152</v>
      </c>
      <c r="F34" t="s">
        <v>243</v>
      </c>
      <c r="G34" t="s">
        <v>169</v>
      </c>
      <c r="H34" t="s">
        <v>47</v>
      </c>
      <c r="I34" t="s">
        <v>129</v>
      </c>
      <c r="J34" t="s">
        <v>130</v>
      </c>
      <c r="K34" t="s">
        <v>131</v>
      </c>
      <c r="L34" t="s">
        <v>244</v>
      </c>
      <c r="M34" t="s">
        <v>245</v>
      </c>
      <c r="N34">
        <v>0.96361111099999996</v>
      </c>
      <c r="O34">
        <v>0</v>
      </c>
      <c r="P34">
        <v>0</v>
      </c>
      <c r="Q34">
        <v>0</v>
      </c>
      <c r="R34">
        <v>0</v>
      </c>
      <c r="S34">
        <v>9</v>
      </c>
      <c r="T34">
        <v>466</v>
      </c>
      <c r="U34">
        <v>0</v>
      </c>
      <c r="V34">
        <v>0</v>
      </c>
      <c r="W34">
        <v>0</v>
      </c>
      <c r="X34">
        <v>0</v>
      </c>
      <c r="Y34">
        <v>8.6724999999999994</v>
      </c>
      <c r="Z34">
        <v>449.042778</v>
      </c>
    </row>
    <row r="35" spans="1:26" x14ac:dyDescent="0.3">
      <c r="A35">
        <v>2663772</v>
      </c>
      <c r="B35">
        <v>1</v>
      </c>
      <c r="C35" t="s">
        <v>77</v>
      </c>
      <c r="D35" t="s">
        <v>109</v>
      </c>
      <c r="E35" t="s">
        <v>156</v>
      </c>
      <c r="F35" t="s">
        <v>246</v>
      </c>
      <c r="G35" t="s">
        <v>169</v>
      </c>
      <c r="H35" t="s">
        <v>47</v>
      </c>
      <c r="I35" t="s">
        <v>247</v>
      </c>
      <c r="J35" t="s">
        <v>130</v>
      </c>
      <c r="K35" t="s">
        <v>131</v>
      </c>
      <c r="L35" t="s">
        <v>248</v>
      </c>
      <c r="M35" t="s">
        <v>249</v>
      </c>
      <c r="N35">
        <v>1.6388888000000001E-2</v>
      </c>
      <c r="O35">
        <v>20</v>
      </c>
      <c r="P35">
        <v>94</v>
      </c>
      <c r="Q35">
        <v>0</v>
      </c>
      <c r="R35">
        <v>0</v>
      </c>
      <c r="S35">
        <v>0</v>
      </c>
      <c r="T35">
        <v>0</v>
      </c>
      <c r="U35">
        <v>0.32777800000000001</v>
      </c>
      <c r="V35">
        <v>1.5405549999999999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2663769</v>
      </c>
      <c r="B36">
        <v>1</v>
      </c>
      <c r="C36" t="s">
        <v>77</v>
      </c>
      <c r="D36" t="s">
        <v>123</v>
      </c>
      <c r="E36" t="s">
        <v>156</v>
      </c>
      <c r="F36" t="s">
        <v>250</v>
      </c>
      <c r="G36" t="s">
        <v>169</v>
      </c>
      <c r="H36" t="s">
        <v>47</v>
      </c>
      <c r="I36" t="s">
        <v>129</v>
      </c>
      <c r="J36" t="s">
        <v>130</v>
      </c>
      <c r="K36" t="s">
        <v>131</v>
      </c>
      <c r="L36" t="s">
        <v>251</v>
      </c>
      <c r="M36" t="s">
        <v>252</v>
      </c>
      <c r="N36">
        <v>1.662222222</v>
      </c>
      <c r="O36">
        <v>0</v>
      </c>
      <c r="P36">
        <v>1018</v>
      </c>
      <c r="Q36">
        <v>0</v>
      </c>
      <c r="R36">
        <v>0</v>
      </c>
      <c r="S36">
        <v>0</v>
      </c>
      <c r="T36">
        <v>0</v>
      </c>
      <c r="U36">
        <v>0</v>
      </c>
      <c r="V36">
        <v>1692.1422219999999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2663770</v>
      </c>
      <c r="B37">
        <v>1</v>
      </c>
      <c r="C37" t="s">
        <v>76</v>
      </c>
      <c r="D37" t="s">
        <v>79</v>
      </c>
      <c r="E37" t="s">
        <v>144</v>
      </c>
      <c r="F37" t="s">
        <v>253</v>
      </c>
      <c r="G37" t="s">
        <v>162</v>
      </c>
      <c r="H37" t="s">
        <v>46</v>
      </c>
      <c r="I37" t="s">
        <v>129</v>
      </c>
      <c r="J37" t="s">
        <v>130</v>
      </c>
      <c r="K37" t="s">
        <v>131</v>
      </c>
      <c r="L37" t="s">
        <v>254</v>
      </c>
      <c r="M37" t="s">
        <v>255</v>
      </c>
      <c r="N37">
        <v>2.0333333329999999</v>
      </c>
      <c r="O37">
        <v>0</v>
      </c>
      <c r="P37">
        <v>144</v>
      </c>
      <c r="Q37">
        <v>0</v>
      </c>
      <c r="R37">
        <v>0</v>
      </c>
      <c r="S37">
        <v>0</v>
      </c>
      <c r="T37">
        <v>0</v>
      </c>
      <c r="U37">
        <v>0</v>
      </c>
      <c r="V37">
        <v>292.8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2663773</v>
      </c>
      <c r="B38">
        <v>1</v>
      </c>
      <c r="C38" t="s">
        <v>76</v>
      </c>
      <c r="D38" t="s">
        <v>98</v>
      </c>
      <c r="E38" t="s">
        <v>126</v>
      </c>
      <c r="F38" t="s">
        <v>256</v>
      </c>
      <c r="G38" t="s">
        <v>128</v>
      </c>
      <c r="H38" t="s">
        <v>47</v>
      </c>
      <c r="I38" t="s">
        <v>129</v>
      </c>
      <c r="J38" t="s">
        <v>130</v>
      </c>
      <c r="K38" t="s">
        <v>131</v>
      </c>
      <c r="L38" t="s">
        <v>257</v>
      </c>
      <c r="M38" t="s">
        <v>258</v>
      </c>
      <c r="N38">
        <v>0.97388888799999995</v>
      </c>
      <c r="O38">
        <v>0</v>
      </c>
      <c r="P38">
        <v>0</v>
      </c>
      <c r="Q38">
        <v>0</v>
      </c>
      <c r="R38">
        <v>0</v>
      </c>
      <c r="S38">
        <v>0</v>
      </c>
      <c r="T38">
        <v>222</v>
      </c>
      <c r="U38">
        <v>0</v>
      </c>
      <c r="V38">
        <v>0</v>
      </c>
      <c r="W38">
        <v>0</v>
      </c>
      <c r="X38">
        <v>0</v>
      </c>
      <c r="Y38">
        <v>0</v>
      </c>
      <c r="Z38">
        <v>216.20333299999999</v>
      </c>
    </row>
    <row r="39" spans="1:26" x14ac:dyDescent="0.3">
      <c r="A39">
        <v>2663771</v>
      </c>
      <c r="B39">
        <v>1</v>
      </c>
      <c r="C39" t="s">
        <v>76</v>
      </c>
      <c r="D39" t="s">
        <v>92</v>
      </c>
      <c r="E39" t="s">
        <v>144</v>
      </c>
      <c r="F39" t="s">
        <v>259</v>
      </c>
      <c r="G39" t="s">
        <v>260</v>
      </c>
      <c r="H39" t="s">
        <v>46</v>
      </c>
      <c r="I39" t="s">
        <v>129</v>
      </c>
      <c r="J39" t="s">
        <v>130</v>
      </c>
      <c r="K39" t="s">
        <v>141</v>
      </c>
      <c r="L39" t="s">
        <v>261</v>
      </c>
      <c r="M39" t="s">
        <v>262</v>
      </c>
      <c r="N39">
        <v>5.9419444439999998</v>
      </c>
      <c r="O39">
        <v>0</v>
      </c>
      <c r="P39">
        <v>0</v>
      </c>
      <c r="Q39">
        <v>0</v>
      </c>
      <c r="R39">
        <v>111</v>
      </c>
      <c r="S39">
        <v>0</v>
      </c>
      <c r="T39">
        <v>0</v>
      </c>
      <c r="U39">
        <v>0</v>
      </c>
      <c r="V39">
        <v>0</v>
      </c>
      <c r="W39">
        <v>0</v>
      </c>
      <c r="X39">
        <v>659.55583300000001</v>
      </c>
      <c r="Y39">
        <v>0</v>
      </c>
      <c r="Z39">
        <v>0</v>
      </c>
    </row>
    <row r="40" spans="1:26" x14ac:dyDescent="0.3">
      <c r="A40">
        <v>2663774</v>
      </c>
      <c r="B40">
        <v>1</v>
      </c>
      <c r="C40" t="s">
        <v>77</v>
      </c>
      <c r="D40" t="s">
        <v>109</v>
      </c>
      <c r="E40" t="s">
        <v>156</v>
      </c>
      <c r="F40" t="s">
        <v>263</v>
      </c>
      <c r="G40" t="s">
        <v>169</v>
      </c>
      <c r="H40" t="s">
        <v>47</v>
      </c>
      <c r="I40" t="s">
        <v>129</v>
      </c>
      <c r="J40" t="s">
        <v>130</v>
      </c>
      <c r="K40" t="s">
        <v>131</v>
      </c>
      <c r="L40" t="s">
        <v>264</v>
      </c>
      <c r="M40" t="s">
        <v>265</v>
      </c>
      <c r="N40">
        <v>0.70277777699999999</v>
      </c>
      <c r="O40">
        <v>4</v>
      </c>
      <c r="P40">
        <v>183</v>
      </c>
      <c r="Q40">
        <v>0</v>
      </c>
      <c r="R40">
        <v>0</v>
      </c>
      <c r="S40">
        <v>0</v>
      </c>
      <c r="T40">
        <v>0</v>
      </c>
      <c r="U40">
        <v>2.8111109999999999</v>
      </c>
      <c r="V40">
        <v>128.60833299999999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2663796</v>
      </c>
      <c r="B41">
        <v>1</v>
      </c>
      <c r="C41" t="s">
        <v>76</v>
      </c>
      <c r="D41" t="s">
        <v>84</v>
      </c>
      <c r="E41" t="s">
        <v>144</v>
      </c>
      <c r="F41" t="s">
        <v>266</v>
      </c>
      <c r="G41" t="s">
        <v>260</v>
      </c>
      <c r="H41" t="s">
        <v>46</v>
      </c>
      <c r="I41" t="s">
        <v>129</v>
      </c>
      <c r="J41" t="s">
        <v>130</v>
      </c>
      <c r="K41" t="s">
        <v>141</v>
      </c>
      <c r="L41" t="s">
        <v>267</v>
      </c>
      <c r="M41" t="s">
        <v>268</v>
      </c>
      <c r="N41">
        <v>0.44750000000000001</v>
      </c>
      <c r="O41">
        <v>0</v>
      </c>
      <c r="P41">
        <v>14</v>
      </c>
      <c r="Q41">
        <v>0</v>
      </c>
      <c r="R41">
        <v>0</v>
      </c>
      <c r="S41">
        <v>0</v>
      </c>
      <c r="T41">
        <v>0</v>
      </c>
      <c r="U41">
        <v>0</v>
      </c>
      <c r="V41">
        <v>6.2649999999999997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2663898</v>
      </c>
      <c r="B42">
        <v>1</v>
      </c>
      <c r="C42" t="s">
        <v>76</v>
      </c>
      <c r="D42" t="s">
        <v>84</v>
      </c>
      <c r="E42" t="s">
        <v>134</v>
      </c>
      <c r="F42" t="s">
        <v>269</v>
      </c>
      <c r="G42" t="s">
        <v>260</v>
      </c>
      <c r="H42" t="s">
        <v>46</v>
      </c>
      <c r="I42" t="s">
        <v>129</v>
      </c>
      <c r="J42" t="s">
        <v>130</v>
      </c>
      <c r="K42" t="s">
        <v>141</v>
      </c>
      <c r="L42" t="s">
        <v>267</v>
      </c>
      <c r="M42" t="s">
        <v>270</v>
      </c>
      <c r="N42">
        <v>2.003055555</v>
      </c>
      <c r="O42">
        <v>0</v>
      </c>
      <c r="P42">
        <v>478</v>
      </c>
      <c r="Q42">
        <v>0</v>
      </c>
      <c r="R42">
        <v>0</v>
      </c>
      <c r="S42">
        <v>0</v>
      </c>
      <c r="T42">
        <v>0</v>
      </c>
      <c r="U42">
        <v>0</v>
      </c>
      <c r="V42">
        <v>957.460555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2663777</v>
      </c>
      <c r="B43">
        <v>1</v>
      </c>
      <c r="C43" t="s">
        <v>76</v>
      </c>
      <c r="D43" t="s">
        <v>86</v>
      </c>
      <c r="E43" t="s">
        <v>126</v>
      </c>
      <c r="F43" t="s">
        <v>271</v>
      </c>
      <c r="G43" t="s">
        <v>140</v>
      </c>
      <c r="H43" t="s">
        <v>47</v>
      </c>
      <c r="I43" t="s">
        <v>129</v>
      </c>
      <c r="J43" t="s">
        <v>130</v>
      </c>
      <c r="K43" t="s">
        <v>141</v>
      </c>
      <c r="L43" t="s">
        <v>272</v>
      </c>
      <c r="M43" t="s">
        <v>273</v>
      </c>
      <c r="N43">
        <v>5.4413888879999996</v>
      </c>
      <c r="O43">
        <v>0</v>
      </c>
      <c r="P43">
        <v>1438</v>
      </c>
      <c r="Q43">
        <v>0</v>
      </c>
      <c r="R43">
        <v>0</v>
      </c>
      <c r="S43">
        <v>0</v>
      </c>
      <c r="T43">
        <v>0</v>
      </c>
      <c r="U43">
        <v>0</v>
      </c>
      <c r="V43">
        <v>7824.7172209999999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2663779</v>
      </c>
      <c r="B44">
        <v>1</v>
      </c>
      <c r="C44" t="s">
        <v>76</v>
      </c>
      <c r="D44" t="s">
        <v>78</v>
      </c>
      <c r="E44" t="s">
        <v>126</v>
      </c>
      <c r="F44" t="s">
        <v>274</v>
      </c>
      <c r="G44" t="s">
        <v>140</v>
      </c>
      <c r="H44" t="s">
        <v>47</v>
      </c>
      <c r="I44" t="s">
        <v>129</v>
      </c>
      <c r="J44" t="s">
        <v>130</v>
      </c>
      <c r="K44" t="s">
        <v>141</v>
      </c>
      <c r="L44" t="s">
        <v>275</v>
      </c>
      <c r="M44" t="s">
        <v>276</v>
      </c>
      <c r="N44">
        <v>3.540277777</v>
      </c>
      <c r="O44">
        <v>0</v>
      </c>
      <c r="P44">
        <v>202</v>
      </c>
      <c r="Q44">
        <v>0</v>
      </c>
      <c r="R44">
        <v>0</v>
      </c>
      <c r="S44">
        <v>0</v>
      </c>
      <c r="T44">
        <v>0</v>
      </c>
      <c r="U44">
        <v>0</v>
      </c>
      <c r="V44">
        <v>715.13611100000003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2663781</v>
      </c>
      <c r="B45">
        <v>1</v>
      </c>
      <c r="C45" t="s">
        <v>76</v>
      </c>
      <c r="D45" t="s">
        <v>97</v>
      </c>
      <c r="E45" t="s">
        <v>144</v>
      </c>
      <c r="F45" t="s">
        <v>277</v>
      </c>
      <c r="G45" t="s">
        <v>146</v>
      </c>
      <c r="H45" t="s">
        <v>46</v>
      </c>
      <c r="I45" t="s">
        <v>129</v>
      </c>
      <c r="J45" t="s">
        <v>130</v>
      </c>
      <c r="K45" t="s">
        <v>131</v>
      </c>
      <c r="L45" t="s">
        <v>278</v>
      </c>
      <c r="M45" t="s">
        <v>279</v>
      </c>
      <c r="N45">
        <v>0.52611111099999996</v>
      </c>
      <c r="O45">
        <v>0</v>
      </c>
      <c r="P45">
        <v>17</v>
      </c>
      <c r="Q45">
        <v>0</v>
      </c>
      <c r="R45">
        <v>0</v>
      </c>
      <c r="S45">
        <v>0</v>
      </c>
      <c r="T45">
        <v>0</v>
      </c>
      <c r="U45">
        <v>0</v>
      </c>
      <c r="V45">
        <v>8.9438890000000004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2663782</v>
      </c>
      <c r="B46">
        <v>1</v>
      </c>
      <c r="C46" t="s">
        <v>76</v>
      </c>
      <c r="D46" t="s">
        <v>86</v>
      </c>
      <c r="E46" t="s">
        <v>126</v>
      </c>
      <c r="F46" t="s">
        <v>280</v>
      </c>
      <c r="G46" t="s">
        <v>140</v>
      </c>
      <c r="H46" t="s">
        <v>47</v>
      </c>
      <c r="I46" t="s">
        <v>129</v>
      </c>
      <c r="J46" t="s">
        <v>130</v>
      </c>
      <c r="K46" t="s">
        <v>141</v>
      </c>
      <c r="L46" t="s">
        <v>281</v>
      </c>
      <c r="M46" t="s">
        <v>282</v>
      </c>
      <c r="N46">
        <v>0.39444444400000001</v>
      </c>
      <c r="O46">
        <v>0</v>
      </c>
      <c r="P46">
        <v>247</v>
      </c>
      <c r="Q46">
        <v>0</v>
      </c>
      <c r="R46">
        <v>0</v>
      </c>
      <c r="S46">
        <v>0</v>
      </c>
      <c r="T46">
        <v>0</v>
      </c>
      <c r="U46">
        <v>0</v>
      </c>
      <c r="V46">
        <v>97.427778000000004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2663784</v>
      </c>
      <c r="B47">
        <v>1</v>
      </c>
      <c r="C47" t="s">
        <v>77</v>
      </c>
      <c r="D47" t="s">
        <v>118</v>
      </c>
      <c r="E47" t="s">
        <v>134</v>
      </c>
      <c r="F47" t="s">
        <v>283</v>
      </c>
      <c r="G47" t="s">
        <v>260</v>
      </c>
      <c r="H47" t="s">
        <v>46</v>
      </c>
      <c r="I47" t="s">
        <v>129</v>
      </c>
      <c r="J47" t="s">
        <v>130</v>
      </c>
      <c r="K47" t="s">
        <v>141</v>
      </c>
      <c r="L47" t="s">
        <v>284</v>
      </c>
      <c r="M47" t="s">
        <v>285</v>
      </c>
      <c r="N47">
        <v>1.0049999999999999</v>
      </c>
      <c r="O47">
        <v>0</v>
      </c>
      <c r="P47">
        <v>333</v>
      </c>
      <c r="Q47">
        <v>0</v>
      </c>
      <c r="R47">
        <v>0</v>
      </c>
      <c r="S47">
        <v>0</v>
      </c>
      <c r="T47">
        <v>0</v>
      </c>
      <c r="U47">
        <v>0</v>
      </c>
      <c r="V47">
        <v>334.66500000000002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2663786</v>
      </c>
      <c r="B48">
        <v>1</v>
      </c>
      <c r="C48" t="s">
        <v>76</v>
      </c>
      <c r="D48" t="s">
        <v>78</v>
      </c>
      <c r="E48" t="s">
        <v>134</v>
      </c>
      <c r="F48" t="s">
        <v>286</v>
      </c>
      <c r="G48" t="s">
        <v>260</v>
      </c>
      <c r="H48" t="s">
        <v>46</v>
      </c>
      <c r="I48" t="s">
        <v>129</v>
      </c>
      <c r="J48" t="s">
        <v>130</v>
      </c>
      <c r="K48" t="s">
        <v>141</v>
      </c>
      <c r="L48" t="s">
        <v>287</v>
      </c>
      <c r="M48" t="s">
        <v>288</v>
      </c>
      <c r="N48">
        <v>3.5094444440000001</v>
      </c>
      <c r="O48">
        <v>0</v>
      </c>
      <c r="P48">
        <v>202</v>
      </c>
      <c r="Q48">
        <v>0</v>
      </c>
      <c r="R48">
        <v>0</v>
      </c>
      <c r="S48">
        <v>0</v>
      </c>
      <c r="T48">
        <v>0</v>
      </c>
      <c r="U48">
        <v>0</v>
      </c>
      <c r="V48">
        <v>708.90777800000001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2663795</v>
      </c>
      <c r="B49">
        <v>1</v>
      </c>
      <c r="C49" t="s">
        <v>77</v>
      </c>
      <c r="D49" t="s">
        <v>117</v>
      </c>
      <c r="E49" t="s">
        <v>210</v>
      </c>
      <c r="F49" t="s">
        <v>289</v>
      </c>
      <c r="G49" t="s">
        <v>290</v>
      </c>
      <c r="H49" t="s">
        <v>46</v>
      </c>
      <c r="I49" t="s">
        <v>129</v>
      </c>
      <c r="J49" t="s">
        <v>130</v>
      </c>
      <c r="K49" t="s">
        <v>131</v>
      </c>
      <c r="L49" t="s">
        <v>291</v>
      </c>
      <c r="M49" t="s">
        <v>292</v>
      </c>
      <c r="N49">
        <v>5.6725000000000003</v>
      </c>
      <c r="O49">
        <v>0</v>
      </c>
      <c r="P49">
        <v>0</v>
      </c>
      <c r="Q49">
        <v>0</v>
      </c>
      <c r="R49">
        <v>2</v>
      </c>
      <c r="S49">
        <v>0</v>
      </c>
      <c r="T49">
        <v>0</v>
      </c>
      <c r="U49">
        <v>0</v>
      </c>
      <c r="V49">
        <v>0</v>
      </c>
      <c r="W49">
        <v>0</v>
      </c>
      <c r="X49">
        <v>11.345000000000001</v>
      </c>
      <c r="Y49">
        <v>0</v>
      </c>
      <c r="Z49">
        <v>0</v>
      </c>
    </row>
    <row r="50" spans="1:26" x14ac:dyDescent="0.3">
      <c r="A50">
        <v>2663788</v>
      </c>
      <c r="B50">
        <v>1</v>
      </c>
      <c r="C50" t="s">
        <v>76</v>
      </c>
      <c r="D50" t="s">
        <v>79</v>
      </c>
      <c r="E50" t="s">
        <v>126</v>
      </c>
      <c r="F50" t="s">
        <v>293</v>
      </c>
      <c r="G50" t="s">
        <v>140</v>
      </c>
      <c r="H50" t="s">
        <v>47</v>
      </c>
      <c r="I50" t="s">
        <v>129</v>
      </c>
      <c r="J50" t="s">
        <v>130</v>
      </c>
      <c r="K50" t="s">
        <v>141</v>
      </c>
      <c r="L50" t="s">
        <v>294</v>
      </c>
      <c r="M50" t="s">
        <v>295</v>
      </c>
      <c r="N50">
        <v>6.8302777770000001</v>
      </c>
      <c r="O50">
        <v>0</v>
      </c>
      <c r="P50">
        <v>555</v>
      </c>
      <c r="Q50">
        <v>0</v>
      </c>
      <c r="R50">
        <v>0</v>
      </c>
      <c r="S50">
        <v>0</v>
      </c>
      <c r="T50">
        <v>0</v>
      </c>
      <c r="U50">
        <v>0</v>
      </c>
      <c r="V50">
        <v>3790.8041659999999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2663791</v>
      </c>
      <c r="B51">
        <v>1</v>
      </c>
      <c r="C51" t="s">
        <v>76</v>
      </c>
      <c r="D51" t="s">
        <v>89</v>
      </c>
      <c r="E51" t="s">
        <v>144</v>
      </c>
      <c r="F51" t="s">
        <v>296</v>
      </c>
      <c r="G51" t="s">
        <v>260</v>
      </c>
      <c r="H51" t="s">
        <v>46</v>
      </c>
      <c r="I51" t="s">
        <v>129</v>
      </c>
      <c r="J51" t="s">
        <v>130</v>
      </c>
      <c r="K51" t="s">
        <v>141</v>
      </c>
      <c r="L51" t="s">
        <v>297</v>
      </c>
      <c r="M51" t="s">
        <v>298</v>
      </c>
      <c r="N51">
        <v>3.113888888</v>
      </c>
      <c r="O51">
        <v>0</v>
      </c>
      <c r="P51">
        <v>9</v>
      </c>
      <c r="Q51">
        <v>0</v>
      </c>
      <c r="R51">
        <v>0</v>
      </c>
      <c r="S51">
        <v>0</v>
      </c>
      <c r="T51">
        <v>0</v>
      </c>
      <c r="U51">
        <v>0</v>
      </c>
      <c r="V51">
        <v>28.024999999999999</v>
      </c>
      <c r="W51">
        <v>0</v>
      </c>
      <c r="X51">
        <v>0</v>
      </c>
      <c r="Y51">
        <v>0</v>
      </c>
      <c r="Z51">
        <v>0</v>
      </c>
    </row>
    <row r="52" spans="1:26" x14ac:dyDescent="0.3">
      <c r="A52">
        <v>2663925</v>
      </c>
      <c r="B52">
        <v>1</v>
      </c>
      <c r="C52" t="s">
        <v>76</v>
      </c>
      <c r="D52" t="s">
        <v>93</v>
      </c>
      <c r="E52" t="s">
        <v>152</v>
      </c>
      <c r="F52" t="s">
        <v>299</v>
      </c>
      <c r="G52" t="s">
        <v>260</v>
      </c>
      <c r="H52" t="s">
        <v>47</v>
      </c>
      <c r="I52" t="s">
        <v>129</v>
      </c>
      <c r="J52" t="s">
        <v>130</v>
      </c>
      <c r="K52" t="s">
        <v>141</v>
      </c>
      <c r="L52" t="s">
        <v>300</v>
      </c>
      <c r="M52" t="s">
        <v>301</v>
      </c>
      <c r="N52">
        <v>7.233333333</v>
      </c>
      <c r="O52">
        <v>3</v>
      </c>
      <c r="P52">
        <v>963</v>
      </c>
      <c r="Q52">
        <v>0</v>
      </c>
      <c r="R52">
        <v>0</v>
      </c>
      <c r="S52">
        <v>0</v>
      </c>
      <c r="T52">
        <v>0</v>
      </c>
      <c r="U52">
        <v>21.7</v>
      </c>
      <c r="V52">
        <v>6965.7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2663793</v>
      </c>
      <c r="B53">
        <v>1</v>
      </c>
      <c r="C53" t="s">
        <v>77</v>
      </c>
      <c r="D53" t="s">
        <v>123</v>
      </c>
      <c r="E53" t="s">
        <v>134</v>
      </c>
      <c r="F53" t="s">
        <v>302</v>
      </c>
      <c r="G53" t="s">
        <v>260</v>
      </c>
      <c r="H53" t="s">
        <v>46</v>
      </c>
      <c r="I53" t="s">
        <v>129</v>
      </c>
      <c r="J53" t="s">
        <v>130</v>
      </c>
      <c r="K53" t="s">
        <v>141</v>
      </c>
      <c r="L53" t="s">
        <v>303</v>
      </c>
      <c r="M53" t="s">
        <v>304</v>
      </c>
      <c r="N53">
        <v>6.0027777770000004</v>
      </c>
      <c r="O53">
        <v>0</v>
      </c>
      <c r="P53">
        <v>161</v>
      </c>
      <c r="Q53">
        <v>0</v>
      </c>
      <c r="R53">
        <v>0</v>
      </c>
      <c r="S53">
        <v>0</v>
      </c>
      <c r="T53">
        <v>0</v>
      </c>
      <c r="U53">
        <v>0</v>
      </c>
      <c r="V53">
        <v>966.44722200000001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2663802</v>
      </c>
      <c r="B54">
        <v>1</v>
      </c>
      <c r="C54" t="s">
        <v>77</v>
      </c>
      <c r="D54" t="s">
        <v>117</v>
      </c>
      <c r="E54" t="s">
        <v>210</v>
      </c>
      <c r="F54" t="s">
        <v>305</v>
      </c>
      <c r="G54" t="s">
        <v>306</v>
      </c>
      <c r="H54" t="s">
        <v>46</v>
      </c>
      <c r="I54" t="s">
        <v>129</v>
      </c>
      <c r="J54" t="s">
        <v>15</v>
      </c>
      <c r="K54" t="s">
        <v>131</v>
      </c>
      <c r="L54" t="s">
        <v>307</v>
      </c>
      <c r="M54" t="s">
        <v>308</v>
      </c>
      <c r="N54">
        <v>1.9202777769999999</v>
      </c>
      <c r="O54">
        <v>0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1.9202779999999999</v>
      </c>
      <c r="Y54">
        <v>0</v>
      </c>
      <c r="Z54">
        <v>0</v>
      </c>
    </row>
    <row r="55" spans="1:26" x14ac:dyDescent="0.3">
      <c r="A55">
        <v>2663917</v>
      </c>
      <c r="B55">
        <v>1</v>
      </c>
      <c r="C55" t="s">
        <v>76</v>
      </c>
      <c r="D55" t="s">
        <v>99</v>
      </c>
      <c r="E55" t="s">
        <v>134</v>
      </c>
      <c r="F55" t="s">
        <v>309</v>
      </c>
      <c r="G55" t="s">
        <v>140</v>
      </c>
      <c r="H55" t="s">
        <v>46</v>
      </c>
      <c r="I55" t="s">
        <v>129</v>
      </c>
      <c r="J55" t="s">
        <v>130</v>
      </c>
      <c r="K55" t="s">
        <v>141</v>
      </c>
      <c r="L55" t="s">
        <v>310</v>
      </c>
      <c r="M55" t="s">
        <v>311</v>
      </c>
      <c r="N55">
        <v>5.9133333329999997</v>
      </c>
      <c r="O55">
        <v>0</v>
      </c>
      <c r="P55">
        <v>144</v>
      </c>
      <c r="Q55">
        <v>0</v>
      </c>
      <c r="R55">
        <v>0</v>
      </c>
      <c r="S55">
        <v>0</v>
      </c>
      <c r="T55">
        <v>0</v>
      </c>
      <c r="U55">
        <v>0</v>
      </c>
      <c r="V55">
        <v>851.52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2663800</v>
      </c>
      <c r="B56">
        <v>1</v>
      </c>
      <c r="C56" t="s">
        <v>76</v>
      </c>
      <c r="D56" t="s">
        <v>90</v>
      </c>
      <c r="E56" t="s">
        <v>134</v>
      </c>
      <c r="F56" t="s">
        <v>312</v>
      </c>
      <c r="G56" t="s">
        <v>146</v>
      </c>
      <c r="H56" t="s">
        <v>46</v>
      </c>
      <c r="I56" t="s">
        <v>129</v>
      </c>
      <c r="J56" t="s">
        <v>130</v>
      </c>
      <c r="K56" t="s">
        <v>131</v>
      </c>
      <c r="L56" t="s">
        <v>313</v>
      </c>
      <c r="M56" t="s">
        <v>314</v>
      </c>
      <c r="N56">
        <v>0.22416666599999999</v>
      </c>
      <c r="O56">
        <v>0</v>
      </c>
      <c r="P56">
        <v>0</v>
      </c>
      <c r="Q56">
        <v>0</v>
      </c>
      <c r="R56">
        <v>0</v>
      </c>
      <c r="S56">
        <v>0</v>
      </c>
      <c r="T56">
        <v>335</v>
      </c>
      <c r="U56">
        <v>0</v>
      </c>
      <c r="V56">
        <v>0</v>
      </c>
      <c r="W56">
        <v>0</v>
      </c>
      <c r="X56">
        <v>0</v>
      </c>
      <c r="Y56">
        <v>0</v>
      </c>
      <c r="Z56">
        <v>75.095832999999999</v>
      </c>
    </row>
    <row r="57" spans="1:26" x14ac:dyDescent="0.3">
      <c r="A57">
        <v>2663805</v>
      </c>
      <c r="B57">
        <v>1</v>
      </c>
      <c r="C57" t="s">
        <v>76</v>
      </c>
      <c r="D57" t="s">
        <v>87</v>
      </c>
      <c r="E57" t="s">
        <v>156</v>
      </c>
      <c r="F57" t="s">
        <v>315</v>
      </c>
      <c r="G57" t="s">
        <v>140</v>
      </c>
      <c r="H57" t="s">
        <v>47</v>
      </c>
      <c r="I57" t="s">
        <v>129</v>
      </c>
      <c r="J57" t="s">
        <v>130</v>
      </c>
      <c r="K57" t="s">
        <v>141</v>
      </c>
      <c r="L57" t="s">
        <v>316</v>
      </c>
      <c r="M57" t="s">
        <v>317</v>
      </c>
      <c r="N57">
        <v>3.2574999999999998</v>
      </c>
      <c r="O57">
        <v>6</v>
      </c>
      <c r="P57">
        <v>0</v>
      </c>
      <c r="Q57">
        <v>16</v>
      </c>
      <c r="R57">
        <v>97</v>
      </c>
      <c r="S57">
        <v>0</v>
      </c>
      <c r="T57">
        <v>0</v>
      </c>
      <c r="U57">
        <v>19.545000000000002</v>
      </c>
      <c r="V57">
        <v>0</v>
      </c>
      <c r="W57">
        <v>52.12</v>
      </c>
      <c r="X57">
        <v>315.97750000000002</v>
      </c>
      <c r="Y57">
        <v>0</v>
      </c>
      <c r="Z57">
        <v>0</v>
      </c>
    </row>
    <row r="58" spans="1:26" x14ac:dyDescent="0.3">
      <c r="A58">
        <v>2663799</v>
      </c>
      <c r="B58">
        <v>1</v>
      </c>
      <c r="C58" t="s">
        <v>76</v>
      </c>
      <c r="D58" t="s">
        <v>100</v>
      </c>
      <c r="E58" t="s">
        <v>134</v>
      </c>
      <c r="F58" t="s">
        <v>318</v>
      </c>
      <c r="G58" t="s">
        <v>319</v>
      </c>
      <c r="H58" t="s">
        <v>46</v>
      </c>
      <c r="I58" t="s">
        <v>129</v>
      </c>
      <c r="J58" t="s">
        <v>130</v>
      </c>
      <c r="K58" t="s">
        <v>141</v>
      </c>
      <c r="L58" t="s">
        <v>320</v>
      </c>
      <c r="M58" t="s">
        <v>321</v>
      </c>
      <c r="N58">
        <v>0.87277777700000003</v>
      </c>
      <c r="O58">
        <v>0</v>
      </c>
      <c r="P58">
        <v>61</v>
      </c>
      <c r="Q58">
        <v>0</v>
      </c>
      <c r="R58">
        <v>0</v>
      </c>
      <c r="S58">
        <v>0</v>
      </c>
      <c r="T58">
        <v>0</v>
      </c>
      <c r="U58">
        <v>0</v>
      </c>
      <c r="V58">
        <v>53.239443999999999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2663798</v>
      </c>
      <c r="B59">
        <v>1</v>
      </c>
      <c r="C59" t="s">
        <v>76</v>
      </c>
      <c r="D59" t="s">
        <v>80</v>
      </c>
      <c r="E59" t="s">
        <v>134</v>
      </c>
      <c r="F59" t="s">
        <v>322</v>
      </c>
      <c r="G59" t="s">
        <v>260</v>
      </c>
      <c r="H59" t="s">
        <v>46</v>
      </c>
      <c r="I59" t="s">
        <v>129</v>
      </c>
      <c r="J59" t="s">
        <v>130</v>
      </c>
      <c r="K59" t="s">
        <v>141</v>
      </c>
      <c r="L59" t="s">
        <v>323</v>
      </c>
      <c r="M59" t="s">
        <v>324</v>
      </c>
      <c r="N59">
        <v>6.8952777770000004</v>
      </c>
      <c r="O59">
        <v>0</v>
      </c>
      <c r="P59">
        <v>750</v>
      </c>
      <c r="Q59">
        <v>0</v>
      </c>
      <c r="R59">
        <v>0</v>
      </c>
      <c r="S59">
        <v>0</v>
      </c>
      <c r="T59">
        <v>0</v>
      </c>
      <c r="U59">
        <v>0</v>
      </c>
      <c r="V59">
        <v>5171.4583329999996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2663801</v>
      </c>
      <c r="B60">
        <v>1</v>
      </c>
      <c r="C60" t="s">
        <v>77</v>
      </c>
      <c r="D60" t="s">
        <v>124</v>
      </c>
      <c r="E60" t="s">
        <v>325</v>
      </c>
      <c r="F60" t="s">
        <v>326</v>
      </c>
      <c r="G60" t="s">
        <v>140</v>
      </c>
      <c r="H60" t="s">
        <v>47</v>
      </c>
      <c r="I60" t="s">
        <v>129</v>
      </c>
      <c r="J60" t="s">
        <v>130</v>
      </c>
      <c r="K60" t="s">
        <v>141</v>
      </c>
      <c r="L60" t="s">
        <v>327</v>
      </c>
      <c r="M60" t="s">
        <v>328</v>
      </c>
      <c r="N60">
        <v>3.156111111</v>
      </c>
      <c r="O60">
        <v>61</v>
      </c>
      <c r="P60">
        <v>1389</v>
      </c>
      <c r="Q60">
        <v>0</v>
      </c>
      <c r="R60">
        <v>0</v>
      </c>
      <c r="S60">
        <v>0</v>
      </c>
      <c r="T60">
        <v>0</v>
      </c>
      <c r="U60">
        <v>192.52277799999999</v>
      </c>
      <c r="V60">
        <v>4383.8383329999997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2663803</v>
      </c>
      <c r="B61">
        <v>1</v>
      </c>
      <c r="C61" t="s">
        <v>77</v>
      </c>
      <c r="D61" t="s">
        <v>118</v>
      </c>
      <c r="E61" t="s">
        <v>126</v>
      </c>
      <c r="F61" t="s">
        <v>329</v>
      </c>
      <c r="G61" t="s">
        <v>260</v>
      </c>
      <c r="H61" t="s">
        <v>47</v>
      </c>
      <c r="I61" t="s">
        <v>129</v>
      </c>
      <c r="J61" t="s">
        <v>130</v>
      </c>
      <c r="K61" t="s">
        <v>141</v>
      </c>
      <c r="L61" t="s">
        <v>330</v>
      </c>
      <c r="M61" t="s">
        <v>331</v>
      </c>
      <c r="N61">
        <v>1.1811111110000001</v>
      </c>
      <c r="O61">
        <v>2</v>
      </c>
      <c r="P61">
        <v>16</v>
      </c>
      <c r="Q61">
        <v>1</v>
      </c>
      <c r="R61">
        <v>81</v>
      </c>
      <c r="S61">
        <v>0</v>
      </c>
      <c r="T61">
        <v>0</v>
      </c>
      <c r="U61">
        <v>2.362222</v>
      </c>
      <c r="V61">
        <v>18.897777999999999</v>
      </c>
      <c r="W61">
        <v>1.181111</v>
      </c>
      <c r="X61">
        <v>95.67</v>
      </c>
      <c r="Y61">
        <v>0</v>
      </c>
      <c r="Z61">
        <v>0</v>
      </c>
    </row>
    <row r="62" spans="1:26" x14ac:dyDescent="0.3">
      <c r="A62">
        <v>2663808</v>
      </c>
      <c r="B62">
        <v>1</v>
      </c>
      <c r="C62" t="s">
        <v>77</v>
      </c>
      <c r="D62" t="s">
        <v>116</v>
      </c>
      <c r="E62" t="s">
        <v>134</v>
      </c>
      <c r="F62" t="s">
        <v>332</v>
      </c>
      <c r="G62" t="s">
        <v>260</v>
      </c>
      <c r="H62" t="s">
        <v>46</v>
      </c>
      <c r="I62" t="s">
        <v>129</v>
      </c>
      <c r="J62" t="s">
        <v>130</v>
      </c>
      <c r="K62" t="s">
        <v>141</v>
      </c>
      <c r="L62" t="s">
        <v>333</v>
      </c>
      <c r="M62" t="s">
        <v>334</v>
      </c>
      <c r="N62">
        <v>7.5808333330000002</v>
      </c>
      <c r="O62">
        <v>0</v>
      </c>
      <c r="P62">
        <v>0</v>
      </c>
      <c r="Q62">
        <v>0</v>
      </c>
      <c r="R62">
        <v>0</v>
      </c>
      <c r="S62">
        <v>0</v>
      </c>
      <c r="T62">
        <v>221</v>
      </c>
      <c r="U62">
        <v>0</v>
      </c>
      <c r="V62">
        <v>0</v>
      </c>
      <c r="W62">
        <v>0</v>
      </c>
      <c r="X62">
        <v>0</v>
      </c>
      <c r="Y62">
        <v>0</v>
      </c>
      <c r="Z62">
        <v>1675.364167</v>
      </c>
    </row>
    <row r="63" spans="1:26" x14ac:dyDescent="0.3">
      <c r="A63">
        <v>2663796</v>
      </c>
      <c r="B63">
        <v>2</v>
      </c>
      <c r="C63" t="s">
        <v>76</v>
      </c>
      <c r="D63" t="s">
        <v>84</v>
      </c>
      <c r="E63" t="s">
        <v>134</v>
      </c>
      <c r="F63" t="s">
        <v>335</v>
      </c>
      <c r="G63" t="s">
        <v>260</v>
      </c>
      <c r="H63" t="s">
        <v>46</v>
      </c>
      <c r="I63" t="s">
        <v>129</v>
      </c>
      <c r="J63" t="s">
        <v>130</v>
      </c>
      <c r="K63" t="s">
        <v>141</v>
      </c>
      <c r="L63" t="s">
        <v>268</v>
      </c>
      <c r="M63" t="s">
        <v>336</v>
      </c>
      <c r="N63">
        <v>0.573333333</v>
      </c>
      <c r="O63">
        <v>0</v>
      </c>
      <c r="P63">
        <v>211</v>
      </c>
      <c r="Q63">
        <v>0</v>
      </c>
      <c r="R63">
        <v>0</v>
      </c>
      <c r="S63">
        <v>0</v>
      </c>
      <c r="T63">
        <v>0</v>
      </c>
      <c r="U63">
        <v>0</v>
      </c>
      <c r="V63">
        <v>120.973333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2663907</v>
      </c>
      <c r="B64">
        <v>1</v>
      </c>
      <c r="C64" t="s">
        <v>76</v>
      </c>
      <c r="D64" t="s">
        <v>95</v>
      </c>
      <c r="E64" t="s">
        <v>134</v>
      </c>
      <c r="F64" t="s">
        <v>337</v>
      </c>
      <c r="G64" t="s">
        <v>260</v>
      </c>
      <c r="H64" t="s">
        <v>46</v>
      </c>
      <c r="I64" t="s">
        <v>129</v>
      </c>
      <c r="J64" t="s">
        <v>130</v>
      </c>
      <c r="K64" t="s">
        <v>141</v>
      </c>
      <c r="L64" t="s">
        <v>338</v>
      </c>
      <c r="M64" t="s">
        <v>339</v>
      </c>
      <c r="N64">
        <v>7.2625000000000002</v>
      </c>
      <c r="O64">
        <v>0</v>
      </c>
      <c r="P64">
        <v>272</v>
      </c>
      <c r="Q64">
        <v>0</v>
      </c>
      <c r="R64">
        <v>0</v>
      </c>
      <c r="S64">
        <v>0</v>
      </c>
      <c r="T64">
        <v>0</v>
      </c>
      <c r="U64">
        <v>0</v>
      </c>
      <c r="V64">
        <v>1975.4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2663811</v>
      </c>
      <c r="B65">
        <v>1</v>
      </c>
      <c r="C65" t="s">
        <v>77</v>
      </c>
      <c r="D65" t="s">
        <v>109</v>
      </c>
      <c r="E65" t="s">
        <v>152</v>
      </c>
      <c r="F65" t="s">
        <v>340</v>
      </c>
      <c r="G65" t="s">
        <v>169</v>
      </c>
      <c r="H65" t="s">
        <v>47</v>
      </c>
      <c r="I65" t="s">
        <v>129</v>
      </c>
      <c r="J65" t="s">
        <v>130</v>
      </c>
      <c r="K65" t="s">
        <v>131</v>
      </c>
      <c r="L65" t="s">
        <v>341</v>
      </c>
      <c r="M65" t="s">
        <v>342</v>
      </c>
      <c r="N65">
        <v>0.92777777699999997</v>
      </c>
      <c r="O65">
        <v>0</v>
      </c>
      <c r="P65">
        <v>0</v>
      </c>
      <c r="Q65">
        <v>43</v>
      </c>
      <c r="R65">
        <v>59</v>
      </c>
      <c r="S65">
        <v>150</v>
      </c>
      <c r="T65">
        <v>539</v>
      </c>
      <c r="U65">
        <v>0</v>
      </c>
      <c r="V65">
        <v>0</v>
      </c>
      <c r="W65">
        <v>39.894444</v>
      </c>
      <c r="X65">
        <v>54.738889</v>
      </c>
      <c r="Y65">
        <v>139.16666699999999</v>
      </c>
      <c r="Z65">
        <v>500.07222200000001</v>
      </c>
    </row>
    <row r="66" spans="1:26" x14ac:dyDescent="0.3">
      <c r="A66">
        <v>2663812</v>
      </c>
      <c r="B66">
        <v>1</v>
      </c>
      <c r="C66" t="s">
        <v>76</v>
      </c>
      <c r="D66" t="s">
        <v>87</v>
      </c>
      <c r="E66" t="s">
        <v>156</v>
      </c>
      <c r="F66" t="s">
        <v>343</v>
      </c>
      <c r="G66" t="s">
        <v>140</v>
      </c>
      <c r="H66" t="s">
        <v>47</v>
      </c>
      <c r="I66" t="s">
        <v>129</v>
      </c>
      <c r="J66" t="s">
        <v>130</v>
      </c>
      <c r="K66" t="s">
        <v>141</v>
      </c>
      <c r="L66" t="s">
        <v>344</v>
      </c>
      <c r="M66" t="s">
        <v>345</v>
      </c>
      <c r="N66">
        <v>3.1927777769999999</v>
      </c>
      <c r="O66">
        <v>0</v>
      </c>
      <c r="P66">
        <v>0</v>
      </c>
      <c r="Q66">
        <v>5</v>
      </c>
      <c r="R66">
        <v>223</v>
      </c>
      <c r="S66">
        <v>0</v>
      </c>
      <c r="T66">
        <v>0</v>
      </c>
      <c r="U66">
        <v>0</v>
      </c>
      <c r="V66">
        <v>0</v>
      </c>
      <c r="W66">
        <v>15.963889</v>
      </c>
      <c r="X66">
        <v>711.98944400000005</v>
      </c>
      <c r="Y66">
        <v>0</v>
      </c>
      <c r="Z66">
        <v>0</v>
      </c>
    </row>
    <row r="67" spans="1:26" x14ac:dyDescent="0.3">
      <c r="A67">
        <v>2663813</v>
      </c>
      <c r="B67">
        <v>1</v>
      </c>
      <c r="C67" t="s">
        <v>76</v>
      </c>
      <c r="D67" t="s">
        <v>88</v>
      </c>
      <c r="E67" t="s">
        <v>134</v>
      </c>
      <c r="F67" t="s">
        <v>346</v>
      </c>
      <c r="G67" t="s">
        <v>260</v>
      </c>
      <c r="H67" t="s">
        <v>46</v>
      </c>
      <c r="I67" t="s">
        <v>129</v>
      </c>
      <c r="J67" t="s">
        <v>130</v>
      </c>
      <c r="K67" t="s">
        <v>141</v>
      </c>
      <c r="L67" t="s">
        <v>347</v>
      </c>
      <c r="M67" t="s">
        <v>348</v>
      </c>
      <c r="N67">
        <v>7.3877777770000002</v>
      </c>
      <c r="O67">
        <v>0</v>
      </c>
      <c r="P67">
        <v>29</v>
      </c>
      <c r="Q67">
        <v>0</v>
      </c>
      <c r="R67">
        <v>0</v>
      </c>
      <c r="S67">
        <v>0</v>
      </c>
      <c r="T67">
        <v>0</v>
      </c>
      <c r="U67">
        <v>0</v>
      </c>
      <c r="V67">
        <v>214.24555599999999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2663815</v>
      </c>
      <c r="B68">
        <v>1</v>
      </c>
      <c r="C68" t="s">
        <v>77</v>
      </c>
      <c r="D68" t="s">
        <v>113</v>
      </c>
      <c r="E68" t="s">
        <v>126</v>
      </c>
      <c r="F68" t="s">
        <v>349</v>
      </c>
      <c r="G68" t="s">
        <v>260</v>
      </c>
      <c r="H68" t="s">
        <v>47</v>
      </c>
      <c r="I68" t="s">
        <v>129</v>
      </c>
      <c r="J68" t="s">
        <v>130</v>
      </c>
      <c r="K68" t="s">
        <v>141</v>
      </c>
      <c r="L68" t="s">
        <v>350</v>
      </c>
      <c r="M68" t="s">
        <v>351</v>
      </c>
      <c r="N68">
        <v>6.2072222220000004</v>
      </c>
      <c r="O68">
        <v>0</v>
      </c>
      <c r="P68">
        <v>0</v>
      </c>
      <c r="Q68">
        <v>30</v>
      </c>
      <c r="R68">
        <v>1355</v>
      </c>
      <c r="S68">
        <v>113</v>
      </c>
      <c r="T68">
        <v>1095</v>
      </c>
      <c r="U68">
        <v>0</v>
      </c>
      <c r="V68">
        <v>0</v>
      </c>
      <c r="W68">
        <v>186.216667</v>
      </c>
      <c r="X68">
        <v>8410.7861109999994</v>
      </c>
      <c r="Y68">
        <v>701.416111</v>
      </c>
      <c r="Z68">
        <v>6796.9083330000003</v>
      </c>
    </row>
    <row r="69" spans="1:26" x14ac:dyDescent="0.3">
      <c r="A69">
        <v>2663750</v>
      </c>
      <c r="B69">
        <v>2</v>
      </c>
      <c r="C69" t="s">
        <v>76</v>
      </c>
      <c r="D69" t="s">
        <v>101</v>
      </c>
      <c r="E69" t="s">
        <v>152</v>
      </c>
      <c r="F69" t="s">
        <v>352</v>
      </c>
      <c r="G69" t="s">
        <v>128</v>
      </c>
      <c r="H69" t="s">
        <v>47</v>
      </c>
      <c r="I69" t="s">
        <v>129</v>
      </c>
      <c r="J69" t="s">
        <v>130</v>
      </c>
      <c r="K69" t="s">
        <v>131</v>
      </c>
      <c r="L69" t="s">
        <v>220</v>
      </c>
      <c r="M69" t="s">
        <v>353</v>
      </c>
      <c r="N69">
        <v>0.42944444399999998</v>
      </c>
      <c r="O69">
        <v>83</v>
      </c>
      <c r="P69">
        <v>543</v>
      </c>
      <c r="Q69">
        <v>0</v>
      </c>
      <c r="R69">
        <v>0</v>
      </c>
      <c r="S69">
        <v>0</v>
      </c>
      <c r="T69">
        <v>0</v>
      </c>
      <c r="U69">
        <v>35.643889000000001</v>
      </c>
      <c r="V69">
        <v>233.188333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2663822</v>
      </c>
      <c r="B70">
        <v>1</v>
      </c>
      <c r="C70" t="s">
        <v>76</v>
      </c>
      <c r="D70" t="s">
        <v>87</v>
      </c>
      <c r="E70" t="s">
        <v>156</v>
      </c>
      <c r="F70" t="s">
        <v>354</v>
      </c>
      <c r="G70" t="s">
        <v>140</v>
      </c>
      <c r="H70" t="s">
        <v>47</v>
      </c>
      <c r="I70" t="s">
        <v>129</v>
      </c>
      <c r="J70" t="s">
        <v>130</v>
      </c>
      <c r="K70" t="s">
        <v>141</v>
      </c>
      <c r="L70" t="s">
        <v>355</v>
      </c>
      <c r="M70" t="s">
        <v>356</v>
      </c>
      <c r="N70">
        <v>3.1572222220000001</v>
      </c>
      <c r="O70">
        <v>0</v>
      </c>
      <c r="P70">
        <v>0</v>
      </c>
      <c r="Q70">
        <v>2</v>
      </c>
      <c r="R70">
        <v>5</v>
      </c>
      <c r="S70">
        <v>0</v>
      </c>
      <c r="T70">
        <v>0</v>
      </c>
      <c r="U70">
        <v>0</v>
      </c>
      <c r="V70">
        <v>0</v>
      </c>
      <c r="W70">
        <v>6.3144439999999999</v>
      </c>
      <c r="X70">
        <v>15.786111</v>
      </c>
      <c r="Y70">
        <v>0</v>
      </c>
      <c r="Z70">
        <v>0</v>
      </c>
    </row>
    <row r="71" spans="1:26" x14ac:dyDescent="0.3">
      <c r="A71">
        <v>2663824</v>
      </c>
      <c r="B71">
        <v>1</v>
      </c>
      <c r="C71" t="s">
        <v>76</v>
      </c>
      <c r="D71" t="s">
        <v>90</v>
      </c>
      <c r="E71" t="s">
        <v>144</v>
      </c>
      <c r="F71" t="s">
        <v>357</v>
      </c>
      <c r="G71" t="s">
        <v>260</v>
      </c>
      <c r="H71" t="s">
        <v>46</v>
      </c>
      <c r="I71" t="s">
        <v>129</v>
      </c>
      <c r="J71" t="s">
        <v>130</v>
      </c>
      <c r="K71" t="s">
        <v>141</v>
      </c>
      <c r="L71" t="s">
        <v>358</v>
      </c>
      <c r="M71" t="s">
        <v>359</v>
      </c>
      <c r="N71">
        <v>7.7738888880000001</v>
      </c>
      <c r="O71">
        <v>0</v>
      </c>
      <c r="P71">
        <v>0</v>
      </c>
      <c r="Q71">
        <v>0</v>
      </c>
      <c r="R71">
        <v>0</v>
      </c>
      <c r="S71">
        <v>0</v>
      </c>
      <c r="T71">
        <v>79</v>
      </c>
      <c r="U71">
        <v>0</v>
      </c>
      <c r="V71">
        <v>0</v>
      </c>
      <c r="W71">
        <v>0</v>
      </c>
      <c r="X71">
        <v>0</v>
      </c>
      <c r="Y71">
        <v>0</v>
      </c>
      <c r="Z71">
        <v>614.13722199999995</v>
      </c>
    </row>
    <row r="72" spans="1:26" x14ac:dyDescent="0.3">
      <c r="A72">
        <v>2664024</v>
      </c>
      <c r="B72">
        <v>1</v>
      </c>
      <c r="C72" t="s">
        <v>77</v>
      </c>
      <c r="D72" t="s">
        <v>112</v>
      </c>
      <c r="E72" t="s">
        <v>134</v>
      </c>
      <c r="F72" t="s">
        <v>360</v>
      </c>
      <c r="G72" t="s">
        <v>140</v>
      </c>
      <c r="H72" t="s">
        <v>46</v>
      </c>
      <c r="I72" t="s">
        <v>129</v>
      </c>
      <c r="J72" t="s">
        <v>130</v>
      </c>
      <c r="K72" t="s">
        <v>141</v>
      </c>
      <c r="L72" t="s">
        <v>361</v>
      </c>
      <c r="M72" t="s">
        <v>362</v>
      </c>
      <c r="N72">
        <v>4.9569444440000003</v>
      </c>
      <c r="O72">
        <v>0</v>
      </c>
      <c r="P72">
        <v>0</v>
      </c>
      <c r="Q72">
        <v>0</v>
      </c>
      <c r="R72">
        <v>39</v>
      </c>
      <c r="S72">
        <v>0</v>
      </c>
      <c r="T72">
        <v>0</v>
      </c>
      <c r="U72">
        <v>0</v>
      </c>
      <c r="V72">
        <v>0</v>
      </c>
      <c r="W72">
        <v>0</v>
      </c>
      <c r="X72">
        <v>193.32083299999999</v>
      </c>
      <c r="Y72">
        <v>0</v>
      </c>
      <c r="Z72">
        <v>0</v>
      </c>
    </row>
    <row r="73" spans="1:26" x14ac:dyDescent="0.3">
      <c r="A73">
        <v>2663828</v>
      </c>
      <c r="B73">
        <v>1</v>
      </c>
      <c r="C73" t="s">
        <v>77</v>
      </c>
      <c r="D73" t="s">
        <v>113</v>
      </c>
      <c r="E73" t="s">
        <v>152</v>
      </c>
      <c r="F73" t="s">
        <v>363</v>
      </c>
      <c r="G73" t="s">
        <v>169</v>
      </c>
      <c r="H73" t="s">
        <v>47</v>
      </c>
      <c r="I73" t="s">
        <v>129</v>
      </c>
      <c r="J73" t="s">
        <v>130</v>
      </c>
      <c r="K73" t="s">
        <v>131</v>
      </c>
      <c r="L73" t="s">
        <v>364</v>
      </c>
      <c r="M73" t="s">
        <v>365</v>
      </c>
      <c r="N73">
        <v>0.37305555499999998</v>
      </c>
      <c r="O73">
        <v>0</v>
      </c>
      <c r="P73">
        <v>0</v>
      </c>
      <c r="Q73">
        <v>21</v>
      </c>
      <c r="R73">
        <v>96</v>
      </c>
      <c r="S73">
        <v>12</v>
      </c>
      <c r="T73">
        <v>213</v>
      </c>
      <c r="U73">
        <v>0</v>
      </c>
      <c r="V73">
        <v>0</v>
      </c>
      <c r="W73">
        <v>7.8341669999999999</v>
      </c>
      <c r="X73">
        <v>35.813333</v>
      </c>
      <c r="Y73">
        <v>4.476667</v>
      </c>
      <c r="Z73">
        <v>79.460832999999994</v>
      </c>
    </row>
    <row r="74" spans="1:26" x14ac:dyDescent="0.3">
      <c r="A74">
        <v>2663829</v>
      </c>
      <c r="B74">
        <v>1</v>
      </c>
      <c r="C74" t="s">
        <v>77</v>
      </c>
      <c r="D74" t="s">
        <v>119</v>
      </c>
      <c r="E74" t="s">
        <v>134</v>
      </c>
      <c r="F74" t="s">
        <v>366</v>
      </c>
      <c r="G74" t="s">
        <v>140</v>
      </c>
      <c r="H74" t="s">
        <v>46</v>
      </c>
      <c r="I74" t="s">
        <v>129</v>
      </c>
      <c r="J74" t="s">
        <v>130</v>
      </c>
      <c r="K74" t="s">
        <v>141</v>
      </c>
      <c r="L74" t="s">
        <v>367</v>
      </c>
      <c r="M74" t="s">
        <v>368</v>
      </c>
      <c r="N74">
        <v>2.4727777770000001</v>
      </c>
      <c r="O74">
        <v>0</v>
      </c>
      <c r="P74">
        <v>12</v>
      </c>
      <c r="Q74">
        <v>0</v>
      </c>
      <c r="R74">
        <v>0</v>
      </c>
      <c r="S74">
        <v>0</v>
      </c>
      <c r="T74">
        <v>0</v>
      </c>
      <c r="U74">
        <v>0</v>
      </c>
      <c r="V74">
        <v>29.673333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2663830</v>
      </c>
      <c r="B75">
        <v>1</v>
      </c>
      <c r="C75" t="s">
        <v>76</v>
      </c>
      <c r="D75" t="s">
        <v>82</v>
      </c>
      <c r="E75" t="s">
        <v>134</v>
      </c>
      <c r="F75" t="s">
        <v>369</v>
      </c>
      <c r="G75" t="s">
        <v>260</v>
      </c>
      <c r="H75" t="s">
        <v>46</v>
      </c>
      <c r="I75" t="s">
        <v>129</v>
      </c>
      <c r="J75" t="s">
        <v>130</v>
      </c>
      <c r="K75" t="s">
        <v>141</v>
      </c>
      <c r="L75" t="s">
        <v>370</v>
      </c>
      <c r="M75" t="s">
        <v>371</v>
      </c>
      <c r="N75">
        <v>6.8544444440000003</v>
      </c>
      <c r="O75">
        <v>0</v>
      </c>
      <c r="P75">
        <v>137</v>
      </c>
      <c r="Q75">
        <v>0</v>
      </c>
      <c r="R75">
        <v>0</v>
      </c>
      <c r="S75">
        <v>0</v>
      </c>
      <c r="T75">
        <v>0</v>
      </c>
      <c r="U75">
        <v>0</v>
      </c>
      <c r="V75">
        <v>939.05888900000002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2663834</v>
      </c>
      <c r="B76">
        <v>1</v>
      </c>
      <c r="C76" t="s">
        <v>76</v>
      </c>
      <c r="D76" t="s">
        <v>80</v>
      </c>
      <c r="E76" t="s">
        <v>134</v>
      </c>
      <c r="F76" t="s">
        <v>372</v>
      </c>
      <c r="G76" t="s">
        <v>146</v>
      </c>
      <c r="H76" t="s">
        <v>46</v>
      </c>
      <c r="I76" t="s">
        <v>129</v>
      </c>
      <c r="J76" t="s">
        <v>130</v>
      </c>
      <c r="K76" t="s">
        <v>131</v>
      </c>
      <c r="L76" t="s">
        <v>373</v>
      </c>
      <c r="M76" t="s">
        <v>374</v>
      </c>
      <c r="N76">
        <v>0.46111111100000002</v>
      </c>
      <c r="O76">
        <v>0</v>
      </c>
      <c r="P76">
        <v>1240</v>
      </c>
      <c r="Q76">
        <v>0</v>
      </c>
      <c r="R76">
        <v>0</v>
      </c>
      <c r="S76">
        <v>0</v>
      </c>
      <c r="T76">
        <v>0</v>
      </c>
      <c r="U76">
        <v>0</v>
      </c>
      <c r="V76">
        <v>571.77777800000001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2663833</v>
      </c>
      <c r="B77">
        <v>1</v>
      </c>
      <c r="C77" t="s">
        <v>76</v>
      </c>
      <c r="D77" t="s">
        <v>97</v>
      </c>
      <c r="E77" t="s">
        <v>156</v>
      </c>
      <c r="F77" t="s">
        <v>375</v>
      </c>
      <c r="G77" t="s">
        <v>169</v>
      </c>
      <c r="H77" t="s">
        <v>47</v>
      </c>
      <c r="I77" t="s">
        <v>129</v>
      </c>
      <c r="J77" t="s">
        <v>130</v>
      </c>
      <c r="K77" t="s">
        <v>131</v>
      </c>
      <c r="L77" t="s">
        <v>245</v>
      </c>
      <c r="M77" t="s">
        <v>376</v>
      </c>
      <c r="N77">
        <v>0.161111111</v>
      </c>
      <c r="O77">
        <v>1</v>
      </c>
      <c r="P77">
        <v>2784</v>
      </c>
      <c r="Q77">
        <v>0</v>
      </c>
      <c r="R77">
        <v>0</v>
      </c>
      <c r="S77">
        <v>0</v>
      </c>
      <c r="T77">
        <v>0</v>
      </c>
      <c r="U77">
        <v>0.161111</v>
      </c>
      <c r="V77">
        <v>448.53333300000003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2663836</v>
      </c>
      <c r="B78">
        <v>1</v>
      </c>
      <c r="C78" t="s">
        <v>76</v>
      </c>
      <c r="D78" t="s">
        <v>78</v>
      </c>
      <c r="E78" t="s">
        <v>172</v>
      </c>
      <c r="F78" t="s">
        <v>173</v>
      </c>
      <c r="G78" t="s">
        <v>174</v>
      </c>
      <c r="H78" t="s">
        <v>46</v>
      </c>
      <c r="I78" t="s">
        <v>129</v>
      </c>
      <c r="J78" t="s">
        <v>130</v>
      </c>
      <c r="K78" t="s">
        <v>131</v>
      </c>
      <c r="L78" t="s">
        <v>377</v>
      </c>
      <c r="M78" t="s">
        <v>378</v>
      </c>
      <c r="N78">
        <v>0.45611111100000001</v>
      </c>
      <c r="O78">
        <v>0</v>
      </c>
      <c r="P78">
        <v>167</v>
      </c>
      <c r="Q78">
        <v>0</v>
      </c>
      <c r="R78">
        <v>0</v>
      </c>
      <c r="S78">
        <v>0</v>
      </c>
      <c r="T78">
        <v>0</v>
      </c>
      <c r="U78">
        <v>0</v>
      </c>
      <c r="V78">
        <v>76.170556000000005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2663838</v>
      </c>
      <c r="B79">
        <v>1</v>
      </c>
      <c r="C79" t="s">
        <v>76</v>
      </c>
      <c r="D79" t="s">
        <v>93</v>
      </c>
      <c r="E79" t="s">
        <v>134</v>
      </c>
      <c r="F79" t="s">
        <v>379</v>
      </c>
      <c r="G79" t="s">
        <v>260</v>
      </c>
      <c r="H79" t="s">
        <v>46</v>
      </c>
      <c r="I79" t="s">
        <v>129</v>
      </c>
      <c r="J79" t="s">
        <v>130</v>
      </c>
      <c r="K79" t="s">
        <v>141</v>
      </c>
      <c r="L79" t="s">
        <v>380</v>
      </c>
      <c r="M79" t="s">
        <v>381</v>
      </c>
      <c r="N79">
        <v>7.6849999999999996</v>
      </c>
      <c r="O79">
        <v>0</v>
      </c>
      <c r="P79">
        <v>204</v>
      </c>
      <c r="Q79">
        <v>0</v>
      </c>
      <c r="R79">
        <v>0</v>
      </c>
      <c r="S79">
        <v>0</v>
      </c>
      <c r="T79">
        <v>0</v>
      </c>
      <c r="U79">
        <v>0</v>
      </c>
      <c r="V79">
        <v>1567.74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2663839</v>
      </c>
      <c r="B80">
        <v>1</v>
      </c>
      <c r="C80" t="s">
        <v>76</v>
      </c>
      <c r="D80" t="s">
        <v>102</v>
      </c>
      <c r="E80" t="s">
        <v>144</v>
      </c>
      <c r="F80" t="s">
        <v>382</v>
      </c>
      <c r="G80" t="s">
        <v>146</v>
      </c>
      <c r="H80" t="s">
        <v>46</v>
      </c>
      <c r="I80" t="s">
        <v>129</v>
      </c>
      <c r="J80" t="s">
        <v>130</v>
      </c>
      <c r="K80" t="s">
        <v>131</v>
      </c>
      <c r="L80" t="s">
        <v>383</v>
      </c>
      <c r="M80" t="s">
        <v>384</v>
      </c>
      <c r="N80">
        <v>1.102777777</v>
      </c>
      <c r="O80">
        <v>0</v>
      </c>
      <c r="P80">
        <v>23</v>
      </c>
      <c r="Q80">
        <v>0</v>
      </c>
      <c r="R80">
        <v>0</v>
      </c>
      <c r="S80">
        <v>0</v>
      </c>
      <c r="T80">
        <v>0</v>
      </c>
      <c r="U80">
        <v>0</v>
      </c>
      <c r="V80">
        <v>25.363889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2663844</v>
      </c>
      <c r="B81">
        <v>1</v>
      </c>
      <c r="C81" t="s">
        <v>76</v>
      </c>
      <c r="D81" t="s">
        <v>90</v>
      </c>
      <c r="E81" t="s">
        <v>134</v>
      </c>
      <c r="F81" t="s">
        <v>385</v>
      </c>
      <c r="G81" t="s">
        <v>140</v>
      </c>
      <c r="H81" t="s">
        <v>46</v>
      </c>
      <c r="I81" t="s">
        <v>129</v>
      </c>
      <c r="J81" t="s">
        <v>130</v>
      </c>
      <c r="K81" t="s">
        <v>141</v>
      </c>
      <c r="L81" t="s">
        <v>376</v>
      </c>
      <c r="M81" t="s">
        <v>386</v>
      </c>
      <c r="N81">
        <v>0.66944444400000003</v>
      </c>
      <c r="O81">
        <v>0</v>
      </c>
      <c r="P81">
        <v>0</v>
      </c>
      <c r="Q81">
        <v>0</v>
      </c>
      <c r="R81">
        <v>448</v>
      </c>
      <c r="S81">
        <v>0</v>
      </c>
      <c r="T81">
        <v>0</v>
      </c>
      <c r="U81">
        <v>0</v>
      </c>
      <c r="V81">
        <v>0</v>
      </c>
      <c r="W81">
        <v>0</v>
      </c>
      <c r="X81">
        <v>299.91111100000001</v>
      </c>
      <c r="Y81">
        <v>0</v>
      </c>
      <c r="Z81">
        <v>0</v>
      </c>
    </row>
    <row r="82" spans="1:26" x14ac:dyDescent="0.3">
      <c r="A82">
        <v>2663847</v>
      </c>
      <c r="B82">
        <v>1</v>
      </c>
      <c r="C82" t="s">
        <v>76</v>
      </c>
      <c r="D82" t="s">
        <v>92</v>
      </c>
      <c r="E82" t="s">
        <v>152</v>
      </c>
      <c r="F82" t="s">
        <v>387</v>
      </c>
      <c r="G82" t="s">
        <v>140</v>
      </c>
      <c r="H82" t="s">
        <v>47</v>
      </c>
      <c r="I82" t="s">
        <v>129</v>
      </c>
      <c r="J82" t="s">
        <v>130</v>
      </c>
      <c r="K82" t="s">
        <v>141</v>
      </c>
      <c r="L82" t="s">
        <v>388</v>
      </c>
      <c r="M82" t="s">
        <v>389</v>
      </c>
      <c r="N82">
        <v>2.8141666660000002</v>
      </c>
      <c r="O82">
        <v>0</v>
      </c>
      <c r="P82">
        <v>0</v>
      </c>
      <c r="Q82">
        <v>0</v>
      </c>
      <c r="R82">
        <v>0</v>
      </c>
      <c r="S82">
        <v>2</v>
      </c>
      <c r="T82">
        <v>245</v>
      </c>
      <c r="U82">
        <v>0</v>
      </c>
      <c r="V82">
        <v>0</v>
      </c>
      <c r="W82">
        <v>0</v>
      </c>
      <c r="X82">
        <v>0</v>
      </c>
      <c r="Y82">
        <v>5.6283329999999996</v>
      </c>
      <c r="Z82">
        <v>689.47083299999997</v>
      </c>
    </row>
    <row r="83" spans="1:26" x14ac:dyDescent="0.3">
      <c r="A83">
        <v>2663854</v>
      </c>
      <c r="B83">
        <v>1</v>
      </c>
      <c r="C83" t="s">
        <v>76</v>
      </c>
      <c r="D83" t="s">
        <v>84</v>
      </c>
      <c r="E83" t="s">
        <v>134</v>
      </c>
      <c r="F83" t="s">
        <v>390</v>
      </c>
      <c r="G83" t="s">
        <v>260</v>
      </c>
      <c r="H83" t="s">
        <v>46</v>
      </c>
      <c r="I83" t="s">
        <v>129</v>
      </c>
      <c r="J83" t="s">
        <v>130</v>
      </c>
      <c r="K83" t="s">
        <v>141</v>
      </c>
      <c r="L83" t="s">
        <v>391</v>
      </c>
      <c r="M83" t="s">
        <v>392</v>
      </c>
      <c r="N83">
        <v>0.383333333</v>
      </c>
      <c r="O83">
        <v>0</v>
      </c>
      <c r="P83">
        <v>154</v>
      </c>
      <c r="Q83">
        <v>0</v>
      </c>
      <c r="R83">
        <v>0</v>
      </c>
      <c r="S83">
        <v>0</v>
      </c>
      <c r="T83">
        <v>0</v>
      </c>
      <c r="U83">
        <v>0</v>
      </c>
      <c r="V83">
        <v>59.033332999999999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2663855</v>
      </c>
      <c r="B84">
        <v>1</v>
      </c>
      <c r="C84" t="s">
        <v>77</v>
      </c>
      <c r="D84" t="s">
        <v>112</v>
      </c>
      <c r="E84" t="s">
        <v>126</v>
      </c>
      <c r="F84" t="s">
        <v>393</v>
      </c>
      <c r="G84" t="s">
        <v>169</v>
      </c>
      <c r="H84" t="s">
        <v>47</v>
      </c>
      <c r="I84" t="s">
        <v>129</v>
      </c>
      <c r="J84" t="s">
        <v>130</v>
      </c>
      <c r="K84" t="s">
        <v>131</v>
      </c>
      <c r="L84" t="s">
        <v>394</v>
      </c>
      <c r="M84" t="s">
        <v>395</v>
      </c>
      <c r="N84">
        <v>0.375</v>
      </c>
      <c r="O84">
        <v>0</v>
      </c>
      <c r="P84">
        <v>0</v>
      </c>
      <c r="Q84">
        <v>6</v>
      </c>
      <c r="R84">
        <v>445</v>
      </c>
      <c r="S84">
        <v>0</v>
      </c>
      <c r="T84">
        <v>0</v>
      </c>
      <c r="U84">
        <v>0</v>
      </c>
      <c r="V84">
        <v>0</v>
      </c>
      <c r="W84">
        <v>2.25</v>
      </c>
      <c r="X84">
        <v>166.875</v>
      </c>
      <c r="Y84">
        <v>0</v>
      </c>
      <c r="Z84">
        <v>0</v>
      </c>
    </row>
    <row r="85" spans="1:26" x14ac:dyDescent="0.3">
      <c r="A85">
        <v>2663858</v>
      </c>
      <c r="B85">
        <v>1</v>
      </c>
      <c r="C85" t="s">
        <v>76</v>
      </c>
      <c r="D85" t="s">
        <v>89</v>
      </c>
      <c r="E85" t="s">
        <v>134</v>
      </c>
      <c r="F85" t="s">
        <v>396</v>
      </c>
      <c r="G85" t="s">
        <v>260</v>
      </c>
      <c r="H85" t="s">
        <v>46</v>
      </c>
      <c r="I85" t="s">
        <v>129</v>
      </c>
      <c r="J85" t="s">
        <v>130</v>
      </c>
      <c r="K85" t="s">
        <v>141</v>
      </c>
      <c r="L85" t="s">
        <v>397</v>
      </c>
      <c r="M85" t="s">
        <v>398</v>
      </c>
      <c r="N85">
        <v>6.9902777770000002</v>
      </c>
      <c r="O85">
        <v>0</v>
      </c>
      <c r="P85">
        <v>4</v>
      </c>
      <c r="Q85">
        <v>0</v>
      </c>
      <c r="R85">
        <v>105</v>
      </c>
      <c r="S85">
        <v>0</v>
      </c>
      <c r="T85">
        <v>0</v>
      </c>
      <c r="U85">
        <v>0</v>
      </c>
      <c r="V85">
        <v>27.961110999999999</v>
      </c>
      <c r="W85">
        <v>0</v>
      </c>
      <c r="X85">
        <v>733.97916699999996</v>
      </c>
      <c r="Y85">
        <v>0</v>
      </c>
      <c r="Z85">
        <v>0</v>
      </c>
    </row>
    <row r="86" spans="1:26" x14ac:dyDescent="0.3">
      <c r="A86">
        <v>2663859</v>
      </c>
      <c r="B86">
        <v>1</v>
      </c>
      <c r="C86" t="s">
        <v>77</v>
      </c>
      <c r="D86" t="s">
        <v>111</v>
      </c>
      <c r="E86" t="s">
        <v>134</v>
      </c>
      <c r="F86" t="s">
        <v>399</v>
      </c>
      <c r="G86" t="s">
        <v>260</v>
      </c>
      <c r="H86" t="s">
        <v>46</v>
      </c>
      <c r="I86" t="s">
        <v>129</v>
      </c>
      <c r="J86" t="s">
        <v>130</v>
      </c>
      <c r="K86" t="s">
        <v>141</v>
      </c>
      <c r="L86" t="s">
        <v>400</v>
      </c>
      <c r="M86" t="s">
        <v>401</v>
      </c>
      <c r="N86">
        <v>8.0288888879999991</v>
      </c>
      <c r="O86">
        <v>0</v>
      </c>
      <c r="P86">
        <v>0</v>
      </c>
      <c r="Q86">
        <v>0</v>
      </c>
      <c r="R86">
        <v>0</v>
      </c>
      <c r="S86">
        <v>0</v>
      </c>
      <c r="T86">
        <v>131</v>
      </c>
      <c r="U86">
        <v>0</v>
      </c>
      <c r="V86">
        <v>0</v>
      </c>
      <c r="W86">
        <v>0</v>
      </c>
      <c r="X86">
        <v>0</v>
      </c>
      <c r="Y86">
        <v>0</v>
      </c>
      <c r="Z86">
        <v>1051.7844439999999</v>
      </c>
    </row>
    <row r="87" spans="1:26" x14ac:dyDescent="0.3">
      <c r="A87">
        <v>2663959</v>
      </c>
      <c r="B87">
        <v>1</v>
      </c>
      <c r="C87" t="s">
        <v>76</v>
      </c>
      <c r="D87" t="s">
        <v>106</v>
      </c>
      <c r="E87" t="s">
        <v>144</v>
      </c>
      <c r="F87" t="s">
        <v>402</v>
      </c>
      <c r="G87" t="s">
        <v>260</v>
      </c>
      <c r="H87" t="s">
        <v>46</v>
      </c>
      <c r="I87" t="s">
        <v>129</v>
      </c>
      <c r="J87" t="s">
        <v>130</v>
      </c>
      <c r="K87" t="s">
        <v>141</v>
      </c>
      <c r="L87" t="s">
        <v>403</v>
      </c>
      <c r="M87" t="s">
        <v>404</v>
      </c>
      <c r="N87">
        <v>9.7349999999999994</v>
      </c>
      <c r="O87">
        <v>0</v>
      </c>
      <c r="P87">
        <v>141</v>
      </c>
      <c r="Q87">
        <v>0</v>
      </c>
      <c r="R87">
        <v>0</v>
      </c>
      <c r="S87">
        <v>0</v>
      </c>
      <c r="T87">
        <v>0</v>
      </c>
      <c r="U87">
        <v>0</v>
      </c>
      <c r="V87">
        <v>1372.635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2663885</v>
      </c>
      <c r="B88">
        <v>1</v>
      </c>
      <c r="C88" t="s">
        <v>76</v>
      </c>
      <c r="D88" t="s">
        <v>96</v>
      </c>
      <c r="E88" t="s">
        <v>144</v>
      </c>
      <c r="F88" t="s">
        <v>405</v>
      </c>
      <c r="G88" t="s">
        <v>406</v>
      </c>
      <c r="H88" t="s">
        <v>46</v>
      </c>
      <c r="I88" t="s">
        <v>129</v>
      </c>
      <c r="J88" t="s">
        <v>130</v>
      </c>
      <c r="K88" t="s">
        <v>131</v>
      </c>
      <c r="L88" t="s">
        <v>407</v>
      </c>
      <c r="M88" t="s">
        <v>408</v>
      </c>
      <c r="N88">
        <v>0.454444444</v>
      </c>
      <c r="O88">
        <v>0</v>
      </c>
      <c r="P88">
        <v>19</v>
      </c>
      <c r="Q88">
        <v>0</v>
      </c>
      <c r="R88">
        <v>0</v>
      </c>
      <c r="S88">
        <v>0</v>
      </c>
      <c r="T88">
        <v>0</v>
      </c>
      <c r="U88">
        <v>0</v>
      </c>
      <c r="V88">
        <v>8.6344440000000002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2663868</v>
      </c>
      <c r="B89">
        <v>1</v>
      </c>
      <c r="C89" t="s">
        <v>76</v>
      </c>
      <c r="D89" t="s">
        <v>80</v>
      </c>
      <c r="E89" t="s">
        <v>134</v>
      </c>
      <c r="F89" t="s">
        <v>409</v>
      </c>
      <c r="G89" t="s">
        <v>260</v>
      </c>
      <c r="H89" t="s">
        <v>46</v>
      </c>
      <c r="I89" t="s">
        <v>129</v>
      </c>
      <c r="J89" t="s">
        <v>130</v>
      </c>
      <c r="K89" t="s">
        <v>141</v>
      </c>
      <c r="L89" t="s">
        <v>410</v>
      </c>
      <c r="M89" t="s">
        <v>411</v>
      </c>
      <c r="N89">
        <v>7.0133333330000003</v>
      </c>
      <c r="O89">
        <v>0</v>
      </c>
      <c r="P89">
        <v>114</v>
      </c>
      <c r="Q89">
        <v>0</v>
      </c>
      <c r="R89">
        <v>0</v>
      </c>
      <c r="S89">
        <v>0</v>
      </c>
      <c r="T89">
        <v>0</v>
      </c>
      <c r="U89">
        <v>0</v>
      </c>
      <c r="V89">
        <v>799.52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2664037</v>
      </c>
      <c r="B90">
        <v>1</v>
      </c>
      <c r="C90" t="s">
        <v>76</v>
      </c>
      <c r="D90" t="s">
        <v>82</v>
      </c>
      <c r="E90" t="s">
        <v>134</v>
      </c>
      <c r="F90" t="s">
        <v>412</v>
      </c>
      <c r="G90" t="s">
        <v>260</v>
      </c>
      <c r="H90" t="s">
        <v>46</v>
      </c>
      <c r="I90" t="s">
        <v>129</v>
      </c>
      <c r="J90" t="s">
        <v>130</v>
      </c>
      <c r="K90" t="s">
        <v>141</v>
      </c>
      <c r="L90" t="s">
        <v>413</v>
      </c>
      <c r="M90" t="s">
        <v>414</v>
      </c>
      <c r="N90">
        <v>6.5333333329999999</v>
      </c>
      <c r="O90">
        <v>0</v>
      </c>
      <c r="P90">
        <v>199</v>
      </c>
      <c r="Q90">
        <v>0</v>
      </c>
      <c r="R90">
        <v>0</v>
      </c>
      <c r="S90">
        <v>0</v>
      </c>
      <c r="T90">
        <v>0</v>
      </c>
      <c r="U90">
        <v>0</v>
      </c>
      <c r="V90">
        <v>1300.133333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2663875</v>
      </c>
      <c r="B91">
        <v>1</v>
      </c>
      <c r="C91" t="s">
        <v>77</v>
      </c>
      <c r="D91" t="s">
        <v>112</v>
      </c>
      <c r="E91" t="s">
        <v>152</v>
      </c>
      <c r="F91" t="s">
        <v>415</v>
      </c>
      <c r="G91" t="s">
        <v>169</v>
      </c>
      <c r="H91" t="s">
        <v>47</v>
      </c>
      <c r="I91" t="s">
        <v>129</v>
      </c>
      <c r="J91" t="s">
        <v>130</v>
      </c>
      <c r="K91" t="s">
        <v>131</v>
      </c>
      <c r="L91" t="s">
        <v>416</v>
      </c>
      <c r="M91" t="s">
        <v>417</v>
      </c>
      <c r="N91">
        <v>7.8333333000000005E-2</v>
      </c>
      <c r="O91">
        <v>0</v>
      </c>
      <c r="P91">
        <v>0</v>
      </c>
      <c r="Q91">
        <v>22</v>
      </c>
      <c r="R91">
        <v>30</v>
      </c>
      <c r="S91">
        <v>41</v>
      </c>
      <c r="T91">
        <v>807</v>
      </c>
      <c r="U91">
        <v>0</v>
      </c>
      <c r="V91">
        <v>0</v>
      </c>
      <c r="W91">
        <v>1.723333</v>
      </c>
      <c r="X91">
        <v>2.35</v>
      </c>
      <c r="Y91">
        <v>3.2116669999999998</v>
      </c>
      <c r="Z91">
        <v>63.215000000000003</v>
      </c>
    </row>
    <row r="92" spans="1:26" x14ac:dyDescent="0.3">
      <c r="A92">
        <v>2663881</v>
      </c>
      <c r="B92">
        <v>1</v>
      </c>
      <c r="C92" t="s">
        <v>76</v>
      </c>
      <c r="D92" t="s">
        <v>106</v>
      </c>
      <c r="E92" t="s">
        <v>172</v>
      </c>
      <c r="F92" t="s">
        <v>418</v>
      </c>
      <c r="G92" t="s">
        <v>260</v>
      </c>
      <c r="H92" t="s">
        <v>46</v>
      </c>
      <c r="I92" t="s">
        <v>129</v>
      </c>
      <c r="J92" t="s">
        <v>130</v>
      </c>
      <c r="K92" t="s">
        <v>141</v>
      </c>
      <c r="L92" t="s">
        <v>419</v>
      </c>
      <c r="M92" t="s">
        <v>420</v>
      </c>
      <c r="N92">
        <v>9.2055555550000001</v>
      </c>
      <c r="O92">
        <v>0</v>
      </c>
      <c r="P92">
        <v>4</v>
      </c>
      <c r="Q92">
        <v>0</v>
      </c>
      <c r="R92">
        <v>0</v>
      </c>
      <c r="S92">
        <v>0</v>
      </c>
      <c r="T92">
        <v>0</v>
      </c>
      <c r="U92">
        <v>0</v>
      </c>
      <c r="V92">
        <v>36.822221999999996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2663884</v>
      </c>
      <c r="B93">
        <v>1</v>
      </c>
      <c r="C93" t="s">
        <v>76</v>
      </c>
      <c r="D93" t="s">
        <v>106</v>
      </c>
      <c r="E93" t="s">
        <v>126</v>
      </c>
      <c r="F93" t="s">
        <v>421</v>
      </c>
      <c r="G93" t="s">
        <v>169</v>
      </c>
      <c r="H93" t="s">
        <v>47</v>
      </c>
      <c r="I93" t="s">
        <v>247</v>
      </c>
      <c r="J93" t="s">
        <v>130</v>
      </c>
      <c r="K93" t="s">
        <v>131</v>
      </c>
      <c r="L93" t="s">
        <v>422</v>
      </c>
      <c r="M93" t="s">
        <v>423</v>
      </c>
      <c r="N93">
        <v>2.6111110999999999E-2</v>
      </c>
      <c r="O93">
        <v>0</v>
      </c>
      <c r="P93">
        <v>2277</v>
      </c>
      <c r="Q93">
        <v>0</v>
      </c>
      <c r="R93">
        <v>0</v>
      </c>
      <c r="S93">
        <v>0</v>
      </c>
      <c r="T93">
        <v>0</v>
      </c>
      <c r="U93">
        <v>0</v>
      </c>
      <c r="V93">
        <v>59.454999999999998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2663887</v>
      </c>
      <c r="B94">
        <v>1</v>
      </c>
      <c r="C94" t="s">
        <v>77</v>
      </c>
      <c r="D94" t="s">
        <v>116</v>
      </c>
      <c r="E94" t="s">
        <v>156</v>
      </c>
      <c r="F94" t="s">
        <v>424</v>
      </c>
      <c r="G94" t="s">
        <v>169</v>
      </c>
      <c r="H94" t="s">
        <v>47</v>
      </c>
      <c r="I94" t="s">
        <v>129</v>
      </c>
      <c r="J94" t="s">
        <v>130</v>
      </c>
      <c r="K94" t="s">
        <v>131</v>
      </c>
      <c r="L94" t="s">
        <v>425</v>
      </c>
      <c r="M94" t="s">
        <v>426</v>
      </c>
      <c r="N94">
        <v>0.251111111</v>
      </c>
      <c r="O94">
        <v>79</v>
      </c>
      <c r="P94">
        <v>104</v>
      </c>
      <c r="Q94">
        <v>0</v>
      </c>
      <c r="R94">
        <v>0</v>
      </c>
      <c r="S94">
        <v>0</v>
      </c>
      <c r="T94">
        <v>0</v>
      </c>
      <c r="U94">
        <v>19.837778</v>
      </c>
      <c r="V94">
        <v>26.115556000000002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2663888</v>
      </c>
      <c r="B95">
        <v>1</v>
      </c>
      <c r="C95" t="s">
        <v>76</v>
      </c>
      <c r="D95" t="s">
        <v>79</v>
      </c>
      <c r="E95" t="s">
        <v>134</v>
      </c>
      <c r="F95" t="s">
        <v>427</v>
      </c>
      <c r="G95" t="s">
        <v>240</v>
      </c>
      <c r="H95" t="s">
        <v>46</v>
      </c>
      <c r="I95" t="s">
        <v>129</v>
      </c>
      <c r="J95" t="s">
        <v>130</v>
      </c>
      <c r="K95" t="s">
        <v>131</v>
      </c>
      <c r="L95" t="s">
        <v>428</v>
      </c>
      <c r="M95" t="s">
        <v>429</v>
      </c>
      <c r="N95">
        <v>0.98777777700000002</v>
      </c>
      <c r="O95">
        <v>0</v>
      </c>
      <c r="P95">
        <v>79</v>
      </c>
      <c r="Q95">
        <v>0</v>
      </c>
      <c r="R95">
        <v>0</v>
      </c>
      <c r="S95">
        <v>0</v>
      </c>
      <c r="T95">
        <v>0</v>
      </c>
      <c r="U95">
        <v>0</v>
      </c>
      <c r="V95">
        <v>78.034443999999993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2663962</v>
      </c>
      <c r="B96">
        <v>1</v>
      </c>
      <c r="C96" t="s">
        <v>77</v>
      </c>
      <c r="D96" t="s">
        <v>108</v>
      </c>
      <c r="E96" t="s">
        <v>144</v>
      </c>
      <c r="F96" t="s">
        <v>430</v>
      </c>
      <c r="G96" t="s">
        <v>306</v>
      </c>
      <c r="H96" t="s">
        <v>46</v>
      </c>
      <c r="I96" t="s">
        <v>129</v>
      </c>
      <c r="J96" t="s">
        <v>15</v>
      </c>
      <c r="K96" t="s">
        <v>131</v>
      </c>
      <c r="L96" t="s">
        <v>431</v>
      </c>
      <c r="M96" t="s">
        <v>432</v>
      </c>
      <c r="N96">
        <v>2.4244444440000001</v>
      </c>
      <c r="O96">
        <v>0</v>
      </c>
      <c r="P96">
        <v>137</v>
      </c>
      <c r="Q96">
        <v>0</v>
      </c>
      <c r="R96">
        <v>0</v>
      </c>
      <c r="S96">
        <v>0</v>
      </c>
      <c r="T96">
        <v>0</v>
      </c>
      <c r="U96">
        <v>0</v>
      </c>
      <c r="V96">
        <v>332.148889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2663889</v>
      </c>
      <c r="B97">
        <v>1</v>
      </c>
      <c r="C97" t="s">
        <v>76</v>
      </c>
      <c r="D97" t="s">
        <v>89</v>
      </c>
      <c r="E97" t="s">
        <v>152</v>
      </c>
      <c r="F97" t="s">
        <v>433</v>
      </c>
      <c r="G97" t="s">
        <v>169</v>
      </c>
      <c r="H97" t="s">
        <v>47</v>
      </c>
      <c r="I97" t="s">
        <v>129</v>
      </c>
      <c r="J97" t="s">
        <v>130</v>
      </c>
      <c r="K97" t="s">
        <v>131</v>
      </c>
      <c r="L97" t="s">
        <v>434</v>
      </c>
      <c r="M97" t="s">
        <v>435</v>
      </c>
      <c r="N97">
        <v>0.103888888</v>
      </c>
      <c r="O97">
        <v>56</v>
      </c>
      <c r="P97">
        <v>262</v>
      </c>
      <c r="Q97">
        <v>0</v>
      </c>
      <c r="R97">
        <v>0</v>
      </c>
      <c r="S97">
        <v>0</v>
      </c>
      <c r="T97">
        <v>0</v>
      </c>
      <c r="U97">
        <v>5.8177779999999997</v>
      </c>
      <c r="V97">
        <v>27.218889000000001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2663893</v>
      </c>
      <c r="B98">
        <v>1</v>
      </c>
      <c r="C98" t="s">
        <v>76</v>
      </c>
      <c r="D98" t="s">
        <v>91</v>
      </c>
      <c r="E98" t="s">
        <v>134</v>
      </c>
      <c r="F98" t="s">
        <v>436</v>
      </c>
      <c r="G98" t="s">
        <v>140</v>
      </c>
      <c r="H98" t="s">
        <v>46</v>
      </c>
      <c r="I98" t="s">
        <v>129</v>
      </c>
      <c r="J98" t="s">
        <v>130</v>
      </c>
      <c r="K98" t="s">
        <v>141</v>
      </c>
      <c r="L98" t="s">
        <v>437</v>
      </c>
      <c r="M98" t="s">
        <v>438</v>
      </c>
      <c r="N98">
        <v>0.85416666600000002</v>
      </c>
      <c r="O98">
        <v>0</v>
      </c>
      <c r="P98">
        <v>133</v>
      </c>
      <c r="Q98">
        <v>0</v>
      </c>
      <c r="R98">
        <v>0</v>
      </c>
      <c r="S98">
        <v>0</v>
      </c>
      <c r="T98">
        <v>0</v>
      </c>
      <c r="U98">
        <v>0</v>
      </c>
      <c r="V98">
        <v>113.604167</v>
      </c>
      <c r="W98">
        <v>0</v>
      </c>
      <c r="X98">
        <v>0</v>
      </c>
      <c r="Y98">
        <v>0</v>
      </c>
      <c r="Z98">
        <v>0</v>
      </c>
    </row>
    <row r="99" spans="1:26" x14ac:dyDescent="0.3">
      <c r="A99">
        <v>2663895</v>
      </c>
      <c r="B99">
        <v>1</v>
      </c>
      <c r="C99" t="s">
        <v>77</v>
      </c>
      <c r="D99" t="s">
        <v>109</v>
      </c>
      <c r="E99" t="s">
        <v>210</v>
      </c>
      <c r="F99" t="s">
        <v>439</v>
      </c>
      <c r="G99" t="s">
        <v>212</v>
      </c>
      <c r="H99" t="s">
        <v>46</v>
      </c>
      <c r="I99" t="s">
        <v>129</v>
      </c>
      <c r="J99" t="s">
        <v>130</v>
      </c>
      <c r="K99" t="s">
        <v>131</v>
      </c>
      <c r="L99" t="s">
        <v>440</v>
      </c>
      <c r="M99" t="s">
        <v>441</v>
      </c>
      <c r="N99">
        <v>7.0463888880000001</v>
      </c>
      <c r="O99">
        <v>0</v>
      </c>
      <c r="P99">
        <v>5</v>
      </c>
      <c r="Q99">
        <v>0</v>
      </c>
      <c r="R99">
        <v>0</v>
      </c>
      <c r="S99">
        <v>0</v>
      </c>
      <c r="T99">
        <v>0</v>
      </c>
      <c r="U99">
        <v>0</v>
      </c>
      <c r="V99">
        <v>35.231943999999999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2663897</v>
      </c>
      <c r="B100">
        <v>1</v>
      </c>
      <c r="C100" t="s">
        <v>76</v>
      </c>
      <c r="D100" t="s">
        <v>95</v>
      </c>
      <c r="E100" t="s">
        <v>126</v>
      </c>
      <c r="F100" t="s">
        <v>442</v>
      </c>
      <c r="G100" t="s">
        <v>140</v>
      </c>
      <c r="H100" t="s">
        <v>47</v>
      </c>
      <c r="I100" t="s">
        <v>129</v>
      </c>
      <c r="J100" t="s">
        <v>130</v>
      </c>
      <c r="K100" t="s">
        <v>141</v>
      </c>
      <c r="L100" t="s">
        <v>443</v>
      </c>
      <c r="M100" t="s">
        <v>444</v>
      </c>
      <c r="N100">
        <v>2.23</v>
      </c>
      <c r="O100">
        <v>0</v>
      </c>
      <c r="P100">
        <v>0</v>
      </c>
      <c r="Q100">
        <v>0</v>
      </c>
      <c r="R100">
        <v>316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704.68</v>
      </c>
      <c r="Y100">
        <v>0</v>
      </c>
      <c r="Z100">
        <v>0</v>
      </c>
    </row>
    <row r="101" spans="1:26" x14ac:dyDescent="0.3">
      <c r="A101">
        <v>2663885</v>
      </c>
      <c r="B101">
        <v>2</v>
      </c>
      <c r="C101" t="s">
        <v>76</v>
      </c>
      <c r="D101" t="s">
        <v>96</v>
      </c>
      <c r="E101" t="s">
        <v>134</v>
      </c>
      <c r="F101" t="s">
        <v>445</v>
      </c>
      <c r="G101" t="s">
        <v>406</v>
      </c>
      <c r="H101" t="s">
        <v>46</v>
      </c>
      <c r="I101" t="s">
        <v>129</v>
      </c>
      <c r="J101" t="s">
        <v>130</v>
      </c>
      <c r="K101" t="s">
        <v>131</v>
      </c>
      <c r="L101" t="s">
        <v>446</v>
      </c>
      <c r="M101" t="s">
        <v>447</v>
      </c>
      <c r="N101">
        <v>0.99027777699999997</v>
      </c>
      <c r="O101">
        <v>0</v>
      </c>
      <c r="P101">
        <v>37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36.640278000000002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2663901</v>
      </c>
      <c r="B102">
        <v>1</v>
      </c>
      <c r="C102" t="s">
        <v>76</v>
      </c>
      <c r="D102" t="s">
        <v>80</v>
      </c>
      <c r="E102" t="s">
        <v>210</v>
      </c>
      <c r="F102" t="s">
        <v>448</v>
      </c>
      <c r="G102" t="s">
        <v>306</v>
      </c>
      <c r="H102" t="s">
        <v>46</v>
      </c>
      <c r="I102" t="s">
        <v>129</v>
      </c>
      <c r="J102" t="s">
        <v>15</v>
      </c>
      <c r="K102" t="s">
        <v>131</v>
      </c>
      <c r="L102" t="s">
        <v>449</v>
      </c>
      <c r="M102" t="s">
        <v>450</v>
      </c>
      <c r="N102">
        <v>6.1847222220000004</v>
      </c>
      <c r="O102">
        <v>0</v>
      </c>
      <c r="P102">
        <v>8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49.477778000000001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2663902</v>
      </c>
      <c r="B103">
        <v>1</v>
      </c>
      <c r="C103" t="s">
        <v>76</v>
      </c>
      <c r="D103" t="s">
        <v>101</v>
      </c>
      <c r="E103" t="s">
        <v>126</v>
      </c>
      <c r="F103" t="s">
        <v>451</v>
      </c>
      <c r="G103" t="s">
        <v>128</v>
      </c>
      <c r="H103" t="s">
        <v>47</v>
      </c>
      <c r="I103" t="s">
        <v>129</v>
      </c>
      <c r="J103" t="s">
        <v>130</v>
      </c>
      <c r="K103" t="s">
        <v>131</v>
      </c>
      <c r="L103" t="s">
        <v>452</v>
      </c>
      <c r="M103" t="s">
        <v>453</v>
      </c>
      <c r="N103">
        <v>0.449444444</v>
      </c>
      <c r="O103">
        <v>7</v>
      </c>
      <c r="P103">
        <v>19</v>
      </c>
      <c r="Q103">
        <v>0</v>
      </c>
      <c r="R103">
        <v>0</v>
      </c>
      <c r="S103">
        <v>0</v>
      </c>
      <c r="T103">
        <v>0</v>
      </c>
      <c r="U103">
        <v>3.1461109999999999</v>
      </c>
      <c r="V103">
        <v>8.5394439999999996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2663904</v>
      </c>
      <c r="B104">
        <v>1</v>
      </c>
      <c r="C104" t="s">
        <v>76</v>
      </c>
      <c r="D104" t="s">
        <v>86</v>
      </c>
      <c r="E104" t="s">
        <v>172</v>
      </c>
      <c r="F104" t="s">
        <v>454</v>
      </c>
      <c r="G104" t="s">
        <v>455</v>
      </c>
      <c r="H104" t="s">
        <v>46</v>
      </c>
      <c r="I104" t="s">
        <v>129</v>
      </c>
      <c r="J104" t="s">
        <v>130</v>
      </c>
      <c r="K104" t="s">
        <v>131</v>
      </c>
      <c r="L104" t="s">
        <v>456</v>
      </c>
      <c r="M104" t="s">
        <v>457</v>
      </c>
      <c r="N104">
        <v>0.56527777700000004</v>
      </c>
      <c r="O104">
        <v>0</v>
      </c>
      <c r="P104">
        <v>116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65.572221999999996</v>
      </c>
      <c r="W104">
        <v>0</v>
      </c>
      <c r="X104">
        <v>0</v>
      </c>
      <c r="Y104">
        <v>0</v>
      </c>
      <c r="Z104">
        <v>0</v>
      </c>
    </row>
    <row r="105" spans="1:26" x14ac:dyDescent="0.3">
      <c r="A105">
        <v>2663906</v>
      </c>
      <c r="B105">
        <v>1</v>
      </c>
      <c r="C105" t="s">
        <v>76</v>
      </c>
      <c r="D105" t="s">
        <v>96</v>
      </c>
      <c r="E105" t="s">
        <v>152</v>
      </c>
      <c r="F105" t="s">
        <v>458</v>
      </c>
      <c r="G105" t="s">
        <v>169</v>
      </c>
      <c r="H105" t="s">
        <v>47</v>
      </c>
      <c r="I105" t="s">
        <v>129</v>
      </c>
      <c r="J105" t="s">
        <v>130</v>
      </c>
      <c r="K105" t="s">
        <v>131</v>
      </c>
      <c r="L105" t="s">
        <v>459</v>
      </c>
      <c r="M105" t="s">
        <v>460</v>
      </c>
      <c r="N105">
        <v>0.88194444400000005</v>
      </c>
      <c r="O105">
        <v>120</v>
      </c>
      <c r="P105">
        <v>714</v>
      </c>
      <c r="Q105">
        <v>0</v>
      </c>
      <c r="R105">
        <v>0</v>
      </c>
      <c r="S105">
        <v>0</v>
      </c>
      <c r="T105">
        <v>0</v>
      </c>
      <c r="U105">
        <v>105.833333</v>
      </c>
      <c r="V105">
        <v>629.70833300000004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2663911</v>
      </c>
      <c r="B106">
        <v>1</v>
      </c>
      <c r="C106" t="s">
        <v>77</v>
      </c>
      <c r="D106" t="s">
        <v>114</v>
      </c>
      <c r="E106" t="s">
        <v>156</v>
      </c>
      <c r="F106" t="s">
        <v>461</v>
      </c>
      <c r="G106" t="s">
        <v>169</v>
      </c>
      <c r="H106" t="s">
        <v>47</v>
      </c>
      <c r="I106" t="s">
        <v>247</v>
      </c>
      <c r="J106" t="s">
        <v>130</v>
      </c>
      <c r="K106" t="s">
        <v>131</v>
      </c>
      <c r="L106" t="s">
        <v>462</v>
      </c>
      <c r="M106" t="s">
        <v>463</v>
      </c>
      <c r="N106">
        <v>1.1111109999999999E-3</v>
      </c>
      <c r="O106">
        <v>7</v>
      </c>
      <c r="P106">
        <v>1371</v>
      </c>
      <c r="Q106">
        <v>0</v>
      </c>
      <c r="R106">
        <v>0</v>
      </c>
      <c r="S106">
        <v>0</v>
      </c>
      <c r="T106">
        <v>0</v>
      </c>
      <c r="U106">
        <v>7.7780000000000002E-3</v>
      </c>
      <c r="V106">
        <v>1.523333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2663912</v>
      </c>
      <c r="B107">
        <v>1</v>
      </c>
      <c r="C107" t="s">
        <v>76</v>
      </c>
      <c r="D107" t="s">
        <v>88</v>
      </c>
      <c r="E107" t="s">
        <v>126</v>
      </c>
      <c r="F107" t="s">
        <v>464</v>
      </c>
      <c r="G107" t="s">
        <v>169</v>
      </c>
      <c r="H107" t="s">
        <v>47</v>
      </c>
      <c r="I107" t="s">
        <v>129</v>
      </c>
      <c r="J107" t="s">
        <v>130</v>
      </c>
      <c r="K107" t="s">
        <v>131</v>
      </c>
      <c r="L107" t="s">
        <v>465</v>
      </c>
      <c r="M107" t="s">
        <v>466</v>
      </c>
      <c r="N107">
        <v>0.3725</v>
      </c>
      <c r="O107">
        <v>7</v>
      </c>
      <c r="P107">
        <v>1335</v>
      </c>
      <c r="Q107">
        <v>0</v>
      </c>
      <c r="R107">
        <v>0</v>
      </c>
      <c r="S107">
        <v>0</v>
      </c>
      <c r="T107">
        <v>0</v>
      </c>
      <c r="U107">
        <v>2.6074999999999999</v>
      </c>
      <c r="V107">
        <v>497.28750000000002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2664058</v>
      </c>
      <c r="B108">
        <v>1</v>
      </c>
      <c r="C108" t="s">
        <v>76</v>
      </c>
      <c r="D108" t="s">
        <v>88</v>
      </c>
      <c r="E108" t="s">
        <v>134</v>
      </c>
      <c r="F108" t="s">
        <v>467</v>
      </c>
      <c r="G108" t="s">
        <v>146</v>
      </c>
      <c r="H108" t="s">
        <v>46</v>
      </c>
      <c r="I108" t="s">
        <v>129</v>
      </c>
      <c r="J108" t="s">
        <v>130</v>
      </c>
      <c r="K108" t="s">
        <v>131</v>
      </c>
      <c r="L108" t="s">
        <v>465</v>
      </c>
      <c r="M108" t="s">
        <v>468</v>
      </c>
      <c r="N108">
        <v>5.2941666659999997</v>
      </c>
      <c r="O108">
        <v>0</v>
      </c>
      <c r="P108">
        <v>123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651.1825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2663918</v>
      </c>
      <c r="B109">
        <v>1</v>
      </c>
      <c r="C109" t="s">
        <v>76</v>
      </c>
      <c r="D109" t="s">
        <v>100</v>
      </c>
      <c r="E109" t="s">
        <v>126</v>
      </c>
      <c r="F109" t="s">
        <v>469</v>
      </c>
      <c r="G109" t="s">
        <v>169</v>
      </c>
      <c r="H109" t="s">
        <v>47</v>
      </c>
      <c r="I109" t="s">
        <v>129</v>
      </c>
      <c r="J109" t="s">
        <v>130</v>
      </c>
      <c r="K109" t="s">
        <v>131</v>
      </c>
      <c r="L109" t="s">
        <v>470</v>
      </c>
      <c r="M109" t="s">
        <v>471</v>
      </c>
      <c r="N109">
        <v>1.0169444439999999</v>
      </c>
      <c r="O109">
        <v>4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4.0677779999999997</v>
      </c>
      <c r="V109">
        <v>1.0169440000000001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2663921</v>
      </c>
      <c r="B110">
        <v>1</v>
      </c>
      <c r="C110" t="s">
        <v>77</v>
      </c>
      <c r="D110" t="s">
        <v>118</v>
      </c>
      <c r="E110" t="s">
        <v>152</v>
      </c>
      <c r="F110" t="s">
        <v>472</v>
      </c>
      <c r="G110" t="s">
        <v>169</v>
      </c>
      <c r="H110" t="s">
        <v>47</v>
      </c>
      <c r="I110" t="s">
        <v>129</v>
      </c>
      <c r="J110" t="s">
        <v>130</v>
      </c>
      <c r="K110" t="s">
        <v>131</v>
      </c>
      <c r="L110" t="s">
        <v>473</v>
      </c>
      <c r="M110" t="s">
        <v>474</v>
      </c>
      <c r="N110">
        <v>0.36333333299999998</v>
      </c>
      <c r="O110">
        <v>2</v>
      </c>
      <c r="P110">
        <v>3413</v>
      </c>
      <c r="Q110">
        <v>0</v>
      </c>
      <c r="R110">
        <v>0</v>
      </c>
      <c r="S110">
        <v>0</v>
      </c>
      <c r="T110">
        <v>0</v>
      </c>
      <c r="U110">
        <v>0.72666699999999995</v>
      </c>
      <c r="V110">
        <v>1240.056666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2663948</v>
      </c>
      <c r="B111">
        <v>1</v>
      </c>
      <c r="C111" t="s">
        <v>76</v>
      </c>
      <c r="D111" t="s">
        <v>89</v>
      </c>
      <c r="E111" t="s">
        <v>144</v>
      </c>
      <c r="F111" t="s">
        <v>475</v>
      </c>
      <c r="G111" t="s">
        <v>406</v>
      </c>
      <c r="H111" t="s">
        <v>46</v>
      </c>
      <c r="I111" t="s">
        <v>129</v>
      </c>
      <c r="J111" t="s">
        <v>130</v>
      </c>
      <c r="K111" t="s">
        <v>131</v>
      </c>
      <c r="L111" t="s">
        <v>476</v>
      </c>
      <c r="M111" t="s">
        <v>477</v>
      </c>
      <c r="N111">
        <v>7.0044444439999998</v>
      </c>
      <c r="O111">
        <v>0</v>
      </c>
      <c r="P111">
        <v>11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77.048889000000003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2663922</v>
      </c>
      <c r="B112">
        <v>1</v>
      </c>
      <c r="C112" t="s">
        <v>76</v>
      </c>
      <c r="D112" t="s">
        <v>101</v>
      </c>
      <c r="E112" t="s">
        <v>172</v>
      </c>
      <c r="F112" t="s">
        <v>478</v>
      </c>
      <c r="G112" t="s">
        <v>146</v>
      </c>
      <c r="H112" t="s">
        <v>46</v>
      </c>
      <c r="I112" t="s">
        <v>129</v>
      </c>
      <c r="J112" t="s">
        <v>130</v>
      </c>
      <c r="K112" t="s">
        <v>131</v>
      </c>
      <c r="L112" t="s">
        <v>479</v>
      </c>
      <c r="M112" t="s">
        <v>480</v>
      </c>
      <c r="N112">
        <v>4.1508333329999996</v>
      </c>
      <c r="O112">
        <v>0</v>
      </c>
      <c r="P112">
        <v>44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182.63666699999999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2663924</v>
      </c>
      <c r="B113">
        <v>1</v>
      </c>
      <c r="C113" t="s">
        <v>77</v>
      </c>
      <c r="D113" t="s">
        <v>108</v>
      </c>
      <c r="E113" t="s">
        <v>152</v>
      </c>
      <c r="F113" t="s">
        <v>481</v>
      </c>
      <c r="G113" t="s">
        <v>260</v>
      </c>
      <c r="H113" t="s">
        <v>47</v>
      </c>
      <c r="I113" t="s">
        <v>129</v>
      </c>
      <c r="J113" t="s">
        <v>130</v>
      </c>
      <c r="K113" t="s">
        <v>141</v>
      </c>
      <c r="L113" t="s">
        <v>482</v>
      </c>
      <c r="M113" t="s">
        <v>483</v>
      </c>
      <c r="N113">
        <v>6.2275</v>
      </c>
      <c r="O113">
        <v>13</v>
      </c>
      <c r="P113">
        <v>16</v>
      </c>
      <c r="Q113">
        <v>0</v>
      </c>
      <c r="R113">
        <v>0</v>
      </c>
      <c r="S113">
        <v>16</v>
      </c>
      <c r="T113">
        <v>3</v>
      </c>
      <c r="U113">
        <v>80.957499999999996</v>
      </c>
      <c r="V113">
        <v>99.64</v>
      </c>
      <c r="W113">
        <v>0</v>
      </c>
      <c r="X113">
        <v>0</v>
      </c>
      <c r="Y113">
        <v>99.64</v>
      </c>
      <c r="Z113">
        <v>18.682500000000001</v>
      </c>
    </row>
    <row r="114" spans="1:26" x14ac:dyDescent="0.3">
      <c r="A114">
        <v>2663933</v>
      </c>
      <c r="B114">
        <v>1</v>
      </c>
      <c r="C114" t="s">
        <v>76</v>
      </c>
      <c r="D114" t="s">
        <v>93</v>
      </c>
      <c r="E114" t="s">
        <v>134</v>
      </c>
      <c r="F114" t="s">
        <v>484</v>
      </c>
      <c r="G114" t="s">
        <v>146</v>
      </c>
      <c r="H114" t="s">
        <v>46</v>
      </c>
      <c r="I114" t="s">
        <v>129</v>
      </c>
      <c r="J114" t="s">
        <v>130</v>
      </c>
      <c r="K114" t="s">
        <v>131</v>
      </c>
      <c r="L114" t="s">
        <v>485</v>
      </c>
      <c r="M114" t="s">
        <v>486</v>
      </c>
      <c r="N114">
        <v>0.43055555499999998</v>
      </c>
      <c r="O114">
        <v>0</v>
      </c>
      <c r="P114">
        <v>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1.2916669999999999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2663902</v>
      </c>
      <c r="B115">
        <v>2</v>
      </c>
      <c r="C115" t="s">
        <v>76</v>
      </c>
      <c r="D115" t="s">
        <v>101</v>
      </c>
      <c r="E115" t="s">
        <v>152</v>
      </c>
      <c r="F115" t="s">
        <v>352</v>
      </c>
      <c r="G115" t="s">
        <v>128</v>
      </c>
      <c r="H115" t="s">
        <v>47</v>
      </c>
      <c r="I115" t="s">
        <v>129</v>
      </c>
      <c r="J115" t="s">
        <v>130</v>
      </c>
      <c r="K115" t="s">
        <v>131</v>
      </c>
      <c r="L115" t="s">
        <v>453</v>
      </c>
      <c r="M115" t="s">
        <v>487</v>
      </c>
      <c r="N115">
        <v>0.26500000000000001</v>
      </c>
      <c r="O115">
        <v>83</v>
      </c>
      <c r="P115">
        <v>543</v>
      </c>
      <c r="Q115">
        <v>0</v>
      </c>
      <c r="R115">
        <v>0</v>
      </c>
      <c r="S115">
        <v>0</v>
      </c>
      <c r="T115">
        <v>0</v>
      </c>
      <c r="U115">
        <v>21.995000000000001</v>
      </c>
      <c r="V115">
        <v>143.89500000000001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2663938</v>
      </c>
      <c r="B116">
        <v>1</v>
      </c>
      <c r="C116" t="s">
        <v>76</v>
      </c>
      <c r="D116" t="s">
        <v>100</v>
      </c>
      <c r="E116" t="s">
        <v>156</v>
      </c>
      <c r="F116" t="s">
        <v>488</v>
      </c>
      <c r="G116" t="s">
        <v>169</v>
      </c>
      <c r="H116" t="s">
        <v>47</v>
      </c>
      <c r="I116" t="s">
        <v>129</v>
      </c>
      <c r="J116" t="s">
        <v>130</v>
      </c>
      <c r="K116" t="s">
        <v>131</v>
      </c>
      <c r="L116" t="s">
        <v>489</v>
      </c>
      <c r="M116" t="s">
        <v>490</v>
      </c>
      <c r="N116">
        <v>0.2175</v>
      </c>
      <c r="O116">
        <v>13</v>
      </c>
      <c r="P116">
        <v>259</v>
      </c>
      <c r="Q116">
        <v>0</v>
      </c>
      <c r="R116">
        <v>0</v>
      </c>
      <c r="S116">
        <v>0</v>
      </c>
      <c r="T116">
        <v>0</v>
      </c>
      <c r="U116">
        <v>2.8275000000000001</v>
      </c>
      <c r="V116">
        <v>56.332500000000003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2663943</v>
      </c>
      <c r="B117">
        <v>1</v>
      </c>
      <c r="C117" t="s">
        <v>76</v>
      </c>
      <c r="D117" t="s">
        <v>106</v>
      </c>
      <c r="E117" t="s">
        <v>144</v>
      </c>
      <c r="F117" t="s">
        <v>491</v>
      </c>
      <c r="G117" t="s">
        <v>260</v>
      </c>
      <c r="H117" t="s">
        <v>46</v>
      </c>
      <c r="I117" t="s">
        <v>129</v>
      </c>
      <c r="J117" t="s">
        <v>130</v>
      </c>
      <c r="K117" t="s">
        <v>141</v>
      </c>
      <c r="L117" t="s">
        <v>492</v>
      </c>
      <c r="M117" t="s">
        <v>493</v>
      </c>
      <c r="N117">
        <v>8.2255555549999997</v>
      </c>
      <c r="O117">
        <v>0</v>
      </c>
      <c r="P117">
        <v>438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3602.7933330000001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2663904</v>
      </c>
      <c r="B118">
        <v>2</v>
      </c>
      <c r="C118" t="s">
        <v>76</v>
      </c>
      <c r="D118" t="s">
        <v>86</v>
      </c>
      <c r="E118" t="s">
        <v>134</v>
      </c>
      <c r="F118" t="s">
        <v>494</v>
      </c>
      <c r="G118" t="s">
        <v>455</v>
      </c>
      <c r="H118" t="s">
        <v>46</v>
      </c>
      <c r="I118" t="s">
        <v>129</v>
      </c>
      <c r="J118" t="s">
        <v>130</v>
      </c>
      <c r="K118" t="s">
        <v>131</v>
      </c>
      <c r="L118" t="s">
        <v>457</v>
      </c>
      <c r="M118" t="s">
        <v>495</v>
      </c>
      <c r="N118">
        <v>1.733055555</v>
      </c>
      <c r="O118">
        <v>0</v>
      </c>
      <c r="P118">
        <v>564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977.44333300000005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2663954</v>
      </c>
      <c r="B119">
        <v>1</v>
      </c>
      <c r="C119" t="s">
        <v>77</v>
      </c>
      <c r="D119" t="s">
        <v>114</v>
      </c>
      <c r="E119" t="s">
        <v>210</v>
      </c>
      <c r="F119" t="s">
        <v>496</v>
      </c>
      <c r="G119" t="s">
        <v>290</v>
      </c>
      <c r="H119" t="s">
        <v>46</v>
      </c>
      <c r="I119" t="s">
        <v>129</v>
      </c>
      <c r="J119" t="s">
        <v>130</v>
      </c>
      <c r="K119" t="s">
        <v>131</v>
      </c>
      <c r="L119" t="s">
        <v>497</v>
      </c>
      <c r="M119" t="s">
        <v>498</v>
      </c>
      <c r="N119">
        <v>1.0794444439999999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1.0794440000000001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2663949</v>
      </c>
      <c r="B120">
        <v>1</v>
      </c>
      <c r="C120" t="s">
        <v>76</v>
      </c>
      <c r="D120" t="s">
        <v>90</v>
      </c>
      <c r="E120" t="s">
        <v>172</v>
      </c>
      <c r="F120" t="s">
        <v>499</v>
      </c>
      <c r="G120" t="s">
        <v>146</v>
      </c>
      <c r="H120" t="s">
        <v>46</v>
      </c>
      <c r="I120" t="s">
        <v>129</v>
      </c>
      <c r="J120" t="s">
        <v>130</v>
      </c>
      <c r="K120" t="s">
        <v>131</v>
      </c>
      <c r="L120" t="s">
        <v>500</v>
      </c>
      <c r="M120" t="s">
        <v>501</v>
      </c>
      <c r="N120">
        <v>0.28555555500000002</v>
      </c>
      <c r="O120">
        <v>0</v>
      </c>
      <c r="P120">
        <v>140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39.977778000000001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2663957</v>
      </c>
      <c r="B121">
        <v>1</v>
      </c>
      <c r="C121" t="s">
        <v>76</v>
      </c>
      <c r="D121" t="s">
        <v>94</v>
      </c>
      <c r="E121" t="s">
        <v>210</v>
      </c>
      <c r="F121" t="s">
        <v>502</v>
      </c>
      <c r="G121" t="s">
        <v>212</v>
      </c>
      <c r="H121" t="s">
        <v>46</v>
      </c>
      <c r="I121" t="s">
        <v>129</v>
      </c>
      <c r="J121" t="s">
        <v>130</v>
      </c>
      <c r="K121" t="s">
        <v>131</v>
      </c>
      <c r="L121" t="s">
        <v>503</v>
      </c>
      <c r="M121" t="s">
        <v>504</v>
      </c>
      <c r="N121">
        <v>4.364166666</v>
      </c>
      <c r="O121">
        <v>0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4.3641670000000001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2663955</v>
      </c>
      <c r="B122">
        <v>1</v>
      </c>
      <c r="C122" t="s">
        <v>77</v>
      </c>
      <c r="D122" t="s">
        <v>118</v>
      </c>
      <c r="E122" t="s">
        <v>126</v>
      </c>
      <c r="F122" t="s">
        <v>505</v>
      </c>
      <c r="G122" t="s">
        <v>506</v>
      </c>
      <c r="H122" t="s">
        <v>47</v>
      </c>
      <c r="I122" t="s">
        <v>129</v>
      </c>
      <c r="J122" t="s">
        <v>130</v>
      </c>
      <c r="K122" t="s">
        <v>131</v>
      </c>
      <c r="L122" t="s">
        <v>507</v>
      </c>
      <c r="M122" t="s">
        <v>508</v>
      </c>
      <c r="N122">
        <v>2.6949999999999998</v>
      </c>
      <c r="O122">
        <v>0</v>
      </c>
      <c r="P122">
        <v>336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905.52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2663953</v>
      </c>
      <c r="B123">
        <v>1</v>
      </c>
      <c r="C123" t="s">
        <v>76</v>
      </c>
      <c r="D123" t="s">
        <v>87</v>
      </c>
      <c r="E123" t="s">
        <v>126</v>
      </c>
      <c r="F123" t="s">
        <v>509</v>
      </c>
      <c r="G123" t="s">
        <v>128</v>
      </c>
      <c r="H123" t="s">
        <v>47</v>
      </c>
      <c r="I123" t="s">
        <v>129</v>
      </c>
      <c r="J123" t="s">
        <v>130</v>
      </c>
      <c r="K123" t="s">
        <v>131</v>
      </c>
      <c r="L123" t="s">
        <v>510</v>
      </c>
      <c r="M123" t="s">
        <v>511</v>
      </c>
      <c r="N123">
        <v>0.574722222</v>
      </c>
      <c r="O123">
        <v>0</v>
      </c>
      <c r="P123">
        <v>7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4.0230560000000004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2663961</v>
      </c>
      <c r="B124">
        <v>1</v>
      </c>
      <c r="C124" t="s">
        <v>76</v>
      </c>
      <c r="D124" t="s">
        <v>91</v>
      </c>
      <c r="E124" t="s">
        <v>134</v>
      </c>
      <c r="F124" t="s">
        <v>512</v>
      </c>
      <c r="G124" t="s">
        <v>140</v>
      </c>
      <c r="H124" t="s">
        <v>46</v>
      </c>
      <c r="I124" t="s">
        <v>129</v>
      </c>
      <c r="J124" t="s">
        <v>130</v>
      </c>
      <c r="K124" t="s">
        <v>141</v>
      </c>
      <c r="L124" t="s">
        <v>513</v>
      </c>
      <c r="M124" t="s">
        <v>514</v>
      </c>
      <c r="N124">
        <v>0.96499999999999997</v>
      </c>
      <c r="O124">
        <v>0</v>
      </c>
      <c r="P124">
        <v>237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228.70500000000001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2663968</v>
      </c>
      <c r="B125">
        <v>1</v>
      </c>
      <c r="C125" t="s">
        <v>76</v>
      </c>
      <c r="D125" t="s">
        <v>101</v>
      </c>
      <c r="E125" t="s">
        <v>210</v>
      </c>
      <c r="F125" t="s">
        <v>515</v>
      </c>
      <c r="G125" t="s">
        <v>212</v>
      </c>
      <c r="H125" t="s">
        <v>46</v>
      </c>
      <c r="I125" t="s">
        <v>129</v>
      </c>
      <c r="J125" t="s">
        <v>130</v>
      </c>
      <c r="K125" t="s">
        <v>131</v>
      </c>
      <c r="L125" t="s">
        <v>516</v>
      </c>
      <c r="M125" t="s">
        <v>517</v>
      </c>
      <c r="N125">
        <v>5.733055555</v>
      </c>
      <c r="O125">
        <v>0</v>
      </c>
      <c r="P125">
        <v>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22.932221999999999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2663967</v>
      </c>
      <c r="B126">
        <v>1</v>
      </c>
      <c r="C126" t="s">
        <v>76</v>
      </c>
      <c r="D126" t="s">
        <v>101</v>
      </c>
      <c r="E126" t="s">
        <v>152</v>
      </c>
      <c r="F126" t="s">
        <v>518</v>
      </c>
      <c r="G126" t="s">
        <v>146</v>
      </c>
      <c r="H126" t="s">
        <v>47</v>
      </c>
      <c r="I126" t="s">
        <v>129</v>
      </c>
      <c r="J126" t="s">
        <v>130</v>
      </c>
      <c r="K126" t="s">
        <v>131</v>
      </c>
      <c r="L126" t="s">
        <v>519</v>
      </c>
      <c r="M126" t="s">
        <v>520</v>
      </c>
      <c r="N126">
        <v>0.84916666600000001</v>
      </c>
      <c r="O126">
        <v>83</v>
      </c>
      <c r="P126">
        <v>543</v>
      </c>
      <c r="Q126">
        <v>0</v>
      </c>
      <c r="R126">
        <v>0</v>
      </c>
      <c r="S126">
        <v>0</v>
      </c>
      <c r="T126">
        <v>0</v>
      </c>
      <c r="U126">
        <v>70.480833000000004</v>
      </c>
      <c r="V126">
        <v>461.09750000000003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2663975</v>
      </c>
      <c r="B127">
        <v>1</v>
      </c>
      <c r="C127" t="s">
        <v>77</v>
      </c>
      <c r="D127" t="s">
        <v>109</v>
      </c>
      <c r="E127" t="s">
        <v>172</v>
      </c>
      <c r="F127" t="s">
        <v>521</v>
      </c>
      <c r="G127" t="s">
        <v>146</v>
      </c>
      <c r="H127" t="s">
        <v>46</v>
      </c>
      <c r="I127" t="s">
        <v>129</v>
      </c>
      <c r="J127" t="s">
        <v>130</v>
      </c>
      <c r="K127" t="s">
        <v>131</v>
      </c>
      <c r="L127" t="s">
        <v>522</v>
      </c>
      <c r="M127" t="s">
        <v>523</v>
      </c>
      <c r="N127">
        <v>1.268611111</v>
      </c>
      <c r="O127">
        <v>0</v>
      </c>
      <c r="P127">
        <v>12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15.223333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2663977</v>
      </c>
      <c r="B128">
        <v>1</v>
      </c>
      <c r="C128" t="s">
        <v>76</v>
      </c>
      <c r="D128" t="s">
        <v>104</v>
      </c>
      <c r="E128" t="s">
        <v>144</v>
      </c>
      <c r="F128" t="s">
        <v>524</v>
      </c>
      <c r="G128" t="s">
        <v>136</v>
      </c>
      <c r="H128" t="s">
        <v>46</v>
      </c>
      <c r="I128" t="s">
        <v>129</v>
      </c>
      <c r="J128" t="s">
        <v>130</v>
      </c>
      <c r="K128" t="s">
        <v>131</v>
      </c>
      <c r="L128" t="s">
        <v>525</v>
      </c>
      <c r="M128" t="s">
        <v>526</v>
      </c>
      <c r="N128">
        <v>1.7852777769999999</v>
      </c>
      <c r="O128">
        <v>0</v>
      </c>
      <c r="P128">
        <v>0</v>
      </c>
      <c r="Q128">
        <v>0</v>
      </c>
      <c r="R128">
        <v>30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53.558332999999998</v>
      </c>
      <c r="Y128">
        <v>0</v>
      </c>
      <c r="Z128">
        <v>0</v>
      </c>
    </row>
    <row r="129" spans="1:26" x14ac:dyDescent="0.3">
      <c r="A129">
        <v>2663976</v>
      </c>
      <c r="B129">
        <v>1</v>
      </c>
      <c r="C129" t="s">
        <v>77</v>
      </c>
      <c r="D129" t="s">
        <v>124</v>
      </c>
      <c r="E129" t="s">
        <v>156</v>
      </c>
      <c r="F129" t="s">
        <v>527</v>
      </c>
      <c r="G129" t="s">
        <v>169</v>
      </c>
      <c r="H129" t="s">
        <v>47</v>
      </c>
      <c r="I129" t="s">
        <v>129</v>
      </c>
      <c r="J129" t="s">
        <v>130</v>
      </c>
      <c r="K129" t="s">
        <v>131</v>
      </c>
      <c r="L129" t="s">
        <v>528</v>
      </c>
      <c r="M129" t="s">
        <v>529</v>
      </c>
      <c r="N129">
        <v>0.28611111099999997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0.85833300000000001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2663979</v>
      </c>
      <c r="B130">
        <v>1</v>
      </c>
      <c r="C130" t="s">
        <v>77</v>
      </c>
      <c r="D130" t="s">
        <v>111</v>
      </c>
      <c r="E130" t="s">
        <v>126</v>
      </c>
      <c r="F130" t="s">
        <v>530</v>
      </c>
      <c r="G130" t="s">
        <v>128</v>
      </c>
      <c r="H130" t="s">
        <v>47</v>
      </c>
      <c r="I130" t="s">
        <v>129</v>
      </c>
      <c r="J130" t="s">
        <v>130</v>
      </c>
      <c r="K130" t="s">
        <v>131</v>
      </c>
      <c r="L130" t="s">
        <v>531</v>
      </c>
      <c r="M130" t="s">
        <v>532</v>
      </c>
      <c r="N130">
        <v>0.71666666599999995</v>
      </c>
      <c r="O130">
        <v>0</v>
      </c>
      <c r="P130">
        <v>0</v>
      </c>
      <c r="Q130">
        <v>1</v>
      </c>
      <c r="R130">
        <v>21</v>
      </c>
      <c r="S130">
        <v>0</v>
      </c>
      <c r="T130">
        <v>0</v>
      </c>
      <c r="U130">
        <v>0</v>
      </c>
      <c r="V130">
        <v>0</v>
      </c>
      <c r="W130">
        <v>0.71666700000000005</v>
      </c>
      <c r="X130">
        <v>15.05</v>
      </c>
      <c r="Y130">
        <v>0</v>
      </c>
      <c r="Z130">
        <v>0</v>
      </c>
    </row>
    <row r="131" spans="1:26" x14ac:dyDescent="0.3">
      <c r="A131">
        <v>2663982</v>
      </c>
      <c r="B131">
        <v>1</v>
      </c>
      <c r="C131" t="s">
        <v>76</v>
      </c>
      <c r="D131" t="s">
        <v>83</v>
      </c>
      <c r="E131" t="s">
        <v>210</v>
      </c>
      <c r="F131" t="s">
        <v>533</v>
      </c>
      <c r="G131" t="s">
        <v>290</v>
      </c>
      <c r="H131" t="s">
        <v>46</v>
      </c>
      <c r="I131" t="s">
        <v>129</v>
      </c>
      <c r="J131" t="s">
        <v>130</v>
      </c>
      <c r="K131" t="s">
        <v>131</v>
      </c>
      <c r="L131" t="s">
        <v>534</v>
      </c>
      <c r="M131" t="s">
        <v>535</v>
      </c>
      <c r="N131">
        <v>1.4597222219999999</v>
      </c>
      <c r="O131">
        <v>0</v>
      </c>
      <c r="P131">
        <v>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4.3791669999999998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2663980</v>
      </c>
      <c r="B132">
        <v>1</v>
      </c>
      <c r="C132" t="s">
        <v>76</v>
      </c>
      <c r="D132" t="s">
        <v>84</v>
      </c>
      <c r="E132" t="s">
        <v>134</v>
      </c>
      <c r="F132" t="s">
        <v>536</v>
      </c>
      <c r="G132" t="s">
        <v>260</v>
      </c>
      <c r="H132" t="s">
        <v>46</v>
      </c>
      <c r="I132" t="s">
        <v>129</v>
      </c>
      <c r="J132" t="s">
        <v>130</v>
      </c>
      <c r="K132" t="s">
        <v>141</v>
      </c>
      <c r="L132" t="s">
        <v>537</v>
      </c>
      <c r="M132" t="s">
        <v>538</v>
      </c>
      <c r="N132">
        <v>1.193888888</v>
      </c>
      <c r="O132">
        <v>0</v>
      </c>
      <c r="P132">
        <v>264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315.186666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2663986</v>
      </c>
      <c r="B133">
        <v>1</v>
      </c>
      <c r="C133" t="s">
        <v>77</v>
      </c>
      <c r="D133" t="s">
        <v>123</v>
      </c>
      <c r="E133" t="s">
        <v>156</v>
      </c>
      <c r="F133" t="s">
        <v>539</v>
      </c>
      <c r="G133" t="s">
        <v>169</v>
      </c>
      <c r="H133" t="s">
        <v>47</v>
      </c>
      <c r="I133" t="s">
        <v>129</v>
      </c>
      <c r="J133" t="s">
        <v>130</v>
      </c>
      <c r="K133" t="s">
        <v>131</v>
      </c>
      <c r="L133" t="s">
        <v>540</v>
      </c>
      <c r="M133" t="s">
        <v>541</v>
      </c>
      <c r="N133">
        <v>5.5272222219999998</v>
      </c>
      <c r="O133">
        <v>45</v>
      </c>
      <c r="P133">
        <v>63</v>
      </c>
      <c r="Q133">
        <v>0</v>
      </c>
      <c r="R133">
        <v>0</v>
      </c>
      <c r="S133">
        <v>0</v>
      </c>
      <c r="T133">
        <v>0</v>
      </c>
      <c r="U133">
        <v>248.72499999999999</v>
      </c>
      <c r="V133">
        <v>348.21499999999997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2663996</v>
      </c>
      <c r="B134">
        <v>1</v>
      </c>
      <c r="C134" t="s">
        <v>77</v>
      </c>
      <c r="D134" t="s">
        <v>117</v>
      </c>
      <c r="E134" t="s">
        <v>210</v>
      </c>
      <c r="F134" t="s">
        <v>542</v>
      </c>
      <c r="G134" t="s">
        <v>212</v>
      </c>
      <c r="H134" t="s">
        <v>46</v>
      </c>
      <c r="I134" t="s">
        <v>129</v>
      </c>
      <c r="J134" t="s">
        <v>130</v>
      </c>
      <c r="K134" t="s">
        <v>131</v>
      </c>
      <c r="L134" t="s">
        <v>543</v>
      </c>
      <c r="M134" t="s">
        <v>544</v>
      </c>
      <c r="N134">
        <v>8.9716666660000008</v>
      </c>
      <c r="O134">
        <v>0</v>
      </c>
      <c r="P134">
        <v>0</v>
      </c>
      <c r="Q134">
        <v>0</v>
      </c>
      <c r="R134">
        <v>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17.943332999999999</v>
      </c>
      <c r="Y134">
        <v>0</v>
      </c>
      <c r="Z134">
        <v>0</v>
      </c>
    </row>
    <row r="135" spans="1:26" x14ac:dyDescent="0.3">
      <c r="A135">
        <v>2663993</v>
      </c>
      <c r="B135">
        <v>1</v>
      </c>
      <c r="C135" t="s">
        <v>76</v>
      </c>
      <c r="D135" t="s">
        <v>97</v>
      </c>
      <c r="E135" t="s">
        <v>172</v>
      </c>
      <c r="F135" t="s">
        <v>545</v>
      </c>
      <c r="G135" t="s">
        <v>146</v>
      </c>
      <c r="H135" t="s">
        <v>46</v>
      </c>
      <c r="I135" t="s">
        <v>129</v>
      </c>
      <c r="J135" t="s">
        <v>130</v>
      </c>
      <c r="K135" t="s">
        <v>131</v>
      </c>
      <c r="L135" t="s">
        <v>546</v>
      </c>
      <c r="M135" t="s">
        <v>547</v>
      </c>
      <c r="N135">
        <v>1.372777777</v>
      </c>
      <c r="O135">
        <v>0</v>
      </c>
      <c r="P135">
        <v>76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104.33111100000001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2664010</v>
      </c>
      <c r="B136">
        <v>1</v>
      </c>
      <c r="C136" t="s">
        <v>76</v>
      </c>
      <c r="D136" t="s">
        <v>81</v>
      </c>
      <c r="E136" t="s">
        <v>210</v>
      </c>
      <c r="F136" t="s">
        <v>548</v>
      </c>
      <c r="G136" t="s">
        <v>290</v>
      </c>
      <c r="H136" t="s">
        <v>46</v>
      </c>
      <c r="I136" t="s">
        <v>129</v>
      </c>
      <c r="J136" t="s">
        <v>130</v>
      </c>
      <c r="K136" t="s">
        <v>131</v>
      </c>
      <c r="L136" t="s">
        <v>549</v>
      </c>
      <c r="M136" t="s">
        <v>550</v>
      </c>
      <c r="N136">
        <v>4.3825000000000003</v>
      </c>
      <c r="O136">
        <v>0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4.3825000000000003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2664000</v>
      </c>
      <c r="B137">
        <v>1</v>
      </c>
      <c r="C137" t="s">
        <v>76</v>
      </c>
      <c r="D137" t="s">
        <v>94</v>
      </c>
      <c r="E137" t="s">
        <v>152</v>
      </c>
      <c r="F137" t="s">
        <v>551</v>
      </c>
      <c r="G137" t="s">
        <v>169</v>
      </c>
      <c r="H137" t="s">
        <v>47</v>
      </c>
      <c r="I137" t="s">
        <v>129</v>
      </c>
      <c r="J137" t="s">
        <v>130</v>
      </c>
      <c r="K137" t="s">
        <v>131</v>
      </c>
      <c r="L137" t="s">
        <v>552</v>
      </c>
      <c r="M137" t="s">
        <v>553</v>
      </c>
      <c r="N137">
        <v>0.177777777</v>
      </c>
      <c r="O137">
        <v>43</v>
      </c>
      <c r="P137">
        <v>309</v>
      </c>
      <c r="Q137">
        <v>0</v>
      </c>
      <c r="R137">
        <v>0</v>
      </c>
      <c r="S137">
        <v>0</v>
      </c>
      <c r="T137">
        <v>0</v>
      </c>
      <c r="U137">
        <v>7.644444</v>
      </c>
      <c r="V137">
        <v>54.933332999999998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2664051</v>
      </c>
      <c r="B138">
        <v>1</v>
      </c>
      <c r="C138" t="s">
        <v>76</v>
      </c>
      <c r="D138" t="s">
        <v>100</v>
      </c>
      <c r="E138" t="s">
        <v>126</v>
      </c>
      <c r="F138" t="s">
        <v>554</v>
      </c>
      <c r="G138" t="s">
        <v>169</v>
      </c>
      <c r="H138" t="s">
        <v>47</v>
      </c>
      <c r="I138" t="s">
        <v>129</v>
      </c>
      <c r="J138" t="s">
        <v>130</v>
      </c>
      <c r="K138" t="s">
        <v>131</v>
      </c>
      <c r="L138" t="s">
        <v>555</v>
      </c>
      <c r="M138" t="s">
        <v>556</v>
      </c>
      <c r="N138">
        <v>1.650833333</v>
      </c>
      <c r="O138">
        <v>3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4.9524999999999997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2664011</v>
      </c>
      <c r="B139">
        <v>1</v>
      </c>
      <c r="C139" t="s">
        <v>77</v>
      </c>
      <c r="D139" t="s">
        <v>116</v>
      </c>
      <c r="E139" t="s">
        <v>126</v>
      </c>
      <c r="F139" t="s">
        <v>557</v>
      </c>
      <c r="G139" t="s">
        <v>169</v>
      </c>
      <c r="H139" t="s">
        <v>47</v>
      </c>
      <c r="I139" t="s">
        <v>129</v>
      </c>
      <c r="J139" t="s">
        <v>130</v>
      </c>
      <c r="K139" t="s">
        <v>131</v>
      </c>
      <c r="L139" t="s">
        <v>558</v>
      </c>
      <c r="M139" t="s">
        <v>559</v>
      </c>
      <c r="N139">
        <v>0.40749999999999997</v>
      </c>
      <c r="O139">
        <v>0</v>
      </c>
      <c r="P139">
        <v>401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163.4075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2664050</v>
      </c>
      <c r="B140">
        <v>1</v>
      </c>
      <c r="C140" t="s">
        <v>76</v>
      </c>
      <c r="D140" t="s">
        <v>91</v>
      </c>
      <c r="E140" t="s">
        <v>134</v>
      </c>
      <c r="F140" t="s">
        <v>560</v>
      </c>
      <c r="G140" t="s">
        <v>140</v>
      </c>
      <c r="H140" t="s">
        <v>46</v>
      </c>
      <c r="I140" t="s">
        <v>129</v>
      </c>
      <c r="J140" t="s">
        <v>130</v>
      </c>
      <c r="K140" t="s">
        <v>141</v>
      </c>
      <c r="L140" t="s">
        <v>561</v>
      </c>
      <c r="M140" t="s">
        <v>562</v>
      </c>
      <c r="N140">
        <v>1.1333333329999999</v>
      </c>
      <c r="O140">
        <v>0</v>
      </c>
      <c r="P140">
        <v>112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126.933333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2664013</v>
      </c>
      <c r="B141">
        <v>1</v>
      </c>
      <c r="C141" t="s">
        <v>76</v>
      </c>
      <c r="D141" t="s">
        <v>87</v>
      </c>
      <c r="E141" t="s">
        <v>156</v>
      </c>
      <c r="F141" t="s">
        <v>563</v>
      </c>
      <c r="G141" t="s">
        <v>140</v>
      </c>
      <c r="H141" t="s">
        <v>47</v>
      </c>
      <c r="I141" t="s">
        <v>129</v>
      </c>
      <c r="J141" t="s">
        <v>130</v>
      </c>
      <c r="K141" t="s">
        <v>141</v>
      </c>
      <c r="L141" t="s">
        <v>564</v>
      </c>
      <c r="M141" t="s">
        <v>565</v>
      </c>
      <c r="N141">
        <v>4.0822222220000004</v>
      </c>
      <c r="O141">
        <v>15</v>
      </c>
      <c r="P141">
        <v>1640</v>
      </c>
      <c r="Q141">
        <v>6</v>
      </c>
      <c r="R141">
        <v>0</v>
      </c>
      <c r="S141">
        <v>0</v>
      </c>
      <c r="T141">
        <v>0</v>
      </c>
      <c r="U141">
        <v>61.233333000000002</v>
      </c>
      <c r="V141">
        <v>6694.8444440000003</v>
      </c>
      <c r="W141">
        <v>24.493333</v>
      </c>
      <c r="X141">
        <v>0</v>
      </c>
      <c r="Y141">
        <v>0</v>
      </c>
      <c r="Z141">
        <v>0</v>
      </c>
    </row>
    <row r="142" spans="1:26" x14ac:dyDescent="0.3">
      <c r="A142">
        <v>2664016</v>
      </c>
      <c r="B142">
        <v>1</v>
      </c>
      <c r="C142" t="s">
        <v>76</v>
      </c>
      <c r="D142" t="s">
        <v>95</v>
      </c>
      <c r="E142" t="s">
        <v>152</v>
      </c>
      <c r="F142" t="s">
        <v>566</v>
      </c>
      <c r="G142" t="s">
        <v>567</v>
      </c>
      <c r="H142" t="s">
        <v>47</v>
      </c>
      <c r="I142" t="s">
        <v>129</v>
      </c>
      <c r="J142" t="s">
        <v>130</v>
      </c>
      <c r="K142" t="s">
        <v>141</v>
      </c>
      <c r="L142" t="s">
        <v>568</v>
      </c>
      <c r="M142" t="s">
        <v>569</v>
      </c>
      <c r="N142">
        <v>0.122777777</v>
      </c>
      <c r="O142">
        <v>0</v>
      </c>
      <c r="P142">
        <v>0</v>
      </c>
      <c r="Q142">
        <v>1</v>
      </c>
      <c r="R142">
        <v>13</v>
      </c>
      <c r="S142">
        <v>37</v>
      </c>
      <c r="T142">
        <v>1151</v>
      </c>
      <c r="U142">
        <v>0</v>
      </c>
      <c r="V142">
        <v>0</v>
      </c>
      <c r="W142">
        <v>0.122778</v>
      </c>
      <c r="X142">
        <v>1.5961110000000001</v>
      </c>
      <c r="Y142">
        <v>4.5427780000000002</v>
      </c>
      <c r="Z142">
        <v>141.31722099999999</v>
      </c>
    </row>
    <row r="143" spans="1:26" x14ac:dyDescent="0.3">
      <c r="A143">
        <v>2664023</v>
      </c>
      <c r="B143">
        <v>1</v>
      </c>
      <c r="C143" t="s">
        <v>76</v>
      </c>
      <c r="D143" t="s">
        <v>91</v>
      </c>
      <c r="E143" t="s">
        <v>126</v>
      </c>
      <c r="F143" t="s">
        <v>570</v>
      </c>
      <c r="G143" t="s">
        <v>128</v>
      </c>
      <c r="H143" t="s">
        <v>47</v>
      </c>
      <c r="I143" t="s">
        <v>129</v>
      </c>
      <c r="J143" t="s">
        <v>130</v>
      </c>
      <c r="K143" t="s">
        <v>131</v>
      </c>
      <c r="L143" t="s">
        <v>571</v>
      </c>
      <c r="M143" t="s">
        <v>572</v>
      </c>
      <c r="N143">
        <v>1.314444444</v>
      </c>
      <c r="O143">
        <v>14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18.402221999999998</v>
      </c>
      <c r="V143">
        <v>1.3144439999999999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2664027</v>
      </c>
      <c r="B144">
        <v>1</v>
      </c>
      <c r="C144" t="s">
        <v>77</v>
      </c>
      <c r="D144" t="s">
        <v>114</v>
      </c>
      <c r="E144" t="s">
        <v>126</v>
      </c>
      <c r="F144" t="s">
        <v>573</v>
      </c>
      <c r="G144" t="s">
        <v>260</v>
      </c>
      <c r="H144" t="s">
        <v>47</v>
      </c>
      <c r="I144" t="s">
        <v>129</v>
      </c>
      <c r="J144" t="s">
        <v>130</v>
      </c>
      <c r="K144" t="s">
        <v>141</v>
      </c>
      <c r="L144" t="s">
        <v>574</v>
      </c>
      <c r="M144" t="s">
        <v>575</v>
      </c>
      <c r="N144">
        <v>2.281111111</v>
      </c>
      <c r="O144">
        <v>0</v>
      </c>
      <c r="P144">
        <v>104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237.235556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2664029</v>
      </c>
      <c r="B145">
        <v>1</v>
      </c>
      <c r="C145" t="s">
        <v>77</v>
      </c>
      <c r="D145" t="s">
        <v>123</v>
      </c>
      <c r="E145" t="s">
        <v>156</v>
      </c>
      <c r="F145" t="s">
        <v>576</v>
      </c>
      <c r="G145" t="s">
        <v>169</v>
      </c>
      <c r="H145" t="s">
        <v>47</v>
      </c>
      <c r="I145" t="s">
        <v>247</v>
      </c>
      <c r="J145" t="s">
        <v>130</v>
      </c>
      <c r="K145" t="s">
        <v>131</v>
      </c>
      <c r="L145" t="s">
        <v>577</v>
      </c>
      <c r="M145" t="s">
        <v>578</v>
      </c>
      <c r="N145">
        <v>5.8333329999999996E-3</v>
      </c>
      <c r="O145">
        <v>719</v>
      </c>
      <c r="P145">
        <v>3673</v>
      </c>
      <c r="Q145">
        <v>0</v>
      </c>
      <c r="R145">
        <v>0</v>
      </c>
      <c r="S145">
        <v>0</v>
      </c>
      <c r="T145">
        <v>0</v>
      </c>
      <c r="U145">
        <v>4.1941660000000001</v>
      </c>
      <c r="V145">
        <v>21.425832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2664040</v>
      </c>
      <c r="B146">
        <v>1</v>
      </c>
      <c r="C146" t="s">
        <v>77</v>
      </c>
      <c r="D146" t="s">
        <v>114</v>
      </c>
      <c r="E146" t="s">
        <v>210</v>
      </c>
      <c r="F146" t="s">
        <v>579</v>
      </c>
      <c r="G146" t="s">
        <v>212</v>
      </c>
      <c r="H146" t="s">
        <v>46</v>
      </c>
      <c r="I146" t="s">
        <v>129</v>
      </c>
      <c r="J146" t="s">
        <v>130</v>
      </c>
      <c r="K146" t="s">
        <v>131</v>
      </c>
      <c r="L146" t="s">
        <v>580</v>
      </c>
      <c r="M146" t="s">
        <v>581</v>
      </c>
      <c r="N146">
        <v>0.385833333</v>
      </c>
      <c r="O146">
        <v>0</v>
      </c>
      <c r="P146">
        <v>10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3.858333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2664045</v>
      </c>
      <c r="B147">
        <v>1</v>
      </c>
      <c r="C147" t="s">
        <v>76</v>
      </c>
      <c r="D147" t="s">
        <v>90</v>
      </c>
      <c r="E147" t="s">
        <v>144</v>
      </c>
      <c r="F147" t="s">
        <v>582</v>
      </c>
      <c r="G147" t="s">
        <v>136</v>
      </c>
      <c r="H147" t="s">
        <v>46</v>
      </c>
      <c r="I147" t="s">
        <v>129</v>
      </c>
      <c r="J147" t="s">
        <v>130</v>
      </c>
      <c r="K147" t="s">
        <v>131</v>
      </c>
      <c r="L147" t="s">
        <v>583</v>
      </c>
      <c r="M147" t="s">
        <v>584</v>
      </c>
      <c r="N147">
        <v>2.04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3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6.12</v>
      </c>
    </row>
    <row r="148" spans="1:26" x14ac:dyDescent="0.3">
      <c r="A148">
        <v>2664047</v>
      </c>
      <c r="B148">
        <v>1</v>
      </c>
      <c r="C148" t="s">
        <v>77</v>
      </c>
      <c r="D148" t="s">
        <v>114</v>
      </c>
      <c r="E148" t="s">
        <v>126</v>
      </c>
      <c r="F148" t="s">
        <v>585</v>
      </c>
      <c r="G148" t="s">
        <v>586</v>
      </c>
      <c r="H148" t="s">
        <v>47</v>
      </c>
      <c r="I148" t="s">
        <v>129</v>
      </c>
      <c r="J148" t="s">
        <v>130</v>
      </c>
      <c r="K148" t="s">
        <v>131</v>
      </c>
      <c r="L148" t="s">
        <v>587</v>
      </c>
      <c r="M148" t="s">
        <v>588</v>
      </c>
      <c r="N148">
        <v>2.3075000000000001</v>
      </c>
      <c r="O148">
        <v>0</v>
      </c>
      <c r="P148">
        <v>14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32.305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2664057</v>
      </c>
      <c r="B149">
        <v>1</v>
      </c>
      <c r="C149" t="s">
        <v>76</v>
      </c>
      <c r="D149" t="s">
        <v>103</v>
      </c>
      <c r="E149" t="s">
        <v>134</v>
      </c>
      <c r="F149" t="s">
        <v>589</v>
      </c>
      <c r="G149" t="s">
        <v>240</v>
      </c>
      <c r="H149" t="s">
        <v>46</v>
      </c>
      <c r="I149" t="s">
        <v>129</v>
      </c>
      <c r="J149" t="s">
        <v>130</v>
      </c>
      <c r="K149" t="s">
        <v>131</v>
      </c>
      <c r="L149" t="s">
        <v>590</v>
      </c>
      <c r="M149" t="s">
        <v>591</v>
      </c>
      <c r="N149">
        <v>1.34</v>
      </c>
      <c r="O149">
        <v>0</v>
      </c>
      <c r="P149">
        <v>0</v>
      </c>
      <c r="Q149">
        <v>0</v>
      </c>
      <c r="R149">
        <v>306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410.04</v>
      </c>
      <c r="Y149">
        <v>0</v>
      </c>
      <c r="Z149">
        <v>0</v>
      </c>
    </row>
    <row r="150" spans="1:26" x14ac:dyDescent="0.3">
      <c r="A150">
        <v>2664066</v>
      </c>
      <c r="B150">
        <v>1</v>
      </c>
      <c r="C150" t="s">
        <v>77</v>
      </c>
      <c r="D150" t="s">
        <v>124</v>
      </c>
      <c r="E150" t="s">
        <v>144</v>
      </c>
      <c r="F150" t="s">
        <v>592</v>
      </c>
      <c r="G150" t="s">
        <v>136</v>
      </c>
      <c r="H150" t="s">
        <v>46</v>
      </c>
      <c r="I150" t="s">
        <v>129</v>
      </c>
      <c r="J150" t="s">
        <v>130</v>
      </c>
      <c r="K150" t="s">
        <v>131</v>
      </c>
      <c r="L150" t="s">
        <v>593</v>
      </c>
      <c r="M150" t="s">
        <v>594</v>
      </c>
      <c r="N150">
        <v>6.0961111109999999</v>
      </c>
      <c r="O150">
        <v>0</v>
      </c>
      <c r="P150">
        <v>169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1030.242778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2664068</v>
      </c>
      <c r="B151">
        <v>1</v>
      </c>
      <c r="C151" t="s">
        <v>76</v>
      </c>
      <c r="D151" t="s">
        <v>89</v>
      </c>
      <c r="E151" t="s">
        <v>152</v>
      </c>
      <c r="F151" t="s">
        <v>180</v>
      </c>
      <c r="G151" t="s">
        <v>169</v>
      </c>
      <c r="H151" t="s">
        <v>47</v>
      </c>
      <c r="I151" t="s">
        <v>129</v>
      </c>
      <c r="J151" t="s">
        <v>130</v>
      </c>
      <c r="K151" t="s">
        <v>131</v>
      </c>
      <c r="L151" t="s">
        <v>595</v>
      </c>
      <c r="M151" t="s">
        <v>596</v>
      </c>
      <c r="N151">
        <v>0.115</v>
      </c>
      <c r="O151">
        <v>9</v>
      </c>
      <c r="P151">
        <v>707</v>
      </c>
      <c r="Q151">
        <v>0</v>
      </c>
      <c r="R151">
        <v>0</v>
      </c>
      <c r="S151">
        <v>0</v>
      </c>
      <c r="T151">
        <v>132</v>
      </c>
      <c r="U151">
        <v>1.0349999999999999</v>
      </c>
      <c r="V151">
        <v>81.305000000000007</v>
      </c>
      <c r="W151">
        <v>0</v>
      </c>
      <c r="X151">
        <v>0</v>
      </c>
      <c r="Y151">
        <v>0</v>
      </c>
      <c r="Z151">
        <v>15.18</v>
      </c>
    </row>
    <row r="152" spans="1:26" x14ac:dyDescent="0.3">
      <c r="A152">
        <v>2664023</v>
      </c>
      <c r="B152">
        <v>2</v>
      </c>
      <c r="C152" t="s">
        <v>76</v>
      </c>
      <c r="D152" t="s">
        <v>101</v>
      </c>
      <c r="E152" t="s">
        <v>152</v>
      </c>
      <c r="F152" t="s">
        <v>597</v>
      </c>
      <c r="G152" t="s">
        <v>128</v>
      </c>
      <c r="H152" t="s">
        <v>47</v>
      </c>
      <c r="I152" t="s">
        <v>129</v>
      </c>
      <c r="J152" t="s">
        <v>130</v>
      </c>
      <c r="K152" t="s">
        <v>131</v>
      </c>
      <c r="L152" t="s">
        <v>572</v>
      </c>
      <c r="M152" t="s">
        <v>598</v>
      </c>
      <c r="N152">
        <v>0.45638888799999999</v>
      </c>
      <c r="O152">
        <v>135</v>
      </c>
      <c r="P152">
        <v>198</v>
      </c>
      <c r="Q152">
        <v>0</v>
      </c>
      <c r="R152">
        <v>0</v>
      </c>
      <c r="S152">
        <v>0</v>
      </c>
      <c r="T152">
        <v>0</v>
      </c>
      <c r="U152">
        <v>61.612499999999997</v>
      </c>
      <c r="V152">
        <v>90.364999999999995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2664081</v>
      </c>
      <c r="B153">
        <v>1</v>
      </c>
      <c r="C153" t="s">
        <v>76</v>
      </c>
      <c r="D153" t="s">
        <v>97</v>
      </c>
      <c r="E153" t="s">
        <v>156</v>
      </c>
      <c r="F153" t="s">
        <v>599</v>
      </c>
      <c r="G153" t="s">
        <v>260</v>
      </c>
      <c r="H153" t="s">
        <v>47</v>
      </c>
      <c r="I153" t="s">
        <v>129</v>
      </c>
      <c r="J153" t="s">
        <v>130</v>
      </c>
      <c r="K153" t="s">
        <v>141</v>
      </c>
      <c r="L153" t="s">
        <v>600</v>
      </c>
      <c r="M153" t="s">
        <v>601</v>
      </c>
      <c r="N153">
        <v>1.8372222220000001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1.8372219999999999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2664085</v>
      </c>
      <c r="B154">
        <v>1</v>
      </c>
      <c r="C154" t="s">
        <v>76</v>
      </c>
      <c r="D154" t="s">
        <v>96</v>
      </c>
      <c r="E154" t="s">
        <v>152</v>
      </c>
      <c r="F154" t="s">
        <v>602</v>
      </c>
      <c r="G154" t="s">
        <v>169</v>
      </c>
      <c r="H154" t="s">
        <v>47</v>
      </c>
      <c r="I154" t="s">
        <v>247</v>
      </c>
      <c r="J154" t="s">
        <v>130</v>
      </c>
      <c r="K154" t="s">
        <v>131</v>
      </c>
      <c r="L154" t="s">
        <v>603</v>
      </c>
      <c r="M154" t="s">
        <v>604</v>
      </c>
      <c r="N154">
        <v>3.3611110999999999E-2</v>
      </c>
      <c r="O154">
        <v>41</v>
      </c>
      <c r="P154">
        <v>726</v>
      </c>
      <c r="Q154">
        <v>0</v>
      </c>
      <c r="R154">
        <v>0</v>
      </c>
      <c r="S154">
        <v>0</v>
      </c>
      <c r="T154">
        <v>0</v>
      </c>
      <c r="U154">
        <v>1.3780559999999999</v>
      </c>
      <c r="V154">
        <v>24.401667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2664089</v>
      </c>
      <c r="B155">
        <v>1</v>
      </c>
      <c r="C155" t="s">
        <v>76</v>
      </c>
      <c r="D155" t="s">
        <v>97</v>
      </c>
      <c r="E155" t="s">
        <v>210</v>
      </c>
      <c r="F155" t="s">
        <v>605</v>
      </c>
      <c r="G155" t="s">
        <v>212</v>
      </c>
      <c r="H155" t="s">
        <v>46</v>
      </c>
      <c r="I155" t="s">
        <v>129</v>
      </c>
      <c r="J155" t="s">
        <v>130</v>
      </c>
      <c r="K155" t="s">
        <v>131</v>
      </c>
      <c r="L155" t="s">
        <v>606</v>
      </c>
      <c r="M155" t="s">
        <v>607</v>
      </c>
      <c r="N155">
        <v>5.085</v>
      </c>
      <c r="O155">
        <v>0</v>
      </c>
      <c r="P155">
        <v>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25.425000000000001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2664105</v>
      </c>
      <c r="B156">
        <v>1</v>
      </c>
      <c r="C156" t="s">
        <v>76</v>
      </c>
      <c r="D156" t="s">
        <v>83</v>
      </c>
      <c r="E156" t="s">
        <v>210</v>
      </c>
      <c r="F156" t="s">
        <v>608</v>
      </c>
      <c r="G156" t="s">
        <v>306</v>
      </c>
      <c r="H156" t="s">
        <v>46</v>
      </c>
      <c r="I156" t="s">
        <v>129</v>
      </c>
      <c r="J156" t="s">
        <v>15</v>
      </c>
      <c r="K156" t="s">
        <v>131</v>
      </c>
      <c r="L156" t="s">
        <v>609</v>
      </c>
      <c r="M156" t="s">
        <v>610</v>
      </c>
      <c r="N156">
        <v>3.6850000000000001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3.6850000000000001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2664136</v>
      </c>
      <c r="B157">
        <v>1</v>
      </c>
      <c r="C157" t="s">
        <v>76</v>
      </c>
      <c r="D157" t="s">
        <v>83</v>
      </c>
      <c r="E157" t="s">
        <v>144</v>
      </c>
      <c r="F157" t="s">
        <v>611</v>
      </c>
      <c r="G157" t="s">
        <v>406</v>
      </c>
      <c r="H157" t="s">
        <v>46</v>
      </c>
      <c r="I157" t="s">
        <v>129</v>
      </c>
      <c r="J157" t="s">
        <v>130</v>
      </c>
      <c r="K157" t="s">
        <v>131</v>
      </c>
      <c r="L157" t="s">
        <v>612</v>
      </c>
      <c r="M157" t="s">
        <v>613</v>
      </c>
      <c r="N157">
        <v>4.12</v>
      </c>
      <c r="O157">
        <v>0</v>
      </c>
      <c r="P157">
        <v>62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255.44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2664117</v>
      </c>
      <c r="B158">
        <v>1</v>
      </c>
      <c r="C158" t="s">
        <v>76</v>
      </c>
      <c r="D158" t="s">
        <v>106</v>
      </c>
      <c r="E158" t="s">
        <v>210</v>
      </c>
      <c r="F158" t="s">
        <v>614</v>
      </c>
      <c r="G158" t="s">
        <v>306</v>
      </c>
      <c r="H158" t="s">
        <v>46</v>
      </c>
      <c r="I158" t="s">
        <v>129</v>
      </c>
      <c r="J158" t="s">
        <v>15</v>
      </c>
      <c r="K158" t="s">
        <v>131</v>
      </c>
      <c r="L158" t="s">
        <v>615</v>
      </c>
      <c r="M158" t="s">
        <v>616</v>
      </c>
      <c r="N158">
        <v>2.1244444439999999</v>
      </c>
      <c r="O158">
        <v>0</v>
      </c>
      <c r="P158">
        <v>7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14.871111000000001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2664130</v>
      </c>
      <c r="B159">
        <v>1</v>
      </c>
      <c r="C159" t="s">
        <v>76</v>
      </c>
      <c r="D159" t="s">
        <v>99</v>
      </c>
      <c r="E159" t="s">
        <v>156</v>
      </c>
      <c r="F159" t="s">
        <v>617</v>
      </c>
      <c r="G159" t="s">
        <v>169</v>
      </c>
      <c r="H159" t="s">
        <v>47</v>
      </c>
      <c r="I159" t="s">
        <v>129</v>
      </c>
      <c r="J159" t="s">
        <v>130</v>
      </c>
      <c r="K159" t="s">
        <v>131</v>
      </c>
      <c r="L159" t="s">
        <v>618</v>
      </c>
      <c r="M159" t="s">
        <v>619</v>
      </c>
      <c r="N159">
        <v>0.42888888800000002</v>
      </c>
      <c r="O159">
        <v>6</v>
      </c>
      <c r="P159">
        <v>402</v>
      </c>
      <c r="Q159">
        <v>0</v>
      </c>
      <c r="R159">
        <v>0</v>
      </c>
      <c r="S159">
        <v>0</v>
      </c>
      <c r="T159">
        <v>0</v>
      </c>
      <c r="U159">
        <v>2.5733329999999999</v>
      </c>
      <c r="V159">
        <v>172.41333299999999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2664135</v>
      </c>
      <c r="B160">
        <v>1</v>
      </c>
      <c r="C160" t="s">
        <v>76</v>
      </c>
      <c r="D160" t="s">
        <v>91</v>
      </c>
      <c r="E160" t="s">
        <v>210</v>
      </c>
      <c r="F160" t="s">
        <v>620</v>
      </c>
      <c r="G160" t="s">
        <v>212</v>
      </c>
      <c r="H160" t="s">
        <v>46</v>
      </c>
      <c r="I160" t="s">
        <v>129</v>
      </c>
      <c r="J160" t="s">
        <v>130</v>
      </c>
      <c r="K160" t="s">
        <v>131</v>
      </c>
      <c r="L160" t="s">
        <v>621</v>
      </c>
      <c r="M160" t="s">
        <v>622</v>
      </c>
      <c r="N160">
        <v>3.6186111109999999</v>
      </c>
      <c r="O160">
        <v>0</v>
      </c>
      <c r="P160">
        <v>4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14.474444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2664155</v>
      </c>
      <c r="B161">
        <v>1</v>
      </c>
      <c r="C161" t="s">
        <v>76</v>
      </c>
      <c r="D161" t="s">
        <v>86</v>
      </c>
      <c r="E161" t="s">
        <v>210</v>
      </c>
      <c r="F161" t="s">
        <v>623</v>
      </c>
      <c r="G161" t="s">
        <v>290</v>
      </c>
      <c r="H161" t="s">
        <v>46</v>
      </c>
      <c r="I161" t="s">
        <v>129</v>
      </c>
      <c r="J161" t="s">
        <v>130</v>
      </c>
      <c r="K161" t="s">
        <v>131</v>
      </c>
      <c r="L161" t="s">
        <v>624</v>
      </c>
      <c r="M161" t="s">
        <v>625</v>
      </c>
      <c r="N161">
        <v>1.5175000000000001</v>
      </c>
      <c r="O161">
        <v>0</v>
      </c>
      <c r="P161">
        <v>15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22.762499999999999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2664237</v>
      </c>
      <c r="B162">
        <v>1</v>
      </c>
      <c r="C162" t="s">
        <v>76</v>
      </c>
      <c r="D162" t="s">
        <v>103</v>
      </c>
      <c r="E162" t="s">
        <v>144</v>
      </c>
      <c r="F162" t="s">
        <v>626</v>
      </c>
      <c r="G162" t="s">
        <v>627</v>
      </c>
      <c r="H162" t="s">
        <v>46</v>
      </c>
      <c r="I162" t="s">
        <v>129</v>
      </c>
      <c r="J162" t="s">
        <v>130</v>
      </c>
      <c r="K162" t="s">
        <v>131</v>
      </c>
      <c r="L162" t="s">
        <v>628</v>
      </c>
      <c r="M162" t="s">
        <v>629</v>
      </c>
      <c r="N162">
        <v>2.216111111</v>
      </c>
      <c r="O162">
        <v>0</v>
      </c>
      <c r="P162">
        <v>0</v>
      </c>
      <c r="Q162">
        <v>0</v>
      </c>
      <c r="R162">
        <v>84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186.153333</v>
      </c>
      <c r="Y162">
        <v>0</v>
      </c>
      <c r="Z162">
        <v>0</v>
      </c>
    </row>
    <row r="163" spans="1:26" x14ac:dyDescent="0.3">
      <c r="A163">
        <v>2664149</v>
      </c>
      <c r="B163">
        <v>1</v>
      </c>
      <c r="C163" t="s">
        <v>76</v>
      </c>
      <c r="D163" t="s">
        <v>95</v>
      </c>
      <c r="E163" t="s">
        <v>134</v>
      </c>
      <c r="F163" t="s">
        <v>630</v>
      </c>
      <c r="G163" t="s">
        <v>136</v>
      </c>
      <c r="H163" t="s">
        <v>46</v>
      </c>
      <c r="I163" t="s">
        <v>129</v>
      </c>
      <c r="J163" t="s">
        <v>130</v>
      </c>
      <c r="K163" t="s">
        <v>131</v>
      </c>
      <c r="L163" t="s">
        <v>631</v>
      </c>
      <c r="M163" t="s">
        <v>632</v>
      </c>
      <c r="N163">
        <v>0.65833333299999997</v>
      </c>
      <c r="O163">
        <v>0</v>
      </c>
      <c r="P163">
        <v>12</v>
      </c>
      <c r="Q163">
        <v>0</v>
      </c>
      <c r="R163">
        <v>0</v>
      </c>
      <c r="S163">
        <v>0</v>
      </c>
      <c r="T163">
        <v>12</v>
      </c>
      <c r="U163">
        <v>0</v>
      </c>
      <c r="V163">
        <v>7.9</v>
      </c>
      <c r="W163">
        <v>0</v>
      </c>
      <c r="X163">
        <v>0</v>
      </c>
      <c r="Y163">
        <v>0</v>
      </c>
      <c r="Z163">
        <v>7.9</v>
      </c>
    </row>
    <row r="164" spans="1:26" x14ac:dyDescent="0.3">
      <c r="A164">
        <v>2664161</v>
      </c>
      <c r="B164">
        <v>1</v>
      </c>
      <c r="C164" t="s">
        <v>77</v>
      </c>
      <c r="D164" t="s">
        <v>116</v>
      </c>
      <c r="E164" t="s">
        <v>156</v>
      </c>
      <c r="F164" t="s">
        <v>633</v>
      </c>
      <c r="G164" t="s">
        <v>169</v>
      </c>
      <c r="H164" t="s">
        <v>47</v>
      </c>
      <c r="I164" t="s">
        <v>129</v>
      </c>
      <c r="J164" t="s">
        <v>130</v>
      </c>
      <c r="K164" t="s">
        <v>131</v>
      </c>
      <c r="L164" t="s">
        <v>634</v>
      </c>
      <c r="M164" t="s">
        <v>635</v>
      </c>
      <c r="N164">
        <v>2.5944444440000001</v>
      </c>
      <c r="O164">
        <v>42</v>
      </c>
      <c r="P164">
        <v>44</v>
      </c>
      <c r="Q164">
        <v>2</v>
      </c>
      <c r="R164">
        <v>0</v>
      </c>
      <c r="S164">
        <v>0</v>
      </c>
      <c r="T164">
        <v>0</v>
      </c>
      <c r="U164">
        <v>108.966667</v>
      </c>
      <c r="V164">
        <v>114.155556</v>
      </c>
      <c r="W164">
        <v>5.1888889999999996</v>
      </c>
      <c r="X164">
        <v>0</v>
      </c>
      <c r="Y164">
        <v>0</v>
      </c>
      <c r="Z164">
        <v>0</v>
      </c>
    </row>
    <row r="165" spans="1:26" x14ac:dyDescent="0.3">
      <c r="A165">
        <v>2664164</v>
      </c>
      <c r="B165">
        <v>1</v>
      </c>
      <c r="C165" t="s">
        <v>77</v>
      </c>
      <c r="D165" t="s">
        <v>114</v>
      </c>
      <c r="E165" t="s">
        <v>210</v>
      </c>
      <c r="F165" t="s">
        <v>636</v>
      </c>
      <c r="G165" t="s">
        <v>290</v>
      </c>
      <c r="H165" t="s">
        <v>46</v>
      </c>
      <c r="I165" t="s">
        <v>129</v>
      </c>
      <c r="J165" t="s">
        <v>130</v>
      </c>
      <c r="K165" t="s">
        <v>131</v>
      </c>
      <c r="L165" t="s">
        <v>637</v>
      </c>
      <c r="M165" t="s">
        <v>638</v>
      </c>
      <c r="N165">
        <v>4.0902777769999998</v>
      </c>
      <c r="O165">
        <v>0</v>
      </c>
      <c r="P165">
        <v>13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53.173611000000001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2664169</v>
      </c>
      <c r="B166">
        <v>1</v>
      </c>
      <c r="C166" t="s">
        <v>77</v>
      </c>
      <c r="D166" t="s">
        <v>120</v>
      </c>
      <c r="E166" t="s">
        <v>152</v>
      </c>
      <c r="F166" t="s">
        <v>639</v>
      </c>
      <c r="G166" t="s">
        <v>169</v>
      </c>
      <c r="H166" t="s">
        <v>47</v>
      </c>
      <c r="I166" t="s">
        <v>129</v>
      </c>
      <c r="J166" t="s">
        <v>130</v>
      </c>
      <c r="K166" t="s">
        <v>131</v>
      </c>
      <c r="L166" t="s">
        <v>640</v>
      </c>
      <c r="M166" t="s">
        <v>641</v>
      </c>
      <c r="N166">
        <v>0.164722222</v>
      </c>
      <c r="O166">
        <v>0</v>
      </c>
      <c r="P166">
        <v>0</v>
      </c>
      <c r="Q166">
        <v>51</v>
      </c>
      <c r="R166">
        <v>6473</v>
      </c>
      <c r="S166">
        <v>0</v>
      </c>
      <c r="T166">
        <v>0</v>
      </c>
      <c r="U166">
        <v>0</v>
      </c>
      <c r="V166">
        <v>0</v>
      </c>
      <c r="W166">
        <v>8.4008330000000004</v>
      </c>
      <c r="X166">
        <v>1066.2469430000001</v>
      </c>
      <c r="Y166">
        <v>0</v>
      </c>
      <c r="Z166">
        <v>0</v>
      </c>
    </row>
    <row r="167" spans="1:26" x14ac:dyDescent="0.3">
      <c r="A167">
        <v>2664171</v>
      </c>
      <c r="B167">
        <v>1</v>
      </c>
      <c r="C167" t="s">
        <v>77</v>
      </c>
      <c r="D167" t="s">
        <v>123</v>
      </c>
      <c r="E167" t="s">
        <v>156</v>
      </c>
      <c r="F167" t="s">
        <v>642</v>
      </c>
      <c r="G167" t="s">
        <v>169</v>
      </c>
      <c r="H167" t="s">
        <v>47</v>
      </c>
      <c r="I167" t="s">
        <v>247</v>
      </c>
      <c r="J167" t="s">
        <v>130</v>
      </c>
      <c r="K167" t="s">
        <v>131</v>
      </c>
      <c r="L167" t="s">
        <v>643</v>
      </c>
      <c r="M167" t="s">
        <v>644</v>
      </c>
      <c r="N167">
        <v>4.8333332999999999E-2</v>
      </c>
      <c r="O167">
        <v>106</v>
      </c>
      <c r="P167">
        <v>196</v>
      </c>
      <c r="Q167">
        <v>0</v>
      </c>
      <c r="R167">
        <v>0</v>
      </c>
      <c r="S167">
        <v>0</v>
      </c>
      <c r="T167">
        <v>0</v>
      </c>
      <c r="U167">
        <v>5.1233329999999997</v>
      </c>
      <c r="V167">
        <v>9.4733330000000002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2664186</v>
      </c>
      <c r="B168">
        <v>1</v>
      </c>
      <c r="C168" t="s">
        <v>77</v>
      </c>
      <c r="D168" t="s">
        <v>114</v>
      </c>
      <c r="E168" t="s">
        <v>126</v>
      </c>
      <c r="F168" t="s">
        <v>645</v>
      </c>
      <c r="G168" t="s">
        <v>260</v>
      </c>
      <c r="H168" t="s">
        <v>47</v>
      </c>
      <c r="I168" t="s">
        <v>129</v>
      </c>
      <c r="J168" t="s">
        <v>130</v>
      </c>
      <c r="K168" t="s">
        <v>141</v>
      </c>
      <c r="L168" t="s">
        <v>646</v>
      </c>
      <c r="M168" t="s">
        <v>647</v>
      </c>
      <c r="N168">
        <v>1.8905555549999999</v>
      </c>
      <c r="O168">
        <v>0</v>
      </c>
      <c r="P168">
        <v>37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69.950556000000006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2664194</v>
      </c>
      <c r="B169">
        <v>1</v>
      </c>
      <c r="C169" t="s">
        <v>76</v>
      </c>
      <c r="D169" t="s">
        <v>81</v>
      </c>
      <c r="E169" t="s">
        <v>172</v>
      </c>
      <c r="F169" t="s">
        <v>648</v>
      </c>
      <c r="G169" t="s">
        <v>455</v>
      </c>
      <c r="H169" t="s">
        <v>46</v>
      </c>
      <c r="I169" t="s">
        <v>129</v>
      </c>
      <c r="J169" t="s">
        <v>130</v>
      </c>
      <c r="K169" t="s">
        <v>131</v>
      </c>
      <c r="L169" t="s">
        <v>649</v>
      </c>
      <c r="M169" t="s">
        <v>650</v>
      </c>
      <c r="N169">
        <v>2.2438888879999999</v>
      </c>
      <c r="O169">
        <v>0</v>
      </c>
      <c r="P169">
        <v>84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188.48666700000001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2664195</v>
      </c>
      <c r="B170">
        <v>1</v>
      </c>
      <c r="C170" t="s">
        <v>76</v>
      </c>
      <c r="D170" t="s">
        <v>88</v>
      </c>
      <c r="E170" t="s">
        <v>210</v>
      </c>
      <c r="F170" t="s">
        <v>651</v>
      </c>
      <c r="G170" t="s">
        <v>212</v>
      </c>
      <c r="H170" t="s">
        <v>46</v>
      </c>
      <c r="I170" t="s">
        <v>129</v>
      </c>
      <c r="J170" t="s">
        <v>130</v>
      </c>
      <c r="K170" t="s">
        <v>131</v>
      </c>
      <c r="L170" t="s">
        <v>652</v>
      </c>
      <c r="M170" t="s">
        <v>653</v>
      </c>
      <c r="N170">
        <v>4.8280555549999997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4.8280560000000001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2664214</v>
      </c>
      <c r="B171">
        <v>1</v>
      </c>
      <c r="C171" t="s">
        <v>77</v>
      </c>
      <c r="D171" t="s">
        <v>114</v>
      </c>
      <c r="E171" t="s">
        <v>156</v>
      </c>
      <c r="F171" t="s">
        <v>654</v>
      </c>
      <c r="G171" t="s">
        <v>169</v>
      </c>
      <c r="H171" t="s">
        <v>47</v>
      </c>
      <c r="I171" t="s">
        <v>247</v>
      </c>
      <c r="J171" t="s">
        <v>130</v>
      </c>
      <c r="K171" t="s">
        <v>131</v>
      </c>
      <c r="L171" t="s">
        <v>655</v>
      </c>
      <c r="M171" t="s">
        <v>656</v>
      </c>
      <c r="N171">
        <v>2.7777769999999999E-3</v>
      </c>
      <c r="O171">
        <v>0</v>
      </c>
      <c r="P171">
        <v>0</v>
      </c>
      <c r="Q171">
        <v>3</v>
      </c>
      <c r="R171">
        <v>0</v>
      </c>
      <c r="S171">
        <v>62</v>
      </c>
      <c r="T171">
        <v>501</v>
      </c>
      <c r="U171">
        <v>0</v>
      </c>
      <c r="V171">
        <v>0</v>
      </c>
      <c r="W171">
        <v>8.3330000000000001E-3</v>
      </c>
      <c r="X171">
        <v>0</v>
      </c>
      <c r="Y171">
        <v>0.17222199999999999</v>
      </c>
      <c r="Z171">
        <v>1.3916660000000001</v>
      </c>
    </row>
    <row r="172" spans="1:26" x14ac:dyDescent="0.3">
      <c r="A172">
        <v>2664229</v>
      </c>
      <c r="B172">
        <v>1</v>
      </c>
      <c r="C172" t="s">
        <v>76</v>
      </c>
      <c r="D172" t="s">
        <v>102</v>
      </c>
      <c r="E172" t="s">
        <v>134</v>
      </c>
      <c r="F172" t="s">
        <v>657</v>
      </c>
      <c r="G172" t="s">
        <v>240</v>
      </c>
      <c r="H172" t="s">
        <v>46</v>
      </c>
      <c r="I172" t="s">
        <v>129</v>
      </c>
      <c r="J172" t="s">
        <v>130</v>
      </c>
      <c r="K172" t="s">
        <v>131</v>
      </c>
      <c r="L172" t="s">
        <v>658</v>
      </c>
      <c r="M172" t="s">
        <v>659</v>
      </c>
      <c r="N172">
        <v>3.1122222220000002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44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136.93777800000001</v>
      </c>
    </row>
    <row r="173" spans="1:26" x14ac:dyDescent="0.3">
      <c r="A173">
        <v>2664232</v>
      </c>
      <c r="B173">
        <v>1</v>
      </c>
      <c r="C173" t="s">
        <v>77</v>
      </c>
      <c r="D173" t="s">
        <v>114</v>
      </c>
      <c r="E173" t="s">
        <v>126</v>
      </c>
      <c r="F173" t="s">
        <v>660</v>
      </c>
      <c r="G173" t="s">
        <v>586</v>
      </c>
      <c r="H173" t="s">
        <v>47</v>
      </c>
      <c r="I173" t="s">
        <v>129</v>
      </c>
      <c r="J173" t="s">
        <v>130</v>
      </c>
      <c r="K173" t="s">
        <v>131</v>
      </c>
      <c r="L173" t="s">
        <v>661</v>
      </c>
      <c r="M173" t="s">
        <v>662</v>
      </c>
      <c r="N173">
        <v>1.7441666659999999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38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66.278333000000003</v>
      </c>
    </row>
    <row r="174" spans="1:26" x14ac:dyDescent="0.3">
      <c r="A174">
        <v>2664234</v>
      </c>
      <c r="B174">
        <v>1</v>
      </c>
      <c r="C174" t="s">
        <v>76</v>
      </c>
      <c r="D174" t="s">
        <v>92</v>
      </c>
      <c r="E174" t="s">
        <v>210</v>
      </c>
      <c r="F174" t="s">
        <v>663</v>
      </c>
      <c r="G174" t="s">
        <v>306</v>
      </c>
      <c r="H174" t="s">
        <v>46</v>
      </c>
      <c r="I174" t="s">
        <v>129</v>
      </c>
      <c r="J174" t="s">
        <v>15</v>
      </c>
      <c r="K174" t="s">
        <v>131</v>
      </c>
      <c r="L174" t="s">
        <v>664</v>
      </c>
      <c r="M174" t="s">
        <v>665</v>
      </c>
      <c r="N174">
        <v>1.401944444</v>
      </c>
      <c r="O174">
        <v>0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1.4019440000000001</v>
      </c>
      <c r="Y174">
        <v>0</v>
      </c>
      <c r="Z174">
        <v>0</v>
      </c>
    </row>
    <row r="175" spans="1:26" x14ac:dyDescent="0.3">
      <c r="A175">
        <v>2664240</v>
      </c>
      <c r="B175">
        <v>1</v>
      </c>
      <c r="C175" t="s">
        <v>77</v>
      </c>
      <c r="D175" t="s">
        <v>124</v>
      </c>
      <c r="E175" t="s">
        <v>126</v>
      </c>
      <c r="F175" t="s">
        <v>666</v>
      </c>
      <c r="G175" t="s">
        <v>158</v>
      </c>
      <c r="H175" t="s">
        <v>47</v>
      </c>
      <c r="I175" t="s">
        <v>129</v>
      </c>
      <c r="J175" t="s">
        <v>130</v>
      </c>
      <c r="K175" t="s">
        <v>131</v>
      </c>
      <c r="L175" t="s">
        <v>667</v>
      </c>
      <c r="M175" t="s">
        <v>668</v>
      </c>
      <c r="N175">
        <v>2.4575</v>
      </c>
      <c r="O175">
        <v>0</v>
      </c>
      <c r="P175">
        <v>530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1302.4749999999999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2664242</v>
      </c>
      <c r="B176">
        <v>1</v>
      </c>
      <c r="C176" t="s">
        <v>76</v>
      </c>
      <c r="D176" t="s">
        <v>101</v>
      </c>
      <c r="E176" t="s">
        <v>134</v>
      </c>
      <c r="F176" t="s">
        <v>669</v>
      </c>
      <c r="G176" t="s">
        <v>240</v>
      </c>
      <c r="H176" t="s">
        <v>46</v>
      </c>
      <c r="I176" t="s">
        <v>129</v>
      </c>
      <c r="J176" t="s">
        <v>130</v>
      </c>
      <c r="K176" t="s">
        <v>131</v>
      </c>
      <c r="L176" t="s">
        <v>670</v>
      </c>
      <c r="M176" t="s">
        <v>671</v>
      </c>
      <c r="N176">
        <v>6.488888888</v>
      </c>
      <c r="O176">
        <v>0</v>
      </c>
      <c r="P176">
        <v>13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84.355556000000007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2664245</v>
      </c>
      <c r="B177">
        <v>1</v>
      </c>
      <c r="C177" t="s">
        <v>76</v>
      </c>
      <c r="D177" t="s">
        <v>98</v>
      </c>
      <c r="E177" t="s">
        <v>134</v>
      </c>
      <c r="F177" t="s">
        <v>672</v>
      </c>
      <c r="G177" t="s">
        <v>406</v>
      </c>
      <c r="H177" t="s">
        <v>46</v>
      </c>
      <c r="I177" t="s">
        <v>129</v>
      </c>
      <c r="J177" t="s">
        <v>130</v>
      </c>
      <c r="K177" t="s">
        <v>131</v>
      </c>
      <c r="L177" t="s">
        <v>673</v>
      </c>
      <c r="M177" t="s">
        <v>674</v>
      </c>
      <c r="N177">
        <v>0.52666666600000001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51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26.86</v>
      </c>
    </row>
    <row r="178" spans="1:26" x14ac:dyDescent="0.3">
      <c r="A178">
        <v>2664246</v>
      </c>
      <c r="B178">
        <v>1</v>
      </c>
      <c r="C178" t="s">
        <v>77</v>
      </c>
      <c r="D178" t="s">
        <v>122</v>
      </c>
      <c r="E178" t="s">
        <v>144</v>
      </c>
      <c r="F178" t="s">
        <v>675</v>
      </c>
      <c r="G178" t="s">
        <v>136</v>
      </c>
      <c r="H178" t="s">
        <v>46</v>
      </c>
      <c r="I178" t="s">
        <v>129</v>
      </c>
      <c r="J178" t="s">
        <v>130</v>
      </c>
      <c r="K178" t="s">
        <v>131</v>
      </c>
      <c r="L178" t="s">
        <v>676</v>
      </c>
      <c r="M178" t="s">
        <v>677</v>
      </c>
      <c r="N178">
        <v>2.2227777770000001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8.8911110000000004</v>
      </c>
    </row>
    <row r="179" spans="1:26" x14ac:dyDescent="0.3">
      <c r="A179">
        <v>2664249</v>
      </c>
      <c r="B179">
        <v>1</v>
      </c>
      <c r="C179" t="s">
        <v>77</v>
      </c>
      <c r="D179" t="s">
        <v>112</v>
      </c>
      <c r="E179" t="s">
        <v>156</v>
      </c>
      <c r="F179" t="s">
        <v>678</v>
      </c>
      <c r="G179" t="s">
        <v>169</v>
      </c>
      <c r="H179" t="s">
        <v>47</v>
      </c>
      <c r="I179" t="s">
        <v>129</v>
      </c>
      <c r="J179" t="s">
        <v>130</v>
      </c>
      <c r="K179" t="s">
        <v>131</v>
      </c>
      <c r="L179" t="s">
        <v>679</v>
      </c>
      <c r="M179" t="s">
        <v>680</v>
      </c>
      <c r="N179">
        <v>0.55277777699999997</v>
      </c>
      <c r="O179">
        <v>0</v>
      </c>
      <c r="P179">
        <v>0</v>
      </c>
      <c r="Q179">
        <v>7</v>
      </c>
      <c r="R179">
        <v>992</v>
      </c>
      <c r="S179">
        <v>2</v>
      </c>
      <c r="T179">
        <v>859</v>
      </c>
      <c r="U179">
        <v>0</v>
      </c>
      <c r="V179">
        <v>0</v>
      </c>
      <c r="W179">
        <v>3.8694440000000001</v>
      </c>
      <c r="X179">
        <v>548.35555499999998</v>
      </c>
      <c r="Y179">
        <v>1.105556</v>
      </c>
      <c r="Z179">
        <v>474.83611000000002</v>
      </c>
    </row>
    <row r="180" spans="1:26" x14ac:dyDescent="0.3">
      <c r="A180">
        <v>2664251</v>
      </c>
      <c r="B180">
        <v>1</v>
      </c>
      <c r="C180" t="s">
        <v>77</v>
      </c>
      <c r="D180" t="s">
        <v>122</v>
      </c>
      <c r="E180" t="s">
        <v>156</v>
      </c>
      <c r="F180" t="s">
        <v>681</v>
      </c>
      <c r="G180" t="s">
        <v>169</v>
      </c>
      <c r="H180" t="s">
        <v>47</v>
      </c>
      <c r="I180" t="s">
        <v>129</v>
      </c>
      <c r="J180" t="s">
        <v>130</v>
      </c>
      <c r="K180" t="s">
        <v>131</v>
      </c>
      <c r="L180" t="s">
        <v>682</v>
      </c>
      <c r="M180" t="s">
        <v>683</v>
      </c>
      <c r="N180">
        <v>0.124444444</v>
      </c>
      <c r="O180">
        <v>0</v>
      </c>
      <c r="P180">
        <v>0</v>
      </c>
      <c r="Q180">
        <v>0</v>
      </c>
      <c r="R180">
        <v>0</v>
      </c>
      <c r="S180">
        <v>15</v>
      </c>
      <c r="T180">
        <v>350</v>
      </c>
      <c r="U180">
        <v>0</v>
      </c>
      <c r="V180">
        <v>0</v>
      </c>
      <c r="W180">
        <v>0</v>
      </c>
      <c r="X180">
        <v>0</v>
      </c>
      <c r="Y180">
        <v>1.8666670000000001</v>
      </c>
      <c r="Z180">
        <v>43.555554999999998</v>
      </c>
    </row>
    <row r="181" spans="1:26" x14ac:dyDescent="0.3">
      <c r="A181">
        <v>2664253</v>
      </c>
      <c r="B181">
        <v>1</v>
      </c>
      <c r="C181" t="s">
        <v>76</v>
      </c>
      <c r="D181" t="s">
        <v>84</v>
      </c>
      <c r="E181" t="s">
        <v>156</v>
      </c>
      <c r="F181" t="s">
        <v>684</v>
      </c>
      <c r="G181" t="s">
        <v>169</v>
      </c>
      <c r="H181" t="s">
        <v>47</v>
      </c>
      <c r="I181" t="s">
        <v>129</v>
      </c>
      <c r="J181" t="s">
        <v>130</v>
      </c>
      <c r="K181" t="s">
        <v>131</v>
      </c>
      <c r="L181" t="s">
        <v>685</v>
      </c>
      <c r="M181" t="s">
        <v>686</v>
      </c>
      <c r="N181">
        <v>1.0677777770000001</v>
      </c>
      <c r="O181">
        <v>1</v>
      </c>
      <c r="P181">
        <v>800</v>
      </c>
      <c r="Q181">
        <v>0</v>
      </c>
      <c r="R181">
        <v>0</v>
      </c>
      <c r="S181">
        <v>0</v>
      </c>
      <c r="T181">
        <v>0</v>
      </c>
      <c r="U181">
        <v>1.0677779999999999</v>
      </c>
      <c r="V181">
        <v>854.22222199999999</v>
      </c>
      <c r="W181">
        <v>0</v>
      </c>
      <c r="X181">
        <v>0</v>
      </c>
      <c r="Y181">
        <v>0</v>
      </c>
      <c r="Z181">
        <v>0</v>
      </c>
    </row>
    <row r="182" spans="1:26" x14ac:dyDescent="0.3">
      <c r="A182">
        <v>2664264</v>
      </c>
      <c r="B182">
        <v>1</v>
      </c>
      <c r="C182" t="s">
        <v>76</v>
      </c>
      <c r="D182" t="s">
        <v>107</v>
      </c>
      <c r="E182" t="s">
        <v>210</v>
      </c>
      <c r="F182" t="s">
        <v>687</v>
      </c>
      <c r="G182" t="s">
        <v>306</v>
      </c>
      <c r="H182" t="s">
        <v>46</v>
      </c>
      <c r="I182" t="s">
        <v>129</v>
      </c>
      <c r="J182" t="s">
        <v>130</v>
      </c>
      <c r="K182" t="s">
        <v>131</v>
      </c>
      <c r="L182" t="s">
        <v>688</v>
      </c>
      <c r="M182" t="s">
        <v>689</v>
      </c>
      <c r="N182">
        <v>2.301388888</v>
      </c>
      <c r="O182">
        <v>0</v>
      </c>
      <c r="P182">
        <v>9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20.712499999999999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2664267</v>
      </c>
      <c r="B183">
        <v>1</v>
      </c>
      <c r="C183" t="s">
        <v>77</v>
      </c>
      <c r="D183" t="s">
        <v>111</v>
      </c>
      <c r="E183" t="s">
        <v>144</v>
      </c>
      <c r="F183" t="s">
        <v>690</v>
      </c>
      <c r="G183" t="s">
        <v>136</v>
      </c>
      <c r="H183" t="s">
        <v>46</v>
      </c>
      <c r="I183" t="s">
        <v>129</v>
      </c>
      <c r="J183" t="s">
        <v>130</v>
      </c>
      <c r="K183" t="s">
        <v>131</v>
      </c>
      <c r="L183" t="s">
        <v>691</v>
      </c>
      <c r="M183" t="s">
        <v>692</v>
      </c>
      <c r="N183">
        <v>2.849722222</v>
      </c>
      <c r="O183">
        <v>0</v>
      </c>
      <c r="P183">
        <v>0</v>
      </c>
      <c r="Q183">
        <v>0</v>
      </c>
      <c r="R183">
        <v>13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37.046388999999998</v>
      </c>
      <c r="Y183">
        <v>0</v>
      </c>
      <c r="Z183">
        <v>0</v>
      </c>
    </row>
    <row r="184" spans="1:26" x14ac:dyDescent="0.3">
      <c r="A184">
        <v>2664268</v>
      </c>
      <c r="B184">
        <v>1</v>
      </c>
      <c r="C184" t="s">
        <v>76</v>
      </c>
      <c r="D184" t="s">
        <v>80</v>
      </c>
      <c r="E184" t="s">
        <v>210</v>
      </c>
      <c r="F184" t="s">
        <v>693</v>
      </c>
      <c r="G184" t="s">
        <v>290</v>
      </c>
      <c r="H184" t="s">
        <v>46</v>
      </c>
      <c r="I184" t="s">
        <v>129</v>
      </c>
      <c r="J184" t="s">
        <v>130</v>
      </c>
      <c r="K184" t="s">
        <v>131</v>
      </c>
      <c r="L184" t="s">
        <v>694</v>
      </c>
      <c r="M184" t="s">
        <v>695</v>
      </c>
      <c r="N184">
        <v>2.3033333329999999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2.3033329999999999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2664271</v>
      </c>
      <c r="B185">
        <v>1</v>
      </c>
      <c r="C185" t="s">
        <v>76</v>
      </c>
      <c r="D185" t="s">
        <v>91</v>
      </c>
      <c r="E185" t="s">
        <v>144</v>
      </c>
      <c r="F185" t="s">
        <v>696</v>
      </c>
      <c r="G185" t="s">
        <v>146</v>
      </c>
      <c r="H185" t="s">
        <v>46</v>
      </c>
      <c r="I185" t="s">
        <v>129</v>
      </c>
      <c r="J185" t="s">
        <v>130</v>
      </c>
      <c r="K185" t="s">
        <v>131</v>
      </c>
      <c r="L185" t="s">
        <v>697</v>
      </c>
      <c r="M185" t="s">
        <v>698</v>
      </c>
      <c r="N185">
        <v>1.9011111110000001</v>
      </c>
      <c r="O185">
        <v>0</v>
      </c>
      <c r="P185">
        <v>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5.7033329999999998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2664279</v>
      </c>
      <c r="B186">
        <v>1</v>
      </c>
      <c r="C186" t="s">
        <v>76</v>
      </c>
      <c r="D186" t="s">
        <v>97</v>
      </c>
      <c r="E186" t="s">
        <v>144</v>
      </c>
      <c r="F186" t="s">
        <v>699</v>
      </c>
      <c r="G186" t="s">
        <v>146</v>
      </c>
      <c r="H186" t="s">
        <v>46</v>
      </c>
      <c r="I186" t="s">
        <v>129</v>
      </c>
      <c r="J186" t="s">
        <v>130</v>
      </c>
      <c r="K186" t="s">
        <v>131</v>
      </c>
      <c r="L186" t="s">
        <v>700</v>
      </c>
      <c r="M186" t="s">
        <v>701</v>
      </c>
      <c r="N186">
        <v>0.53083333300000002</v>
      </c>
      <c r="O186">
        <v>0</v>
      </c>
      <c r="P186">
        <v>7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3.7158329999999999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2664289</v>
      </c>
      <c r="B187">
        <v>1</v>
      </c>
      <c r="C187" t="s">
        <v>76</v>
      </c>
      <c r="D187" t="s">
        <v>79</v>
      </c>
      <c r="E187" t="s">
        <v>172</v>
      </c>
      <c r="F187" t="s">
        <v>702</v>
      </c>
      <c r="G187" t="s">
        <v>703</v>
      </c>
      <c r="H187" t="s">
        <v>46</v>
      </c>
      <c r="I187" t="s">
        <v>129</v>
      </c>
      <c r="J187" t="s">
        <v>130</v>
      </c>
      <c r="K187" t="s">
        <v>131</v>
      </c>
      <c r="L187" t="s">
        <v>704</v>
      </c>
      <c r="M187" t="s">
        <v>705</v>
      </c>
      <c r="N187">
        <v>1.8577777769999999</v>
      </c>
      <c r="O187">
        <v>0</v>
      </c>
      <c r="P187">
        <v>154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286.09777800000001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2664283</v>
      </c>
      <c r="B188">
        <v>1</v>
      </c>
      <c r="C188" t="s">
        <v>77</v>
      </c>
      <c r="D188" t="s">
        <v>116</v>
      </c>
      <c r="E188" t="s">
        <v>156</v>
      </c>
      <c r="F188" t="s">
        <v>706</v>
      </c>
      <c r="G188" t="s">
        <v>169</v>
      </c>
      <c r="H188" t="s">
        <v>47</v>
      </c>
      <c r="I188" t="s">
        <v>129</v>
      </c>
      <c r="J188" t="s">
        <v>130</v>
      </c>
      <c r="K188" t="s">
        <v>131</v>
      </c>
      <c r="L188" t="s">
        <v>707</v>
      </c>
      <c r="M188" t="s">
        <v>708</v>
      </c>
      <c r="N188">
        <v>0.119166666</v>
      </c>
      <c r="O188">
        <v>32</v>
      </c>
      <c r="P188">
        <v>604</v>
      </c>
      <c r="Q188">
        <v>0</v>
      </c>
      <c r="R188">
        <v>0</v>
      </c>
      <c r="S188">
        <v>5</v>
      </c>
      <c r="T188">
        <v>18</v>
      </c>
      <c r="U188">
        <v>3.8133330000000001</v>
      </c>
      <c r="V188">
        <v>71.976665999999994</v>
      </c>
      <c r="W188">
        <v>0</v>
      </c>
      <c r="X188">
        <v>0</v>
      </c>
      <c r="Y188">
        <v>0.59583299999999995</v>
      </c>
      <c r="Z188">
        <v>2.145</v>
      </c>
    </row>
    <row r="189" spans="1:26" x14ac:dyDescent="0.3">
      <c r="A189">
        <v>2664284</v>
      </c>
      <c r="B189">
        <v>1</v>
      </c>
      <c r="C189" t="s">
        <v>76</v>
      </c>
      <c r="D189" t="s">
        <v>105</v>
      </c>
      <c r="E189" t="s">
        <v>144</v>
      </c>
      <c r="F189" t="s">
        <v>709</v>
      </c>
      <c r="G189" t="s">
        <v>136</v>
      </c>
      <c r="H189" t="s">
        <v>46</v>
      </c>
      <c r="I189" t="s">
        <v>129</v>
      </c>
      <c r="J189" t="s">
        <v>130</v>
      </c>
      <c r="K189" t="s">
        <v>131</v>
      </c>
      <c r="L189" t="s">
        <v>710</v>
      </c>
      <c r="M189" t="s">
        <v>711</v>
      </c>
      <c r="N189">
        <v>2.8244444440000001</v>
      </c>
      <c r="O189">
        <v>0</v>
      </c>
      <c r="P189">
        <v>0</v>
      </c>
      <c r="Q189">
        <v>0</v>
      </c>
      <c r="R189">
        <v>71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200.53555600000001</v>
      </c>
      <c r="Y189">
        <v>0</v>
      </c>
      <c r="Z189">
        <v>0</v>
      </c>
    </row>
    <row r="190" spans="1:26" x14ac:dyDescent="0.3">
      <c r="A190">
        <v>2664291</v>
      </c>
      <c r="B190">
        <v>1</v>
      </c>
      <c r="C190" t="s">
        <v>76</v>
      </c>
      <c r="D190" t="s">
        <v>100</v>
      </c>
      <c r="E190" t="s">
        <v>152</v>
      </c>
      <c r="F190" t="s">
        <v>712</v>
      </c>
      <c r="G190" t="s">
        <v>169</v>
      </c>
      <c r="H190" t="s">
        <v>47</v>
      </c>
      <c r="I190" t="s">
        <v>129</v>
      </c>
      <c r="J190" t="s">
        <v>130</v>
      </c>
      <c r="K190" t="s">
        <v>131</v>
      </c>
      <c r="L190" t="s">
        <v>713</v>
      </c>
      <c r="M190" t="s">
        <v>714</v>
      </c>
      <c r="N190">
        <v>5.6930555549999999</v>
      </c>
      <c r="O190">
        <v>28</v>
      </c>
      <c r="P190">
        <v>54</v>
      </c>
      <c r="Q190">
        <v>0</v>
      </c>
      <c r="R190">
        <v>0</v>
      </c>
      <c r="S190">
        <v>0</v>
      </c>
      <c r="T190">
        <v>0</v>
      </c>
      <c r="U190">
        <v>159.40555599999999</v>
      </c>
      <c r="V190">
        <v>307.42500000000001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2664286</v>
      </c>
      <c r="B191">
        <v>1</v>
      </c>
      <c r="C191" t="s">
        <v>76</v>
      </c>
      <c r="D191" t="s">
        <v>100</v>
      </c>
      <c r="E191" t="s">
        <v>156</v>
      </c>
      <c r="F191" t="s">
        <v>715</v>
      </c>
      <c r="G191" t="s">
        <v>169</v>
      </c>
      <c r="H191" t="s">
        <v>47</v>
      </c>
      <c r="I191" t="s">
        <v>129</v>
      </c>
      <c r="J191" t="s">
        <v>130</v>
      </c>
      <c r="K191" t="s">
        <v>131</v>
      </c>
      <c r="L191" t="s">
        <v>716</v>
      </c>
      <c r="M191" t="s">
        <v>717</v>
      </c>
      <c r="N191">
        <v>1.1002777770000001</v>
      </c>
      <c r="O191">
        <v>14</v>
      </c>
      <c r="P191">
        <v>535</v>
      </c>
      <c r="Q191">
        <v>0</v>
      </c>
      <c r="R191">
        <v>0</v>
      </c>
      <c r="S191">
        <v>0</v>
      </c>
      <c r="T191">
        <v>0</v>
      </c>
      <c r="U191">
        <v>15.403888999999999</v>
      </c>
      <c r="V191">
        <v>588.64861099999996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2664288</v>
      </c>
      <c r="B192">
        <v>1</v>
      </c>
      <c r="C192" t="s">
        <v>76</v>
      </c>
      <c r="D192" t="s">
        <v>94</v>
      </c>
      <c r="E192" t="s">
        <v>210</v>
      </c>
      <c r="F192" t="s">
        <v>718</v>
      </c>
      <c r="G192" t="s">
        <v>290</v>
      </c>
      <c r="H192" t="s">
        <v>46</v>
      </c>
      <c r="I192" t="s">
        <v>129</v>
      </c>
      <c r="J192" t="s">
        <v>130</v>
      </c>
      <c r="K192" t="s">
        <v>131</v>
      </c>
      <c r="L192" t="s">
        <v>719</v>
      </c>
      <c r="M192" t="s">
        <v>720</v>
      </c>
      <c r="N192">
        <v>1.268333333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1.2683329999999999</v>
      </c>
      <c r="Y192">
        <v>0</v>
      </c>
      <c r="Z192">
        <v>0</v>
      </c>
    </row>
    <row r="193" spans="1:26" x14ac:dyDescent="0.3">
      <c r="A193">
        <v>2664237</v>
      </c>
      <c r="B193">
        <v>2</v>
      </c>
      <c r="C193" t="s">
        <v>76</v>
      </c>
      <c r="D193" t="s">
        <v>103</v>
      </c>
      <c r="E193" t="s">
        <v>134</v>
      </c>
      <c r="F193" t="s">
        <v>589</v>
      </c>
      <c r="G193" t="s">
        <v>627</v>
      </c>
      <c r="H193" t="s">
        <v>46</v>
      </c>
      <c r="I193" t="s">
        <v>129</v>
      </c>
      <c r="J193" t="s">
        <v>130</v>
      </c>
      <c r="K193" t="s">
        <v>131</v>
      </c>
      <c r="L193" t="s">
        <v>629</v>
      </c>
      <c r="M193" t="s">
        <v>721</v>
      </c>
      <c r="N193">
        <v>0.52305555500000001</v>
      </c>
      <c r="O193">
        <v>0</v>
      </c>
      <c r="P193">
        <v>0</v>
      </c>
      <c r="Q193">
        <v>0</v>
      </c>
      <c r="R193">
        <v>306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160.05500000000001</v>
      </c>
      <c r="Y193">
        <v>0</v>
      </c>
      <c r="Z193">
        <v>0</v>
      </c>
    </row>
    <row r="194" spans="1:26" x14ac:dyDescent="0.3">
      <c r="A194">
        <v>2664297</v>
      </c>
      <c r="B194">
        <v>1</v>
      </c>
      <c r="C194" t="s">
        <v>76</v>
      </c>
      <c r="D194" t="s">
        <v>102</v>
      </c>
      <c r="E194" t="s">
        <v>152</v>
      </c>
      <c r="F194" t="s">
        <v>722</v>
      </c>
      <c r="G194" t="s">
        <v>169</v>
      </c>
      <c r="H194" t="s">
        <v>47</v>
      </c>
      <c r="I194" t="s">
        <v>129</v>
      </c>
      <c r="J194" t="s">
        <v>130</v>
      </c>
      <c r="K194" t="s">
        <v>131</v>
      </c>
      <c r="L194" t="s">
        <v>723</v>
      </c>
      <c r="M194" t="s">
        <v>724</v>
      </c>
      <c r="N194">
        <v>6.1111111000000003E-2</v>
      </c>
      <c r="O194">
        <v>97</v>
      </c>
      <c r="P194">
        <v>400</v>
      </c>
      <c r="Q194">
        <v>0</v>
      </c>
      <c r="R194">
        <v>0</v>
      </c>
      <c r="S194">
        <v>1</v>
      </c>
      <c r="T194">
        <v>0</v>
      </c>
      <c r="U194">
        <v>5.927778</v>
      </c>
      <c r="V194">
        <v>24.444444000000001</v>
      </c>
      <c r="W194">
        <v>0</v>
      </c>
      <c r="X194">
        <v>0</v>
      </c>
      <c r="Y194">
        <v>6.1110999999999999E-2</v>
      </c>
      <c r="Z194">
        <v>0</v>
      </c>
    </row>
    <row r="195" spans="1:26" x14ac:dyDescent="0.3">
      <c r="A195">
        <v>2664300</v>
      </c>
      <c r="B195">
        <v>1</v>
      </c>
      <c r="C195" t="s">
        <v>77</v>
      </c>
      <c r="D195" t="s">
        <v>114</v>
      </c>
      <c r="E195" t="s">
        <v>126</v>
      </c>
      <c r="F195" t="s">
        <v>725</v>
      </c>
      <c r="G195" t="s">
        <v>567</v>
      </c>
      <c r="H195" t="s">
        <v>47</v>
      </c>
      <c r="I195" t="s">
        <v>129</v>
      </c>
      <c r="J195" t="s">
        <v>130</v>
      </c>
      <c r="K195" t="s">
        <v>141</v>
      </c>
      <c r="L195" t="s">
        <v>726</v>
      </c>
      <c r="M195" t="s">
        <v>727</v>
      </c>
      <c r="N195">
        <v>0.27555555500000001</v>
      </c>
      <c r="O195">
        <v>24</v>
      </c>
      <c r="P195">
        <v>17622</v>
      </c>
      <c r="Q195">
        <v>0</v>
      </c>
      <c r="R195">
        <v>0</v>
      </c>
      <c r="S195">
        <v>0</v>
      </c>
      <c r="T195">
        <v>0</v>
      </c>
      <c r="U195">
        <v>6.6133329999999999</v>
      </c>
      <c r="V195">
        <v>4855.8399900000004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2664303</v>
      </c>
      <c r="B196">
        <v>1</v>
      </c>
      <c r="C196" t="s">
        <v>77</v>
      </c>
      <c r="D196" t="s">
        <v>119</v>
      </c>
      <c r="E196" t="s">
        <v>134</v>
      </c>
      <c r="F196" t="s">
        <v>728</v>
      </c>
      <c r="G196" t="s">
        <v>146</v>
      </c>
      <c r="H196" t="s">
        <v>46</v>
      </c>
      <c r="I196" t="s">
        <v>129</v>
      </c>
      <c r="J196" t="s">
        <v>130</v>
      </c>
      <c r="K196" t="s">
        <v>131</v>
      </c>
      <c r="L196" t="s">
        <v>729</v>
      </c>
      <c r="M196" t="s">
        <v>730</v>
      </c>
      <c r="N196">
        <v>0.104722222</v>
      </c>
      <c r="O196">
        <v>0</v>
      </c>
      <c r="P196">
        <v>123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12.880833000000001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2664310</v>
      </c>
      <c r="B197">
        <v>1</v>
      </c>
      <c r="C197" t="s">
        <v>77</v>
      </c>
      <c r="D197" t="s">
        <v>112</v>
      </c>
      <c r="E197" t="s">
        <v>126</v>
      </c>
      <c r="F197" t="s">
        <v>731</v>
      </c>
      <c r="G197" t="s">
        <v>146</v>
      </c>
      <c r="H197" t="s">
        <v>47</v>
      </c>
      <c r="I197" t="s">
        <v>129</v>
      </c>
      <c r="J197" t="s">
        <v>130</v>
      </c>
      <c r="K197" t="s">
        <v>131</v>
      </c>
      <c r="L197" t="s">
        <v>732</v>
      </c>
      <c r="M197" t="s">
        <v>733</v>
      </c>
      <c r="N197">
        <v>0.320833333</v>
      </c>
      <c r="O197">
        <v>0</v>
      </c>
      <c r="P197">
        <v>0</v>
      </c>
      <c r="Q197">
        <v>0</v>
      </c>
      <c r="R197">
        <v>0</v>
      </c>
      <c r="S197">
        <v>1</v>
      </c>
      <c r="T197">
        <v>269</v>
      </c>
      <c r="U197">
        <v>0</v>
      </c>
      <c r="V197">
        <v>0</v>
      </c>
      <c r="W197">
        <v>0</v>
      </c>
      <c r="X197">
        <v>0</v>
      </c>
      <c r="Y197">
        <v>0.32083299999999998</v>
      </c>
      <c r="Z197">
        <v>86.304167000000007</v>
      </c>
    </row>
    <row r="198" spans="1:26" x14ac:dyDescent="0.3">
      <c r="A198">
        <v>2664306</v>
      </c>
      <c r="B198">
        <v>1</v>
      </c>
      <c r="C198" t="s">
        <v>76</v>
      </c>
      <c r="D198" t="s">
        <v>103</v>
      </c>
      <c r="E198" t="s">
        <v>152</v>
      </c>
      <c r="F198" t="s">
        <v>734</v>
      </c>
      <c r="G198" t="s">
        <v>169</v>
      </c>
      <c r="H198" t="s">
        <v>47</v>
      </c>
      <c r="I198" t="s">
        <v>129</v>
      </c>
      <c r="J198" t="s">
        <v>130</v>
      </c>
      <c r="K198" t="s">
        <v>131</v>
      </c>
      <c r="L198" t="s">
        <v>735</v>
      </c>
      <c r="M198" t="s">
        <v>736</v>
      </c>
      <c r="N198">
        <v>8.5833332999999998E-2</v>
      </c>
      <c r="O198">
        <v>0</v>
      </c>
      <c r="P198">
        <v>0</v>
      </c>
      <c r="Q198">
        <v>3</v>
      </c>
      <c r="R198">
        <v>59</v>
      </c>
      <c r="S198">
        <v>7</v>
      </c>
      <c r="T198">
        <v>1</v>
      </c>
      <c r="U198">
        <v>0</v>
      </c>
      <c r="V198">
        <v>0</v>
      </c>
      <c r="W198">
        <v>0.25750000000000001</v>
      </c>
      <c r="X198">
        <v>5.0641670000000003</v>
      </c>
      <c r="Y198">
        <v>0.60083299999999995</v>
      </c>
      <c r="Z198">
        <v>8.5833000000000007E-2</v>
      </c>
    </row>
    <row r="199" spans="1:26" x14ac:dyDescent="0.3">
      <c r="A199">
        <v>2664307</v>
      </c>
      <c r="B199">
        <v>1</v>
      </c>
      <c r="C199" t="s">
        <v>77</v>
      </c>
      <c r="D199" t="s">
        <v>110</v>
      </c>
      <c r="E199" t="s">
        <v>152</v>
      </c>
      <c r="F199" t="s">
        <v>737</v>
      </c>
      <c r="G199" t="s">
        <v>169</v>
      </c>
      <c r="H199" t="s">
        <v>47</v>
      </c>
      <c r="I199" t="s">
        <v>129</v>
      </c>
      <c r="J199" t="s">
        <v>130</v>
      </c>
      <c r="K199" t="s">
        <v>131</v>
      </c>
      <c r="L199" t="s">
        <v>738</v>
      </c>
      <c r="M199" t="s">
        <v>739</v>
      </c>
      <c r="N199">
        <v>7.3055554999999994E-2</v>
      </c>
      <c r="O199">
        <v>0</v>
      </c>
      <c r="P199">
        <v>0</v>
      </c>
      <c r="Q199">
        <v>0</v>
      </c>
      <c r="R199">
        <v>0</v>
      </c>
      <c r="S199">
        <v>9</v>
      </c>
      <c r="T199">
        <v>2094</v>
      </c>
      <c r="U199">
        <v>0</v>
      </c>
      <c r="V199">
        <v>0</v>
      </c>
      <c r="W199">
        <v>0</v>
      </c>
      <c r="X199">
        <v>0</v>
      </c>
      <c r="Y199">
        <v>0.65749999999999997</v>
      </c>
      <c r="Z199">
        <v>152.97833199999999</v>
      </c>
    </row>
    <row r="200" spans="1:26" x14ac:dyDescent="0.3">
      <c r="A200">
        <v>2664312</v>
      </c>
      <c r="B200">
        <v>1</v>
      </c>
      <c r="C200" t="s">
        <v>76</v>
      </c>
      <c r="D200" t="s">
        <v>90</v>
      </c>
      <c r="E200" t="s">
        <v>210</v>
      </c>
      <c r="F200" t="s">
        <v>740</v>
      </c>
      <c r="G200" t="s">
        <v>212</v>
      </c>
      <c r="H200" t="s">
        <v>46</v>
      </c>
      <c r="I200" t="s">
        <v>129</v>
      </c>
      <c r="J200" t="s">
        <v>130</v>
      </c>
      <c r="K200" t="s">
        <v>131</v>
      </c>
      <c r="L200" t="s">
        <v>741</v>
      </c>
      <c r="M200" t="s">
        <v>742</v>
      </c>
      <c r="N200">
        <v>5.2758333329999996</v>
      </c>
      <c r="O200">
        <v>0</v>
      </c>
      <c r="P200">
        <v>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5.2758330000000004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2664311</v>
      </c>
      <c r="B201">
        <v>1</v>
      </c>
      <c r="C201" t="s">
        <v>76</v>
      </c>
      <c r="D201" t="s">
        <v>94</v>
      </c>
      <c r="E201" t="s">
        <v>144</v>
      </c>
      <c r="F201" t="s">
        <v>743</v>
      </c>
      <c r="G201" t="s">
        <v>136</v>
      </c>
      <c r="H201" t="s">
        <v>46</v>
      </c>
      <c r="I201" t="s">
        <v>129</v>
      </c>
      <c r="J201" t="s">
        <v>130</v>
      </c>
      <c r="K201" t="s">
        <v>131</v>
      </c>
      <c r="L201" t="s">
        <v>744</v>
      </c>
      <c r="M201" t="s">
        <v>745</v>
      </c>
      <c r="N201">
        <v>1.650833333</v>
      </c>
      <c r="O201">
        <v>0</v>
      </c>
      <c r="P201">
        <v>12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19.809999999999999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2664319</v>
      </c>
      <c r="B202">
        <v>1</v>
      </c>
      <c r="C202" t="s">
        <v>76</v>
      </c>
      <c r="D202" t="s">
        <v>92</v>
      </c>
      <c r="E202" t="s">
        <v>210</v>
      </c>
      <c r="F202" t="s">
        <v>746</v>
      </c>
      <c r="G202" t="s">
        <v>306</v>
      </c>
      <c r="H202" t="s">
        <v>46</v>
      </c>
      <c r="I202" t="s">
        <v>129</v>
      </c>
      <c r="J202" t="s">
        <v>15</v>
      </c>
      <c r="K202" t="s">
        <v>131</v>
      </c>
      <c r="L202" t="s">
        <v>747</v>
      </c>
      <c r="M202" t="s">
        <v>748</v>
      </c>
      <c r="N202">
        <v>1.796944444</v>
      </c>
      <c r="O202">
        <v>0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1.7969440000000001</v>
      </c>
      <c r="Y202">
        <v>0</v>
      </c>
      <c r="Z202">
        <v>0</v>
      </c>
    </row>
    <row r="203" spans="1:26" x14ac:dyDescent="0.3">
      <c r="A203">
        <v>2664322</v>
      </c>
      <c r="B203">
        <v>1</v>
      </c>
      <c r="C203" t="s">
        <v>77</v>
      </c>
      <c r="D203" t="s">
        <v>108</v>
      </c>
      <c r="E203" t="s">
        <v>210</v>
      </c>
      <c r="F203" t="s">
        <v>749</v>
      </c>
      <c r="G203" t="s">
        <v>290</v>
      </c>
      <c r="H203" t="s">
        <v>46</v>
      </c>
      <c r="I203" t="s">
        <v>129</v>
      </c>
      <c r="J203" t="s">
        <v>130</v>
      </c>
      <c r="K203" t="s">
        <v>131</v>
      </c>
      <c r="L203" t="s">
        <v>750</v>
      </c>
      <c r="M203" t="s">
        <v>751</v>
      </c>
      <c r="N203">
        <v>2.5127777770000002</v>
      </c>
      <c r="O203">
        <v>0</v>
      </c>
      <c r="P203">
        <v>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12.563889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2664318</v>
      </c>
      <c r="B204">
        <v>1</v>
      </c>
      <c r="C204" t="s">
        <v>77</v>
      </c>
      <c r="D204" t="s">
        <v>119</v>
      </c>
      <c r="E204" t="s">
        <v>156</v>
      </c>
      <c r="F204" t="s">
        <v>752</v>
      </c>
      <c r="G204" t="s">
        <v>169</v>
      </c>
      <c r="H204" t="s">
        <v>47</v>
      </c>
      <c r="I204" t="s">
        <v>129</v>
      </c>
      <c r="J204" t="s">
        <v>130</v>
      </c>
      <c r="K204" t="s">
        <v>131</v>
      </c>
      <c r="L204" t="s">
        <v>753</v>
      </c>
      <c r="M204" t="s">
        <v>754</v>
      </c>
      <c r="N204">
        <v>0.109444444</v>
      </c>
      <c r="O204">
        <v>55</v>
      </c>
      <c r="P204">
        <v>2112</v>
      </c>
      <c r="Q204">
        <v>20</v>
      </c>
      <c r="R204">
        <v>6</v>
      </c>
      <c r="S204">
        <v>38</v>
      </c>
      <c r="T204">
        <v>0</v>
      </c>
      <c r="U204">
        <v>6.019444</v>
      </c>
      <c r="V204">
        <v>231.14666600000001</v>
      </c>
      <c r="W204">
        <v>2.1888890000000001</v>
      </c>
      <c r="X204">
        <v>0.656667</v>
      </c>
      <c r="Y204">
        <v>4.1588890000000003</v>
      </c>
      <c r="Z204">
        <v>0</v>
      </c>
    </row>
    <row r="205" spans="1:26" x14ac:dyDescent="0.3">
      <c r="A205">
        <v>2664323</v>
      </c>
      <c r="B205">
        <v>1</v>
      </c>
      <c r="C205" t="s">
        <v>76</v>
      </c>
      <c r="D205" t="s">
        <v>79</v>
      </c>
      <c r="E205" t="s">
        <v>156</v>
      </c>
      <c r="F205" t="s">
        <v>755</v>
      </c>
      <c r="G205" t="s">
        <v>169</v>
      </c>
      <c r="H205" t="s">
        <v>47</v>
      </c>
      <c r="I205" t="s">
        <v>129</v>
      </c>
      <c r="J205" t="s">
        <v>130</v>
      </c>
      <c r="K205" t="s">
        <v>131</v>
      </c>
      <c r="L205" t="s">
        <v>756</v>
      </c>
      <c r="M205" t="s">
        <v>757</v>
      </c>
      <c r="N205">
        <v>0.12777777700000001</v>
      </c>
      <c r="O205">
        <v>1</v>
      </c>
      <c r="P205">
        <v>1658</v>
      </c>
      <c r="Q205">
        <v>0</v>
      </c>
      <c r="R205">
        <v>0</v>
      </c>
      <c r="S205">
        <v>0</v>
      </c>
      <c r="T205">
        <v>0</v>
      </c>
      <c r="U205">
        <v>0.127778</v>
      </c>
      <c r="V205">
        <v>211.85555400000001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2664325</v>
      </c>
      <c r="B206">
        <v>1</v>
      </c>
      <c r="C206" t="s">
        <v>76</v>
      </c>
      <c r="D206" t="s">
        <v>102</v>
      </c>
      <c r="E206" t="s">
        <v>156</v>
      </c>
      <c r="F206" t="s">
        <v>758</v>
      </c>
      <c r="G206" t="s">
        <v>169</v>
      </c>
      <c r="H206" t="s">
        <v>47</v>
      </c>
      <c r="I206" t="s">
        <v>129</v>
      </c>
      <c r="J206" t="s">
        <v>130</v>
      </c>
      <c r="K206" t="s">
        <v>131</v>
      </c>
      <c r="L206" t="s">
        <v>759</v>
      </c>
      <c r="M206" t="s">
        <v>760</v>
      </c>
      <c r="N206">
        <v>0.84277777700000001</v>
      </c>
      <c r="O206">
        <v>2</v>
      </c>
      <c r="P206">
        <v>463</v>
      </c>
      <c r="Q206">
        <v>0</v>
      </c>
      <c r="R206">
        <v>0</v>
      </c>
      <c r="S206">
        <v>3</v>
      </c>
      <c r="T206">
        <v>351</v>
      </c>
      <c r="U206">
        <v>1.6855560000000001</v>
      </c>
      <c r="V206">
        <v>390.20611100000002</v>
      </c>
      <c r="W206">
        <v>0</v>
      </c>
      <c r="X206">
        <v>0</v>
      </c>
      <c r="Y206">
        <v>2.5283329999999999</v>
      </c>
      <c r="Z206">
        <v>295.815</v>
      </c>
    </row>
    <row r="207" spans="1:26" x14ac:dyDescent="0.3">
      <c r="A207">
        <v>2664328</v>
      </c>
      <c r="B207">
        <v>1</v>
      </c>
      <c r="C207" t="s">
        <v>77</v>
      </c>
      <c r="D207" t="s">
        <v>124</v>
      </c>
      <c r="E207" t="s">
        <v>156</v>
      </c>
      <c r="F207" t="s">
        <v>761</v>
      </c>
      <c r="G207" t="s">
        <v>169</v>
      </c>
      <c r="H207" t="s">
        <v>47</v>
      </c>
      <c r="I207" t="s">
        <v>129</v>
      </c>
      <c r="J207" t="s">
        <v>130</v>
      </c>
      <c r="K207" t="s">
        <v>131</v>
      </c>
      <c r="L207" t="s">
        <v>762</v>
      </c>
      <c r="M207" t="s">
        <v>763</v>
      </c>
      <c r="N207">
        <v>0.45166666599999999</v>
      </c>
      <c r="O207">
        <v>108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48.78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2664331</v>
      </c>
      <c r="B208">
        <v>1</v>
      </c>
      <c r="C208" t="s">
        <v>76</v>
      </c>
      <c r="D208" t="s">
        <v>106</v>
      </c>
      <c r="E208" t="s">
        <v>210</v>
      </c>
      <c r="F208" t="s">
        <v>764</v>
      </c>
      <c r="G208" t="s">
        <v>627</v>
      </c>
      <c r="H208" t="s">
        <v>46</v>
      </c>
      <c r="I208" t="s">
        <v>129</v>
      </c>
      <c r="J208" t="s">
        <v>130</v>
      </c>
      <c r="K208" t="s">
        <v>131</v>
      </c>
      <c r="L208" t="s">
        <v>765</v>
      </c>
      <c r="M208" t="s">
        <v>766</v>
      </c>
      <c r="N208">
        <v>0.89472222199999996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1.789444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2664136</v>
      </c>
      <c r="B209">
        <v>2</v>
      </c>
      <c r="C209" t="s">
        <v>76</v>
      </c>
      <c r="D209" t="s">
        <v>83</v>
      </c>
      <c r="E209" t="s">
        <v>134</v>
      </c>
      <c r="F209" t="s">
        <v>767</v>
      </c>
      <c r="G209" t="s">
        <v>406</v>
      </c>
      <c r="H209" t="s">
        <v>46</v>
      </c>
      <c r="I209" t="s">
        <v>129</v>
      </c>
      <c r="J209" t="s">
        <v>130</v>
      </c>
      <c r="K209" t="s">
        <v>131</v>
      </c>
      <c r="L209" t="s">
        <v>613</v>
      </c>
      <c r="M209" t="s">
        <v>768</v>
      </c>
      <c r="N209">
        <v>1.3561111109999999</v>
      </c>
      <c r="O209">
        <v>0</v>
      </c>
      <c r="P209">
        <v>158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214.265556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2664353</v>
      </c>
      <c r="B210">
        <v>1</v>
      </c>
      <c r="C210" t="s">
        <v>77</v>
      </c>
      <c r="D210" t="s">
        <v>119</v>
      </c>
      <c r="E210" t="s">
        <v>156</v>
      </c>
      <c r="F210" t="s">
        <v>769</v>
      </c>
      <c r="G210" t="s">
        <v>169</v>
      </c>
      <c r="H210" t="s">
        <v>47</v>
      </c>
      <c r="I210" t="s">
        <v>129</v>
      </c>
      <c r="J210" t="s">
        <v>130</v>
      </c>
      <c r="K210" t="s">
        <v>131</v>
      </c>
      <c r="L210" t="s">
        <v>770</v>
      </c>
      <c r="M210" t="s">
        <v>771</v>
      </c>
      <c r="N210">
        <v>0.27833333300000002</v>
      </c>
      <c r="O210">
        <v>0</v>
      </c>
      <c r="P210">
        <v>829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230.73833300000001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2664348</v>
      </c>
      <c r="B211">
        <v>1</v>
      </c>
      <c r="C211" t="s">
        <v>77</v>
      </c>
      <c r="D211" t="s">
        <v>123</v>
      </c>
      <c r="E211" t="s">
        <v>156</v>
      </c>
      <c r="F211" t="s">
        <v>215</v>
      </c>
      <c r="G211" t="s">
        <v>169</v>
      </c>
      <c r="H211" t="s">
        <v>47</v>
      </c>
      <c r="I211" t="s">
        <v>129</v>
      </c>
      <c r="J211" t="s">
        <v>130</v>
      </c>
      <c r="K211" t="s">
        <v>131</v>
      </c>
      <c r="L211" t="s">
        <v>772</v>
      </c>
      <c r="M211" t="s">
        <v>773</v>
      </c>
      <c r="N211">
        <v>2.0983333329999998</v>
      </c>
      <c r="O211">
        <v>313</v>
      </c>
      <c r="P211">
        <v>51</v>
      </c>
      <c r="Q211">
        <v>0</v>
      </c>
      <c r="R211">
        <v>0</v>
      </c>
      <c r="S211">
        <v>0</v>
      </c>
      <c r="T211">
        <v>0</v>
      </c>
      <c r="U211">
        <v>656.77833299999998</v>
      </c>
      <c r="V211">
        <v>107.015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2664352</v>
      </c>
      <c r="B212">
        <v>1</v>
      </c>
      <c r="C212" t="s">
        <v>76</v>
      </c>
      <c r="D212" t="s">
        <v>99</v>
      </c>
      <c r="E212" t="s">
        <v>210</v>
      </c>
      <c r="F212" t="s">
        <v>774</v>
      </c>
      <c r="G212" t="s">
        <v>290</v>
      </c>
      <c r="H212" t="s">
        <v>46</v>
      </c>
      <c r="I212" t="s">
        <v>129</v>
      </c>
      <c r="J212" t="s">
        <v>130</v>
      </c>
      <c r="K212" t="s">
        <v>131</v>
      </c>
      <c r="L212" t="s">
        <v>775</v>
      </c>
      <c r="M212" t="s">
        <v>776</v>
      </c>
      <c r="N212">
        <v>1.3075000000000001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1.3075000000000001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2664350</v>
      </c>
      <c r="B213">
        <v>1</v>
      </c>
      <c r="C213" t="s">
        <v>77</v>
      </c>
      <c r="D213" t="s">
        <v>115</v>
      </c>
      <c r="E213" t="s">
        <v>156</v>
      </c>
      <c r="F213" t="s">
        <v>777</v>
      </c>
      <c r="G213" t="s">
        <v>169</v>
      </c>
      <c r="H213" t="s">
        <v>47</v>
      </c>
      <c r="I213" t="s">
        <v>247</v>
      </c>
      <c r="J213" t="s">
        <v>130</v>
      </c>
      <c r="K213" t="s">
        <v>131</v>
      </c>
      <c r="L213" t="s">
        <v>778</v>
      </c>
      <c r="M213" t="s">
        <v>779</v>
      </c>
      <c r="N213">
        <v>2.3333333000000001E-2</v>
      </c>
      <c r="O213">
        <v>0</v>
      </c>
      <c r="P213">
        <v>0</v>
      </c>
      <c r="Q213">
        <v>34</v>
      </c>
      <c r="R213">
        <v>740</v>
      </c>
      <c r="S213">
        <v>104</v>
      </c>
      <c r="T213">
        <v>1458</v>
      </c>
      <c r="U213">
        <v>0</v>
      </c>
      <c r="V213">
        <v>0</v>
      </c>
      <c r="W213">
        <v>0.79333299999999995</v>
      </c>
      <c r="X213">
        <v>17.266666000000001</v>
      </c>
      <c r="Y213">
        <v>2.4266670000000001</v>
      </c>
      <c r="Z213">
        <v>34.020000000000003</v>
      </c>
    </row>
    <row r="214" spans="1:26" x14ac:dyDescent="0.3">
      <c r="A214">
        <v>2664356</v>
      </c>
      <c r="B214">
        <v>1</v>
      </c>
      <c r="C214" t="s">
        <v>76</v>
      </c>
      <c r="D214" t="s">
        <v>85</v>
      </c>
      <c r="E214" t="s">
        <v>210</v>
      </c>
      <c r="F214" t="s">
        <v>780</v>
      </c>
      <c r="G214" t="s">
        <v>212</v>
      </c>
      <c r="H214" t="s">
        <v>46</v>
      </c>
      <c r="I214" t="s">
        <v>129</v>
      </c>
      <c r="J214" t="s">
        <v>130</v>
      </c>
      <c r="K214" t="s">
        <v>131</v>
      </c>
      <c r="L214" t="s">
        <v>781</v>
      </c>
      <c r="M214" t="s">
        <v>782</v>
      </c>
      <c r="N214">
        <v>2.2177777769999998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2.217778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2664357</v>
      </c>
      <c r="B215">
        <v>1</v>
      </c>
      <c r="C215" t="s">
        <v>77</v>
      </c>
      <c r="D215" t="s">
        <v>114</v>
      </c>
      <c r="E215" t="s">
        <v>126</v>
      </c>
      <c r="F215" t="s">
        <v>783</v>
      </c>
      <c r="G215" t="s">
        <v>169</v>
      </c>
      <c r="H215" t="s">
        <v>47</v>
      </c>
      <c r="I215" t="s">
        <v>129</v>
      </c>
      <c r="J215" t="s">
        <v>130</v>
      </c>
      <c r="K215" t="s">
        <v>131</v>
      </c>
      <c r="L215" t="s">
        <v>784</v>
      </c>
      <c r="M215" t="s">
        <v>785</v>
      </c>
      <c r="N215">
        <v>0.52666666600000001</v>
      </c>
      <c r="O215">
        <v>32</v>
      </c>
      <c r="P215">
        <v>2340</v>
      </c>
      <c r="Q215">
        <v>0</v>
      </c>
      <c r="R215">
        <v>0</v>
      </c>
      <c r="S215">
        <v>13</v>
      </c>
      <c r="T215">
        <v>964</v>
      </c>
      <c r="U215">
        <v>16.853332999999999</v>
      </c>
      <c r="V215">
        <v>1232.3999980000001</v>
      </c>
      <c r="W215">
        <v>0</v>
      </c>
      <c r="X215">
        <v>0</v>
      </c>
      <c r="Y215">
        <v>6.8466670000000001</v>
      </c>
      <c r="Z215">
        <v>507.70666599999998</v>
      </c>
    </row>
    <row r="216" spans="1:26" x14ac:dyDescent="0.3">
      <c r="A216">
        <v>2664358</v>
      </c>
      <c r="B216">
        <v>1</v>
      </c>
      <c r="C216" t="s">
        <v>76</v>
      </c>
      <c r="D216" t="s">
        <v>91</v>
      </c>
      <c r="E216" t="s">
        <v>325</v>
      </c>
      <c r="F216" t="s">
        <v>786</v>
      </c>
      <c r="G216" t="s">
        <v>169</v>
      </c>
      <c r="H216" t="s">
        <v>47</v>
      </c>
      <c r="I216" t="s">
        <v>129</v>
      </c>
      <c r="J216" t="s">
        <v>130</v>
      </c>
      <c r="K216" t="s">
        <v>131</v>
      </c>
      <c r="L216" t="s">
        <v>787</v>
      </c>
      <c r="M216" t="s">
        <v>788</v>
      </c>
      <c r="N216">
        <v>0.59805555499999996</v>
      </c>
      <c r="O216">
        <v>98</v>
      </c>
      <c r="P216">
        <v>1665</v>
      </c>
      <c r="Q216">
        <v>0</v>
      </c>
      <c r="R216">
        <v>0</v>
      </c>
      <c r="S216">
        <v>0</v>
      </c>
      <c r="T216">
        <v>0</v>
      </c>
      <c r="U216">
        <v>58.609444000000003</v>
      </c>
      <c r="V216">
        <v>995.76249900000005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2664365</v>
      </c>
      <c r="B217">
        <v>1</v>
      </c>
      <c r="C217" t="s">
        <v>76</v>
      </c>
      <c r="D217" t="s">
        <v>78</v>
      </c>
      <c r="E217" t="s">
        <v>210</v>
      </c>
      <c r="F217" t="s">
        <v>789</v>
      </c>
      <c r="G217" t="s">
        <v>627</v>
      </c>
      <c r="H217" t="s">
        <v>46</v>
      </c>
      <c r="I217" t="s">
        <v>129</v>
      </c>
      <c r="J217" t="s">
        <v>130</v>
      </c>
      <c r="K217" t="s">
        <v>131</v>
      </c>
      <c r="L217" t="s">
        <v>790</v>
      </c>
      <c r="M217" t="s">
        <v>791</v>
      </c>
      <c r="N217">
        <v>1.2547222220000001</v>
      </c>
      <c r="O217">
        <v>0</v>
      </c>
      <c r="P217">
        <v>17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21.330278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2664366</v>
      </c>
      <c r="B218">
        <v>1</v>
      </c>
      <c r="C218" t="s">
        <v>77</v>
      </c>
      <c r="D218" t="s">
        <v>109</v>
      </c>
      <c r="E218" t="s">
        <v>126</v>
      </c>
      <c r="F218" t="s">
        <v>792</v>
      </c>
      <c r="G218" t="s">
        <v>128</v>
      </c>
      <c r="H218" t="s">
        <v>47</v>
      </c>
      <c r="I218" t="s">
        <v>129</v>
      </c>
      <c r="J218" t="s">
        <v>130</v>
      </c>
      <c r="K218" t="s">
        <v>131</v>
      </c>
      <c r="L218" t="s">
        <v>793</v>
      </c>
      <c r="M218" t="s">
        <v>794</v>
      </c>
      <c r="N218">
        <v>4.2813888880000004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4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17.125556</v>
      </c>
    </row>
    <row r="219" spans="1:26" x14ac:dyDescent="0.3">
      <c r="A219">
        <v>2664369</v>
      </c>
      <c r="B219">
        <v>1</v>
      </c>
      <c r="C219" t="s">
        <v>77</v>
      </c>
      <c r="D219" t="s">
        <v>124</v>
      </c>
      <c r="E219" t="s">
        <v>210</v>
      </c>
      <c r="F219" t="s">
        <v>795</v>
      </c>
      <c r="G219" t="s">
        <v>212</v>
      </c>
      <c r="H219" t="s">
        <v>46</v>
      </c>
      <c r="I219" t="s">
        <v>129</v>
      </c>
      <c r="J219" t="s">
        <v>130</v>
      </c>
      <c r="K219" t="s">
        <v>131</v>
      </c>
      <c r="L219" t="s">
        <v>796</v>
      </c>
      <c r="M219" t="s">
        <v>797</v>
      </c>
      <c r="N219">
        <v>1.0136111109999999</v>
      </c>
      <c r="O219">
        <v>0</v>
      </c>
      <c r="P219">
        <v>11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11.149722000000001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2664371</v>
      </c>
      <c r="B220">
        <v>1</v>
      </c>
      <c r="C220" t="s">
        <v>77</v>
      </c>
      <c r="D220" t="s">
        <v>123</v>
      </c>
      <c r="E220" t="s">
        <v>144</v>
      </c>
      <c r="F220" t="s">
        <v>798</v>
      </c>
      <c r="G220" t="s">
        <v>136</v>
      </c>
      <c r="H220" t="s">
        <v>46</v>
      </c>
      <c r="I220" t="s">
        <v>129</v>
      </c>
      <c r="J220" t="s">
        <v>130</v>
      </c>
      <c r="K220" t="s">
        <v>131</v>
      </c>
      <c r="L220" t="s">
        <v>799</v>
      </c>
      <c r="M220" t="s">
        <v>800</v>
      </c>
      <c r="N220">
        <v>2.1927777769999999</v>
      </c>
      <c r="O220">
        <v>0</v>
      </c>
      <c r="P220">
        <v>90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197.35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2664376</v>
      </c>
      <c r="B221">
        <v>1</v>
      </c>
      <c r="C221" t="s">
        <v>76</v>
      </c>
      <c r="D221" t="s">
        <v>106</v>
      </c>
      <c r="E221" t="s">
        <v>172</v>
      </c>
      <c r="F221" t="s">
        <v>801</v>
      </c>
      <c r="G221" t="s">
        <v>174</v>
      </c>
      <c r="H221" t="s">
        <v>46</v>
      </c>
      <c r="I221" t="s">
        <v>129</v>
      </c>
      <c r="J221" t="s">
        <v>130</v>
      </c>
      <c r="K221" t="s">
        <v>131</v>
      </c>
      <c r="L221" t="s">
        <v>802</v>
      </c>
      <c r="M221" t="s">
        <v>803</v>
      </c>
      <c r="N221">
        <v>0.93416666599999998</v>
      </c>
      <c r="O221">
        <v>0</v>
      </c>
      <c r="P221">
        <v>104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97.153333000000003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2664375</v>
      </c>
      <c r="B222">
        <v>1</v>
      </c>
      <c r="C222" t="s">
        <v>76</v>
      </c>
      <c r="D222" t="s">
        <v>91</v>
      </c>
      <c r="E222" t="s">
        <v>152</v>
      </c>
      <c r="F222" t="s">
        <v>804</v>
      </c>
      <c r="G222" t="s">
        <v>805</v>
      </c>
      <c r="H222" t="s">
        <v>47</v>
      </c>
      <c r="I222" t="s">
        <v>129</v>
      </c>
      <c r="J222" t="s">
        <v>130</v>
      </c>
      <c r="K222" t="s">
        <v>131</v>
      </c>
      <c r="L222" t="s">
        <v>806</v>
      </c>
      <c r="M222" t="s">
        <v>807</v>
      </c>
      <c r="N222">
        <v>6.0733333329999999</v>
      </c>
      <c r="O222">
        <v>64</v>
      </c>
      <c r="P222">
        <v>813</v>
      </c>
      <c r="Q222">
        <v>0</v>
      </c>
      <c r="R222">
        <v>0</v>
      </c>
      <c r="S222">
        <v>0</v>
      </c>
      <c r="T222">
        <v>0</v>
      </c>
      <c r="U222">
        <v>388.693333</v>
      </c>
      <c r="V222">
        <v>4937.62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2664381</v>
      </c>
      <c r="B223">
        <v>1</v>
      </c>
      <c r="C223" t="s">
        <v>77</v>
      </c>
      <c r="D223" t="s">
        <v>124</v>
      </c>
      <c r="E223" t="s">
        <v>210</v>
      </c>
      <c r="F223" t="s">
        <v>808</v>
      </c>
      <c r="G223" t="s">
        <v>212</v>
      </c>
      <c r="H223" t="s">
        <v>46</v>
      </c>
      <c r="I223" t="s">
        <v>129</v>
      </c>
      <c r="J223" t="s">
        <v>130</v>
      </c>
      <c r="K223" t="s">
        <v>131</v>
      </c>
      <c r="L223" t="s">
        <v>809</v>
      </c>
      <c r="M223" t="s">
        <v>810</v>
      </c>
      <c r="N223">
        <v>0.70888888800000005</v>
      </c>
      <c r="O223">
        <v>0</v>
      </c>
      <c r="P223">
        <v>18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12.76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2664377</v>
      </c>
      <c r="B224">
        <v>1</v>
      </c>
      <c r="C224" t="s">
        <v>76</v>
      </c>
      <c r="D224" t="s">
        <v>103</v>
      </c>
      <c r="E224" t="s">
        <v>152</v>
      </c>
      <c r="F224" t="s">
        <v>811</v>
      </c>
      <c r="G224" t="s">
        <v>169</v>
      </c>
      <c r="H224" t="s">
        <v>47</v>
      </c>
      <c r="I224" t="s">
        <v>129</v>
      </c>
      <c r="J224" t="s">
        <v>130</v>
      </c>
      <c r="K224" t="s">
        <v>131</v>
      </c>
      <c r="L224" t="s">
        <v>812</v>
      </c>
      <c r="M224" t="s">
        <v>813</v>
      </c>
      <c r="N224">
        <v>0.53194444399999996</v>
      </c>
      <c r="O224">
        <v>0</v>
      </c>
      <c r="P224">
        <v>0</v>
      </c>
      <c r="Q224">
        <v>34</v>
      </c>
      <c r="R224">
        <v>1454</v>
      </c>
      <c r="S224">
        <v>0</v>
      </c>
      <c r="T224">
        <v>0</v>
      </c>
      <c r="U224">
        <v>0</v>
      </c>
      <c r="V224">
        <v>0</v>
      </c>
      <c r="W224">
        <v>18.086110999999999</v>
      </c>
      <c r="X224">
        <v>773.44722200000001</v>
      </c>
      <c r="Y224">
        <v>0</v>
      </c>
      <c r="Z224">
        <v>0</v>
      </c>
    </row>
    <row r="225" spans="1:26" x14ac:dyDescent="0.3">
      <c r="A225">
        <v>2664378</v>
      </c>
      <c r="B225">
        <v>1</v>
      </c>
      <c r="C225" t="s">
        <v>76</v>
      </c>
      <c r="D225" t="s">
        <v>82</v>
      </c>
      <c r="E225" t="s">
        <v>210</v>
      </c>
      <c r="F225" t="s">
        <v>814</v>
      </c>
      <c r="G225" t="s">
        <v>212</v>
      </c>
      <c r="H225" t="s">
        <v>46</v>
      </c>
      <c r="I225" t="s">
        <v>129</v>
      </c>
      <c r="J225" t="s">
        <v>130</v>
      </c>
      <c r="K225" t="s">
        <v>131</v>
      </c>
      <c r="L225" t="s">
        <v>815</v>
      </c>
      <c r="M225" t="s">
        <v>816</v>
      </c>
      <c r="N225">
        <v>2.5147222220000001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2.5147219999999999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2664385</v>
      </c>
      <c r="B226">
        <v>1</v>
      </c>
      <c r="C226" t="s">
        <v>76</v>
      </c>
      <c r="D226" t="s">
        <v>102</v>
      </c>
      <c r="E226" t="s">
        <v>152</v>
      </c>
      <c r="F226" t="s">
        <v>817</v>
      </c>
      <c r="G226" t="s">
        <v>169</v>
      </c>
      <c r="H226" t="s">
        <v>47</v>
      </c>
      <c r="I226" t="s">
        <v>129</v>
      </c>
      <c r="J226" t="s">
        <v>130</v>
      </c>
      <c r="K226" t="s">
        <v>131</v>
      </c>
      <c r="L226" t="s">
        <v>818</v>
      </c>
      <c r="M226" t="s">
        <v>819</v>
      </c>
      <c r="N226">
        <v>9.1111110999999995E-2</v>
      </c>
      <c r="O226">
        <v>74</v>
      </c>
      <c r="P226">
        <v>1955</v>
      </c>
      <c r="Q226">
        <v>0</v>
      </c>
      <c r="R226">
        <v>0</v>
      </c>
      <c r="S226">
        <v>17</v>
      </c>
      <c r="T226">
        <v>616</v>
      </c>
      <c r="U226">
        <v>6.7422219999999999</v>
      </c>
      <c r="V226">
        <v>178.12222199999999</v>
      </c>
      <c r="W226">
        <v>0</v>
      </c>
      <c r="X226">
        <v>0</v>
      </c>
      <c r="Y226">
        <v>1.548889</v>
      </c>
      <c r="Z226">
        <v>56.124443999999997</v>
      </c>
    </row>
    <row r="227" spans="1:26" x14ac:dyDescent="0.3">
      <c r="A227">
        <v>2664383</v>
      </c>
      <c r="B227">
        <v>1</v>
      </c>
      <c r="C227" t="s">
        <v>76</v>
      </c>
      <c r="D227" t="s">
        <v>79</v>
      </c>
      <c r="E227" t="s">
        <v>144</v>
      </c>
      <c r="F227" t="s">
        <v>820</v>
      </c>
      <c r="G227" t="s">
        <v>146</v>
      </c>
      <c r="H227" t="s">
        <v>46</v>
      </c>
      <c r="I227" t="s">
        <v>129</v>
      </c>
      <c r="J227" t="s">
        <v>130</v>
      </c>
      <c r="K227" t="s">
        <v>131</v>
      </c>
      <c r="L227" t="s">
        <v>821</v>
      </c>
      <c r="M227" t="s">
        <v>822</v>
      </c>
      <c r="N227">
        <v>2.4761111109999998</v>
      </c>
      <c r="O227">
        <v>0</v>
      </c>
      <c r="P227">
        <v>97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240.18277800000001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2664387</v>
      </c>
      <c r="B228">
        <v>1</v>
      </c>
      <c r="C228" t="s">
        <v>76</v>
      </c>
      <c r="D228" t="s">
        <v>79</v>
      </c>
      <c r="E228" t="s">
        <v>134</v>
      </c>
      <c r="F228" t="s">
        <v>823</v>
      </c>
      <c r="G228" t="s">
        <v>824</v>
      </c>
      <c r="H228" t="s">
        <v>46</v>
      </c>
      <c r="I228" t="s">
        <v>129</v>
      </c>
      <c r="J228" t="s">
        <v>130</v>
      </c>
      <c r="K228" t="s">
        <v>131</v>
      </c>
      <c r="L228" t="s">
        <v>825</v>
      </c>
      <c r="M228" t="s">
        <v>826</v>
      </c>
      <c r="N228">
        <v>0.65500000000000003</v>
      </c>
      <c r="O228">
        <v>0</v>
      </c>
      <c r="P228">
        <v>112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73.36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2664389</v>
      </c>
      <c r="B229">
        <v>1</v>
      </c>
      <c r="C229" t="s">
        <v>77</v>
      </c>
      <c r="D229" t="s">
        <v>122</v>
      </c>
      <c r="E229" t="s">
        <v>126</v>
      </c>
      <c r="F229" t="s">
        <v>827</v>
      </c>
      <c r="G229" t="s">
        <v>128</v>
      </c>
      <c r="H229" t="s">
        <v>47</v>
      </c>
      <c r="I229" t="s">
        <v>129</v>
      </c>
      <c r="J229" t="s">
        <v>130</v>
      </c>
      <c r="K229" t="s">
        <v>131</v>
      </c>
      <c r="L229" t="s">
        <v>828</v>
      </c>
      <c r="M229" t="s">
        <v>829</v>
      </c>
      <c r="N229">
        <v>1.3177777770000001</v>
      </c>
      <c r="O229">
        <v>0</v>
      </c>
      <c r="P229">
        <v>0</v>
      </c>
      <c r="Q229">
        <v>0</v>
      </c>
      <c r="R229">
        <v>86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113.328889</v>
      </c>
      <c r="Y229">
        <v>0</v>
      </c>
      <c r="Z229">
        <v>0</v>
      </c>
    </row>
    <row r="230" spans="1:26" x14ac:dyDescent="0.3">
      <c r="A230">
        <v>2664396</v>
      </c>
      <c r="B230">
        <v>1</v>
      </c>
      <c r="C230" t="s">
        <v>77</v>
      </c>
      <c r="D230" t="s">
        <v>111</v>
      </c>
      <c r="E230" t="s">
        <v>210</v>
      </c>
      <c r="F230" t="s">
        <v>830</v>
      </c>
      <c r="G230" t="s">
        <v>290</v>
      </c>
      <c r="H230" t="s">
        <v>46</v>
      </c>
      <c r="I230" t="s">
        <v>129</v>
      </c>
      <c r="J230" t="s">
        <v>130</v>
      </c>
      <c r="K230" t="s">
        <v>131</v>
      </c>
      <c r="L230" t="s">
        <v>831</v>
      </c>
      <c r="M230" t="s">
        <v>832</v>
      </c>
      <c r="N230">
        <v>1.176666666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1.1766669999999999</v>
      </c>
    </row>
    <row r="231" spans="1:26" x14ac:dyDescent="0.3">
      <c r="A231">
        <v>2664393</v>
      </c>
      <c r="B231">
        <v>1</v>
      </c>
      <c r="C231" t="s">
        <v>77</v>
      </c>
      <c r="D231" t="s">
        <v>120</v>
      </c>
      <c r="E231" t="s">
        <v>156</v>
      </c>
      <c r="F231" t="s">
        <v>833</v>
      </c>
      <c r="G231" t="s">
        <v>169</v>
      </c>
      <c r="H231" t="s">
        <v>47</v>
      </c>
      <c r="I231" t="s">
        <v>129</v>
      </c>
      <c r="J231" t="s">
        <v>130</v>
      </c>
      <c r="K231" t="s">
        <v>131</v>
      </c>
      <c r="L231" t="s">
        <v>834</v>
      </c>
      <c r="M231" t="s">
        <v>835</v>
      </c>
      <c r="N231">
        <v>0.67666666600000003</v>
      </c>
      <c r="O231">
        <v>157</v>
      </c>
      <c r="P231">
        <v>675</v>
      </c>
      <c r="Q231">
        <v>0</v>
      </c>
      <c r="R231">
        <v>0</v>
      </c>
      <c r="S231">
        <v>3</v>
      </c>
      <c r="T231">
        <v>0</v>
      </c>
      <c r="U231">
        <v>106.236667</v>
      </c>
      <c r="V231">
        <v>456.75</v>
      </c>
      <c r="W231">
        <v>0</v>
      </c>
      <c r="X231">
        <v>0</v>
      </c>
      <c r="Y231">
        <v>2.0299999999999998</v>
      </c>
      <c r="Z231">
        <v>0</v>
      </c>
    </row>
    <row r="232" spans="1:26" x14ac:dyDescent="0.3">
      <c r="A232">
        <v>2664395</v>
      </c>
      <c r="B232">
        <v>1</v>
      </c>
      <c r="C232" t="s">
        <v>76</v>
      </c>
      <c r="D232" t="s">
        <v>99</v>
      </c>
      <c r="E232" t="s">
        <v>126</v>
      </c>
      <c r="F232" t="s">
        <v>836</v>
      </c>
      <c r="G232" t="s">
        <v>837</v>
      </c>
      <c r="H232" t="s">
        <v>47</v>
      </c>
      <c r="I232" t="s">
        <v>129</v>
      </c>
      <c r="J232" t="s">
        <v>130</v>
      </c>
      <c r="K232" t="s">
        <v>131</v>
      </c>
      <c r="L232" t="s">
        <v>838</v>
      </c>
      <c r="M232" t="s">
        <v>839</v>
      </c>
      <c r="N232">
        <v>0.8175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0.8175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2664394</v>
      </c>
      <c r="B233">
        <v>1</v>
      </c>
      <c r="C233" t="s">
        <v>76</v>
      </c>
      <c r="D233" t="s">
        <v>78</v>
      </c>
      <c r="E233" t="s">
        <v>210</v>
      </c>
      <c r="F233" t="s">
        <v>840</v>
      </c>
      <c r="G233" t="s">
        <v>627</v>
      </c>
      <c r="H233" t="s">
        <v>46</v>
      </c>
      <c r="I233" t="s">
        <v>129</v>
      </c>
      <c r="J233" t="s">
        <v>130</v>
      </c>
      <c r="K233" t="s">
        <v>131</v>
      </c>
      <c r="L233" t="s">
        <v>841</v>
      </c>
      <c r="M233" t="s">
        <v>842</v>
      </c>
      <c r="N233">
        <v>0.70361111099999996</v>
      </c>
      <c r="O233">
        <v>0</v>
      </c>
      <c r="P233">
        <v>28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19.701111000000001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2664399</v>
      </c>
      <c r="B234">
        <v>1</v>
      </c>
      <c r="C234" t="s">
        <v>76</v>
      </c>
      <c r="D234" t="s">
        <v>91</v>
      </c>
      <c r="E234" t="s">
        <v>325</v>
      </c>
      <c r="F234" t="s">
        <v>786</v>
      </c>
      <c r="G234" t="s">
        <v>169</v>
      </c>
      <c r="H234" t="s">
        <v>47</v>
      </c>
      <c r="I234" t="s">
        <v>247</v>
      </c>
      <c r="J234" t="s">
        <v>130</v>
      </c>
      <c r="K234" t="s">
        <v>131</v>
      </c>
      <c r="L234" t="s">
        <v>843</v>
      </c>
      <c r="M234" t="s">
        <v>844</v>
      </c>
      <c r="N234">
        <v>2.75E-2</v>
      </c>
      <c r="O234">
        <v>98</v>
      </c>
      <c r="P234">
        <v>1665</v>
      </c>
      <c r="Q234">
        <v>0</v>
      </c>
      <c r="R234">
        <v>0</v>
      </c>
      <c r="S234">
        <v>0</v>
      </c>
      <c r="T234">
        <v>0</v>
      </c>
      <c r="U234">
        <v>2.6949999999999998</v>
      </c>
      <c r="V234">
        <v>45.787500000000001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2664405</v>
      </c>
      <c r="B235">
        <v>1</v>
      </c>
      <c r="C235" t="s">
        <v>76</v>
      </c>
      <c r="D235" t="s">
        <v>101</v>
      </c>
      <c r="E235" t="s">
        <v>134</v>
      </c>
      <c r="F235" t="s">
        <v>845</v>
      </c>
      <c r="G235" t="s">
        <v>146</v>
      </c>
      <c r="H235" t="s">
        <v>46</v>
      </c>
      <c r="I235" t="s">
        <v>129</v>
      </c>
      <c r="J235" t="s">
        <v>130</v>
      </c>
      <c r="K235" t="s">
        <v>131</v>
      </c>
      <c r="L235" t="s">
        <v>846</v>
      </c>
      <c r="M235" t="s">
        <v>847</v>
      </c>
      <c r="N235">
        <v>0.75416666600000004</v>
      </c>
      <c r="O235">
        <v>0</v>
      </c>
      <c r="P235">
        <v>58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43.741667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2664407</v>
      </c>
      <c r="B236">
        <v>1</v>
      </c>
      <c r="C236" t="s">
        <v>77</v>
      </c>
      <c r="D236" t="s">
        <v>111</v>
      </c>
      <c r="E236" t="s">
        <v>210</v>
      </c>
      <c r="F236" t="s">
        <v>848</v>
      </c>
      <c r="G236" t="s">
        <v>290</v>
      </c>
      <c r="H236" t="s">
        <v>46</v>
      </c>
      <c r="I236" t="s">
        <v>129</v>
      </c>
      <c r="J236" t="s">
        <v>130</v>
      </c>
      <c r="K236" t="s">
        <v>131</v>
      </c>
      <c r="L236" t="s">
        <v>849</v>
      </c>
      <c r="M236" t="s">
        <v>850</v>
      </c>
      <c r="N236">
        <v>1.5425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1.5425</v>
      </c>
    </row>
    <row r="237" spans="1:26" x14ac:dyDescent="0.3">
      <c r="A237">
        <v>2664395</v>
      </c>
      <c r="B237">
        <v>2</v>
      </c>
      <c r="C237" t="s">
        <v>76</v>
      </c>
      <c r="D237" t="s">
        <v>87</v>
      </c>
      <c r="E237" t="s">
        <v>152</v>
      </c>
      <c r="F237" t="s">
        <v>851</v>
      </c>
      <c r="G237" t="s">
        <v>837</v>
      </c>
      <c r="H237" t="s">
        <v>47</v>
      </c>
      <c r="I237" t="s">
        <v>129</v>
      </c>
      <c r="J237" t="s">
        <v>130</v>
      </c>
      <c r="K237" t="s">
        <v>131</v>
      </c>
      <c r="L237" t="s">
        <v>839</v>
      </c>
      <c r="M237" t="s">
        <v>852</v>
      </c>
      <c r="N237">
        <v>0.77916666599999995</v>
      </c>
      <c r="O237">
        <v>91</v>
      </c>
      <c r="P237">
        <v>29</v>
      </c>
      <c r="Q237">
        <v>0</v>
      </c>
      <c r="R237">
        <v>0</v>
      </c>
      <c r="S237">
        <v>0</v>
      </c>
      <c r="T237">
        <v>0</v>
      </c>
      <c r="U237">
        <v>70.904167000000001</v>
      </c>
      <c r="V237">
        <v>22.595832999999999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2664408</v>
      </c>
      <c r="B238">
        <v>1</v>
      </c>
      <c r="C238" t="s">
        <v>76</v>
      </c>
      <c r="D238" t="s">
        <v>91</v>
      </c>
      <c r="E238" t="s">
        <v>172</v>
      </c>
      <c r="F238" t="s">
        <v>853</v>
      </c>
      <c r="G238" t="s">
        <v>146</v>
      </c>
      <c r="H238" t="s">
        <v>46</v>
      </c>
      <c r="I238" t="s">
        <v>129</v>
      </c>
      <c r="J238" t="s">
        <v>130</v>
      </c>
      <c r="K238" t="s">
        <v>131</v>
      </c>
      <c r="L238" t="s">
        <v>854</v>
      </c>
      <c r="M238" t="s">
        <v>855</v>
      </c>
      <c r="N238">
        <v>0.98333333300000003</v>
      </c>
      <c r="O238">
        <v>0</v>
      </c>
      <c r="P238">
        <v>20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19.666667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2664412</v>
      </c>
      <c r="B239">
        <v>1</v>
      </c>
      <c r="C239" t="s">
        <v>77</v>
      </c>
      <c r="D239" t="s">
        <v>119</v>
      </c>
      <c r="E239" t="s">
        <v>156</v>
      </c>
      <c r="F239" t="s">
        <v>856</v>
      </c>
      <c r="G239" t="s">
        <v>169</v>
      </c>
      <c r="H239" t="s">
        <v>47</v>
      </c>
      <c r="I239" t="s">
        <v>129</v>
      </c>
      <c r="J239" t="s">
        <v>130</v>
      </c>
      <c r="K239" t="s">
        <v>131</v>
      </c>
      <c r="L239" t="s">
        <v>857</v>
      </c>
      <c r="M239" t="s">
        <v>858</v>
      </c>
      <c r="N239">
        <v>0.74055555500000003</v>
      </c>
      <c r="O239">
        <v>337</v>
      </c>
      <c r="P239">
        <v>822</v>
      </c>
      <c r="Q239">
        <v>0</v>
      </c>
      <c r="R239">
        <v>0</v>
      </c>
      <c r="S239">
        <v>0</v>
      </c>
      <c r="T239">
        <v>0</v>
      </c>
      <c r="U239">
        <v>249.56722199999999</v>
      </c>
      <c r="V239">
        <v>608.73666600000001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2664414</v>
      </c>
      <c r="B240">
        <v>1</v>
      </c>
      <c r="C240" t="s">
        <v>76</v>
      </c>
      <c r="D240" t="s">
        <v>89</v>
      </c>
      <c r="E240" t="s">
        <v>144</v>
      </c>
      <c r="F240" t="s">
        <v>859</v>
      </c>
      <c r="G240" t="s">
        <v>136</v>
      </c>
      <c r="H240" t="s">
        <v>46</v>
      </c>
      <c r="I240" t="s">
        <v>129</v>
      </c>
      <c r="J240" t="s">
        <v>130</v>
      </c>
      <c r="K240" t="s">
        <v>131</v>
      </c>
      <c r="L240" t="s">
        <v>860</v>
      </c>
      <c r="M240" t="s">
        <v>861</v>
      </c>
      <c r="N240">
        <v>1.311111111</v>
      </c>
      <c r="O240">
        <v>0</v>
      </c>
      <c r="P240">
        <v>14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18.355556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2664416</v>
      </c>
      <c r="B241">
        <v>1</v>
      </c>
      <c r="C241" t="s">
        <v>76</v>
      </c>
      <c r="D241" t="s">
        <v>106</v>
      </c>
      <c r="E241" t="s">
        <v>144</v>
      </c>
      <c r="F241" t="s">
        <v>862</v>
      </c>
      <c r="G241" t="s">
        <v>136</v>
      </c>
      <c r="H241" t="s">
        <v>46</v>
      </c>
      <c r="I241" t="s">
        <v>129</v>
      </c>
      <c r="J241" t="s">
        <v>130</v>
      </c>
      <c r="K241" t="s">
        <v>131</v>
      </c>
      <c r="L241" t="s">
        <v>863</v>
      </c>
      <c r="M241" t="s">
        <v>864</v>
      </c>
      <c r="N241">
        <v>1.561666666</v>
      </c>
      <c r="O241">
        <v>0</v>
      </c>
      <c r="P241">
        <v>175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273.29166700000002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2664417</v>
      </c>
      <c r="B242">
        <v>1</v>
      </c>
      <c r="C242" t="s">
        <v>77</v>
      </c>
      <c r="D242" t="s">
        <v>115</v>
      </c>
      <c r="E242" t="s">
        <v>126</v>
      </c>
      <c r="F242" t="s">
        <v>865</v>
      </c>
      <c r="G242" t="s">
        <v>128</v>
      </c>
      <c r="H242" t="s">
        <v>47</v>
      </c>
      <c r="I242" t="s">
        <v>129</v>
      </c>
      <c r="J242" t="s">
        <v>130</v>
      </c>
      <c r="K242" t="s">
        <v>131</v>
      </c>
      <c r="L242" t="s">
        <v>866</v>
      </c>
      <c r="M242" t="s">
        <v>867</v>
      </c>
      <c r="N242">
        <v>1.705833333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114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194.465</v>
      </c>
    </row>
    <row r="243" spans="1:26" x14ac:dyDescent="0.3">
      <c r="A243">
        <v>2664424</v>
      </c>
      <c r="B243">
        <v>1</v>
      </c>
      <c r="C243" t="s">
        <v>77</v>
      </c>
      <c r="D243" t="s">
        <v>119</v>
      </c>
      <c r="E243" t="s">
        <v>156</v>
      </c>
      <c r="F243" t="s">
        <v>868</v>
      </c>
      <c r="G243" t="s">
        <v>169</v>
      </c>
      <c r="H243" t="s">
        <v>47</v>
      </c>
      <c r="I243" t="s">
        <v>129</v>
      </c>
      <c r="J243" t="s">
        <v>130</v>
      </c>
      <c r="K243" t="s">
        <v>131</v>
      </c>
      <c r="L243" t="s">
        <v>869</v>
      </c>
      <c r="M243" t="s">
        <v>870</v>
      </c>
      <c r="N243">
        <v>0.36416666600000003</v>
      </c>
      <c r="O243">
        <v>290</v>
      </c>
      <c r="P243">
        <v>543</v>
      </c>
      <c r="Q243">
        <v>0</v>
      </c>
      <c r="R243">
        <v>0</v>
      </c>
      <c r="S243">
        <v>0</v>
      </c>
      <c r="T243">
        <v>0</v>
      </c>
      <c r="U243">
        <v>105.608333</v>
      </c>
      <c r="V243">
        <v>197.74250000000001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2664425</v>
      </c>
      <c r="B244">
        <v>1</v>
      </c>
      <c r="C244" t="s">
        <v>76</v>
      </c>
      <c r="D244" t="s">
        <v>100</v>
      </c>
      <c r="E244" t="s">
        <v>152</v>
      </c>
      <c r="F244" t="s">
        <v>871</v>
      </c>
      <c r="G244" t="s">
        <v>169</v>
      </c>
      <c r="H244" t="s">
        <v>47</v>
      </c>
      <c r="I244" t="s">
        <v>129</v>
      </c>
      <c r="J244" t="s">
        <v>130</v>
      </c>
      <c r="K244" t="s">
        <v>131</v>
      </c>
      <c r="L244" t="s">
        <v>872</v>
      </c>
      <c r="M244" t="s">
        <v>873</v>
      </c>
      <c r="N244">
        <v>0.46250000000000002</v>
      </c>
      <c r="O244">
        <v>56</v>
      </c>
      <c r="P244">
        <v>581</v>
      </c>
      <c r="Q244">
        <v>0</v>
      </c>
      <c r="R244">
        <v>0</v>
      </c>
      <c r="S244">
        <v>0</v>
      </c>
      <c r="T244">
        <v>0</v>
      </c>
      <c r="U244">
        <v>25.9</v>
      </c>
      <c r="V244">
        <v>268.71249999999998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2664428</v>
      </c>
      <c r="B245">
        <v>1</v>
      </c>
      <c r="C245" t="s">
        <v>76</v>
      </c>
      <c r="D245" t="s">
        <v>97</v>
      </c>
      <c r="E245" t="s">
        <v>156</v>
      </c>
      <c r="F245" t="s">
        <v>874</v>
      </c>
      <c r="G245" t="s">
        <v>169</v>
      </c>
      <c r="H245" t="s">
        <v>47</v>
      </c>
      <c r="I245" t="s">
        <v>129</v>
      </c>
      <c r="J245" t="s">
        <v>130</v>
      </c>
      <c r="K245" t="s">
        <v>131</v>
      </c>
      <c r="L245" t="s">
        <v>875</v>
      </c>
      <c r="M245" t="s">
        <v>876</v>
      </c>
      <c r="N245">
        <v>0.40250000000000002</v>
      </c>
      <c r="O245">
        <v>86</v>
      </c>
      <c r="P245">
        <v>42</v>
      </c>
      <c r="Q245">
        <v>0</v>
      </c>
      <c r="R245">
        <v>0</v>
      </c>
      <c r="S245">
        <v>0</v>
      </c>
      <c r="T245">
        <v>0</v>
      </c>
      <c r="U245">
        <v>34.615000000000002</v>
      </c>
      <c r="V245">
        <v>16.905000000000001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2664429</v>
      </c>
      <c r="B246">
        <v>1</v>
      </c>
      <c r="C246" t="s">
        <v>76</v>
      </c>
      <c r="D246" t="s">
        <v>101</v>
      </c>
      <c r="E246" t="s">
        <v>152</v>
      </c>
      <c r="F246" t="s">
        <v>877</v>
      </c>
      <c r="G246" t="s">
        <v>169</v>
      </c>
      <c r="H246" t="s">
        <v>47</v>
      </c>
      <c r="I246" t="s">
        <v>129</v>
      </c>
      <c r="J246" t="s">
        <v>130</v>
      </c>
      <c r="K246" t="s">
        <v>131</v>
      </c>
      <c r="L246" t="s">
        <v>878</v>
      </c>
      <c r="M246" t="s">
        <v>879</v>
      </c>
      <c r="N246">
        <v>0.75833333300000005</v>
      </c>
      <c r="O246">
        <v>0</v>
      </c>
      <c r="P246">
        <v>660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500.5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2664443</v>
      </c>
      <c r="B247">
        <v>1</v>
      </c>
      <c r="C247" t="s">
        <v>76</v>
      </c>
      <c r="D247" t="s">
        <v>82</v>
      </c>
      <c r="E247" t="s">
        <v>210</v>
      </c>
      <c r="F247" t="s">
        <v>814</v>
      </c>
      <c r="G247" t="s">
        <v>212</v>
      </c>
      <c r="H247" t="s">
        <v>46</v>
      </c>
      <c r="I247" t="s">
        <v>129</v>
      </c>
      <c r="J247" t="s">
        <v>130</v>
      </c>
      <c r="K247" t="s">
        <v>131</v>
      </c>
      <c r="L247" t="s">
        <v>880</v>
      </c>
      <c r="M247" t="s">
        <v>881</v>
      </c>
      <c r="N247">
        <v>0.76749999999999996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0.76749999999999996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2664418</v>
      </c>
      <c r="B248">
        <v>1</v>
      </c>
      <c r="C248" t="s">
        <v>77</v>
      </c>
      <c r="D248" t="s">
        <v>109</v>
      </c>
      <c r="E248" t="s">
        <v>156</v>
      </c>
      <c r="F248" t="s">
        <v>882</v>
      </c>
      <c r="G248" t="s">
        <v>567</v>
      </c>
      <c r="H248" t="s">
        <v>47</v>
      </c>
      <c r="I248" t="s">
        <v>129</v>
      </c>
      <c r="J248" t="s">
        <v>130</v>
      </c>
      <c r="K248" t="s">
        <v>131</v>
      </c>
      <c r="L248" t="s">
        <v>883</v>
      </c>
      <c r="M248" t="s">
        <v>884</v>
      </c>
      <c r="N248">
        <v>0.28111111100000002</v>
      </c>
      <c r="O248">
        <v>6</v>
      </c>
      <c r="P248">
        <v>0</v>
      </c>
      <c r="Q248">
        <v>0</v>
      </c>
      <c r="R248">
        <v>0</v>
      </c>
      <c r="S248">
        <v>19</v>
      </c>
      <c r="T248">
        <v>393</v>
      </c>
      <c r="U248">
        <v>1.6866669999999999</v>
      </c>
      <c r="V248">
        <v>0</v>
      </c>
      <c r="W248">
        <v>0</v>
      </c>
      <c r="X248">
        <v>0</v>
      </c>
      <c r="Y248">
        <v>5.3411109999999997</v>
      </c>
      <c r="Z248">
        <v>110.47666700000001</v>
      </c>
    </row>
    <row r="249" spans="1:26" x14ac:dyDescent="0.3">
      <c r="A249">
        <v>2664453</v>
      </c>
      <c r="B249">
        <v>1</v>
      </c>
      <c r="C249" t="s">
        <v>77</v>
      </c>
      <c r="D249" t="s">
        <v>119</v>
      </c>
      <c r="E249" t="s">
        <v>126</v>
      </c>
      <c r="F249" t="s">
        <v>885</v>
      </c>
      <c r="G249" t="s">
        <v>506</v>
      </c>
      <c r="H249" t="s">
        <v>47</v>
      </c>
      <c r="I249" t="s">
        <v>129</v>
      </c>
      <c r="J249" t="s">
        <v>130</v>
      </c>
      <c r="K249" t="s">
        <v>131</v>
      </c>
      <c r="L249" t="s">
        <v>886</v>
      </c>
      <c r="M249" t="s">
        <v>887</v>
      </c>
      <c r="N249">
        <v>1.5336111109999999</v>
      </c>
      <c r="O249">
        <v>3</v>
      </c>
      <c r="P249">
        <v>33</v>
      </c>
      <c r="Q249">
        <v>0</v>
      </c>
      <c r="R249">
        <v>0</v>
      </c>
      <c r="S249">
        <v>0</v>
      </c>
      <c r="T249">
        <v>0</v>
      </c>
      <c r="U249">
        <v>4.6008329999999997</v>
      </c>
      <c r="V249">
        <v>50.609166999999999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2664456</v>
      </c>
      <c r="B250">
        <v>1</v>
      </c>
      <c r="C250" t="s">
        <v>76</v>
      </c>
      <c r="D250" t="s">
        <v>97</v>
      </c>
      <c r="E250" t="s">
        <v>144</v>
      </c>
      <c r="F250" t="s">
        <v>699</v>
      </c>
      <c r="G250" t="s">
        <v>146</v>
      </c>
      <c r="H250" t="s">
        <v>46</v>
      </c>
      <c r="I250" t="s">
        <v>129</v>
      </c>
      <c r="J250" t="s">
        <v>130</v>
      </c>
      <c r="K250" t="s">
        <v>131</v>
      </c>
      <c r="L250" t="s">
        <v>888</v>
      </c>
      <c r="M250" t="s">
        <v>889</v>
      </c>
      <c r="N250">
        <v>0.41166666600000001</v>
      </c>
      <c r="O250">
        <v>0</v>
      </c>
      <c r="P250">
        <v>7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2.8816670000000002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2664453</v>
      </c>
      <c r="B251">
        <v>2</v>
      </c>
      <c r="C251" t="s">
        <v>77</v>
      </c>
      <c r="D251" t="s">
        <v>119</v>
      </c>
      <c r="E251" t="s">
        <v>156</v>
      </c>
      <c r="F251" t="s">
        <v>890</v>
      </c>
      <c r="G251" t="s">
        <v>506</v>
      </c>
      <c r="H251" t="s">
        <v>47</v>
      </c>
      <c r="I251" t="s">
        <v>129</v>
      </c>
      <c r="J251" t="s">
        <v>130</v>
      </c>
      <c r="K251" t="s">
        <v>131</v>
      </c>
      <c r="L251" t="s">
        <v>887</v>
      </c>
      <c r="M251" t="s">
        <v>891</v>
      </c>
      <c r="N251">
        <v>8.3333332999999996E-2</v>
      </c>
      <c r="O251">
        <v>163</v>
      </c>
      <c r="P251">
        <v>484</v>
      </c>
      <c r="Q251">
        <v>0</v>
      </c>
      <c r="R251">
        <v>0</v>
      </c>
      <c r="S251">
        <v>0</v>
      </c>
      <c r="T251">
        <v>0</v>
      </c>
      <c r="U251">
        <v>13.583333</v>
      </c>
      <c r="V251">
        <v>40.333333000000003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2664460</v>
      </c>
      <c r="B252">
        <v>1</v>
      </c>
      <c r="C252" t="s">
        <v>76</v>
      </c>
      <c r="D252" t="s">
        <v>92</v>
      </c>
      <c r="E252" t="s">
        <v>210</v>
      </c>
      <c r="F252" t="s">
        <v>892</v>
      </c>
      <c r="G252" t="s">
        <v>212</v>
      </c>
      <c r="H252" t="s">
        <v>46</v>
      </c>
      <c r="I252" t="s">
        <v>129</v>
      </c>
      <c r="J252" t="s">
        <v>130</v>
      </c>
      <c r="K252" t="s">
        <v>131</v>
      </c>
      <c r="L252" t="s">
        <v>893</v>
      </c>
      <c r="M252" t="s">
        <v>894</v>
      </c>
      <c r="N252">
        <v>2.2813888879999999</v>
      </c>
      <c r="O252">
        <v>0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2.2813889999999999</v>
      </c>
      <c r="Y252">
        <v>0</v>
      </c>
      <c r="Z252">
        <v>0</v>
      </c>
    </row>
    <row r="253" spans="1:26" x14ac:dyDescent="0.3">
      <c r="A253">
        <v>2664463</v>
      </c>
      <c r="B253">
        <v>1</v>
      </c>
      <c r="C253" t="s">
        <v>76</v>
      </c>
      <c r="D253" t="s">
        <v>106</v>
      </c>
      <c r="E253" t="s">
        <v>172</v>
      </c>
      <c r="F253" t="s">
        <v>801</v>
      </c>
      <c r="G253" t="s">
        <v>174</v>
      </c>
      <c r="H253" t="s">
        <v>46</v>
      </c>
      <c r="I253" t="s">
        <v>129</v>
      </c>
      <c r="J253" t="s">
        <v>130</v>
      </c>
      <c r="K253" t="s">
        <v>131</v>
      </c>
      <c r="L253" t="s">
        <v>895</v>
      </c>
      <c r="M253" t="s">
        <v>896</v>
      </c>
      <c r="N253">
        <v>2.2627777770000002</v>
      </c>
      <c r="O253">
        <v>0</v>
      </c>
      <c r="P253">
        <v>104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235.328889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2664464</v>
      </c>
      <c r="B254">
        <v>1</v>
      </c>
      <c r="C254" t="s">
        <v>76</v>
      </c>
      <c r="D254" t="s">
        <v>103</v>
      </c>
      <c r="E254" t="s">
        <v>134</v>
      </c>
      <c r="F254" t="s">
        <v>897</v>
      </c>
      <c r="G254" t="s">
        <v>146</v>
      </c>
      <c r="H254" t="s">
        <v>46</v>
      </c>
      <c r="I254" t="s">
        <v>129</v>
      </c>
      <c r="J254" t="s">
        <v>130</v>
      </c>
      <c r="K254" t="s">
        <v>131</v>
      </c>
      <c r="L254" t="s">
        <v>898</v>
      </c>
      <c r="M254" t="s">
        <v>899</v>
      </c>
      <c r="N254">
        <v>0.57444444400000005</v>
      </c>
      <c r="O254">
        <v>0</v>
      </c>
      <c r="P254">
        <v>0</v>
      </c>
      <c r="Q254">
        <v>0</v>
      </c>
      <c r="R254">
        <v>126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72.38</v>
      </c>
      <c r="Y254">
        <v>0</v>
      </c>
      <c r="Z254">
        <v>0</v>
      </c>
    </row>
    <row r="255" spans="1:26" x14ac:dyDescent="0.3">
      <c r="A255">
        <v>2664466</v>
      </c>
      <c r="B255">
        <v>1</v>
      </c>
      <c r="C255" t="s">
        <v>77</v>
      </c>
      <c r="D255" t="s">
        <v>113</v>
      </c>
      <c r="E255" t="s">
        <v>172</v>
      </c>
      <c r="F255" t="s">
        <v>900</v>
      </c>
      <c r="G255" t="s">
        <v>146</v>
      </c>
      <c r="H255" t="s">
        <v>46</v>
      </c>
      <c r="I255" t="s">
        <v>129</v>
      </c>
      <c r="J255" t="s">
        <v>130</v>
      </c>
      <c r="K255" t="s">
        <v>131</v>
      </c>
      <c r="L255" t="s">
        <v>901</v>
      </c>
      <c r="M255" t="s">
        <v>902</v>
      </c>
      <c r="N255">
        <v>0.95888888800000005</v>
      </c>
      <c r="O255">
        <v>0</v>
      </c>
      <c r="P255">
        <v>0</v>
      </c>
      <c r="Q255">
        <v>0</v>
      </c>
      <c r="R255">
        <v>67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64.245554999999996</v>
      </c>
      <c r="Y255">
        <v>0</v>
      </c>
      <c r="Z255">
        <v>0</v>
      </c>
    </row>
    <row r="256" spans="1:26" x14ac:dyDescent="0.3">
      <c r="A256">
        <v>2664467</v>
      </c>
      <c r="B256">
        <v>1</v>
      </c>
      <c r="C256" t="s">
        <v>77</v>
      </c>
      <c r="D256" t="s">
        <v>109</v>
      </c>
      <c r="E256" t="s">
        <v>144</v>
      </c>
      <c r="F256" t="s">
        <v>903</v>
      </c>
      <c r="G256" t="s">
        <v>406</v>
      </c>
      <c r="H256" t="s">
        <v>46</v>
      </c>
      <c r="I256" t="s">
        <v>129</v>
      </c>
      <c r="J256" t="s">
        <v>130</v>
      </c>
      <c r="K256" t="s">
        <v>131</v>
      </c>
      <c r="L256" t="s">
        <v>904</v>
      </c>
      <c r="M256" t="s">
        <v>905</v>
      </c>
      <c r="N256">
        <v>2.2683333330000002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115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260.85833300000002</v>
      </c>
    </row>
    <row r="257" spans="1:26" x14ac:dyDescent="0.3">
      <c r="A257">
        <v>2664472</v>
      </c>
      <c r="B257">
        <v>1</v>
      </c>
      <c r="C257" t="s">
        <v>76</v>
      </c>
      <c r="D257" t="s">
        <v>89</v>
      </c>
      <c r="E257" t="s">
        <v>152</v>
      </c>
      <c r="F257" t="s">
        <v>906</v>
      </c>
      <c r="G257" t="s">
        <v>169</v>
      </c>
      <c r="H257" t="s">
        <v>47</v>
      </c>
      <c r="I257" t="s">
        <v>129</v>
      </c>
      <c r="J257" t="s">
        <v>130</v>
      </c>
      <c r="K257" t="s">
        <v>131</v>
      </c>
      <c r="L257" t="s">
        <v>907</v>
      </c>
      <c r="M257" t="s">
        <v>908</v>
      </c>
      <c r="N257">
        <v>1.27</v>
      </c>
      <c r="O257">
        <v>0</v>
      </c>
      <c r="P257">
        <v>5144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6532.88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2664471</v>
      </c>
      <c r="B258">
        <v>1</v>
      </c>
      <c r="C258" t="s">
        <v>76</v>
      </c>
      <c r="D258" t="s">
        <v>89</v>
      </c>
      <c r="E258" t="s">
        <v>152</v>
      </c>
      <c r="F258" t="s">
        <v>909</v>
      </c>
      <c r="G258" t="s">
        <v>169</v>
      </c>
      <c r="H258" t="s">
        <v>47</v>
      </c>
      <c r="I258" t="s">
        <v>129</v>
      </c>
      <c r="J258" t="s">
        <v>130</v>
      </c>
      <c r="K258" t="s">
        <v>131</v>
      </c>
      <c r="L258" t="s">
        <v>910</v>
      </c>
      <c r="M258" t="s">
        <v>911</v>
      </c>
      <c r="N258">
        <v>0.34166666600000001</v>
      </c>
      <c r="O258">
        <v>13</v>
      </c>
      <c r="P258">
        <v>2203</v>
      </c>
      <c r="Q258">
        <v>0</v>
      </c>
      <c r="R258">
        <v>0</v>
      </c>
      <c r="S258">
        <v>28</v>
      </c>
      <c r="T258">
        <v>1689</v>
      </c>
      <c r="U258">
        <v>4.4416669999999998</v>
      </c>
      <c r="V258">
        <v>752.69166499999994</v>
      </c>
      <c r="W258">
        <v>0</v>
      </c>
      <c r="X258">
        <v>0</v>
      </c>
      <c r="Y258">
        <v>9.5666670000000007</v>
      </c>
      <c r="Z258">
        <v>577.07499900000005</v>
      </c>
    </row>
    <row r="259" spans="1:26" x14ac:dyDescent="0.3">
      <c r="A259">
        <v>2664473</v>
      </c>
      <c r="B259">
        <v>1</v>
      </c>
      <c r="C259" t="s">
        <v>76</v>
      </c>
      <c r="D259" t="s">
        <v>102</v>
      </c>
      <c r="E259" t="s">
        <v>152</v>
      </c>
      <c r="F259" t="s">
        <v>912</v>
      </c>
      <c r="G259" t="s">
        <v>169</v>
      </c>
      <c r="H259" t="s">
        <v>47</v>
      </c>
      <c r="I259" t="s">
        <v>129</v>
      </c>
      <c r="J259" t="s">
        <v>130</v>
      </c>
      <c r="K259" t="s">
        <v>131</v>
      </c>
      <c r="L259" t="s">
        <v>913</v>
      </c>
      <c r="M259" t="s">
        <v>914</v>
      </c>
      <c r="N259">
        <v>0.175555555</v>
      </c>
      <c r="O259">
        <v>9</v>
      </c>
      <c r="P259">
        <v>68</v>
      </c>
      <c r="Q259">
        <v>9</v>
      </c>
      <c r="R259">
        <v>36</v>
      </c>
      <c r="S259">
        <v>0</v>
      </c>
      <c r="T259">
        <v>61</v>
      </c>
      <c r="U259">
        <v>1.58</v>
      </c>
      <c r="V259">
        <v>11.937778</v>
      </c>
      <c r="W259">
        <v>1.58</v>
      </c>
      <c r="X259">
        <v>6.32</v>
      </c>
      <c r="Y259">
        <v>0</v>
      </c>
      <c r="Z259">
        <v>10.708888999999999</v>
      </c>
    </row>
    <row r="260" spans="1:26" x14ac:dyDescent="0.3">
      <c r="A260">
        <v>2664475</v>
      </c>
      <c r="B260">
        <v>1</v>
      </c>
      <c r="C260" t="s">
        <v>77</v>
      </c>
      <c r="D260" t="s">
        <v>119</v>
      </c>
      <c r="E260" t="s">
        <v>152</v>
      </c>
      <c r="F260" t="s">
        <v>915</v>
      </c>
      <c r="G260" t="s">
        <v>169</v>
      </c>
      <c r="H260" t="s">
        <v>47</v>
      </c>
      <c r="I260" t="s">
        <v>129</v>
      </c>
      <c r="J260" t="s">
        <v>130</v>
      </c>
      <c r="K260" t="s">
        <v>131</v>
      </c>
      <c r="L260" t="s">
        <v>916</v>
      </c>
      <c r="M260" t="s">
        <v>917</v>
      </c>
      <c r="N260">
        <v>0.83805555499999995</v>
      </c>
      <c r="O260">
        <v>0</v>
      </c>
      <c r="P260">
        <v>0</v>
      </c>
      <c r="Q260">
        <v>0</v>
      </c>
      <c r="R260">
        <v>0</v>
      </c>
      <c r="S260">
        <v>30</v>
      </c>
      <c r="T260">
        <v>1205</v>
      </c>
      <c r="U260">
        <v>0</v>
      </c>
      <c r="V260">
        <v>0</v>
      </c>
      <c r="W260">
        <v>0</v>
      </c>
      <c r="X260">
        <v>0</v>
      </c>
      <c r="Y260">
        <v>25.141667000000002</v>
      </c>
      <c r="Z260">
        <v>1009.856944</v>
      </c>
    </row>
    <row r="261" spans="1:26" x14ac:dyDescent="0.3">
      <c r="A261">
        <v>2664474</v>
      </c>
      <c r="B261">
        <v>1</v>
      </c>
      <c r="C261" t="s">
        <v>77</v>
      </c>
      <c r="D261" t="s">
        <v>114</v>
      </c>
      <c r="E261" t="s">
        <v>152</v>
      </c>
      <c r="F261" t="s">
        <v>918</v>
      </c>
      <c r="G261" t="s">
        <v>169</v>
      </c>
      <c r="H261" t="s">
        <v>47</v>
      </c>
      <c r="I261" t="s">
        <v>129</v>
      </c>
      <c r="J261" t="s">
        <v>130</v>
      </c>
      <c r="K261" t="s">
        <v>131</v>
      </c>
      <c r="L261" t="s">
        <v>919</v>
      </c>
      <c r="M261" t="s">
        <v>920</v>
      </c>
      <c r="N261">
        <v>1.247777777</v>
      </c>
      <c r="O261">
        <v>91</v>
      </c>
      <c r="P261">
        <v>451</v>
      </c>
      <c r="Q261">
        <v>0</v>
      </c>
      <c r="R261">
        <v>0</v>
      </c>
      <c r="S261">
        <v>0</v>
      </c>
      <c r="T261">
        <v>0</v>
      </c>
      <c r="U261">
        <v>113.54777799999999</v>
      </c>
      <c r="V261">
        <v>562.74777700000004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2664476</v>
      </c>
      <c r="B262">
        <v>1</v>
      </c>
      <c r="C262" t="s">
        <v>76</v>
      </c>
      <c r="D262" t="s">
        <v>88</v>
      </c>
      <c r="E262" t="s">
        <v>210</v>
      </c>
      <c r="F262" t="s">
        <v>921</v>
      </c>
      <c r="G262" t="s">
        <v>627</v>
      </c>
      <c r="H262" t="s">
        <v>46</v>
      </c>
      <c r="I262" t="s">
        <v>129</v>
      </c>
      <c r="J262" t="s">
        <v>130</v>
      </c>
      <c r="K262" t="s">
        <v>131</v>
      </c>
      <c r="L262" t="s">
        <v>922</v>
      </c>
      <c r="M262" t="s">
        <v>923</v>
      </c>
      <c r="N262">
        <v>1.3161111109999999</v>
      </c>
      <c r="O262">
        <v>0</v>
      </c>
      <c r="P262">
        <v>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2.6322220000000001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2664477</v>
      </c>
      <c r="B263">
        <v>1</v>
      </c>
      <c r="C263" t="s">
        <v>76</v>
      </c>
      <c r="D263" t="s">
        <v>89</v>
      </c>
      <c r="E263" t="s">
        <v>152</v>
      </c>
      <c r="F263" t="s">
        <v>924</v>
      </c>
      <c r="G263" t="s">
        <v>169</v>
      </c>
      <c r="H263" t="s">
        <v>47</v>
      </c>
      <c r="I263" t="s">
        <v>129</v>
      </c>
      <c r="J263" t="s">
        <v>130</v>
      </c>
      <c r="K263" t="s">
        <v>131</v>
      </c>
      <c r="L263" t="s">
        <v>925</v>
      </c>
      <c r="M263" t="s">
        <v>926</v>
      </c>
      <c r="N263">
        <v>0.54861111100000004</v>
      </c>
      <c r="O263">
        <v>13</v>
      </c>
      <c r="P263">
        <v>759</v>
      </c>
      <c r="Q263">
        <v>0</v>
      </c>
      <c r="R263">
        <v>0</v>
      </c>
      <c r="S263">
        <v>1</v>
      </c>
      <c r="T263">
        <v>0</v>
      </c>
      <c r="U263">
        <v>7.1319439999999998</v>
      </c>
      <c r="V263">
        <v>416.39583299999998</v>
      </c>
      <c r="W263">
        <v>0</v>
      </c>
      <c r="X263">
        <v>0</v>
      </c>
      <c r="Y263">
        <v>0.54861099999999996</v>
      </c>
      <c r="Z263">
        <v>0</v>
      </c>
    </row>
    <row r="264" spans="1:26" x14ac:dyDescent="0.3">
      <c r="A264">
        <v>2664478</v>
      </c>
      <c r="B264">
        <v>1</v>
      </c>
      <c r="C264" t="s">
        <v>77</v>
      </c>
      <c r="D264" t="s">
        <v>119</v>
      </c>
      <c r="E264" t="s">
        <v>156</v>
      </c>
      <c r="F264" t="s">
        <v>752</v>
      </c>
      <c r="G264" t="s">
        <v>169</v>
      </c>
      <c r="H264" t="s">
        <v>47</v>
      </c>
      <c r="I264" t="s">
        <v>129</v>
      </c>
      <c r="J264" t="s">
        <v>130</v>
      </c>
      <c r="K264" t="s">
        <v>131</v>
      </c>
      <c r="L264" t="s">
        <v>927</v>
      </c>
      <c r="M264" t="s">
        <v>928</v>
      </c>
      <c r="N264">
        <v>2.869722222</v>
      </c>
      <c r="O264">
        <v>55</v>
      </c>
      <c r="P264">
        <v>2112</v>
      </c>
      <c r="Q264">
        <v>20</v>
      </c>
      <c r="R264">
        <v>6</v>
      </c>
      <c r="S264">
        <v>38</v>
      </c>
      <c r="T264">
        <v>0</v>
      </c>
      <c r="U264">
        <v>157.834722</v>
      </c>
      <c r="V264">
        <v>6060.853333</v>
      </c>
      <c r="W264">
        <v>57.394444</v>
      </c>
      <c r="X264">
        <v>17.218333000000001</v>
      </c>
      <c r="Y264">
        <v>109.04944399999999</v>
      </c>
      <c r="Z264">
        <v>0</v>
      </c>
    </row>
    <row r="265" spans="1:26" x14ac:dyDescent="0.3">
      <c r="A265">
        <v>2664482</v>
      </c>
      <c r="B265">
        <v>1</v>
      </c>
      <c r="C265" t="s">
        <v>77</v>
      </c>
      <c r="D265" t="s">
        <v>114</v>
      </c>
      <c r="E265" t="s">
        <v>156</v>
      </c>
      <c r="F265" t="s">
        <v>929</v>
      </c>
      <c r="G265" t="s">
        <v>169</v>
      </c>
      <c r="H265" t="s">
        <v>47</v>
      </c>
      <c r="I265" t="s">
        <v>129</v>
      </c>
      <c r="J265" t="s">
        <v>130</v>
      </c>
      <c r="K265" t="s">
        <v>131</v>
      </c>
      <c r="L265" t="s">
        <v>930</v>
      </c>
      <c r="M265" t="s">
        <v>931</v>
      </c>
      <c r="N265">
        <v>0.936111111</v>
      </c>
      <c r="O265">
        <v>23</v>
      </c>
      <c r="P265">
        <v>268</v>
      </c>
      <c r="Q265">
        <v>0</v>
      </c>
      <c r="R265">
        <v>0</v>
      </c>
      <c r="S265">
        <v>0</v>
      </c>
      <c r="T265">
        <v>0</v>
      </c>
      <c r="U265">
        <v>21.530556000000001</v>
      </c>
      <c r="V265">
        <v>250.87777800000001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2664518</v>
      </c>
      <c r="B266">
        <v>1</v>
      </c>
      <c r="C266" t="s">
        <v>77</v>
      </c>
      <c r="D266" t="s">
        <v>114</v>
      </c>
      <c r="E266" t="s">
        <v>126</v>
      </c>
      <c r="F266" t="s">
        <v>932</v>
      </c>
      <c r="G266" t="s">
        <v>169</v>
      </c>
      <c r="H266" t="s">
        <v>47</v>
      </c>
      <c r="I266" t="s">
        <v>129</v>
      </c>
      <c r="J266" t="s">
        <v>130</v>
      </c>
      <c r="K266" t="s">
        <v>131</v>
      </c>
      <c r="L266" t="s">
        <v>933</v>
      </c>
      <c r="M266" t="s">
        <v>934</v>
      </c>
      <c r="N266">
        <v>3.5708333329999999</v>
      </c>
      <c r="O266">
        <v>0</v>
      </c>
      <c r="P266">
        <v>0</v>
      </c>
      <c r="Q266">
        <v>0</v>
      </c>
      <c r="R266">
        <v>0</v>
      </c>
      <c r="S266">
        <v>229</v>
      </c>
      <c r="T266">
        <v>1741</v>
      </c>
      <c r="U266">
        <v>0</v>
      </c>
      <c r="V266">
        <v>0</v>
      </c>
      <c r="W266">
        <v>0</v>
      </c>
      <c r="X266">
        <v>0</v>
      </c>
      <c r="Y266">
        <v>817.72083299999997</v>
      </c>
      <c r="Z266">
        <v>6216.8208329999998</v>
      </c>
    </row>
    <row r="267" spans="1:26" x14ac:dyDescent="0.3">
      <c r="A267">
        <v>2664481</v>
      </c>
      <c r="B267">
        <v>1</v>
      </c>
      <c r="C267" t="s">
        <v>77</v>
      </c>
      <c r="D267" t="s">
        <v>114</v>
      </c>
      <c r="E267" t="s">
        <v>325</v>
      </c>
      <c r="F267" t="s">
        <v>935</v>
      </c>
      <c r="G267" t="s">
        <v>169</v>
      </c>
      <c r="H267" t="s">
        <v>47</v>
      </c>
      <c r="I267" t="s">
        <v>129</v>
      </c>
      <c r="J267" t="s">
        <v>130</v>
      </c>
      <c r="K267" t="s">
        <v>131</v>
      </c>
      <c r="L267" t="s">
        <v>936</v>
      </c>
      <c r="M267" t="s">
        <v>937</v>
      </c>
      <c r="N267">
        <v>0.936111111</v>
      </c>
      <c r="O267">
        <v>154</v>
      </c>
      <c r="P267">
        <v>730</v>
      </c>
      <c r="Q267">
        <v>0</v>
      </c>
      <c r="R267">
        <v>0</v>
      </c>
      <c r="S267">
        <v>190</v>
      </c>
      <c r="T267">
        <v>870</v>
      </c>
      <c r="U267">
        <v>144.16111100000001</v>
      </c>
      <c r="V267">
        <v>683.36111100000005</v>
      </c>
      <c r="W267">
        <v>0</v>
      </c>
      <c r="X267">
        <v>0</v>
      </c>
      <c r="Y267">
        <v>177.86111099999999</v>
      </c>
      <c r="Z267">
        <v>814.41666699999996</v>
      </c>
    </row>
    <row r="268" spans="1:26" x14ac:dyDescent="0.3">
      <c r="A268">
        <v>2664483</v>
      </c>
      <c r="B268">
        <v>1</v>
      </c>
      <c r="C268" t="s">
        <v>76</v>
      </c>
      <c r="D268" t="s">
        <v>101</v>
      </c>
      <c r="E268" t="s">
        <v>172</v>
      </c>
      <c r="F268" t="s">
        <v>938</v>
      </c>
      <c r="G268" t="s">
        <v>455</v>
      </c>
      <c r="H268" t="s">
        <v>46</v>
      </c>
      <c r="I268" t="s">
        <v>129</v>
      </c>
      <c r="J268" t="s">
        <v>130</v>
      </c>
      <c r="K268" t="s">
        <v>131</v>
      </c>
      <c r="L268" t="s">
        <v>939</v>
      </c>
      <c r="M268" t="s">
        <v>940</v>
      </c>
      <c r="N268">
        <v>2.6941666660000001</v>
      </c>
      <c r="O268">
        <v>0</v>
      </c>
      <c r="P268">
        <v>11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29.635833000000002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2664484</v>
      </c>
      <c r="B269">
        <v>1</v>
      </c>
      <c r="C269" t="s">
        <v>77</v>
      </c>
      <c r="D269" t="s">
        <v>111</v>
      </c>
      <c r="E269" t="s">
        <v>156</v>
      </c>
      <c r="F269" t="s">
        <v>201</v>
      </c>
      <c r="G269" t="s">
        <v>169</v>
      </c>
      <c r="H269" t="s">
        <v>47</v>
      </c>
      <c r="I269" t="s">
        <v>129</v>
      </c>
      <c r="J269" t="s">
        <v>130</v>
      </c>
      <c r="K269" t="s">
        <v>131</v>
      </c>
      <c r="L269" t="s">
        <v>941</v>
      </c>
      <c r="M269" t="s">
        <v>942</v>
      </c>
      <c r="N269">
        <v>0.31166666599999998</v>
      </c>
      <c r="O269">
        <v>0</v>
      </c>
      <c r="P269">
        <v>0</v>
      </c>
      <c r="Q269">
        <v>0</v>
      </c>
      <c r="R269">
        <v>0</v>
      </c>
      <c r="S269">
        <v>7</v>
      </c>
      <c r="T269">
        <v>543</v>
      </c>
      <c r="U269">
        <v>0</v>
      </c>
      <c r="V269">
        <v>0</v>
      </c>
      <c r="W269">
        <v>0</v>
      </c>
      <c r="X269">
        <v>0</v>
      </c>
      <c r="Y269">
        <v>2.181667</v>
      </c>
      <c r="Z269">
        <v>169.23500000000001</v>
      </c>
    </row>
    <row r="270" spans="1:26" x14ac:dyDescent="0.3">
      <c r="A270">
        <v>2664485</v>
      </c>
      <c r="B270">
        <v>1</v>
      </c>
      <c r="C270" t="s">
        <v>77</v>
      </c>
      <c r="D270" t="s">
        <v>114</v>
      </c>
      <c r="E270" t="s">
        <v>156</v>
      </c>
      <c r="F270" t="s">
        <v>943</v>
      </c>
      <c r="G270" t="s">
        <v>169</v>
      </c>
      <c r="H270" t="s">
        <v>47</v>
      </c>
      <c r="I270" t="s">
        <v>129</v>
      </c>
      <c r="J270" t="s">
        <v>130</v>
      </c>
      <c r="K270" t="s">
        <v>131</v>
      </c>
      <c r="L270" t="s">
        <v>944</v>
      </c>
      <c r="M270" t="s">
        <v>945</v>
      </c>
      <c r="N270">
        <v>0.890833333</v>
      </c>
      <c r="O270">
        <v>79</v>
      </c>
      <c r="P270">
        <v>422</v>
      </c>
      <c r="Q270">
        <v>7</v>
      </c>
      <c r="R270">
        <v>0</v>
      </c>
      <c r="S270">
        <v>0</v>
      </c>
      <c r="T270">
        <v>0</v>
      </c>
      <c r="U270">
        <v>70.375833</v>
      </c>
      <c r="V270">
        <v>375.931667</v>
      </c>
      <c r="W270">
        <v>6.2358330000000004</v>
      </c>
      <c r="X270">
        <v>0</v>
      </c>
      <c r="Y270">
        <v>0</v>
      </c>
      <c r="Z270">
        <v>0</v>
      </c>
    </row>
    <row r="271" spans="1:26" x14ac:dyDescent="0.3">
      <c r="A271">
        <v>2664497</v>
      </c>
      <c r="B271">
        <v>1</v>
      </c>
      <c r="C271" t="s">
        <v>76</v>
      </c>
      <c r="D271" t="s">
        <v>105</v>
      </c>
      <c r="E271" t="s">
        <v>152</v>
      </c>
      <c r="F271" t="s">
        <v>946</v>
      </c>
      <c r="G271" t="s">
        <v>169</v>
      </c>
      <c r="H271" t="s">
        <v>47</v>
      </c>
      <c r="I271" t="s">
        <v>129</v>
      </c>
      <c r="J271" t="s">
        <v>130</v>
      </c>
      <c r="K271" t="s">
        <v>131</v>
      </c>
      <c r="L271" t="s">
        <v>947</v>
      </c>
      <c r="M271" t="s">
        <v>948</v>
      </c>
      <c r="N271">
        <v>3.6238888880000002</v>
      </c>
      <c r="O271">
        <v>0</v>
      </c>
      <c r="P271">
        <v>0</v>
      </c>
      <c r="Q271">
        <v>1</v>
      </c>
      <c r="R271">
        <v>97</v>
      </c>
      <c r="S271">
        <v>0</v>
      </c>
      <c r="T271">
        <v>0</v>
      </c>
      <c r="U271">
        <v>0</v>
      </c>
      <c r="V271">
        <v>0</v>
      </c>
      <c r="W271">
        <v>3.6238890000000001</v>
      </c>
      <c r="X271">
        <v>351.517222</v>
      </c>
      <c r="Y271">
        <v>0</v>
      </c>
      <c r="Z271">
        <v>0</v>
      </c>
    </row>
    <row r="272" spans="1:26" x14ac:dyDescent="0.3">
      <c r="A272">
        <v>2664487</v>
      </c>
      <c r="B272">
        <v>1</v>
      </c>
      <c r="C272" t="s">
        <v>77</v>
      </c>
      <c r="D272" t="s">
        <v>114</v>
      </c>
      <c r="E272" t="s">
        <v>126</v>
      </c>
      <c r="F272" t="s">
        <v>949</v>
      </c>
      <c r="G272" t="s">
        <v>128</v>
      </c>
      <c r="H272" t="s">
        <v>47</v>
      </c>
      <c r="I272" t="s">
        <v>129</v>
      </c>
      <c r="J272" t="s">
        <v>130</v>
      </c>
      <c r="K272" t="s">
        <v>131</v>
      </c>
      <c r="L272" t="s">
        <v>950</v>
      </c>
      <c r="M272" t="s">
        <v>951</v>
      </c>
      <c r="N272">
        <v>6.2213888879999999</v>
      </c>
      <c r="O272">
        <v>11</v>
      </c>
      <c r="P272">
        <v>15</v>
      </c>
      <c r="Q272">
        <v>0</v>
      </c>
      <c r="R272">
        <v>0</v>
      </c>
      <c r="S272">
        <v>0</v>
      </c>
      <c r="T272">
        <v>0</v>
      </c>
      <c r="U272">
        <v>68.435277999999997</v>
      </c>
      <c r="V272">
        <v>93.320832999999993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2664488</v>
      </c>
      <c r="B273">
        <v>1</v>
      </c>
      <c r="C273" t="s">
        <v>76</v>
      </c>
      <c r="D273" t="s">
        <v>89</v>
      </c>
      <c r="E273" t="s">
        <v>152</v>
      </c>
      <c r="F273" t="s">
        <v>952</v>
      </c>
      <c r="G273" t="s">
        <v>169</v>
      </c>
      <c r="H273" t="s">
        <v>47</v>
      </c>
      <c r="I273" t="s">
        <v>129</v>
      </c>
      <c r="J273" t="s">
        <v>130</v>
      </c>
      <c r="K273" t="s">
        <v>131</v>
      </c>
      <c r="L273" t="s">
        <v>953</v>
      </c>
      <c r="M273" t="s">
        <v>954</v>
      </c>
      <c r="N273">
        <v>0.59916666600000001</v>
      </c>
      <c r="O273">
        <v>1</v>
      </c>
      <c r="P273">
        <v>346</v>
      </c>
      <c r="Q273">
        <v>0</v>
      </c>
      <c r="R273">
        <v>0</v>
      </c>
      <c r="S273">
        <v>0</v>
      </c>
      <c r="T273">
        <v>0</v>
      </c>
      <c r="U273">
        <v>0.59916700000000001</v>
      </c>
      <c r="V273">
        <v>207.311666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2664492</v>
      </c>
      <c r="B274">
        <v>1</v>
      </c>
      <c r="C274" t="s">
        <v>76</v>
      </c>
      <c r="D274" t="s">
        <v>104</v>
      </c>
      <c r="E274" t="s">
        <v>156</v>
      </c>
      <c r="F274" t="s">
        <v>955</v>
      </c>
      <c r="G274" t="s">
        <v>169</v>
      </c>
      <c r="H274" t="s">
        <v>47</v>
      </c>
      <c r="I274" t="s">
        <v>129</v>
      </c>
      <c r="J274" t="s">
        <v>130</v>
      </c>
      <c r="K274" t="s">
        <v>131</v>
      </c>
      <c r="L274" t="s">
        <v>956</v>
      </c>
      <c r="M274" t="s">
        <v>945</v>
      </c>
      <c r="N274">
        <v>0.58388888800000005</v>
      </c>
      <c r="O274">
        <v>0</v>
      </c>
      <c r="P274">
        <v>0</v>
      </c>
      <c r="Q274">
        <v>1</v>
      </c>
      <c r="R274">
        <v>447</v>
      </c>
      <c r="S274">
        <v>2</v>
      </c>
      <c r="T274">
        <v>500</v>
      </c>
      <c r="U274">
        <v>0</v>
      </c>
      <c r="V274">
        <v>0</v>
      </c>
      <c r="W274">
        <v>0.58388899999999999</v>
      </c>
      <c r="X274">
        <v>260.998333</v>
      </c>
      <c r="Y274">
        <v>1.167778</v>
      </c>
      <c r="Z274">
        <v>291.94444399999998</v>
      </c>
    </row>
    <row r="275" spans="1:26" x14ac:dyDescent="0.3">
      <c r="A275">
        <v>2664490</v>
      </c>
      <c r="B275">
        <v>1</v>
      </c>
      <c r="C275" t="s">
        <v>76</v>
      </c>
      <c r="D275" t="s">
        <v>89</v>
      </c>
      <c r="E275" t="s">
        <v>152</v>
      </c>
      <c r="F275" t="s">
        <v>957</v>
      </c>
      <c r="G275" t="s">
        <v>169</v>
      </c>
      <c r="H275" t="s">
        <v>47</v>
      </c>
      <c r="I275" t="s">
        <v>129</v>
      </c>
      <c r="J275" t="s">
        <v>130</v>
      </c>
      <c r="K275" t="s">
        <v>131</v>
      </c>
      <c r="L275" t="s">
        <v>958</v>
      </c>
      <c r="M275" t="s">
        <v>959</v>
      </c>
      <c r="N275">
        <v>0.83444444399999995</v>
      </c>
      <c r="O275">
        <v>3</v>
      </c>
      <c r="P275">
        <v>123</v>
      </c>
      <c r="Q275">
        <v>0</v>
      </c>
      <c r="R275">
        <v>0</v>
      </c>
      <c r="S275">
        <v>3</v>
      </c>
      <c r="T275">
        <v>173</v>
      </c>
      <c r="U275">
        <v>2.503333</v>
      </c>
      <c r="V275">
        <v>102.636667</v>
      </c>
      <c r="W275">
        <v>0</v>
      </c>
      <c r="X275">
        <v>0</v>
      </c>
      <c r="Y275">
        <v>2.503333</v>
      </c>
      <c r="Z275">
        <v>144.358889</v>
      </c>
    </row>
    <row r="276" spans="1:26" x14ac:dyDescent="0.3">
      <c r="A276">
        <v>2664495</v>
      </c>
      <c r="B276">
        <v>1</v>
      </c>
      <c r="C276" t="s">
        <v>77</v>
      </c>
      <c r="D276" t="s">
        <v>111</v>
      </c>
      <c r="E276" t="s">
        <v>156</v>
      </c>
      <c r="F276" t="s">
        <v>201</v>
      </c>
      <c r="G276" t="s">
        <v>169</v>
      </c>
      <c r="H276" t="s">
        <v>47</v>
      </c>
      <c r="I276" t="s">
        <v>129</v>
      </c>
      <c r="J276" t="s">
        <v>130</v>
      </c>
      <c r="K276" t="s">
        <v>131</v>
      </c>
      <c r="L276" t="s">
        <v>960</v>
      </c>
      <c r="M276" t="s">
        <v>961</v>
      </c>
      <c r="N276">
        <v>0.332777777</v>
      </c>
      <c r="O276">
        <v>0</v>
      </c>
      <c r="P276">
        <v>0</v>
      </c>
      <c r="Q276">
        <v>0</v>
      </c>
      <c r="R276">
        <v>0</v>
      </c>
      <c r="S276">
        <v>7</v>
      </c>
      <c r="T276">
        <v>543</v>
      </c>
      <c r="U276">
        <v>0</v>
      </c>
      <c r="V276">
        <v>0</v>
      </c>
      <c r="W276">
        <v>0</v>
      </c>
      <c r="X276">
        <v>0</v>
      </c>
      <c r="Y276">
        <v>2.3294440000000001</v>
      </c>
      <c r="Z276">
        <v>180.69833299999999</v>
      </c>
    </row>
    <row r="277" spans="1:26" x14ac:dyDescent="0.3">
      <c r="A277">
        <v>2664512</v>
      </c>
      <c r="B277">
        <v>1</v>
      </c>
      <c r="C277" t="s">
        <v>77</v>
      </c>
      <c r="D277" t="s">
        <v>111</v>
      </c>
      <c r="E277" t="s">
        <v>156</v>
      </c>
      <c r="F277" t="s">
        <v>962</v>
      </c>
      <c r="G277" t="s">
        <v>169</v>
      </c>
      <c r="H277" t="s">
        <v>47</v>
      </c>
      <c r="I277" t="s">
        <v>129</v>
      </c>
      <c r="J277" t="s">
        <v>130</v>
      </c>
      <c r="K277" t="s">
        <v>131</v>
      </c>
      <c r="L277" t="s">
        <v>963</v>
      </c>
      <c r="M277" t="s">
        <v>964</v>
      </c>
      <c r="N277">
        <v>0.39</v>
      </c>
      <c r="O277">
        <v>0</v>
      </c>
      <c r="P277">
        <v>0</v>
      </c>
      <c r="Q277">
        <v>0</v>
      </c>
      <c r="R277">
        <v>0</v>
      </c>
      <c r="S277">
        <v>10</v>
      </c>
      <c r="T277">
        <v>1434</v>
      </c>
      <c r="U277">
        <v>0</v>
      </c>
      <c r="V277">
        <v>0</v>
      </c>
      <c r="W277">
        <v>0</v>
      </c>
      <c r="X277">
        <v>0</v>
      </c>
      <c r="Y277">
        <v>3.9</v>
      </c>
      <c r="Z277">
        <v>559.26</v>
      </c>
    </row>
    <row r="278" spans="1:26" x14ac:dyDescent="0.3">
      <c r="A278">
        <v>2664998</v>
      </c>
      <c r="B278">
        <v>1</v>
      </c>
      <c r="C278" t="s">
        <v>77</v>
      </c>
      <c r="D278" t="s">
        <v>111</v>
      </c>
      <c r="E278" t="s">
        <v>126</v>
      </c>
      <c r="F278" t="s">
        <v>965</v>
      </c>
      <c r="G278" t="s">
        <v>128</v>
      </c>
      <c r="H278" t="s">
        <v>47</v>
      </c>
      <c r="I278" t="s">
        <v>129</v>
      </c>
      <c r="J278" t="s">
        <v>130</v>
      </c>
      <c r="K278" t="s">
        <v>131</v>
      </c>
      <c r="L278" t="s">
        <v>966</v>
      </c>
      <c r="M278" t="s">
        <v>967</v>
      </c>
      <c r="N278">
        <v>12.726666666</v>
      </c>
      <c r="O278">
        <v>0</v>
      </c>
      <c r="P278">
        <v>0</v>
      </c>
      <c r="Q278">
        <v>0</v>
      </c>
      <c r="R278">
        <v>28</v>
      </c>
      <c r="S278">
        <v>0</v>
      </c>
      <c r="T278">
        <v>11</v>
      </c>
      <c r="U278">
        <v>0</v>
      </c>
      <c r="V278">
        <v>0</v>
      </c>
      <c r="W278">
        <v>0</v>
      </c>
      <c r="X278">
        <v>356.34666700000002</v>
      </c>
      <c r="Y278">
        <v>0</v>
      </c>
      <c r="Z278">
        <v>139.99333300000001</v>
      </c>
    </row>
    <row r="279" spans="1:26" x14ac:dyDescent="0.3">
      <c r="A279">
        <v>2664503</v>
      </c>
      <c r="B279">
        <v>1</v>
      </c>
      <c r="C279" t="s">
        <v>77</v>
      </c>
      <c r="D279" t="s">
        <v>114</v>
      </c>
      <c r="E279" t="s">
        <v>126</v>
      </c>
      <c r="F279" t="s">
        <v>968</v>
      </c>
      <c r="G279" t="s">
        <v>169</v>
      </c>
      <c r="H279" t="s">
        <v>47</v>
      </c>
      <c r="I279" t="s">
        <v>129</v>
      </c>
      <c r="J279" t="s">
        <v>130</v>
      </c>
      <c r="K279" t="s">
        <v>131</v>
      </c>
      <c r="L279" t="s">
        <v>969</v>
      </c>
      <c r="M279" t="s">
        <v>970</v>
      </c>
      <c r="N279">
        <v>0.69750000000000001</v>
      </c>
      <c r="O279">
        <v>1</v>
      </c>
      <c r="P279">
        <v>0</v>
      </c>
      <c r="Q279">
        <v>0</v>
      </c>
      <c r="R279">
        <v>0</v>
      </c>
      <c r="S279">
        <v>45</v>
      </c>
      <c r="T279">
        <v>685</v>
      </c>
      <c r="U279">
        <v>0.69750000000000001</v>
      </c>
      <c r="V279">
        <v>0</v>
      </c>
      <c r="W279">
        <v>0</v>
      </c>
      <c r="X279">
        <v>0</v>
      </c>
      <c r="Y279">
        <v>31.387499999999999</v>
      </c>
      <c r="Z279">
        <v>477.78750000000002</v>
      </c>
    </row>
    <row r="280" spans="1:26" x14ac:dyDescent="0.3">
      <c r="A280">
        <v>2664505</v>
      </c>
      <c r="B280">
        <v>1</v>
      </c>
      <c r="C280" t="s">
        <v>76</v>
      </c>
      <c r="D280" t="s">
        <v>99</v>
      </c>
      <c r="E280" t="s">
        <v>144</v>
      </c>
      <c r="F280" t="s">
        <v>971</v>
      </c>
      <c r="G280" t="s">
        <v>136</v>
      </c>
      <c r="H280" t="s">
        <v>46</v>
      </c>
      <c r="I280" t="s">
        <v>129</v>
      </c>
      <c r="J280" t="s">
        <v>130</v>
      </c>
      <c r="K280" t="s">
        <v>131</v>
      </c>
      <c r="L280" t="s">
        <v>972</v>
      </c>
      <c r="M280" t="s">
        <v>973</v>
      </c>
      <c r="N280">
        <v>1.9544444439999999</v>
      </c>
      <c r="O280">
        <v>0</v>
      </c>
      <c r="P280">
        <v>50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97.722222000000002</v>
      </c>
      <c r="W280">
        <v>0</v>
      </c>
      <c r="X280">
        <v>0</v>
      </c>
      <c r="Y280">
        <v>0</v>
      </c>
      <c r="Z280">
        <v>0</v>
      </c>
    </row>
    <row r="281" spans="1:26" x14ac:dyDescent="0.3">
      <c r="A281">
        <v>2664506</v>
      </c>
      <c r="B281">
        <v>1</v>
      </c>
      <c r="C281" t="s">
        <v>76</v>
      </c>
      <c r="D281" t="s">
        <v>94</v>
      </c>
      <c r="E281" t="s">
        <v>144</v>
      </c>
      <c r="F281" t="s">
        <v>974</v>
      </c>
      <c r="G281" t="s">
        <v>136</v>
      </c>
      <c r="H281" t="s">
        <v>46</v>
      </c>
      <c r="I281" t="s">
        <v>129</v>
      </c>
      <c r="J281" t="s">
        <v>130</v>
      </c>
      <c r="K281" t="s">
        <v>131</v>
      </c>
      <c r="L281" t="s">
        <v>975</v>
      </c>
      <c r="M281" t="s">
        <v>976</v>
      </c>
      <c r="N281">
        <v>3.5216666659999998</v>
      </c>
      <c r="O281">
        <v>0</v>
      </c>
      <c r="P281">
        <v>52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183.126667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2664508</v>
      </c>
      <c r="B282">
        <v>1</v>
      </c>
      <c r="C282" t="s">
        <v>77</v>
      </c>
      <c r="D282" t="s">
        <v>111</v>
      </c>
      <c r="E282" t="s">
        <v>152</v>
      </c>
      <c r="F282" t="s">
        <v>977</v>
      </c>
      <c r="G282" t="s">
        <v>169</v>
      </c>
      <c r="H282" t="s">
        <v>47</v>
      </c>
      <c r="I282" t="s">
        <v>129</v>
      </c>
      <c r="J282" t="s">
        <v>130</v>
      </c>
      <c r="K282" t="s">
        <v>131</v>
      </c>
      <c r="L282" t="s">
        <v>978</v>
      </c>
      <c r="M282" t="s">
        <v>979</v>
      </c>
      <c r="N282">
        <v>0.12111111099999999</v>
      </c>
      <c r="O282">
        <v>0</v>
      </c>
      <c r="P282">
        <v>0</v>
      </c>
      <c r="Q282">
        <v>3</v>
      </c>
      <c r="R282">
        <v>727</v>
      </c>
      <c r="S282">
        <v>13</v>
      </c>
      <c r="T282">
        <v>1713</v>
      </c>
      <c r="U282">
        <v>0</v>
      </c>
      <c r="V282">
        <v>0</v>
      </c>
      <c r="W282">
        <v>0.36333300000000002</v>
      </c>
      <c r="X282">
        <v>88.047777999999994</v>
      </c>
      <c r="Y282">
        <v>1.574444</v>
      </c>
      <c r="Z282">
        <v>207.46333300000001</v>
      </c>
    </row>
    <row r="283" spans="1:26" x14ac:dyDescent="0.3">
      <c r="A283">
        <v>2664509</v>
      </c>
      <c r="B283">
        <v>1</v>
      </c>
      <c r="C283" t="s">
        <v>77</v>
      </c>
      <c r="D283" t="s">
        <v>124</v>
      </c>
      <c r="E283" t="s">
        <v>325</v>
      </c>
      <c r="F283" t="s">
        <v>980</v>
      </c>
      <c r="G283" t="s">
        <v>567</v>
      </c>
      <c r="H283" t="s">
        <v>47</v>
      </c>
      <c r="I283" t="s">
        <v>129</v>
      </c>
      <c r="J283" t="s">
        <v>130</v>
      </c>
      <c r="K283" t="s">
        <v>141</v>
      </c>
      <c r="L283" t="s">
        <v>981</v>
      </c>
      <c r="M283" t="s">
        <v>982</v>
      </c>
      <c r="N283">
        <v>0.34805555500000002</v>
      </c>
      <c r="O283">
        <v>22</v>
      </c>
      <c r="P283">
        <v>5937</v>
      </c>
      <c r="Q283">
        <v>0</v>
      </c>
      <c r="R283">
        <v>0</v>
      </c>
      <c r="S283">
        <v>0</v>
      </c>
      <c r="T283">
        <v>0</v>
      </c>
      <c r="U283">
        <v>7.657222</v>
      </c>
      <c r="V283">
        <v>2066.4058300000002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2664511</v>
      </c>
      <c r="B284">
        <v>1</v>
      </c>
      <c r="C284" t="s">
        <v>76</v>
      </c>
      <c r="D284" t="s">
        <v>101</v>
      </c>
      <c r="E284" t="s">
        <v>210</v>
      </c>
      <c r="F284" t="s">
        <v>983</v>
      </c>
      <c r="G284" t="s">
        <v>306</v>
      </c>
      <c r="H284" t="s">
        <v>46</v>
      </c>
      <c r="I284" t="s">
        <v>129</v>
      </c>
      <c r="J284" t="s">
        <v>15</v>
      </c>
      <c r="K284" t="s">
        <v>131</v>
      </c>
      <c r="L284" t="s">
        <v>984</v>
      </c>
      <c r="M284" t="s">
        <v>985</v>
      </c>
      <c r="N284">
        <v>2.9727777770000001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5.9455559999999998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2664513</v>
      </c>
      <c r="B285">
        <v>1</v>
      </c>
      <c r="C285" t="s">
        <v>76</v>
      </c>
      <c r="D285" t="s">
        <v>104</v>
      </c>
      <c r="E285" t="s">
        <v>152</v>
      </c>
      <c r="F285" t="s">
        <v>986</v>
      </c>
      <c r="G285" t="s">
        <v>169</v>
      </c>
      <c r="H285" t="s">
        <v>47</v>
      </c>
      <c r="I285" t="s">
        <v>129</v>
      </c>
      <c r="J285" t="s">
        <v>130</v>
      </c>
      <c r="K285" t="s">
        <v>131</v>
      </c>
      <c r="L285" t="s">
        <v>987</v>
      </c>
      <c r="M285" t="s">
        <v>988</v>
      </c>
      <c r="N285">
        <v>0.35472222199999998</v>
      </c>
      <c r="O285">
        <v>0</v>
      </c>
      <c r="P285">
        <v>0</v>
      </c>
      <c r="Q285">
        <v>4</v>
      </c>
      <c r="R285">
        <v>3509</v>
      </c>
      <c r="S285">
        <v>0</v>
      </c>
      <c r="T285">
        <v>0</v>
      </c>
      <c r="U285">
        <v>0</v>
      </c>
      <c r="V285">
        <v>0</v>
      </c>
      <c r="W285">
        <v>1.4188890000000001</v>
      </c>
      <c r="X285">
        <v>1244.7202769999999</v>
      </c>
      <c r="Y285">
        <v>0</v>
      </c>
      <c r="Z285">
        <v>0</v>
      </c>
    </row>
    <row r="286" spans="1:26" x14ac:dyDescent="0.3">
      <c r="A286">
        <v>2664515</v>
      </c>
      <c r="B286">
        <v>1</v>
      </c>
      <c r="C286" t="s">
        <v>76</v>
      </c>
      <c r="D286" t="s">
        <v>89</v>
      </c>
      <c r="E286" t="s">
        <v>152</v>
      </c>
      <c r="F286" t="s">
        <v>952</v>
      </c>
      <c r="G286" t="s">
        <v>169</v>
      </c>
      <c r="H286" t="s">
        <v>47</v>
      </c>
      <c r="I286" t="s">
        <v>129</v>
      </c>
      <c r="J286" t="s">
        <v>130</v>
      </c>
      <c r="K286" t="s">
        <v>131</v>
      </c>
      <c r="L286" t="s">
        <v>989</v>
      </c>
      <c r="M286" t="s">
        <v>990</v>
      </c>
      <c r="N286">
        <v>1.217777777</v>
      </c>
      <c r="O286">
        <v>1</v>
      </c>
      <c r="P286">
        <v>346</v>
      </c>
      <c r="Q286">
        <v>0</v>
      </c>
      <c r="R286">
        <v>0</v>
      </c>
      <c r="S286">
        <v>0</v>
      </c>
      <c r="T286">
        <v>0</v>
      </c>
      <c r="U286">
        <v>1.217778</v>
      </c>
      <c r="V286">
        <v>421.351111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2664517</v>
      </c>
      <c r="B287">
        <v>1</v>
      </c>
      <c r="C287" t="s">
        <v>76</v>
      </c>
      <c r="D287" t="s">
        <v>104</v>
      </c>
      <c r="E287" t="s">
        <v>156</v>
      </c>
      <c r="F287" t="s">
        <v>955</v>
      </c>
      <c r="G287" t="s">
        <v>169</v>
      </c>
      <c r="H287" t="s">
        <v>47</v>
      </c>
      <c r="I287" t="s">
        <v>129</v>
      </c>
      <c r="J287" t="s">
        <v>130</v>
      </c>
      <c r="K287" t="s">
        <v>131</v>
      </c>
      <c r="L287" t="s">
        <v>991</v>
      </c>
      <c r="M287" t="s">
        <v>992</v>
      </c>
      <c r="N287">
        <v>0.47138888800000001</v>
      </c>
      <c r="O287">
        <v>0</v>
      </c>
      <c r="P287">
        <v>0</v>
      </c>
      <c r="Q287">
        <v>1</v>
      </c>
      <c r="R287">
        <v>447</v>
      </c>
      <c r="S287">
        <v>2</v>
      </c>
      <c r="T287">
        <v>500</v>
      </c>
      <c r="U287">
        <v>0</v>
      </c>
      <c r="V287">
        <v>0</v>
      </c>
      <c r="W287">
        <v>0.471389</v>
      </c>
      <c r="X287">
        <v>210.71083300000001</v>
      </c>
      <c r="Y287">
        <v>0.942778</v>
      </c>
      <c r="Z287">
        <v>235.694444</v>
      </c>
    </row>
    <row r="288" spans="1:26" x14ac:dyDescent="0.3">
      <c r="A288">
        <v>2664516</v>
      </c>
      <c r="B288">
        <v>1</v>
      </c>
      <c r="C288" t="s">
        <v>76</v>
      </c>
      <c r="D288" t="s">
        <v>89</v>
      </c>
      <c r="E288" t="s">
        <v>152</v>
      </c>
      <c r="F288" t="s">
        <v>957</v>
      </c>
      <c r="G288" t="s">
        <v>169</v>
      </c>
      <c r="H288" t="s">
        <v>47</v>
      </c>
      <c r="I288" t="s">
        <v>129</v>
      </c>
      <c r="J288" t="s">
        <v>130</v>
      </c>
      <c r="K288" t="s">
        <v>131</v>
      </c>
      <c r="L288" t="s">
        <v>993</v>
      </c>
      <c r="M288" t="s">
        <v>994</v>
      </c>
      <c r="N288">
        <v>1.6405555549999999</v>
      </c>
      <c r="O288">
        <v>3</v>
      </c>
      <c r="P288">
        <v>123</v>
      </c>
      <c r="Q288">
        <v>0</v>
      </c>
      <c r="R288">
        <v>0</v>
      </c>
      <c r="S288">
        <v>3</v>
      </c>
      <c r="T288">
        <v>173</v>
      </c>
      <c r="U288">
        <v>4.9216670000000002</v>
      </c>
      <c r="V288">
        <v>201.78833299999999</v>
      </c>
      <c r="W288">
        <v>0</v>
      </c>
      <c r="X288">
        <v>0</v>
      </c>
      <c r="Y288">
        <v>4.9216670000000002</v>
      </c>
      <c r="Z288">
        <v>283.81611099999998</v>
      </c>
    </row>
    <row r="289" spans="1:26" x14ac:dyDescent="0.3">
      <c r="A289">
        <v>2664519</v>
      </c>
      <c r="B289">
        <v>1</v>
      </c>
      <c r="C289" t="s">
        <v>77</v>
      </c>
      <c r="D289" t="s">
        <v>124</v>
      </c>
      <c r="E289" t="s">
        <v>325</v>
      </c>
      <c r="F289" t="s">
        <v>995</v>
      </c>
      <c r="G289" t="s">
        <v>140</v>
      </c>
      <c r="H289" t="s">
        <v>47</v>
      </c>
      <c r="I289" t="s">
        <v>129</v>
      </c>
      <c r="J289" t="s">
        <v>130</v>
      </c>
      <c r="K289" t="s">
        <v>141</v>
      </c>
      <c r="L289" t="s">
        <v>996</v>
      </c>
      <c r="M289" t="s">
        <v>997</v>
      </c>
      <c r="N289">
        <v>1.0075000000000001</v>
      </c>
      <c r="O289">
        <v>850</v>
      </c>
      <c r="P289">
        <v>22931</v>
      </c>
      <c r="Q289">
        <v>0</v>
      </c>
      <c r="R289">
        <v>0</v>
      </c>
      <c r="S289">
        <v>10</v>
      </c>
      <c r="T289">
        <v>897</v>
      </c>
      <c r="U289">
        <v>856.375</v>
      </c>
      <c r="V289">
        <v>23102.982499999998</v>
      </c>
      <c r="W289">
        <v>0</v>
      </c>
      <c r="X289">
        <v>0</v>
      </c>
      <c r="Y289">
        <v>10.074999999999999</v>
      </c>
      <c r="Z289">
        <v>903.72749999999996</v>
      </c>
    </row>
    <row r="290" spans="1:26" x14ac:dyDescent="0.3">
      <c r="A290">
        <v>2664521</v>
      </c>
      <c r="B290">
        <v>1</v>
      </c>
      <c r="C290" t="s">
        <v>77</v>
      </c>
      <c r="D290" t="s">
        <v>111</v>
      </c>
      <c r="E290" t="s">
        <v>152</v>
      </c>
      <c r="F290" t="s">
        <v>998</v>
      </c>
      <c r="G290" t="s">
        <v>169</v>
      </c>
      <c r="H290" t="s">
        <v>47</v>
      </c>
      <c r="I290" t="s">
        <v>129</v>
      </c>
      <c r="J290" t="s">
        <v>130</v>
      </c>
      <c r="K290" t="s">
        <v>131</v>
      </c>
      <c r="L290" t="s">
        <v>999</v>
      </c>
      <c r="M290" t="s">
        <v>1000</v>
      </c>
      <c r="N290">
        <v>0.73361111099999998</v>
      </c>
      <c r="O290">
        <v>0</v>
      </c>
      <c r="P290">
        <v>0</v>
      </c>
      <c r="Q290">
        <v>8</v>
      </c>
      <c r="R290">
        <v>347</v>
      </c>
      <c r="S290">
        <v>16</v>
      </c>
      <c r="T290">
        <v>624</v>
      </c>
      <c r="U290">
        <v>0</v>
      </c>
      <c r="V290">
        <v>0</v>
      </c>
      <c r="W290">
        <v>5.8688890000000002</v>
      </c>
      <c r="X290">
        <v>254.56305599999999</v>
      </c>
      <c r="Y290">
        <v>11.737778</v>
      </c>
      <c r="Z290">
        <v>457.77333299999998</v>
      </c>
    </row>
    <row r="291" spans="1:26" x14ac:dyDescent="0.3">
      <c r="A291">
        <v>2664524</v>
      </c>
      <c r="B291">
        <v>1</v>
      </c>
      <c r="C291" t="s">
        <v>76</v>
      </c>
      <c r="D291" t="s">
        <v>89</v>
      </c>
      <c r="E291" t="s">
        <v>152</v>
      </c>
      <c r="F291" t="s">
        <v>1001</v>
      </c>
      <c r="G291" t="s">
        <v>169</v>
      </c>
      <c r="H291" t="s">
        <v>47</v>
      </c>
      <c r="I291" t="s">
        <v>129</v>
      </c>
      <c r="J291" t="s">
        <v>130</v>
      </c>
      <c r="K291" t="s">
        <v>131</v>
      </c>
      <c r="L291" t="s">
        <v>1002</v>
      </c>
      <c r="M291" t="s">
        <v>1003</v>
      </c>
      <c r="N291">
        <v>2.207777777</v>
      </c>
      <c r="O291">
        <v>13</v>
      </c>
      <c r="P291">
        <v>759</v>
      </c>
      <c r="Q291">
        <v>0</v>
      </c>
      <c r="R291">
        <v>0</v>
      </c>
      <c r="S291">
        <v>1</v>
      </c>
      <c r="T291">
        <v>0</v>
      </c>
      <c r="U291">
        <v>28.701111000000001</v>
      </c>
      <c r="V291">
        <v>1675.7033329999999</v>
      </c>
      <c r="W291">
        <v>0</v>
      </c>
      <c r="X291">
        <v>0</v>
      </c>
      <c r="Y291">
        <v>2.2077779999999998</v>
      </c>
      <c r="Z291">
        <v>0</v>
      </c>
    </row>
    <row r="292" spans="1:26" x14ac:dyDescent="0.3">
      <c r="A292">
        <v>2664525</v>
      </c>
      <c r="B292">
        <v>1</v>
      </c>
      <c r="C292" t="s">
        <v>76</v>
      </c>
      <c r="D292" t="s">
        <v>100</v>
      </c>
      <c r="E292" t="s">
        <v>144</v>
      </c>
      <c r="F292" t="s">
        <v>1004</v>
      </c>
      <c r="G292" t="s">
        <v>136</v>
      </c>
      <c r="H292" t="s">
        <v>46</v>
      </c>
      <c r="I292" t="s">
        <v>129</v>
      </c>
      <c r="J292" t="s">
        <v>130</v>
      </c>
      <c r="K292" t="s">
        <v>131</v>
      </c>
      <c r="L292" t="s">
        <v>1005</v>
      </c>
      <c r="M292" t="s">
        <v>1006</v>
      </c>
      <c r="N292">
        <v>3.1947222219999998</v>
      </c>
      <c r="O292">
        <v>0</v>
      </c>
      <c r="P292">
        <v>15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47.920833000000002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2664535</v>
      </c>
      <c r="B293">
        <v>1</v>
      </c>
      <c r="C293" t="s">
        <v>77</v>
      </c>
      <c r="D293" t="s">
        <v>114</v>
      </c>
      <c r="E293" t="s">
        <v>152</v>
      </c>
      <c r="F293" t="s">
        <v>1007</v>
      </c>
      <c r="G293" t="s">
        <v>169</v>
      </c>
      <c r="H293" t="s">
        <v>47</v>
      </c>
      <c r="I293" t="s">
        <v>129</v>
      </c>
      <c r="J293" t="s">
        <v>130</v>
      </c>
      <c r="K293" t="s">
        <v>131</v>
      </c>
      <c r="L293" t="s">
        <v>1008</v>
      </c>
      <c r="M293" t="s">
        <v>1009</v>
      </c>
      <c r="N293">
        <v>2.0150000000000001</v>
      </c>
      <c r="O293">
        <v>239</v>
      </c>
      <c r="P293">
        <v>2870</v>
      </c>
      <c r="Q293">
        <v>71</v>
      </c>
      <c r="R293">
        <v>312</v>
      </c>
      <c r="S293">
        <v>48</v>
      </c>
      <c r="T293">
        <v>762</v>
      </c>
      <c r="U293">
        <v>481.58499999999998</v>
      </c>
      <c r="V293">
        <v>5783.05</v>
      </c>
      <c r="W293">
        <v>143.065</v>
      </c>
      <c r="X293">
        <v>628.67999999999995</v>
      </c>
      <c r="Y293">
        <v>96.72</v>
      </c>
      <c r="Z293">
        <v>1535.43</v>
      </c>
    </row>
    <row r="294" spans="1:26" x14ac:dyDescent="0.3">
      <c r="A294">
        <v>2664527</v>
      </c>
      <c r="B294">
        <v>1</v>
      </c>
      <c r="C294" t="s">
        <v>76</v>
      </c>
      <c r="D294" t="s">
        <v>89</v>
      </c>
      <c r="E294" t="s">
        <v>156</v>
      </c>
      <c r="F294" t="s">
        <v>1010</v>
      </c>
      <c r="G294" t="s">
        <v>169</v>
      </c>
      <c r="H294" t="s">
        <v>47</v>
      </c>
      <c r="I294" t="s">
        <v>129</v>
      </c>
      <c r="J294" t="s">
        <v>130</v>
      </c>
      <c r="K294" t="s">
        <v>131</v>
      </c>
      <c r="L294" t="s">
        <v>1011</v>
      </c>
      <c r="M294" t="s">
        <v>1012</v>
      </c>
      <c r="N294">
        <v>5.1430555550000001</v>
      </c>
      <c r="O294">
        <v>22</v>
      </c>
      <c r="P294">
        <v>34</v>
      </c>
      <c r="Q294">
        <v>0</v>
      </c>
      <c r="R294">
        <v>0</v>
      </c>
      <c r="S294">
        <v>0</v>
      </c>
      <c r="T294">
        <v>0</v>
      </c>
      <c r="U294">
        <v>113.147222</v>
      </c>
      <c r="V294">
        <v>174.863889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2664545</v>
      </c>
      <c r="B295">
        <v>1</v>
      </c>
      <c r="C295" t="s">
        <v>77</v>
      </c>
      <c r="D295" t="s">
        <v>114</v>
      </c>
      <c r="E295" t="s">
        <v>126</v>
      </c>
      <c r="F295" t="s">
        <v>1013</v>
      </c>
      <c r="G295" t="s">
        <v>169</v>
      </c>
      <c r="H295" t="s">
        <v>47</v>
      </c>
      <c r="I295" t="s">
        <v>129</v>
      </c>
      <c r="J295" t="s">
        <v>130</v>
      </c>
      <c r="K295" t="s">
        <v>131</v>
      </c>
      <c r="L295" t="s">
        <v>1014</v>
      </c>
      <c r="M295" t="s">
        <v>1015</v>
      </c>
      <c r="N295">
        <v>0.93722222200000005</v>
      </c>
      <c r="O295">
        <v>70</v>
      </c>
      <c r="P295">
        <v>2216</v>
      </c>
      <c r="Q295">
        <v>0</v>
      </c>
      <c r="R295">
        <v>0</v>
      </c>
      <c r="S295">
        <v>0</v>
      </c>
      <c r="T295">
        <v>0</v>
      </c>
      <c r="U295">
        <v>65.605556000000007</v>
      </c>
      <c r="V295">
        <v>2076.8844439999998</v>
      </c>
      <c r="W295">
        <v>0</v>
      </c>
      <c r="X295">
        <v>0</v>
      </c>
      <c r="Y295">
        <v>0</v>
      </c>
      <c r="Z295">
        <v>0</v>
      </c>
    </row>
    <row r="296" spans="1:26" x14ac:dyDescent="0.3">
      <c r="A296">
        <v>2664534</v>
      </c>
      <c r="B296">
        <v>1</v>
      </c>
      <c r="C296" t="s">
        <v>76</v>
      </c>
      <c r="D296" t="s">
        <v>89</v>
      </c>
      <c r="E296" t="s">
        <v>152</v>
      </c>
      <c r="F296" t="s">
        <v>1016</v>
      </c>
      <c r="G296" t="s">
        <v>169</v>
      </c>
      <c r="H296" t="s">
        <v>47</v>
      </c>
      <c r="I296" t="s">
        <v>129</v>
      </c>
      <c r="J296" t="s">
        <v>130</v>
      </c>
      <c r="K296" t="s">
        <v>131</v>
      </c>
      <c r="L296" t="s">
        <v>1017</v>
      </c>
      <c r="M296" t="s">
        <v>1018</v>
      </c>
      <c r="N296">
        <v>1.794444444</v>
      </c>
      <c r="O296">
        <v>7</v>
      </c>
      <c r="P296">
        <v>269</v>
      </c>
      <c r="Q296">
        <v>0</v>
      </c>
      <c r="R296">
        <v>0</v>
      </c>
      <c r="S296">
        <v>0</v>
      </c>
      <c r="T296">
        <v>229</v>
      </c>
      <c r="U296">
        <v>12.561111</v>
      </c>
      <c r="V296">
        <v>482.705555</v>
      </c>
      <c r="W296">
        <v>0</v>
      </c>
      <c r="X296">
        <v>0</v>
      </c>
      <c r="Y296">
        <v>0</v>
      </c>
      <c r="Z296">
        <v>410.92777799999999</v>
      </c>
    </row>
    <row r="297" spans="1:26" x14ac:dyDescent="0.3">
      <c r="A297">
        <v>2664533</v>
      </c>
      <c r="B297">
        <v>1</v>
      </c>
      <c r="C297" t="s">
        <v>77</v>
      </c>
      <c r="D297" t="s">
        <v>114</v>
      </c>
      <c r="E297" t="s">
        <v>144</v>
      </c>
      <c r="F297" t="s">
        <v>1019</v>
      </c>
      <c r="G297" t="s">
        <v>136</v>
      </c>
      <c r="H297" t="s">
        <v>46</v>
      </c>
      <c r="I297" t="s">
        <v>129</v>
      </c>
      <c r="J297" t="s">
        <v>130</v>
      </c>
      <c r="K297" t="s">
        <v>131</v>
      </c>
      <c r="L297" t="s">
        <v>1020</v>
      </c>
      <c r="M297" t="s">
        <v>1021</v>
      </c>
      <c r="N297">
        <v>1.3361111109999999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67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89.519443999999993</v>
      </c>
    </row>
    <row r="298" spans="1:26" x14ac:dyDescent="0.3">
      <c r="A298">
        <v>2664532</v>
      </c>
      <c r="B298">
        <v>1</v>
      </c>
      <c r="C298" t="s">
        <v>77</v>
      </c>
      <c r="D298" t="s">
        <v>116</v>
      </c>
      <c r="E298" t="s">
        <v>152</v>
      </c>
      <c r="F298" t="s">
        <v>1022</v>
      </c>
      <c r="G298" t="s">
        <v>169</v>
      </c>
      <c r="H298" t="s">
        <v>47</v>
      </c>
      <c r="I298" t="s">
        <v>129</v>
      </c>
      <c r="J298" t="s">
        <v>130</v>
      </c>
      <c r="K298" t="s">
        <v>131</v>
      </c>
      <c r="L298" t="s">
        <v>1023</v>
      </c>
      <c r="M298" t="s">
        <v>1024</v>
      </c>
      <c r="N298">
        <v>0.69777777699999999</v>
      </c>
      <c r="O298">
        <v>147</v>
      </c>
      <c r="P298">
        <v>1364</v>
      </c>
      <c r="Q298">
        <v>0</v>
      </c>
      <c r="R298">
        <v>0</v>
      </c>
      <c r="S298">
        <v>0</v>
      </c>
      <c r="T298">
        <v>0</v>
      </c>
      <c r="U298">
        <v>102.57333300000001</v>
      </c>
      <c r="V298">
        <v>951.76888799999995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2664555</v>
      </c>
      <c r="B299">
        <v>1</v>
      </c>
      <c r="C299" t="s">
        <v>76</v>
      </c>
      <c r="D299" t="s">
        <v>104</v>
      </c>
      <c r="E299" t="s">
        <v>126</v>
      </c>
      <c r="F299" t="s">
        <v>1025</v>
      </c>
      <c r="G299" t="s">
        <v>128</v>
      </c>
      <c r="H299" t="s">
        <v>47</v>
      </c>
      <c r="I299" t="s">
        <v>129</v>
      </c>
      <c r="J299" t="s">
        <v>130</v>
      </c>
      <c r="K299" t="s">
        <v>131</v>
      </c>
      <c r="L299" t="s">
        <v>1026</v>
      </c>
      <c r="M299" t="s">
        <v>1027</v>
      </c>
      <c r="N299">
        <v>6.2175000000000002</v>
      </c>
      <c r="O299">
        <v>0</v>
      </c>
      <c r="P299">
        <v>0</v>
      </c>
      <c r="Q299">
        <v>0</v>
      </c>
      <c r="R299">
        <v>92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572.01</v>
      </c>
      <c r="Y299">
        <v>0</v>
      </c>
      <c r="Z299">
        <v>0</v>
      </c>
    </row>
    <row r="300" spans="1:26" x14ac:dyDescent="0.3">
      <c r="A300">
        <v>2664544</v>
      </c>
      <c r="B300">
        <v>1</v>
      </c>
      <c r="C300" t="s">
        <v>76</v>
      </c>
      <c r="D300" t="s">
        <v>99</v>
      </c>
      <c r="E300" t="s">
        <v>325</v>
      </c>
      <c r="F300" t="s">
        <v>1028</v>
      </c>
      <c r="G300" t="s">
        <v>169</v>
      </c>
      <c r="H300" t="s">
        <v>47</v>
      </c>
      <c r="I300" t="s">
        <v>129</v>
      </c>
      <c r="J300" t="s">
        <v>130</v>
      </c>
      <c r="K300" t="s">
        <v>131</v>
      </c>
      <c r="L300" t="s">
        <v>1029</v>
      </c>
      <c r="M300" t="s">
        <v>1030</v>
      </c>
      <c r="N300">
        <v>5.4166666000000002E-2</v>
      </c>
      <c r="O300">
        <v>89</v>
      </c>
      <c r="P300">
        <v>2493</v>
      </c>
      <c r="Q300">
        <v>0</v>
      </c>
      <c r="R300">
        <v>0</v>
      </c>
      <c r="S300">
        <v>0</v>
      </c>
      <c r="T300">
        <v>0</v>
      </c>
      <c r="U300">
        <v>4.8208330000000004</v>
      </c>
      <c r="V300">
        <v>135.037498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2664549</v>
      </c>
      <c r="B301">
        <v>1</v>
      </c>
      <c r="C301" t="s">
        <v>76</v>
      </c>
      <c r="D301" t="s">
        <v>102</v>
      </c>
      <c r="E301" t="s">
        <v>156</v>
      </c>
      <c r="F301" t="s">
        <v>1031</v>
      </c>
      <c r="G301" t="s">
        <v>169</v>
      </c>
      <c r="H301" t="s">
        <v>47</v>
      </c>
      <c r="I301" t="s">
        <v>129</v>
      </c>
      <c r="J301" t="s">
        <v>130</v>
      </c>
      <c r="K301" t="s">
        <v>131</v>
      </c>
      <c r="L301" t="s">
        <v>1032</v>
      </c>
      <c r="M301" t="s">
        <v>1033</v>
      </c>
      <c r="N301">
        <v>1.5774999999999999</v>
      </c>
      <c r="O301">
        <v>0</v>
      </c>
      <c r="P301">
        <v>0</v>
      </c>
      <c r="Q301">
        <v>0</v>
      </c>
      <c r="R301">
        <v>0</v>
      </c>
      <c r="S301">
        <v>29</v>
      </c>
      <c r="T301">
        <v>1707</v>
      </c>
      <c r="U301">
        <v>0</v>
      </c>
      <c r="V301">
        <v>0</v>
      </c>
      <c r="W301">
        <v>0</v>
      </c>
      <c r="X301">
        <v>0</v>
      </c>
      <c r="Y301">
        <v>45.747500000000002</v>
      </c>
      <c r="Z301">
        <v>2692.7925</v>
      </c>
    </row>
    <row r="302" spans="1:26" x14ac:dyDescent="0.3">
      <c r="A302">
        <v>2664543</v>
      </c>
      <c r="B302">
        <v>1</v>
      </c>
      <c r="C302" t="s">
        <v>76</v>
      </c>
      <c r="D302" t="s">
        <v>87</v>
      </c>
      <c r="E302" t="s">
        <v>126</v>
      </c>
      <c r="F302" t="s">
        <v>1034</v>
      </c>
      <c r="G302" t="s">
        <v>128</v>
      </c>
      <c r="H302" t="s">
        <v>47</v>
      </c>
      <c r="I302" t="s">
        <v>129</v>
      </c>
      <c r="J302" t="s">
        <v>130</v>
      </c>
      <c r="K302" t="s">
        <v>131</v>
      </c>
      <c r="L302" t="s">
        <v>1035</v>
      </c>
      <c r="M302" t="s">
        <v>1036</v>
      </c>
      <c r="N302">
        <v>2.6380555550000002</v>
      </c>
      <c r="O302">
        <v>0</v>
      </c>
      <c r="P302">
        <v>10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26.380555999999999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2664538</v>
      </c>
      <c r="B303">
        <v>1</v>
      </c>
      <c r="C303" t="s">
        <v>76</v>
      </c>
      <c r="D303" t="s">
        <v>91</v>
      </c>
      <c r="E303" t="s">
        <v>325</v>
      </c>
      <c r="F303" t="s">
        <v>786</v>
      </c>
      <c r="G303" t="s">
        <v>169</v>
      </c>
      <c r="H303" t="s">
        <v>47</v>
      </c>
      <c r="I303" t="s">
        <v>129</v>
      </c>
      <c r="J303" t="s">
        <v>130</v>
      </c>
      <c r="K303" t="s">
        <v>131</v>
      </c>
      <c r="L303" t="s">
        <v>1037</v>
      </c>
      <c r="M303" t="s">
        <v>1038</v>
      </c>
      <c r="N303">
        <v>1.1511111110000001</v>
      </c>
      <c r="O303">
        <v>98</v>
      </c>
      <c r="P303">
        <v>1665</v>
      </c>
      <c r="Q303">
        <v>0</v>
      </c>
      <c r="R303">
        <v>0</v>
      </c>
      <c r="S303">
        <v>0</v>
      </c>
      <c r="T303">
        <v>0</v>
      </c>
      <c r="U303">
        <v>112.80888899999999</v>
      </c>
      <c r="V303">
        <v>1916.6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2664541</v>
      </c>
      <c r="B304">
        <v>1</v>
      </c>
      <c r="C304" t="s">
        <v>77</v>
      </c>
      <c r="D304" t="s">
        <v>117</v>
      </c>
      <c r="E304" t="s">
        <v>152</v>
      </c>
      <c r="F304" t="s">
        <v>1039</v>
      </c>
      <c r="G304" t="s">
        <v>169</v>
      </c>
      <c r="H304" t="s">
        <v>47</v>
      </c>
      <c r="I304" t="s">
        <v>129</v>
      </c>
      <c r="J304" t="s">
        <v>130</v>
      </c>
      <c r="K304" t="s">
        <v>131</v>
      </c>
      <c r="L304" t="s">
        <v>1040</v>
      </c>
      <c r="M304" t="s">
        <v>1041</v>
      </c>
      <c r="N304">
        <v>4.7513888880000001</v>
      </c>
      <c r="O304">
        <v>0</v>
      </c>
      <c r="P304">
        <v>0</v>
      </c>
      <c r="Q304">
        <v>4</v>
      </c>
      <c r="R304">
        <v>387</v>
      </c>
      <c r="S304">
        <v>17</v>
      </c>
      <c r="T304">
        <v>1367</v>
      </c>
      <c r="U304">
        <v>0</v>
      </c>
      <c r="V304">
        <v>0</v>
      </c>
      <c r="W304">
        <v>19.005555999999999</v>
      </c>
      <c r="X304">
        <v>1838.7874999999999</v>
      </c>
      <c r="Y304">
        <v>80.773611000000002</v>
      </c>
      <c r="Z304">
        <v>6495.1486100000002</v>
      </c>
    </row>
    <row r="305" spans="1:26" x14ac:dyDescent="0.3">
      <c r="A305">
        <v>2664542</v>
      </c>
      <c r="B305">
        <v>1</v>
      </c>
      <c r="C305" t="s">
        <v>77</v>
      </c>
      <c r="D305" t="s">
        <v>111</v>
      </c>
      <c r="E305" t="s">
        <v>156</v>
      </c>
      <c r="F305" t="s">
        <v>1042</v>
      </c>
      <c r="G305" t="s">
        <v>169</v>
      </c>
      <c r="H305" t="s">
        <v>47</v>
      </c>
      <c r="I305" t="s">
        <v>129</v>
      </c>
      <c r="J305" t="s">
        <v>130</v>
      </c>
      <c r="K305" t="s">
        <v>131</v>
      </c>
      <c r="L305" t="s">
        <v>1043</v>
      </c>
      <c r="M305" t="s">
        <v>1044</v>
      </c>
      <c r="N305">
        <v>1.0844444440000001</v>
      </c>
      <c r="O305">
        <v>0</v>
      </c>
      <c r="P305">
        <v>0</v>
      </c>
      <c r="Q305">
        <v>8</v>
      </c>
      <c r="R305">
        <v>510</v>
      </c>
      <c r="S305">
        <v>1</v>
      </c>
      <c r="T305">
        <v>159</v>
      </c>
      <c r="U305">
        <v>0</v>
      </c>
      <c r="V305">
        <v>0</v>
      </c>
      <c r="W305">
        <v>8.6755560000000003</v>
      </c>
      <c r="X305">
        <v>553.06666600000005</v>
      </c>
      <c r="Y305">
        <v>1.084444</v>
      </c>
      <c r="Z305">
        <v>172.42666700000001</v>
      </c>
    </row>
    <row r="306" spans="1:26" x14ac:dyDescent="0.3">
      <c r="A306">
        <v>2664566</v>
      </c>
      <c r="B306">
        <v>1</v>
      </c>
      <c r="C306" t="s">
        <v>76</v>
      </c>
      <c r="D306" t="s">
        <v>89</v>
      </c>
      <c r="E306" t="s">
        <v>144</v>
      </c>
      <c r="F306" t="s">
        <v>1045</v>
      </c>
      <c r="G306" t="s">
        <v>136</v>
      </c>
      <c r="H306" t="s">
        <v>46</v>
      </c>
      <c r="I306" t="s">
        <v>129</v>
      </c>
      <c r="J306" t="s">
        <v>130</v>
      </c>
      <c r="K306" t="s">
        <v>131</v>
      </c>
      <c r="L306" t="s">
        <v>1046</v>
      </c>
      <c r="M306" t="s">
        <v>1047</v>
      </c>
      <c r="N306">
        <v>5.7191666659999996</v>
      </c>
      <c r="O306">
        <v>0</v>
      </c>
      <c r="P306">
        <v>4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22.876667000000001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2664550</v>
      </c>
      <c r="B307">
        <v>1</v>
      </c>
      <c r="C307" t="s">
        <v>76</v>
      </c>
      <c r="D307" t="s">
        <v>100</v>
      </c>
      <c r="E307" t="s">
        <v>152</v>
      </c>
      <c r="F307" t="s">
        <v>1048</v>
      </c>
      <c r="G307" t="s">
        <v>169</v>
      </c>
      <c r="H307" t="s">
        <v>47</v>
      </c>
      <c r="I307" t="s">
        <v>129</v>
      </c>
      <c r="J307" t="s">
        <v>130</v>
      </c>
      <c r="K307" t="s">
        <v>131</v>
      </c>
      <c r="L307" t="s">
        <v>1049</v>
      </c>
      <c r="M307" t="s">
        <v>1050</v>
      </c>
      <c r="N307">
        <v>2.153611111</v>
      </c>
      <c r="O307">
        <v>2</v>
      </c>
      <c r="P307">
        <v>935</v>
      </c>
      <c r="Q307">
        <v>0</v>
      </c>
      <c r="R307">
        <v>0</v>
      </c>
      <c r="S307">
        <v>0</v>
      </c>
      <c r="T307">
        <v>0</v>
      </c>
      <c r="U307">
        <v>4.3072220000000003</v>
      </c>
      <c r="V307">
        <v>2013.626389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2664547</v>
      </c>
      <c r="B308">
        <v>1</v>
      </c>
      <c r="C308" t="s">
        <v>77</v>
      </c>
      <c r="D308" t="s">
        <v>119</v>
      </c>
      <c r="E308" t="s">
        <v>126</v>
      </c>
      <c r="F308" t="s">
        <v>1051</v>
      </c>
      <c r="G308" t="s">
        <v>158</v>
      </c>
      <c r="H308" t="s">
        <v>47</v>
      </c>
      <c r="I308" t="s">
        <v>129</v>
      </c>
      <c r="J308" t="s">
        <v>130</v>
      </c>
      <c r="K308" t="s">
        <v>131</v>
      </c>
      <c r="L308" t="s">
        <v>1052</v>
      </c>
      <c r="M308" t="s">
        <v>1053</v>
      </c>
      <c r="N308">
        <v>5.9544444439999999</v>
      </c>
      <c r="O308">
        <v>1</v>
      </c>
      <c r="P308">
        <v>203</v>
      </c>
      <c r="Q308">
        <v>0</v>
      </c>
      <c r="R308">
        <v>6</v>
      </c>
      <c r="S308">
        <v>0</v>
      </c>
      <c r="T308">
        <v>0</v>
      </c>
      <c r="U308">
        <v>5.9544439999999996</v>
      </c>
      <c r="V308">
        <v>1208.7522220000001</v>
      </c>
      <c r="W308">
        <v>0</v>
      </c>
      <c r="X308">
        <v>35.726666999999999</v>
      </c>
      <c r="Y308">
        <v>0</v>
      </c>
      <c r="Z308">
        <v>0</v>
      </c>
    </row>
    <row r="309" spans="1:26" x14ac:dyDescent="0.3">
      <c r="A309">
        <v>2664552</v>
      </c>
      <c r="B309">
        <v>1</v>
      </c>
      <c r="C309" t="s">
        <v>77</v>
      </c>
      <c r="D309" t="s">
        <v>111</v>
      </c>
      <c r="E309" t="s">
        <v>156</v>
      </c>
      <c r="F309" t="s">
        <v>1054</v>
      </c>
      <c r="G309" t="s">
        <v>169</v>
      </c>
      <c r="H309" t="s">
        <v>47</v>
      </c>
      <c r="I309" t="s">
        <v>129</v>
      </c>
      <c r="J309" t="s">
        <v>130</v>
      </c>
      <c r="K309" t="s">
        <v>131</v>
      </c>
      <c r="L309" t="s">
        <v>1055</v>
      </c>
      <c r="M309" t="s">
        <v>1056</v>
      </c>
      <c r="N309">
        <v>1.228611111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1089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1337.9575</v>
      </c>
    </row>
    <row r="310" spans="1:26" x14ac:dyDescent="0.3">
      <c r="A310">
        <v>2664551</v>
      </c>
      <c r="B310">
        <v>1</v>
      </c>
      <c r="C310" t="s">
        <v>77</v>
      </c>
      <c r="D310" t="s">
        <v>112</v>
      </c>
      <c r="E310" t="s">
        <v>152</v>
      </c>
      <c r="F310" t="s">
        <v>1057</v>
      </c>
      <c r="G310" t="s">
        <v>169</v>
      </c>
      <c r="H310" t="s">
        <v>47</v>
      </c>
      <c r="I310" t="s">
        <v>129</v>
      </c>
      <c r="J310" t="s">
        <v>130</v>
      </c>
      <c r="K310" t="s">
        <v>131</v>
      </c>
      <c r="L310" t="s">
        <v>1058</v>
      </c>
      <c r="M310" t="s">
        <v>1059</v>
      </c>
      <c r="N310">
        <v>2.244444444</v>
      </c>
      <c r="O310">
        <v>0</v>
      </c>
      <c r="P310">
        <v>0</v>
      </c>
      <c r="Q310">
        <v>0</v>
      </c>
      <c r="R310">
        <v>0</v>
      </c>
      <c r="S310">
        <v>1</v>
      </c>
      <c r="T310">
        <v>1033</v>
      </c>
      <c r="U310">
        <v>0</v>
      </c>
      <c r="V310">
        <v>0</v>
      </c>
      <c r="W310">
        <v>0</v>
      </c>
      <c r="X310">
        <v>0</v>
      </c>
      <c r="Y310">
        <v>2.2444440000000001</v>
      </c>
      <c r="Z310">
        <v>2318.5111109999998</v>
      </c>
    </row>
    <row r="311" spans="1:26" x14ac:dyDescent="0.3">
      <c r="A311">
        <v>2664561</v>
      </c>
      <c r="B311">
        <v>1</v>
      </c>
      <c r="C311" t="s">
        <v>77</v>
      </c>
      <c r="D311" t="s">
        <v>114</v>
      </c>
      <c r="E311" t="s">
        <v>126</v>
      </c>
      <c r="F311" t="s">
        <v>1060</v>
      </c>
      <c r="G311" t="s">
        <v>128</v>
      </c>
      <c r="H311" t="s">
        <v>47</v>
      </c>
      <c r="I311" t="s">
        <v>129</v>
      </c>
      <c r="J311" t="s">
        <v>130</v>
      </c>
      <c r="K311" t="s">
        <v>131</v>
      </c>
      <c r="L311" t="s">
        <v>1061</v>
      </c>
      <c r="M311" t="s">
        <v>1062</v>
      </c>
      <c r="N311">
        <v>3.4249999999999998</v>
      </c>
      <c r="O311">
        <v>10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34.25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2664556</v>
      </c>
      <c r="B312">
        <v>1</v>
      </c>
      <c r="C312" t="s">
        <v>77</v>
      </c>
      <c r="D312" t="s">
        <v>122</v>
      </c>
      <c r="E312" t="s">
        <v>156</v>
      </c>
      <c r="F312" t="s">
        <v>1063</v>
      </c>
      <c r="G312" t="s">
        <v>169</v>
      </c>
      <c r="H312" t="s">
        <v>47</v>
      </c>
      <c r="I312" t="s">
        <v>129</v>
      </c>
      <c r="J312" t="s">
        <v>130</v>
      </c>
      <c r="K312" t="s">
        <v>131</v>
      </c>
      <c r="L312" t="s">
        <v>1064</v>
      </c>
      <c r="M312" t="s">
        <v>1065</v>
      </c>
      <c r="N312">
        <v>0.46861111100000002</v>
      </c>
      <c r="O312">
        <v>0</v>
      </c>
      <c r="P312">
        <v>0</v>
      </c>
      <c r="Q312">
        <v>1</v>
      </c>
      <c r="R312">
        <v>0</v>
      </c>
      <c r="S312">
        <v>9</v>
      </c>
      <c r="T312">
        <v>492</v>
      </c>
      <c r="U312">
        <v>0</v>
      </c>
      <c r="V312">
        <v>0</v>
      </c>
      <c r="W312">
        <v>0.468611</v>
      </c>
      <c r="X312">
        <v>0</v>
      </c>
      <c r="Y312">
        <v>4.2175000000000002</v>
      </c>
      <c r="Z312">
        <v>230.556667</v>
      </c>
    </row>
    <row r="313" spans="1:26" x14ac:dyDescent="0.3">
      <c r="A313">
        <v>2664686</v>
      </c>
      <c r="B313">
        <v>1</v>
      </c>
      <c r="C313" t="s">
        <v>76</v>
      </c>
      <c r="D313" t="s">
        <v>78</v>
      </c>
      <c r="E313" t="s">
        <v>134</v>
      </c>
      <c r="F313" t="s">
        <v>1066</v>
      </c>
      <c r="G313" t="s">
        <v>140</v>
      </c>
      <c r="H313" t="s">
        <v>46</v>
      </c>
      <c r="I313" t="s">
        <v>129</v>
      </c>
      <c r="J313" t="s">
        <v>130</v>
      </c>
      <c r="K313" t="s">
        <v>141</v>
      </c>
      <c r="L313" t="s">
        <v>1067</v>
      </c>
      <c r="M313" t="s">
        <v>1068</v>
      </c>
      <c r="N313">
        <v>2.4522222220000001</v>
      </c>
      <c r="O313">
        <v>0</v>
      </c>
      <c r="P313">
        <v>328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804.328889</v>
      </c>
      <c r="W313">
        <v>0</v>
      </c>
      <c r="X313">
        <v>0</v>
      </c>
      <c r="Y313">
        <v>0</v>
      </c>
      <c r="Z313">
        <v>0</v>
      </c>
    </row>
    <row r="314" spans="1:26" x14ac:dyDescent="0.3">
      <c r="A314">
        <v>2664569</v>
      </c>
      <c r="B314">
        <v>1</v>
      </c>
      <c r="C314" t="s">
        <v>77</v>
      </c>
      <c r="D314" t="s">
        <v>114</v>
      </c>
      <c r="E314" t="s">
        <v>126</v>
      </c>
      <c r="F314" t="s">
        <v>1069</v>
      </c>
      <c r="G314" t="s">
        <v>128</v>
      </c>
      <c r="H314" t="s">
        <v>47</v>
      </c>
      <c r="I314" t="s">
        <v>129</v>
      </c>
      <c r="J314" t="s">
        <v>130</v>
      </c>
      <c r="K314" t="s">
        <v>131</v>
      </c>
      <c r="L314" t="s">
        <v>1070</v>
      </c>
      <c r="M314" t="s">
        <v>1071</v>
      </c>
      <c r="N314">
        <v>2.1577777770000002</v>
      </c>
      <c r="O314">
        <v>53</v>
      </c>
      <c r="P314">
        <v>6</v>
      </c>
      <c r="Q314">
        <v>0</v>
      </c>
      <c r="R314">
        <v>0</v>
      </c>
      <c r="S314">
        <v>0</v>
      </c>
      <c r="T314">
        <v>0</v>
      </c>
      <c r="U314">
        <v>114.362222</v>
      </c>
      <c r="V314">
        <v>12.946667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2664558</v>
      </c>
      <c r="B315">
        <v>1</v>
      </c>
      <c r="C315" t="s">
        <v>77</v>
      </c>
      <c r="D315" t="s">
        <v>109</v>
      </c>
      <c r="E315" t="s">
        <v>144</v>
      </c>
      <c r="F315" t="s">
        <v>1072</v>
      </c>
      <c r="G315" t="s">
        <v>136</v>
      </c>
      <c r="H315" t="s">
        <v>46</v>
      </c>
      <c r="I315" t="s">
        <v>129</v>
      </c>
      <c r="J315" t="s">
        <v>130</v>
      </c>
      <c r="K315" t="s">
        <v>131</v>
      </c>
      <c r="L315" t="s">
        <v>1073</v>
      </c>
      <c r="M315" t="s">
        <v>1074</v>
      </c>
      <c r="N315">
        <v>0.80027777700000002</v>
      </c>
      <c r="O315">
        <v>0</v>
      </c>
      <c r="P315">
        <v>169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135.24694400000001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2664560</v>
      </c>
      <c r="B316">
        <v>1</v>
      </c>
      <c r="C316" t="s">
        <v>77</v>
      </c>
      <c r="D316" t="s">
        <v>111</v>
      </c>
      <c r="E316" t="s">
        <v>126</v>
      </c>
      <c r="F316" t="s">
        <v>1075</v>
      </c>
      <c r="G316" t="s">
        <v>158</v>
      </c>
      <c r="H316" t="s">
        <v>47</v>
      </c>
      <c r="I316" t="s">
        <v>129</v>
      </c>
      <c r="J316" t="s">
        <v>130</v>
      </c>
      <c r="K316" t="s">
        <v>131</v>
      </c>
      <c r="L316" t="s">
        <v>1076</v>
      </c>
      <c r="M316" t="s">
        <v>1077</v>
      </c>
      <c r="N316">
        <v>2.5672222219999998</v>
      </c>
      <c r="O316">
        <v>0</v>
      </c>
      <c r="P316">
        <v>0</v>
      </c>
      <c r="Q316">
        <v>0</v>
      </c>
      <c r="R316">
        <v>0</v>
      </c>
      <c r="S316">
        <v>3</v>
      </c>
      <c r="T316">
        <v>53</v>
      </c>
      <c r="U316">
        <v>0</v>
      </c>
      <c r="V316">
        <v>0</v>
      </c>
      <c r="W316">
        <v>0</v>
      </c>
      <c r="X316">
        <v>0</v>
      </c>
      <c r="Y316">
        <v>7.7016669999999996</v>
      </c>
      <c r="Z316">
        <v>136.06277800000001</v>
      </c>
    </row>
    <row r="317" spans="1:26" x14ac:dyDescent="0.3">
      <c r="A317">
        <v>2664567</v>
      </c>
      <c r="B317">
        <v>1</v>
      </c>
      <c r="C317" t="s">
        <v>77</v>
      </c>
      <c r="D317" t="s">
        <v>119</v>
      </c>
      <c r="E317" t="s">
        <v>156</v>
      </c>
      <c r="F317" t="s">
        <v>1078</v>
      </c>
      <c r="G317" t="s">
        <v>169</v>
      </c>
      <c r="H317" t="s">
        <v>47</v>
      </c>
      <c r="I317" t="s">
        <v>129</v>
      </c>
      <c r="J317" t="s">
        <v>130</v>
      </c>
      <c r="K317" t="s">
        <v>131</v>
      </c>
      <c r="L317" t="s">
        <v>1079</v>
      </c>
      <c r="M317" t="s">
        <v>1080</v>
      </c>
      <c r="N317">
        <v>1.7227777769999999</v>
      </c>
      <c r="O317">
        <v>163</v>
      </c>
      <c r="P317">
        <v>484</v>
      </c>
      <c r="Q317">
        <v>0</v>
      </c>
      <c r="R317">
        <v>0</v>
      </c>
      <c r="S317">
        <v>0</v>
      </c>
      <c r="T317">
        <v>0</v>
      </c>
      <c r="U317">
        <v>280.81277799999998</v>
      </c>
      <c r="V317">
        <v>833.82444399999997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2664565</v>
      </c>
      <c r="B318">
        <v>1</v>
      </c>
      <c r="C318" t="s">
        <v>76</v>
      </c>
      <c r="D318" t="s">
        <v>78</v>
      </c>
      <c r="E318" t="s">
        <v>134</v>
      </c>
      <c r="F318" t="s">
        <v>1081</v>
      </c>
      <c r="G318" t="s">
        <v>140</v>
      </c>
      <c r="H318" t="s">
        <v>46</v>
      </c>
      <c r="I318" t="s">
        <v>129</v>
      </c>
      <c r="J318" t="s">
        <v>130</v>
      </c>
      <c r="K318" t="s">
        <v>141</v>
      </c>
      <c r="L318" t="s">
        <v>1082</v>
      </c>
      <c r="M318" t="s">
        <v>1083</v>
      </c>
      <c r="N318">
        <v>0.61444444399999998</v>
      </c>
      <c r="O318">
        <v>0</v>
      </c>
      <c r="P318">
        <v>196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120.431111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2664568</v>
      </c>
      <c r="B319">
        <v>1</v>
      </c>
      <c r="C319" t="s">
        <v>77</v>
      </c>
      <c r="D319" t="s">
        <v>108</v>
      </c>
      <c r="E319" t="s">
        <v>156</v>
      </c>
      <c r="F319" t="s">
        <v>1084</v>
      </c>
      <c r="G319" t="s">
        <v>169</v>
      </c>
      <c r="H319" t="s">
        <v>47</v>
      </c>
      <c r="I319" t="s">
        <v>129</v>
      </c>
      <c r="J319" t="s">
        <v>130</v>
      </c>
      <c r="K319" t="s">
        <v>131</v>
      </c>
      <c r="L319" t="s">
        <v>1085</v>
      </c>
      <c r="M319" t="s">
        <v>1086</v>
      </c>
      <c r="N319">
        <v>0.68472222199999999</v>
      </c>
      <c r="O319">
        <v>0</v>
      </c>
      <c r="P319">
        <v>0</v>
      </c>
      <c r="Q319">
        <v>4</v>
      </c>
      <c r="R319">
        <v>0</v>
      </c>
      <c r="S319">
        <v>23</v>
      </c>
      <c r="T319">
        <v>0</v>
      </c>
      <c r="U319">
        <v>0</v>
      </c>
      <c r="V319">
        <v>0</v>
      </c>
      <c r="W319">
        <v>2.7388889999999999</v>
      </c>
      <c r="X319">
        <v>0</v>
      </c>
      <c r="Y319">
        <v>15.748611</v>
      </c>
      <c r="Z319">
        <v>0</v>
      </c>
    </row>
    <row r="320" spans="1:26" x14ac:dyDescent="0.3">
      <c r="A320">
        <v>2664574</v>
      </c>
      <c r="B320">
        <v>1</v>
      </c>
      <c r="C320" t="s">
        <v>76</v>
      </c>
      <c r="D320" t="s">
        <v>97</v>
      </c>
      <c r="E320" t="s">
        <v>210</v>
      </c>
      <c r="F320" t="s">
        <v>1087</v>
      </c>
      <c r="G320" t="s">
        <v>627</v>
      </c>
      <c r="H320" t="s">
        <v>46</v>
      </c>
      <c r="I320" t="s">
        <v>129</v>
      </c>
      <c r="J320" t="s">
        <v>130</v>
      </c>
      <c r="K320" t="s">
        <v>131</v>
      </c>
      <c r="L320" t="s">
        <v>1088</v>
      </c>
      <c r="M320" t="s">
        <v>1089</v>
      </c>
      <c r="N320">
        <v>6.3513888879999998</v>
      </c>
      <c r="O320">
        <v>0</v>
      </c>
      <c r="P320">
        <v>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12.702778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2664589</v>
      </c>
      <c r="B321">
        <v>1</v>
      </c>
      <c r="C321" t="s">
        <v>76</v>
      </c>
      <c r="D321" t="s">
        <v>79</v>
      </c>
      <c r="E321" t="s">
        <v>126</v>
      </c>
      <c r="F321" t="s">
        <v>1090</v>
      </c>
      <c r="G321" t="s">
        <v>169</v>
      </c>
      <c r="H321" t="s">
        <v>47</v>
      </c>
      <c r="I321" t="s">
        <v>129</v>
      </c>
      <c r="J321" t="s">
        <v>130</v>
      </c>
      <c r="K321" t="s">
        <v>131</v>
      </c>
      <c r="L321" t="s">
        <v>1091</v>
      </c>
      <c r="M321" t="s">
        <v>1092</v>
      </c>
      <c r="N321">
        <v>0.78916666599999996</v>
      </c>
      <c r="O321">
        <v>67</v>
      </c>
      <c r="P321">
        <v>173</v>
      </c>
      <c r="Q321">
        <v>0</v>
      </c>
      <c r="R321">
        <v>0</v>
      </c>
      <c r="S321">
        <v>0</v>
      </c>
      <c r="T321">
        <v>0</v>
      </c>
      <c r="U321">
        <v>52.874167</v>
      </c>
      <c r="V321">
        <v>136.52583300000001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2664579</v>
      </c>
      <c r="B322">
        <v>1</v>
      </c>
      <c r="C322" t="s">
        <v>76</v>
      </c>
      <c r="D322" t="s">
        <v>83</v>
      </c>
      <c r="E322" t="s">
        <v>134</v>
      </c>
      <c r="F322" t="s">
        <v>1093</v>
      </c>
      <c r="G322" t="s">
        <v>140</v>
      </c>
      <c r="H322" t="s">
        <v>46</v>
      </c>
      <c r="I322" t="s">
        <v>129</v>
      </c>
      <c r="J322" t="s">
        <v>130</v>
      </c>
      <c r="K322" t="s">
        <v>141</v>
      </c>
      <c r="L322" t="s">
        <v>1094</v>
      </c>
      <c r="M322" t="s">
        <v>1095</v>
      </c>
      <c r="N322">
        <v>5.1455555549999996</v>
      </c>
      <c r="O322">
        <v>0</v>
      </c>
      <c r="P322">
        <v>288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1481.92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2664585</v>
      </c>
      <c r="B323">
        <v>1</v>
      </c>
      <c r="C323" t="s">
        <v>77</v>
      </c>
      <c r="D323" t="s">
        <v>115</v>
      </c>
      <c r="E323" t="s">
        <v>210</v>
      </c>
      <c r="F323" t="s">
        <v>1096</v>
      </c>
      <c r="G323" t="s">
        <v>306</v>
      </c>
      <c r="H323" t="s">
        <v>46</v>
      </c>
      <c r="I323" t="s">
        <v>129</v>
      </c>
      <c r="J323" t="s">
        <v>15</v>
      </c>
      <c r="K323" t="s">
        <v>131</v>
      </c>
      <c r="L323" t="s">
        <v>1097</v>
      </c>
      <c r="M323" t="s">
        <v>1098</v>
      </c>
      <c r="N323">
        <v>2.2994444440000001</v>
      </c>
      <c r="O323">
        <v>0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2.2994439999999998</v>
      </c>
      <c r="Y323">
        <v>0</v>
      </c>
      <c r="Z323">
        <v>0</v>
      </c>
    </row>
    <row r="324" spans="1:26" x14ac:dyDescent="0.3">
      <c r="A324">
        <v>2664648</v>
      </c>
      <c r="B324">
        <v>1</v>
      </c>
      <c r="C324" t="s">
        <v>77</v>
      </c>
      <c r="D324" t="s">
        <v>114</v>
      </c>
      <c r="E324" t="s">
        <v>126</v>
      </c>
      <c r="F324" t="s">
        <v>1099</v>
      </c>
      <c r="G324" t="s">
        <v>128</v>
      </c>
      <c r="H324" t="s">
        <v>47</v>
      </c>
      <c r="I324" t="s">
        <v>129</v>
      </c>
      <c r="J324" t="s">
        <v>130</v>
      </c>
      <c r="K324" t="s">
        <v>131</v>
      </c>
      <c r="L324" t="s">
        <v>1100</v>
      </c>
      <c r="M324" t="s">
        <v>1101</v>
      </c>
      <c r="N324">
        <v>4.1577777769999997</v>
      </c>
      <c r="O324">
        <v>2</v>
      </c>
      <c r="P324">
        <v>175</v>
      </c>
      <c r="Q324">
        <v>0</v>
      </c>
      <c r="R324">
        <v>0</v>
      </c>
      <c r="S324">
        <v>0</v>
      </c>
      <c r="T324">
        <v>0</v>
      </c>
      <c r="U324">
        <v>8.3155560000000008</v>
      </c>
      <c r="V324">
        <v>727.61111100000005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2664583</v>
      </c>
      <c r="B325">
        <v>1</v>
      </c>
      <c r="C325" t="s">
        <v>76</v>
      </c>
      <c r="D325" t="s">
        <v>91</v>
      </c>
      <c r="E325" t="s">
        <v>152</v>
      </c>
      <c r="F325" t="s">
        <v>804</v>
      </c>
      <c r="G325" t="s">
        <v>805</v>
      </c>
      <c r="H325" t="s">
        <v>47</v>
      </c>
      <c r="I325" t="s">
        <v>129</v>
      </c>
      <c r="J325" t="s">
        <v>130</v>
      </c>
      <c r="K325" t="s">
        <v>131</v>
      </c>
      <c r="L325" t="s">
        <v>1102</v>
      </c>
      <c r="M325" t="s">
        <v>1103</v>
      </c>
      <c r="N325">
        <v>8.4505555549999993</v>
      </c>
      <c r="O325">
        <v>64</v>
      </c>
      <c r="P325">
        <v>813</v>
      </c>
      <c r="Q325">
        <v>0</v>
      </c>
      <c r="R325">
        <v>0</v>
      </c>
      <c r="S325">
        <v>0</v>
      </c>
      <c r="T325">
        <v>0</v>
      </c>
      <c r="U325">
        <v>540.835556</v>
      </c>
      <c r="V325">
        <v>6870.3016660000003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2664582</v>
      </c>
      <c r="B326">
        <v>1</v>
      </c>
      <c r="C326" t="s">
        <v>76</v>
      </c>
      <c r="D326" t="s">
        <v>104</v>
      </c>
      <c r="E326" t="s">
        <v>156</v>
      </c>
      <c r="F326" t="s">
        <v>1104</v>
      </c>
      <c r="G326" t="s">
        <v>169</v>
      </c>
      <c r="H326" t="s">
        <v>47</v>
      </c>
      <c r="I326" t="s">
        <v>129</v>
      </c>
      <c r="J326" t="s">
        <v>130</v>
      </c>
      <c r="K326" t="s">
        <v>131</v>
      </c>
      <c r="L326" t="s">
        <v>1105</v>
      </c>
      <c r="M326" t="s">
        <v>1106</v>
      </c>
      <c r="N326">
        <v>5.2499999999999998E-2</v>
      </c>
      <c r="O326">
        <v>0</v>
      </c>
      <c r="P326">
        <v>0</v>
      </c>
      <c r="Q326">
        <v>1</v>
      </c>
      <c r="R326">
        <v>207</v>
      </c>
      <c r="S326">
        <v>3</v>
      </c>
      <c r="T326">
        <v>389</v>
      </c>
      <c r="U326">
        <v>0</v>
      </c>
      <c r="V326">
        <v>0</v>
      </c>
      <c r="W326">
        <v>5.2499999999999998E-2</v>
      </c>
      <c r="X326">
        <v>10.8675</v>
      </c>
      <c r="Y326">
        <v>0.1575</v>
      </c>
      <c r="Z326">
        <v>20.422499999999999</v>
      </c>
    </row>
    <row r="327" spans="1:26" x14ac:dyDescent="0.3">
      <c r="A327">
        <v>2664593</v>
      </c>
      <c r="B327">
        <v>1</v>
      </c>
      <c r="C327" t="s">
        <v>77</v>
      </c>
      <c r="D327" t="s">
        <v>116</v>
      </c>
      <c r="E327" t="s">
        <v>152</v>
      </c>
      <c r="F327" t="s">
        <v>1107</v>
      </c>
      <c r="G327" t="s">
        <v>169</v>
      </c>
      <c r="H327" t="s">
        <v>47</v>
      </c>
      <c r="I327" t="s">
        <v>247</v>
      </c>
      <c r="J327" t="s">
        <v>130</v>
      </c>
      <c r="K327" t="s">
        <v>131</v>
      </c>
      <c r="L327" t="s">
        <v>1105</v>
      </c>
      <c r="M327" t="s">
        <v>1108</v>
      </c>
      <c r="N327">
        <v>3.0833333000000001E-2</v>
      </c>
      <c r="O327">
        <v>135</v>
      </c>
      <c r="P327">
        <v>1078</v>
      </c>
      <c r="Q327">
        <v>0</v>
      </c>
      <c r="R327">
        <v>0</v>
      </c>
      <c r="S327">
        <v>0</v>
      </c>
      <c r="T327">
        <v>0</v>
      </c>
      <c r="U327">
        <v>4.1624999999999996</v>
      </c>
      <c r="V327">
        <v>33.238332999999997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2664618</v>
      </c>
      <c r="B328">
        <v>1</v>
      </c>
      <c r="C328" t="s">
        <v>76</v>
      </c>
      <c r="D328" t="s">
        <v>99</v>
      </c>
      <c r="E328" t="s">
        <v>144</v>
      </c>
      <c r="F328" t="s">
        <v>1109</v>
      </c>
      <c r="G328" t="s">
        <v>260</v>
      </c>
      <c r="H328" t="s">
        <v>46</v>
      </c>
      <c r="I328" t="s">
        <v>129</v>
      </c>
      <c r="J328" t="s">
        <v>130</v>
      </c>
      <c r="K328" t="s">
        <v>141</v>
      </c>
      <c r="L328" t="s">
        <v>1110</v>
      </c>
      <c r="M328" t="s">
        <v>1111</v>
      </c>
      <c r="N328">
        <v>5.1224999999999996</v>
      </c>
      <c r="O328">
        <v>0</v>
      </c>
      <c r="P328">
        <v>49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251.0025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2664596</v>
      </c>
      <c r="B329">
        <v>1</v>
      </c>
      <c r="C329" t="s">
        <v>77</v>
      </c>
      <c r="D329" t="s">
        <v>108</v>
      </c>
      <c r="E329" t="s">
        <v>144</v>
      </c>
      <c r="F329" t="s">
        <v>1112</v>
      </c>
      <c r="G329" t="s">
        <v>136</v>
      </c>
      <c r="H329" t="s">
        <v>46</v>
      </c>
      <c r="I329" t="s">
        <v>129</v>
      </c>
      <c r="J329" t="s">
        <v>130</v>
      </c>
      <c r="K329" t="s">
        <v>131</v>
      </c>
      <c r="L329" t="s">
        <v>1113</v>
      </c>
      <c r="M329" t="s">
        <v>1114</v>
      </c>
      <c r="N329">
        <v>1.455833333</v>
      </c>
      <c r="O329">
        <v>0</v>
      </c>
      <c r="P329">
        <v>309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449.85250000000002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2664588</v>
      </c>
      <c r="B330">
        <v>1</v>
      </c>
      <c r="C330" t="s">
        <v>77</v>
      </c>
      <c r="D330" t="s">
        <v>114</v>
      </c>
      <c r="E330" t="s">
        <v>156</v>
      </c>
      <c r="F330" t="s">
        <v>1115</v>
      </c>
      <c r="G330" t="s">
        <v>169</v>
      </c>
      <c r="H330" t="s">
        <v>47</v>
      </c>
      <c r="I330" t="s">
        <v>129</v>
      </c>
      <c r="J330" t="s">
        <v>130</v>
      </c>
      <c r="K330" t="s">
        <v>131</v>
      </c>
      <c r="L330" t="s">
        <v>1116</v>
      </c>
      <c r="M330" t="s">
        <v>1117</v>
      </c>
      <c r="N330">
        <v>0.40666666600000001</v>
      </c>
      <c r="O330">
        <v>48</v>
      </c>
      <c r="P330">
        <v>1906</v>
      </c>
      <c r="Q330">
        <v>0</v>
      </c>
      <c r="R330">
        <v>0</v>
      </c>
      <c r="S330">
        <v>57</v>
      </c>
      <c r="T330">
        <v>1649</v>
      </c>
      <c r="U330">
        <v>19.52</v>
      </c>
      <c r="V330">
        <v>775.10666500000002</v>
      </c>
      <c r="W330">
        <v>0</v>
      </c>
      <c r="X330">
        <v>0</v>
      </c>
      <c r="Y330">
        <v>23.18</v>
      </c>
      <c r="Z330">
        <v>670.59333200000003</v>
      </c>
    </row>
    <row r="331" spans="1:26" x14ac:dyDescent="0.3">
      <c r="A331">
        <v>2664592</v>
      </c>
      <c r="B331">
        <v>1</v>
      </c>
      <c r="C331" t="s">
        <v>77</v>
      </c>
      <c r="D331" t="s">
        <v>113</v>
      </c>
      <c r="E331" t="s">
        <v>126</v>
      </c>
      <c r="F331" t="s">
        <v>1118</v>
      </c>
      <c r="G331" t="s">
        <v>128</v>
      </c>
      <c r="H331" t="s">
        <v>47</v>
      </c>
      <c r="I331" t="s">
        <v>129</v>
      </c>
      <c r="J331" t="s">
        <v>130</v>
      </c>
      <c r="K331" t="s">
        <v>131</v>
      </c>
      <c r="L331" t="s">
        <v>1119</v>
      </c>
      <c r="M331" t="s">
        <v>1120</v>
      </c>
      <c r="N331">
        <v>1.0575000000000001</v>
      </c>
      <c r="O331">
        <v>0</v>
      </c>
      <c r="P331">
        <v>0</v>
      </c>
      <c r="Q331">
        <v>0</v>
      </c>
      <c r="R331">
        <v>630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666.22500000000002</v>
      </c>
      <c r="Y331">
        <v>0</v>
      </c>
      <c r="Z331">
        <v>0</v>
      </c>
    </row>
    <row r="332" spans="1:26" x14ac:dyDescent="0.3">
      <c r="A332">
        <v>2664594</v>
      </c>
      <c r="B332">
        <v>1</v>
      </c>
      <c r="C332" t="s">
        <v>76</v>
      </c>
      <c r="D332" t="s">
        <v>90</v>
      </c>
      <c r="E332" t="s">
        <v>210</v>
      </c>
      <c r="F332" t="s">
        <v>1121</v>
      </c>
      <c r="G332" t="s">
        <v>212</v>
      </c>
      <c r="H332" t="s">
        <v>46</v>
      </c>
      <c r="I332" t="s">
        <v>129</v>
      </c>
      <c r="J332" t="s">
        <v>130</v>
      </c>
      <c r="K332" t="s">
        <v>131</v>
      </c>
      <c r="L332" t="s">
        <v>1122</v>
      </c>
      <c r="M332" t="s">
        <v>1123</v>
      </c>
      <c r="N332">
        <v>3.9624999999999999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3.9624999999999999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2664598</v>
      </c>
      <c r="B333">
        <v>1</v>
      </c>
      <c r="C333" t="s">
        <v>76</v>
      </c>
      <c r="D333" t="s">
        <v>99</v>
      </c>
      <c r="E333" t="s">
        <v>134</v>
      </c>
      <c r="F333" t="s">
        <v>309</v>
      </c>
      <c r="G333" t="s">
        <v>146</v>
      </c>
      <c r="H333" t="s">
        <v>46</v>
      </c>
      <c r="I333" t="s">
        <v>129</v>
      </c>
      <c r="J333" t="s">
        <v>130</v>
      </c>
      <c r="K333" t="s">
        <v>131</v>
      </c>
      <c r="L333" t="s">
        <v>1124</v>
      </c>
      <c r="M333" t="s">
        <v>1125</v>
      </c>
      <c r="N333">
        <v>0.14277777699999999</v>
      </c>
      <c r="O333">
        <v>0</v>
      </c>
      <c r="P333">
        <v>115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16.419443999999999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2664599</v>
      </c>
      <c r="B334">
        <v>1</v>
      </c>
      <c r="C334" t="s">
        <v>76</v>
      </c>
      <c r="D334" t="s">
        <v>87</v>
      </c>
      <c r="E334" t="s">
        <v>152</v>
      </c>
      <c r="F334" t="s">
        <v>1126</v>
      </c>
      <c r="G334" t="s">
        <v>140</v>
      </c>
      <c r="H334" t="s">
        <v>47</v>
      </c>
      <c r="I334" t="s">
        <v>129</v>
      </c>
      <c r="J334" t="s">
        <v>130</v>
      </c>
      <c r="K334" t="s">
        <v>141</v>
      </c>
      <c r="L334" t="s">
        <v>1127</v>
      </c>
      <c r="M334" t="s">
        <v>1128</v>
      </c>
      <c r="N334">
        <v>3.5819444439999999</v>
      </c>
      <c r="O334">
        <v>34</v>
      </c>
      <c r="P334">
        <v>354</v>
      </c>
      <c r="Q334">
        <v>7</v>
      </c>
      <c r="R334">
        <v>35</v>
      </c>
      <c r="S334">
        <v>0</v>
      </c>
      <c r="T334">
        <v>0</v>
      </c>
      <c r="U334">
        <v>121.78611100000001</v>
      </c>
      <c r="V334">
        <v>1268.008333</v>
      </c>
      <c r="W334">
        <v>25.073611</v>
      </c>
      <c r="X334">
        <v>125.368056</v>
      </c>
      <c r="Y334">
        <v>0</v>
      </c>
      <c r="Z334">
        <v>0</v>
      </c>
    </row>
    <row r="335" spans="1:26" x14ac:dyDescent="0.3">
      <c r="A335">
        <v>2664600</v>
      </c>
      <c r="B335">
        <v>1</v>
      </c>
      <c r="C335" t="s">
        <v>76</v>
      </c>
      <c r="D335" t="s">
        <v>86</v>
      </c>
      <c r="E335" t="s">
        <v>126</v>
      </c>
      <c r="F335" t="s">
        <v>1129</v>
      </c>
      <c r="G335" t="s">
        <v>140</v>
      </c>
      <c r="H335" t="s">
        <v>47</v>
      </c>
      <c r="I335" t="s">
        <v>129</v>
      </c>
      <c r="J335" t="s">
        <v>130</v>
      </c>
      <c r="K335" t="s">
        <v>141</v>
      </c>
      <c r="L335" t="s">
        <v>1130</v>
      </c>
      <c r="M335" t="s">
        <v>1131</v>
      </c>
      <c r="N335">
        <v>4.6222222220000004</v>
      </c>
      <c r="O335">
        <v>0</v>
      </c>
      <c r="P335">
        <v>793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3665.4222220000001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2664604</v>
      </c>
      <c r="B336">
        <v>1</v>
      </c>
      <c r="C336" t="s">
        <v>77</v>
      </c>
      <c r="D336" t="s">
        <v>111</v>
      </c>
      <c r="E336" t="s">
        <v>126</v>
      </c>
      <c r="F336" t="s">
        <v>530</v>
      </c>
      <c r="G336" t="s">
        <v>128</v>
      </c>
      <c r="H336" t="s">
        <v>47</v>
      </c>
      <c r="I336" t="s">
        <v>129</v>
      </c>
      <c r="J336" t="s">
        <v>130</v>
      </c>
      <c r="K336" t="s">
        <v>131</v>
      </c>
      <c r="L336" t="s">
        <v>1132</v>
      </c>
      <c r="M336" t="s">
        <v>1133</v>
      </c>
      <c r="N336">
        <v>7.3577777769999999</v>
      </c>
      <c r="O336">
        <v>0</v>
      </c>
      <c r="P336">
        <v>0</v>
      </c>
      <c r="Q336">
        <v>1</v>
      </c>
      <c r="R336">
        <v>36</v>
      </c>
      <c r="S336">
        <v>0</v>
      </c>
      <c r="T336">
        <v>0</v>
      </c>
      <c r="U336">
        <v>0</v>
      </c>
      <c r="V336">
        <v>0</v>
      </c>
      <c r="W336">
        <v>7.3577779999999997</v>
      </c>
      <c r="X336">
        <v>264.88</v>
      </c>
      <c r="Y336">
        <v>0</v>
      </c>
      <c r="Z336">
        <v>0</v>
      </c>
    </row>
    <row r="337" spans="1:26" x14ac:dyDescent="0.3">
      <c r="A337">
        <v>2664603</v>
      </c>
      <c r="B337">
        <v>1</v>
      </c>
      <c r="C337" t="s">
        <v>76</v>
      </c>
      <c r="D337" t="s">
        <v>107</v>
      </c>
      <c r="E337" t="s">
        <v>134</v>
      </c>
      <c r="F337" t="s">
        <v>1134</v>
      </c>
      <c r="G337" t="s">
        <v>824</v>
      </c>
      <c r="H337" t="s">
        <v>46</v>
      </c>
      <c r="I337" t="s">
        <v>129</v>
      </c>
      <c r="J337" t="s">
        <v>130</v>
      </c>
      <c r="K337" t="s">
        <v>131</v>
      </c>
      <c r="L337" t="s">
        <v>1135</v>
      </c>
      <c r="M337" t="s">
        <v>1136</v>
      </c>
      <c r="N337">
        <v>0.17111111100000001</v>
      </c>
      <c r="O337">
        <v>0</v>
      </c>
      <c r="P337">
        <v>361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61.771110999999998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2664606</v>
      </c>
      <c r="B338">
        <v>1</v>
      </c>
      <c r="C338" t="s">
        <v>76</v>
      </c>
      <c r="D338" t="s">
        <v>106</v>
      </c>
      <c r="E338" t="s">
        <v>126</v>
      </c>
      <c r="F338" t="s">
        <v>1137</v>
      </c>
      <c r="G338" t="s">
        <v>140</v>
      </c>
      <c r="H338" t="s">
        <v>47</v>
      </c>
      <c r="I338" t="s">
        <v>129</v>
      </c>
      <c r="J338" t="s">
        <v>130</v>
      </c>
      <c r="K338" t="s">
        <v>141</v>
      </c>
      <c r="L338" t="s">
        <v>1138</v>
      </c>
      <c r="M338" t="s">
        <v>1139</v>
      </c>
      <c r="N338">
        <v>5.8472222220000001</v>
      </c>
      <c r="O338">
        <v>0</v>
      </c>
      <c r="P338">
        <v>1046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6116.1944439999997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2664598</v>
      </c>
      <c r="B339">
        <v>2</v>
      </c>
      <c r="C339" t="s">
        <v>76</v>
      </c>
      <c r="D339" t="s">
        <v>99</v>
      </c>
      <c r="E339" t="s">
        <v>144</v>
      </c>
      <c r="F339" t="s">
        <v>1140</v>
      </c>
      <c r="G339" t="s">
        <v>140</v>
      </c>
      <c r="H339" t="s">
        <v>46</v>
      </c>
      <c r="I339" t="s">
        <v>129</v>
      </c>
      <c r="J339" t="s">
        <v>130</v>
      </c>
      <c r="K339" t="s">
        <v>141</v>
      </c>
      <c r="L339" t="s">
        <v>1125</v>
      </c>
      <c r="M339" t="s">
        <v>1141</v>
      </c>
      <c r="N339">
        <v>6.2416666660000004</v>
      </c>
      <c r="O339">
        <v>0</v>
      </c>
      <c r="P339">
        <v>29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181.00833299999999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2664611</v>
      </c>
      <c r="B340">
        <v>1</v>
      </c>
      <c r="C340" t="s">
        <v>76</v>
      </c>
      <c r="D340" t="s">
        <v>106</v>
      </c>
      <c r="E340" t="s">
        <v>152</v>
      </c>
      <c r="F340" t="s">
        <v>1142</v>
      </c>
      <c r="G340" t="s">
        <v>260</v>
      </c>
      <c r="H340" t="s">
        <v>47</v>
      </c>
      <c r="I340" t="s">
        <v>129</v>
      </c>
      <c r="J340" t="s">
        <v>130</v>
      </c>
      <c r="K340" t="s">
        <v>141</v>
      </c>
      <c r="L340" t="s">
        <v>1143</v>
      </c>
      <c r="M340" t="s">
        <v>1144</v>
      </c>
      <c r="N340">
        <v>9.0052777769999999</v>
      </c>
      <c r="O340">
        <v>0</v>
      </c>
      <c r="P340">
        <v>1077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9698.6841659999991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2664631</v>
      </c>
      <c r="B341">
        <v>1</v>
      </c>
      <c r="C341" t="s">
        <v>77</v>
      </c>
      <c r="D341" t="s">
        <v>114</v>
      </c>
      <c r="E341" t="s">
        <v>126</v>
      </c>
      <c r="F341" t="s">
        <v>1145</v>
      </c>
      <c r="G341" t="s">
        <v>128</v>
      </c>
      <c r="H341" t="s">
        <v>47</v>
      </c>
      <c r="I341" t="s">
        <v>129</v>
      </c>
      <c r="J341" t="s">
        <v>130</v>
      </c>
      <c r="K341" t="s">
        <v>131</v>
      </c>
      <c r="L341" t="s">
        <v>1146</v>
      </c>
      <c r="M341" t="s">
        <v>1147</v>
      </c>
      <c r="N341">
        <v>4.5505555549999999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4.5505560000000003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2664613</v>
      </c>
      <c r="B342">
        <v>1</v>
      </c>
      <c r="C342" t="s">
        <v>77</v>
      </c>
      <c r="D342" t="s">
        <v>116</v>
      </c>
      <c r="E342" t="s">
        <v>134</v>
      </c>
      <c r="F342" t="s">
        <v>332</v>
      </c>
      <c r="G342" t="s">
        <v>260</v>
      </c>
      <c r="H342" t="s">
        <v>46</v>
      </c>
      <c r="I342" t="s">
        <v>129</v>
      </c>
      <c r="J342" t="s">
        <v>130</v>
      </c>
      <c r="K342" t="s">
        <v>141</v>
      </c>
      <c r="L342" t="s">
        <v>1148</v>
      </c>
      <c r="M342" t="s">
        <v>1149</v>
      </c>
      <c r="N342">
        <v>5.8563888879999997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221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1294.2619440000001</v>
      </c>
    </row>
    <row r="343" spans="1:26" x14ac:dyDescent="0.3">
      <c r="A343">
        <v>2664651</v>
      </c>
      <c r="B343">
        <v>1</v>
      </c>
      <c r="C343" t="s">
        <v>77</v>
      </c>
      <c r="D343" t="s">
        <v>114</v>
      </c>
      <c r="E343" t="s">
        <v>126</v>
      </c>
      <c r="F343" t="s">
        <v>1150</v>
      </c>
      <c r="G343" t="s">
        <v>169</v>
      </c>
      <c r="H343" t="s">
        <v>47</v>
      </c>
      <c r="I343" t="s">
        <v>129</v>
      </c>
      <c r="J343" t="s">
        <v>130</v>
      </c>
      <c r="K343" t="s">
        <v>131</v>
      </c>
      <c r="L343" t="s">
        <v>1151</v>
      </c>
      <c r="M343" t="s">
        <v>1152</v>
      </c>
      <c r="N343">
        <v>2.988888888</v>
      </c>
      <c r="O343">
        <v>0</v>
      </c>
      <c r="P343">
        <v>0</v>
      </c>
      <c r="Q343">
        <v>0</v>
      </c>
      <c r="R343">
        <v>0</v>
      </c>
      <c r="S343">
        <v>7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20.922222000000001</v>
      </c>
      <c r="Z343">
        <v>0</v>
      </c>
    </row>
    <row r="344" spans="1:26" x14ac:dyDescent="0.3">
      <c r="A344">
        <v>2664615</v>
      </c>
      <c r="B344">
        <v>1</v>
      </c>
      <c r="C344" t="s">
        <v>76</v>
      </c>
      <c r="D344" t="s">
        <v>80</v>
      </c>
      <c r="E344" t="s">
        <v>134</v>
      </c>
      <c r="F344" t="s">
        <v>1153</v>
      </c>
      <c r="G344" t="s">
        <v>260</v>
      </c>
      <c r="H344" t="s">
        <v>46</v>
      </c>
      <c r="I344" t="s">
        <v>129</v>
      </c>
      <c r="J344" t="s">
        <v>130</v>
      </c>
      <c r="K344" t="s">
        <v>141</v>
      </c>
      <c r="L344" t="s">
        <v>1154</v>
      </c>
      <c r="M344" t="s">
        <v>1155</v>
      </c>
      <c r="N344">
        <v>7.023055555</v>
      </c>
      <c r="O344">
        <v>0</v>
      </c>
      <c r="P344">
        <v>553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3883.749722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2664620</v>
      </c>
      <c r="B345">
        <v>1</v>
      </c>
      <c r="C345" t="s">
        <v>77</v>
      </c>
      <c r="D345" t="s">
        <v>108</v>
      </c>
      <c r="E345" t="s">
        <v>126</v>
      </c>
      <c r="F345" t="s">
        <v>1156</v>
      </c>
      <c r="G345" t="s">
        <v>169</v>
      </c>
      <c r="H345" t="s">
        <v>47</v>
      </c>
      <c r="I345" t="s">
        <v>129</v>
      </c>
      <c r="J345" t="s">
        <v>130</v>
      </c>
      <c r="K345" t="s">
        <v>131</v>
      </c>
      <c r="L345" t="s">
        <v>1157</v>
      </c>
      <c r="M345" t="s">
        <v>1158</v>
      </c>
      <c r="N345">
        <v>0.51</v>
      </c>
      <c r="O345">
        <v>3</v>
      </c>
      <c r="P345">
        <v>1368</v>
      </c>
      <c r="Q345">
        <v>0</v>
      </c>
      <c r="R345">
        <v>0</v>
      </c>
      <c r="S345">
        <v>0</v>
      </c>
      <c r="T345">
        <v>0</v>
      </c>
      <c r="U345">
        <v>1.53</v>
      </c>
      <c r="V345">
        <v>697.68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2664623</v>
      </c>
      <c r="B346">
        <v>1</v>
      </c>
      <c r="C346" t="s">
        <v>77</v>
      </c>
      <c r="D346" t="s">
        <v>124</v>
      </c>
      <c r="E346" t="s">
        <v>126</v>
      </c>
      <c r="F346" t="s">
        <v>1159</v>
      </c>
      <c r="G346" t="s">
        <v>169</v>
      </c>
      <c r="H346" t="s">
        <v>47</v>
      </c>
      <c r="I346" t="s">
        <v>129</v>
      </c>
      <c r="J346" t="s">
        <v>130</v>
      </c>
      <c r="K346" t="s">
        <v>131</v>
      </c>
      <c r="L346" t="s">
        <v>1160</v>
      </c>
      <c r="M346" t="s">
        <v>1161</v>
      </c>
      <c r="N346">
        <v>0.70166666600000005</v>
      </c>
      <c r="O346">
        <v>11</v>
      </c>
      <c r="P346">
        <v>1</v>
      </c>
      <c r="Q346">
        <v>0</v>
      </c>
      <c r="R346">
        <v>0</v>
      </c>
      <c r="S346">
        <v>0</v>
      </c>
      <c r="T346">
        <v>0</v>
      </c>
      <c r="U346">
        <v>7.7183330000000003</v>
      </c>
      <c r="V346">
        <v>0.70166700000000004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2664624</v>
      </c>
      <c r="B347">
        <v>1</v>
      </c>
      <c r="C347" t="s">
        <v>76</v>
      </c>
      <c r="D347" t="s">
        <v>78</v>
      </c>
      <c r="E347" t="s">
        <v>134</v>
      </c>
      <c r="F347" t="s">
        <v>1162</v>
      </c>
      <c r="G347" t="s">
        <v>140</v>
      </c>
      <c r="H347" t="s">
        <v>46</v>
      </c>
      <c r="I347" t="s">
        <v>129</v>
      </c>
      <c r="J347" t="s">
        <v>130</v>
      </c>
      <c r="K347" t="s">
        <v>141</v>
      </c>
      <c r="L347" t="s">
        <v>1163</v>
      </c>
      <c r="M347" t="s">
        <v>1164</v>
      </c>
      <c r="N347">
        <v>0.38055555499999999</v>
      </c>
      <c r="O347">
        <v>0</v>
      </c>
      <c r="P347">
        <v>271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103.130555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2664627</v>
      </c>
      <c r="B348">
        <v>1</v>
      </c>
      <c r="C348" t="s">
        <v>76</v>
      </c>
      <c r="D348" t="s">
        <v>90</v>
      </c>
      <c r="E348" t="s">
        <v>134</v>
      </c>
      <c r="F348" t="s">
        <v>1165</v>
      </c>
      <c r="G348" t="s">
        <v>140</v>
      </c>
      <c r="H348" t="s">
        <v>46</v>
      </c>
      <c r="I348" t="s">
        <v>129</v>
      </c>
      <c r="J348" t="s">
        <v>130</v>
      </c>
      <c r="K348" t="s">
        <v>141</v>
      </c>
      <c r="L348" t="s">
        <v>1166</v>
      </c>
      <c r="M348" t="s">
        <v>1167</v>
      </c>
      <c r="N348">
        <v>9.9924999999999997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129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1289.0325</v>
      </c>
    </row>
    <row r="349" spans="1:26" x14ac:dyDescent="0.3">
      <c r="A349">
        <v>2664642</v>
      </c>
      <c r="B349">
        <v>1</v>
      </c>
      <c r="C349" t="s">
        <v>77</v>
      </c>
      <c r="D349" t="s">
        <v>114</v>
      </c>
      <c r="E349" t="s">
        <v>156</v>
      </c>
      <c r="F349" t="s">
        <v>1168</v>
      </c>
      <c r="G349" t="s">
        <v>169</v>
      </c>
      <c r="H349" t="s">
        <v>47</v>
      </c>
      <c r="I349" t="s">
        <v>129</v>
      </c>
      <c r="J349" t="s">
        <v>130</v>
      </c>
      <c r="K349" t="s">
        <v>131</v>
      </c>
      <c r="L349" t="s">
        <v>1169</v>
      </c>
      <c r="M349" t="s">
        <v>1170</v>
      </c>
      <c r="N349">
        <v>0.85361111099999998</v>
      </c>
      <c r="O349">
        <v>11</v>
      </c>
      <c r="P349">
        <v>555</v>
      </c>
      <c r="Q349">
        <v>0</v>
      </c>
      <c r="R349">
        <v>0</v>
      </c>
      <c r="S349">
        <v>0</v>
      </c>
      <c r="T349">
        <v>0</v>
      </c>
      <c r="U349">
        <v>9.3897220000000008</v>
      </c>
      <c r="V349">
        <v>473.754167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2664660</v>
      </c>
      <c r="B350">
        <v>1</v>
      </c>
      <c r="C350" t="s">
        <v>76</v>
      </c>
      <c r="D350" t="s">
        <v>86</v>
      </c>
      <c r="E350" t="s">
        <v>172</v>
      </c>
      <c r="F350" t="s">
        <v>1171</v>
      </c>
      <c r="G350" t="s">
        <v>136</v>
      </c>
      <c r="H350" t="s">
        <v>46</v>
      </c>
      <c r="I350" t="s">
        <v>129</v>
      </c>
      <c r="J350" t="s">
        <v>130</v>
      </c>
      <c r="K350" t="s">
        <v>131</v>
      </c>
      <c r="L350" t="s">
        <v>1172</v>
      </c>
      <c r="M350" t="s">
        <v>1173</v>
      </c>
      <c r="N350">
        <v>1.6697222220000001</v>
      </c>
      <c r="O350">
        <v>0</v>
      </c>
      <c r="P350">
        <v>31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51.761389000000001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2664635</v>
      </c>
      <c r="B351">
        <v>1</v>
      </c>
      <c r="C351" t="s">
        <v>76</v>
      </c>
      <c r="D351" t="s">
        <v>89</v>
      </c>
      <c r="E351" t="s">
        <v>134</v>
      </c>
      <c r="F351" t="s">
        <v>1174</v>
      </c>
      <c r="G351" t="s">
        <v>240</v>
      </c>
      <c r="H351" t="s">
        <v>46</v>
      </c>
      <c r="I351" t="s">
        <v>129</v>
      </c>
      <c r="J351" t="s">
        <v>130</v>
      </c>
      <c r="K351" t="s">
        <v>131</v>
      </c>
      <c r="L351" t="s">
        <v>1175</v>
      </c>
      <c r="M351" t="s">
        <v>1176</v>
      </c>
      <c r="N351">
        <v>4.2138888879999996</v>
      </c>
      <c r="O351">
        <v>0</v>
      </c>
      <c r="P351">
        <v>70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294.97222199999999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2664633</v>
      </c>
      <c r="B352">
        <v>1</v>
      </c>
      <c r="C352" t="s">
        <v>76</v>
      </c>
      <c r="D352" t="s">
        <v>104</v>
      </c>
      <c r="E352" t="s">
        <v>210</v>
      </c>
      <c r="F352" t="s">
        <v>1177</v>
      </c>
      <c r="G352" t="s">
        <v>290</v>
      </c>
      <c r="H352" t="s">
        <v>46</v>
      </c>
      <c r="I352" t="s">
        <v>129</v>
      </c>
      <c r="J352" t="s">
        <v>130</v>
      </c>
      <c r="K352" t="s">
        <v>131</v>
      </c>
      <c r="L352" t="s">
        <v>1178</v>
      </c>
      <c r="M352" t="s">
        <v>1179</v>
      </c>
      <c r="N352">
        <v>5.8047222219999997</v>
      </c>
      <c r="O352">
        <v>0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5.8047219999999999</v>
      </c>
      <c r="Y352">
        <v>0</v>
      </c>
      <c r="Z352">
        <v>0</v>
      </c>
    </row>
    <row r="353" spans="1:26" x14ac:dyDescent="0.3">
      <c r="A353">
        <v>2664628</v>
      </c>
      <c r="B353">
        <v>1</v>
      </c>
      <c r="C353" t="s">
        <v>77</v>
      </c>
      <c r="D353" t="s">
        <v>109</v>
      </c>
      <c r="E353" t="s">
        <v>126</v>
      </c>
      <c r="F353" t="s">
        <v>1180</v>
      </c>
      <c r="G353" t="s">
        <v>169</v>
      </c>
      <c r="H353" t="s">
        <v>47</v>
      </c>
      <c r="I353" t="s">
        <v>247</v>
      </c>
      <c r="J353" t="s">
        <v>130</v>
      </c>
      <c r="K353" t="s">
        <v>131</v>
      </c>
      <c r="L353" t="s">
        <v>1181</v>
      </c>
      <c r="M353" t="s">
        <v>1182</v>
      </c>
      <c r="N353">
        <v>8.6111109999999994E-3</v>
      </c>
      <c r="O353">
        <v>1</v>
      </c>
      <c r="P353">
        <v>273</v>
      </c>
      <c r="Q353">
        <v>0</v>
      </c>
      <c r="R353">
        <v>0</v>
      </c>
      <c r="S353">
        <v>0</v>
      </c>
      <c r="T353">
        <v>0</v>
      </c>
      <c r="U353">
        <v>8.6110000000000006E-3</v>
      </c>
      <c r="V353">
        <v>2.3508330000000002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2664630</v>
      </c>
      <c r="B354">
        <v>1</v>
      </c>
      <c r="C354" t="s">
        <v>76</v>
      </c>
      <c r="D354" t="s">
        <v>99</v>
      </c>
      <c r="E354" t="s">
        <v>156</v>
      </c>
      <c r="F354" t="s">
        <v>1183</v>
      </c>
      <c r="G354" t="s">
        <v>260</v>
      </c>
      <c r="H354" t="s">
        <v>47</v>
      </c>
      <c r="I354" t="s">
        <v>129</v>
      </c>
      <c r="J354" t="s">
        <v>130</v>
      </c>
      <c r="K354" t="s">
        <v>141</v>
      </c>
      <c r="L354" t="s">
        <v>1184</v>
      </c>
      <c r="M354" t="s">
        <v>1185</v>
      </c>
      <c r="N354">
        <v>3.4472222220000002</v>
      </c>
      <c r="O354">
        <v>25</v>
      </c>
      <c r="P354">
        <v>660</v>
      </c>
      <c r="Q354">
        <v>0</v>
      </c>
      <c r="R354">
        <v>0</v>
      </c>
      <c r="S354">
        <v>0</v>
      </c>
      <c r="T354">
        <v>0</v>
      </c>
      <c r="U354">
        <v>86.180555999999996</v>
      </c>
      <c r="V354">
        <v>2275.166667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2664634</v>
      </c>
      <c r="B355">
        <v>1</v>
      </c>
      <c r="C355" t="s">
        <v>77</v>
      </c>
      <c r="D355" t="s">
        <v>109</v>
      </c>
      <c r="E355" t="s">
        <v>156</v>
      </c>
      <c r="F355" t="s">
        <v>1186</v>
      </c>
      <c r="G355" t="s">
        <v>140</v>
      </c>
      <c r="H355" t="s">
        <v>47</v>
      </c>
      <c r="I355" t="s">
        <v>129</v>
      </c>
      <c r="J355" t="s">
        <v>130</v>
      </c>
      <c r="K355" t="s">
        <v>141</v>
      </c>
      <c r="L355" t="s">
        <v>1187</v>
      </c>
      <c r="M355" t="s">
        <v>1188</v>
      </c>
      <c r="N355">
        <v>7.1908333329999996</v>
      </c>
      <c r="O355">
        <v>42</v>
      </c>
      <c r="P355">
        <v>1117</v>
      </c>
      <c r="Q355">
        <v>0</v>
      </c>
      <c r="R355">
        <v>0</v>
      </c>
      <c r="S355">
        <v>0</v>
      </c>
      <c r="T355">
        <v>0</v>
      </c>
      <c r="U355">
        <v>302.01499999999999</v>
      </c>
      <c r="V355">
        <v>8032.1608329999999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2664644</v>
      </c>
      <c r="B356">
        <v>1</v>
      </c>
      <c r="C356" t="s">
        <v>76</v>
      </c>
      <c r="D356" t="s">
        <v>89</v>
      </c>
      <c r="E356" t="s">
        <v>152</v>
      </c>
      <c r="F356" t="s">
        <v>1189</v>
      </c>
      <c r="G356" t="s">
        <v>169</v>
      </c>
      <c r="H356" t="s">
        <v>47</v>
      </c>
      <c r="I356" t="s">
        <v>129</v>
      </c>
      <c r="J356" t="s">
        <v>130</v>
      </c>
      <c r="K356" t="s">
        <v>131</v>
      </c>
      <c r="L356" t="s">
        <v>1190</v>
      </c>
      <c r="M356" t="s">
        <v>1191</v>
      </c>
      <c r="N356">
        <v>2.2233333329999998</v>
      </c>
      <c r="O356">
        <v>0</v>
      </c>
      <c r="P356">
        <v>132</v>
      </c>
      <c r="Q356">
        <v>0</v>
      </c>
      <c r="R356">
        <v>0</v>
      </c>
      <c r="S356">
        <v>5</v>
      </c>
      <c r="T356">
        <v>22</v>
      </c>
      <c r="U356">
        <v>0</v>
      </c>
      <c r="V356">
        <v>293.48</v>
      </c>
      <c r="W356">
        <v>0</v>
      </c>
      <c r="X356">
        <v>0</v>
      </c>
      <c r="Y356">
        <v>11.116667</v>
      </c>
      <c r="Z356">
        <v>48.913333000000002</v>
      </c>
    </row>
    <row r="357" spans="1:26" x14ac:dyDescent="0.3">
      <c r="A357">
        <v>2664647</v>
      </c>
      <c r="B357">
        <v>1</v>
      </c>
      <c r="C357" t="s">
        <v>76</v>
      </c>
      <c r="D357" t="s">
        <v>90</v>
      </c>
      <c r="E357" t="s">
        <v>126</v>
      </c>
      <c r="F357" t="s">
        <v>1192</v>
      </c>
      <c r="G357" t="s">
        <v>128</v>
      </c>
      <c r="H357" t="s">
        <v>47</v>
      </c>
      <c r="I357" t="s">
        <v>129</v>
      </c>
      <c r="J357" t="s">
        <v>130</v>
      </c>
      <c r="K357" t="s">
        <v>131</v>
      </c>
      <c r="L357" t="s">
        <v>1193</v>
      </c>
      <c r="M357" t="s">
        <v>1194</v>
      </c>
      <c r="N357">
        <v>6.1622222219999996</v>
      </c>
      <c r="O357">
        <v>0</v>
      </c>
      <c r="P357">
        <v>14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86.271111000000005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2664589</v>
      </c>
      <c r="B358">
        <v>2</v>
      </c>
      <c r="C358" t="s">
        <v>76</v>
      </c>
      <c r="D358" t="s">
        <v>79</v>
      </c>
      <c r="E358" t="s">
        <v>126</v>
      </c>
      <c r="F358" t="s">
        <v>1195</v>
      </c>
      <c r="G358" t="s">
        <v>169</v>
      </c>
      <c r="H358" t="s">
        <v>47</v>
      </c>
      <c r="I358" t="s">
        <v>129</v>
      </c>
      <c r="J358" t="s">
        <v>130</v>
      </c>
      <c r="K358" t="s">
        <v>131</v>
      </c>
      <c r="L358" t="s">
        <v>1092</v>
      </c>
      <c r="M358" t="s">
        <v>1196</v>
      </c>
      <c r="N358">
        <v>3.4808333330000001</v>
      </c>
      <c r="O358">
        <v>45</v>
      </c>
      <c r="P358">
        <v>173</v>
      </c>
      <c r="Q358">
        <v>0</v>
      </c>
      <c r="R358">
        <v>0</v>
      </c>
      <c r="S358">
        <v>0</v>
      </c>
      <c r="T358">
        <v>0</v>
      </c>
      <c r="U358">
        <v>156.63749999999999</v>
      </c>
      <c r="V358">
        <v>602.184167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2664645</v>
      </c>
      <c r="B359">
        <v>1</v>
      </c>
      <c r="C359" t="s">
        <v>77</v>
      </c>
      <c r="D359" t="s">
        <v>124</v>
      </c>
      <c r="E359" t="s">
        <v>126</v>
      </c>
      <c r="F359" t="s">
        <v>1197</v>
      </c>
      <c r="G359" t="s">
        <v>158</v>
      </c>
      <c r="H359" t="s">
        <v>47</v>
      </c>
      <c r="I359" t="s">
        <v>129</v>
      </c>
      <c r="J359" t="s">
        <v>130</v>
      </c>
      <c r="K359" t="s">
        <v>131</v>
      </c>
      <c r="L359" t="s">
        <v>1198</v>
      </c>
      <c r="M359" t="s">
        <v>1199</v>
      </c>
      <c r="N359">
        <v>1.2324999999999999</v>
      </c>
      <c r="O359">
        <v>0</v>
      </c>
      <c r="P359">
        <v>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172.55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2664655</v>
      </c>
      <c r="B360">
        <v>1</v>
      </c>
      <c r="C360" t="s">
        <v>76</v>
      </c>
      <c r="D360" t="s">
        <v>91</v>
      </c>
      <c r="E360" t="s">
        <v>126</v>
      </c>
      <c r="F360" t="s">
        <v>1200</v>
      </c>
      <c r="G360" t="s">
        <v>128</v>
      </c>
      <c r="H360" t="s">
        <v>47</v>
      </c>
      <c r="I360" t="s">
        <v>129</v>
      </c>
      <c r="J360" t="s">
        <v>130</v>
      </c>
      <c r="K360" t="s">
        <v>131</v>
      </c>
      <c r="L360" t="s">
        <v>1201</v>
      </c>
      <c r="M360" t="s">
        <v>1202</v>
      </c>
      <c r="N360">
        <v>3.8311111109999998</v>
      </c>
      <c r="O360">
        <v>1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3.8311109999999999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2664654</v>
      </c>
      <c r="B361">
        <v>1</v>
      </c>
      <c r="C361" t="s">
        <v>76</v>
      </c>
      <c r="D361" t="s">
        <v>89</v>
      </c>
      <c r="E361" t="s">
        <v>134</v>
      </c>
      <c r="F361" t="s">
        <v>1203</v>
      </c>
      <c r="G361" t="s">
        <v>240</v>
      </c>
      <c r="H361" t="s">
        <v>46</v>
      </c>
      <c r="I361" t="s">
        <v>129</v>
      </c>
      <c r="J361" t="s">
        <v>130</v>
      </c>
      <c r="K361" t="s">
        <v>131</v>
      </c>
      <c r="L361" t="s">
        <v>1204</v>
      </c>
      <c r="M361" t="s">
        <v>1205</v>
      </c>
      <c r="N361">
        <v>9.4241666659999996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77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725.66083300000003</v>
      </c>
    </row>
    <row r="362" spans="1:26" x14ac:dyDescent="0.3">
      <c r="A362">
        <v>2664650</v>
      </c>
      <c r="B362">
        <v>1</v>
      </c>
      <c r="C362" t="s">
        <v>76</v>
      </c>
      <c r="D362" t="s">
        <v>102</v>
      </c>
      <c r="E362" t="s">
        <v>152</v>
      </c>
      <c r="F362" t="s">
        <v>1206</v>
      </c>
      <c r="G362" t="s">
        <v>158</v>
      </c>
      <c r="H362" t="s">
        <v>47</v>
      </c>
      <c r="I362" t="s">
        <v>129</v>
      </c>
      <c r="J362" t="s">
        <v>130</v>
      </c>
      <c r="K362" t="s">
        <v>131</v>
      </c>
      <c r="L362" t="s">
        <v>1207</v>
      </c>
      <c r="M362" t="s">
        <v>1208</v>
      </c>
      <c r="N362">
        <v>0.376111111</v>
      </c>
      <c r="O362">
        <v>9</v>
      </c>
      <c r="P362">
        <v>68</v>
      </c>
      <c r="Q362">
        <v>9</v>
      </c>
      <c r="R362">
        <v>36</v>
      </c>
      <c r="S362">
        <v>0</v>
      </c>
      <c r="T362">
        <v>61</v>
      </c>
      <c r="U362">
        <v>3.3849999999999998</v>
      </c>
      <c r="V362">
        <v>25.575555999999999</v>
      </c>
      <c r="W362">
        <v>3.3849999999999998</v>
      </c>
      <c r="X362">
        <v>13.54</v>
      </c>
      <c r="Y362">
        <v>0</v>
      </c>
      <c r="Z362">
        <v>22.942778000000001</v>
      </c>
    </row>
    <row r="363" spans="1:26" x14ac:dyDescent="0.3">
      <c r="A363">
        <v>2664656</v>
      </c>
      <c r="B363">
        <v>1</v>
      </c>
      <c r="C363" t="s">
        <v>76</v>
      </c>
      <c r="D363" t="s">
        <v>100</v>
      </c>
      <c r="E363" t="s">
        <v>156</v>
      </c>
      <c r="F363" t="s">
        <v>1209</v>
      </c>
      <c r="G363" t="s">
        <v>169</v>
      </c>
      <c r="H363" t="s">
        <v>47</v>
      </c>
      <c r="I363" t="s">
        <v>129</v>
      </c>
      <c r="J363" t="s">
        <v>130</v>
      </c>
      <c r="K363" t="s">
        <v>131</v>
      </c>
      <c r="L363" t="s">
        <v>1210</v>
      </c>
      <c r="M363" t="s">
        <v>1211</v>
      </c>
      <c r="N363">
        <v>0.137222222</v>
      </c>
      <c r="O363">
        <v>225</v>
      </c>
      <c r="P363">
        <v>3806</v>
      </c>
      <c r="Q363">
        <v>0</v>
      </c>
      <c r="R363">
        <v>0</v>
      </c>
      <c r="S363">
        <v>0</v>
      </c>
      <c r="T363">
        <v>0</v>
      </c>
      <c r="U363">
        <v>30.875</v>
      </c>
      <c r="V363">
        <v>522.26777700000002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2664661</v>
      </c>
      <c r="B364">
        <v>1</v>
      </c>
      <c r="C364" t="s">
        <v>76</v>
      </c>
      <c r="D364" t="s">
        <v>104</v>
      </c>
      <c r="E364" t="s">
        <v>156</v>
      </c>
      <c r="F364" t="s">
        <v>1212</v>
      </c>
      <c r="G364" t="s">
        <v>169</v>
      </c>
      <c r="H364" t="s">
        <v>47</v>
      </c>
      <c r="I364" t="s">
        <v>129</v>
      </c>
      <c r="J364" t="s">
        <v>130</v>
      </c>
      <c r="K364" t="s">
        <v>131</v>
      </c>
      <c r="L364" t="s">
        <v>1213</v>
      </c>
      <c r="M364" t="s">
        <v>1214</v>
      </c>
      <c r="N364">
        <v>0.50277777700000004</v>
      </c>
      <c r="O364">
        <v>0</v>
      </c>
      <c r="P364">
        <v>0</v>
      </c>
      <c r="Q364">
        <v>8</v>
      </c>
      <c r="R364">
        <v>1123</v>
      </c>
      <c r="S364">
        <v>0</v>
      </c>
      <c r="T364">
        <v>0</v>
      </c>
      <c r="U364">
        <v>0</v>
      </c>
      <c r="V364">
        <v>0</v>
      </c>
      <c r="W364">
        <v>4.0222220000000002</v>
      </c>
      <c r="X364">
        <v>564.61944400000004</v>
      </c>
      <c r="Y364">
        <v>0</v>
      </c>
      <c r="Z364">
        <v>0</v>
      </c>
    </row>
    <row r="365" spans="1:26" x14ac:dyDescent="0.3">
      <c r="A365">
        <v>2664665</v>
      </c>
      <c r="B365">
        <v>1</v>
      </c>
      <c r="C365" t="s">
        <v>77</v>
      </c>
      <c r="D365" t="s">
        <v>123</v>
      </c>
      <c r="E365" t="s">
        <v>126</v>
      </c>
      <c r="F365" t="s">
        <v>1215</v>
      </c>
      <c r="G365" t="s">
        <v>169</v>
      </c>
      <c r="H365" t="s">
        <v>47</v>
      </c>
      <c r="I365" t="s">
        <v>129</v>
      </c>
      <c r="J365" t="s">
        <v>130</v>
      </c>
      <c r="K365" t="s">
        <v>131</v>
      </c>
      <c r="L365" t="s">
        <v>1216</v>
      </c>
      <c r="M365" t="s">
        <v>1217</v>
      </c>
      <c r="N365">
        <v>1.3344444440000001</v>
      </c>
      <c r="O365">
        <v>13</v>
      </c>
      <c r="P365">
        <v>219</v>
      </c>
      <c r="Q365">
        <v>0</v>
      </c>
      <c r="R365">
        <v>0</v>
      </c>
      <c r="S365">
        <v>0</v>
      </c>
      <c r="T365">
        <v>0</v>
      </c>
      <c r="U365">
        <v>17.347778000000002</v>
      </c>
      <c r="V365">
        <v>292.24333300000001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2664663</v>
      </c>
      <c r="B366">
        <v>1</v>
      </c>
      <c r="C366" t="s">
        <v>76</v>
      </c>
      <c r="D366" t="s">
        <v>90</v>
      </c>
      <c r="E366" t="s">
        <v>144</v>
      </c>
      <c r="F366" t="s">
        <v>1218</v>
      </c>
      <c r="G366" t="s">
        <v>146</v>
      </c>
      <c r="H366" t="s">
        <v>46</v>
      </c>
      <c r="I366" t="s">
        <v>129</v>
      </c>
      <c r="J366" t="s">
        <v>130</v>
      </c>
      <c r="K366" t="s">
        <v>131</v>
      </c>
      <c r="L366" t="s">
        <v>1219</v>
      </c>
      <c r="M366" t="s">
        <v>1220</v>
      </c>
      <c r="N366">
        <v>0.82638888799999999</v>
      </c>
      <c r="O366">
        <v>0</v>
      </c>
      <c r="P366">
        <v>84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69.416667000000004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2664662</v>
      </c>
      <c r="B367">
        <v>1</v>
      </c>
      <c r="C367" t="s">
        <v>76</v>
      </c>
      <c r="D367" t="s">
        <v>79</v>
      </c>
      <c r="E367" t="s">
        <v>134</v>
      </c>
      <c r="F367" t="s">
        <v>1221</v>
      </c>
      <c r="G367" t="s">
        <v>146</v>
      </c>
      <c r="H367" t="s">
        <v>46</v>
      </c>
      <c r="I367" t="s">
        <v>247</v>
      </c>
      <c r="J367" t="s">
        <v>130</v>
      </c>
      <c r="K367" t="s">
        <v>131</v>
      </c>
      <c r="L367" t="s">
        <v>1222</v>
      </c>
      <c r="M367" t="s">
        <v>1223</v>
      </c>
      <c r="N367">
        <v>3.0555555000000002E-2</v>
      </c>
      <c r="O367">
        <v>0</v>
      </c>
      <c r="P367">
        <v>357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10.908333000000001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2664664</v>
      </c>
      <c r="B368">
        <v>1</v>
      </c>
      <c r="C368" t="s">
        <v>76</v>
      </c>
      <c r="D368" t="s">
        <v>82</v>
      </c>
      <c r="E368" t="s">
        <v>134</v>
      </c>
      <c r="F368" t="s">
        <v>1224</v>
      </c>
      <c r="G368" t="s">
        <v>260</v>
      </c>
      <c r="H368" t="s">
        <v>46</v>
      </c>
      <c r="I368" t="s">
        <v>129</v>
      </c>
      <c r="J368" t="s">
        <v>130</v>
      </c>
      <c r="K368" t="s">
        <v>141</v>
      </c>
      <c r="L368" t="s">
        <v>1225</v>
      </c>
      <c r="M368" t="s">
        <v>1226</v>
      </c>
      <c r="N368">
        <v>3.7766666660000001</v>
      </c>
      <c r="O368">
        <v>0</v>
      </c>
      <c r="P368">
        <v>34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128.406667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2664702</v>
      </c>
      <c r="B369">
        <v>1</v>
      </c>
      <c r="C369" t="s">
        <v>76</v>
      </c>
      <c r="D369" t="s">
        <v>79</v>
      </c>
      <c r="E369" t="s">
        <v>144</v>
      </c>
      <c r="F369" t="s">
        <v>1227</v>
      </c>
      <c r="G369" t="s">
        <v>140</v>
      </c>
      <c r="H369" t="s">
        <v>46</v>
      </c>
      <c r="I369" t="s">
        <v>129</v>
      </c>
      <c r="J369" t="s">
        <v>130</v>
      </c>
      <c r="K369" t="s">
        <v>141</v>
      </c>
      <c r="L369" t="s">
        <v>1223</v>
      </c>
      <c r="M369" t="s">
        <v>1228</v>
      </c>
      <c r="N369">
        <v>5.2708333329999997</v>
      </c>
      <c r="O369">
        <v>0</v>
      </c>
      <c r="P369">
        <v>46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242.45833300000001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2664706</v>
      </c>
      <c r="B370">
        <v>1</v>
      </c>
      <c r="C370" t="s">
        <v>76</v>
      </c>
      <c r="D370" t="s">
        <v>79</v>
      </c>
      <c r="E370" t="s">
        <v>144</v>
      </c>
      <c r="F370" t="s">
        <v>1229</v>
      </c>
      <c r="G370" t="s">
        <v>140</v>
      </c>
      <c r="H370" t="s">
        <v>46</v>
      </c>
      <c r="I370" t="s">
        <v>129</v>
      </c>
      <c r="J370" t="s">
        <v>130</v>
      </c>
      <c r="K370" t="s">
        <v>141</v>
      </c>
      <c r="L370" t="s">
        <v>1223</v>
      </c>
      <c r="M370" t="s">
        <v>1230</v>
      </c>
      <c r="N370">
        <v>5.8394444439999997</v>
      </c>
      <c r="O370">
        <v>0</v>
      </c>
      <c r="P370">
        <v>109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636.49944400000004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2664669</v>
      </c>
      <c r="B371">
        <v>1</v>
      </c>
      <c r="C371" t="s">
        <v>77</v>
      </c>
      <c r="D371" t="s">
        <v>116</v>
      </c>
      <c r="E371" t="s">
        <v>134</v>
      </c>
      <c r="F371" t="s">
        <v>1231</v>
      </c>
      <c r="G371" t="s">
        <v>146</v>
      </c>
      <c r="H371" t="s">
        <v>46</v>
      </c>
      <c r="I371" t="s">
        <v>129</v>
      </c>
      <c r="J371" t="s">
        <v>130</v>
      </c>
      <c r="K371" t="s">
        <v>131</v>
      </c>
      <c r="L371" t="s">
        <v>1232</v>
      </c>
      <c r="M371" t="s">
        <v>1233</v>
      </c>
      <c r="N371">
        <v>0.19277777700000001</v>
      </c>
      <c r="O371">
        <v>0</v>
      </c>
      <c r="P371">
        <v>105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20.241667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2664715</v>
      </c>
      <c r="B372">
        <v>1</v>
      </c>
      <c r="C372" t="s">
        <v>76</v>
      </c>
      <c r="D372" t="s">
        <v>89</v>
      </c>
      <c r="E372" t="s">
        <v>210</v>
      </c>
      <c r="F372" t="s">
        <v>1234</v>
      </c>
      <c r="G372" t="s">
        <v>627</v>
      </c>
      <c r="H372" t="s">
        <v>46</v>
      </c>
      <c r="I372" t="s">
        <v>129</v>
      </c>
      <c r="J372" t="s">
        <v>130</v>
      </c>
      <c r="K372" t="s">
        <v>131</v>
      </c>
      <c r="L372" t="s">
        <v>1235</v>
      </c>
      <c r="M372" t="s">
        <v>1236</v>
      </c>
      <c r="N372">
        <v>4.2561111110000001</v>
      </c>
      <c r="O372">
        <v>0</v>
      </c>
      <c r="P372">
        <v>4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17.024443999999999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2664670</v>
      </c>
      <c r="B373">
        <v>1</v>
      </c>
      <c r="C373" t="s">
        <v>76</v>
      </c>
      <c r="D373" t="s">
        <v>88</v>
      </c>
      <c r="E373" t="s">
        <v>144</v>
      </c>
      <c r="F373" t="s">
        <v>1237</v>
      </c>
      <c r="G373" t="s">
        <v>140</v>
      </c>
      <c r="H373" t="s">
        <v>46</v>
      </c>
      <c r="I373" t="s">
        <v>129</v>
      </c>
      <c r="J373" t="s">
        <v>130</v>
      </c>
      <c r="K373" t="s">
        <v>141</v>
      </c>
      <c r="L373" t="s">
        <v>1238</v>
      </c>
      <c r="M373" t="s">
        <v>1239</v>
      </c>
      <c r="N373">
        <v>4.1686111109999997</v>
      </c>
      <c r="O373">
        <v>0</v>
      </c>
      <c r="P373">
        <v>40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166.74444399999999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2664671</v>
      </c>
      <c r="B374">
        <v>1</v>
      </c>
      <c r="C374" t="s">
        <v>76</v>
      </c>
      <c r="D374" t="s">
        <v>79</v>
      </c>
      <c r="E374" t="s">
        <v>156</v>
      </c>
      <c r="F374" t="s">
        <v>1240</v>
      </c>
      <c r="G374" t="s">
        <v>140</v>
      </c>
      <c r="H374" t="s">
        <v>47</v>
      </c>
      <c r="I374" t="s">
        <v>129</v>
      </c>
      <c r="J374" t="s">
        <v>130</v>
      </c>
      <c r="K374" t="s">
        <v>141</v>
      </c>
      <c r="L374" t="s">
        <v>1241</v>
      </c>
      <c r="M374" t="s">
        <v>1242</v>
      </c>
      <c r="N374">
        <v>2.514444444</v>
      </c>
      <c r="O374">
        <v>9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22.63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2664674</v>
      </c>
      <c r="B375">
        <v>1</v>
      </c>
      <c r="C375" t="s">
        <v>76</v>
      </c>
      <c r="D375" t="s">
        <v>82</v>
      </c>
      <c r="E375" t="s">
        <v>134</v>
      </c>
      <c r="F375" t="s">
        <v>369</v>
      </c>
      <c r="G375" t="s">
        <v>260</v>
      </c>
      <c r="H375" t="s">
        <v>46</v>
      </c>
      <c r="I375" t="s">
        <v>129</v>
      </c>
      <c r="J375" t="s">
        <v>130</v>
      </c>
      <c r="K375" t="s">
        <v>141</v>
      </c>
      <c r="L375" t="s">
        <v>1243</v>
      </c>
      <c r="M375" t="s">
        <v>1244</v>
      </c>
      <c r="N375">
        <v>3.145</v>
      </c>
      <c r="O375">
        <v>0</v>
      </c>
      <c r="P375">
        <v>137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430.86500000000001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2664676</v>
      </c>
      <c r="B376">
        <v>1</v>
      </c>
      <c r="C376" t="s">
        <v>77</v>
      </c>
      <c r="D376" t="s">
        <v>108</v>
      </c>
      <c r="E376" t="s">
        <v>156</v>
      </c>
      <c r="F376" t="s">
        <v>1245</v>
      </c>
      <c r="G376" t="s">
        <v>169</v>
      </c>
      <c r="H376" t="s">
        <v>47</v>
      </c>
      <c r="I376" t="s">
        <v>129</v>
      </c>
      <c r="J376" t="s">
        <v>130</v>
      </c>
      <c r="K376" t="s">
        <v>131</v>
      </c>
      <c r="L376" t="s">
        <v>1246</v>
      </c>
      <c r="M376" t="s">
        <v>1247</v>
      </c>
      <c r="N376">
        <v>0.59555555500000001</v>
      </c>
      <c r="O376">
        <v>6</v>
      </c>
      <c r="P376">
        <v>108</v>
      </c>
      <c r="Q376">
        <v>0</v>
      </c>
      <c r="R376">
        <v>0</v>
      </c>
      <c r="S376">
        <v>0</v>
      </c>
      <c r="T376">
        <v>0</v>
      </c>
      <c r="U376">
        <v>3.5733329999999999</v>
      </c>
      <c r="V376">
        <v>64.319999999999993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2664677</v>
      </c>
      <c r="B377">
        <v>1</v>
      </c>
      <c r="C377" t="s">
        <v>76</v>
      </c>
      <c r="D377" t="s">
        <v>97</v>
      </c>
      <c r="E377" t="s">
        <v>144</v>
      </c>
      <c r="F377" t="s">
        <v>1248</v>
      </c>
      <c r="G377" t="s">
        <v>146</v>
      </c>
      <c r="H377" t="s">
        <v>46</v>
      </c>
      <c r="I377" t="s">
        <v>129</v>
      </c>
      <c r="J377" t="s">
        <v>130</v>
      </c>
      <c r="K377" t="s">
        <v>131</v>
      </c>
      <c r="L377" t="s">
        <v>1249</v>
      </c>
      <c r="M377" t="s">
        <v>1250</v>
      </c>
      <c r="N377">
        <v>0.90666666600000001</v>
      </c>
      <c r="O377">
        <v>0</v>
      </c>
      <c r="P377">
        <v>131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118.77333299999999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2664684</v>
      </c>
      <c r="B378">
        <v>1</v>
      </c>
      <c r="C378" t="s">
        <v>77</v>
      </c>
      <c r="D378" t="s">
        <v>114</v>
      </c>
      <c r="E378" t="s">
        <v>210</v>
      </c>
      <c r="F378" t="s">
        <v>1251</v>
      </c>
      <c r="G378" t="s">
        <v>212</v>
      </c>
      <c r="H378" t="s">
        <v>46</v>
      </c>
      <c r="I378" t="s">
        <v>129</v>
      </c>
      <c r="J378" t="s">
        <v>130</v>
      </c>
      <c r="K378" t="s">
        <v>131</v>
      </c>
      <c r="L378" t="s">
        <v>1252</v>
      </c>
      <c r="M378" t="s">
        <v>1253</v>
      </c>
      <c r="N378">
        <v>9.1847222219999995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9.1847220000000007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2664678</v>
      </c>
      <c r="B379">
        <v>1</v>
      </c>
      <c r="C379" t="s">
        <v>76</v>
      </c>
      <c r="D379" t="s">
        <v>104</v>
      </c>
      <c r="E379" t="s">
        <v>156</v>
      </c>
      <c r="F379" t="s">
        <v>955</v>
      </c>
      <c r="G379" t="s">
        <v>169</v>
      </c>
      <c r="H379" t="s">
        <v>47</v>
      </c>
      <c r="I379" t="s">
        <v>129</v>
      </c>
      <c r="J379" t="s">
        <v>130</v>
      </c>
      <c r="K379" t="s">
        <v>131</v>
      </c>
      <c r="L379" t="s">
        <v>1254</v>
      </c>
      <c r="M379" t="s">
        <v>1255</v>
      </c>
      <c r="N379">
        <v>0.46944444400000002</v>
      </c>
      <c r="O379">
        <v>0</v>
      </c>
      <c r="P379">
        <v>0</v>
      </c>
      <c r="Q379">
        <v>1</v>
      </c>
      <c r="R379">
        <v>447</v>
      </c>
      <c r="S379">
        <v>2</v>
      </c>
      <c r="T379">
        <v>500</v>
      </c>
      <c r="U379">
        <v>0</v>
      </c>
      <c r="V379">
        <v>0</v>
      </c>
      <c r="W379">
        <v>0.46944399999999997</v>
      </c>
      <c r="X379">
        <v>209.841666</v>
      </c>
      <c r="Y379">
        <v>0.93888899999999997</v>
      </c>
      <c r="Z379">
        <v>234.72222199999999</v>
      </c>
    </row>
    <row r="380" spans="1:26" x14ac:dyDescent="0.3">
      <c r="A380">
        <v>2664708</v>
      </c>
      <c r="B380">
        <v>1</v>
      </c>
      <c r="C380" t="s">
        <v>76</v>
      </c>
      <c r="D380" t="s">
        <v>100</v>
      </c>
      <c r="E380" t="s">
        <v>156</v>
      </c>
      <c r="F380" t="s">
        <v>1256</v>
      </c>
      <c r="G380" t="s">
        <v>140</v>
      </c>
      <c r="H380" t="s">
        <v>47</v>
      </c>
      <c r="I380" t="s">
        <v>129</v>
      </c>
      <c r="J380" t="s">
        <v>130</v>
      </c>
      <c r="K380" t="s">
        <v>141</v>
      </c>
      <c r="L380" t="s">
        <v>1257</v>
      </c>
      <c r="M380" t="s">
        <v>1258</v>
      </c>
      <c r="N380">
        <v>2.301666666</v>
      </c>
      <c r="O380">
        <v>52</v>
      </c>
      <c r="P380">
        <v>332</v>
      </c>
      <c r="Q380">
        <v>0</v>
      </c>
      <c r="R380">
        <v>0</v>
      </c>
      <c r="S380">
        <v>0</v>
      </c>
      <c r="T380">
        <v>0</v>
      </c>
      <c r="U380">
        <v>119.686667</v>
      </c>
      <c r="V380">
        <v>764.15333299999998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2664682</v>
      </c>
      <c r="B381">
        <v>1</v>
      </c>
      <c r="C381" t="s">
        <v>76</v>
      </c>
      <c r="D381" t="s">
        <v>80</v>
      </c>
      <c r="E381" t="s">
        <v>156</v>
      </c>
      <c r="F381" t="s">
        <v>1259</v>
      </c>
      <c r="G381" t="s">
        <v>169</v>
      </c>
      <c r="H381" t="s">
        <v>47</v>
      </c>
      <c r="I381" t="s">
        <v>129</v>
      </c>
      <c r="J381" t="s">
        <v>130</v>
      </c>
      <c r="K381" t="s">
        <v>131</v>
      </c>
      <c r="L381" t="s">
        <v>1260</v>
      </c>
      <c r="M381" t="s">
        <v>1261</v>
      </c>
      <c r="N381">
        <v>0.123611111</v>
      </c>
      <c r="O381">
        <v>56</v>
      </c>
      <c r="P381">
        <v>2267</v>
      </c>
      <c r="Q381">
        <v>0</v>
      </c>
      <c r="R381">
        <v>0</v>
      </c>
      <c r="S381">
        <v>0</v>
      </c>
      <c r="T381">
        <v>0</v>
      </c>
      <c r="U381">
        <v>6.9222219999999997</v>
      </c>
      <c r="V381">
        <v>280.22638899999998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2664683</v>
      </c>
      <c r="B382">
        <v>1</v>
      </c>
      <c r="C382" t="s">
        <v>77</v>
      </c>
      <c r="D382" t="s">
        <v>111</v>
      </c>
      <c r="E382" t="s">
        <v>126</v>
      </c>
      <c r="F382" t="s">
        <v>1262</v>
      </c>
      <c r="G382" t="s">
        <v>128</v>
      </c>
      <c r="H382" t="s">
        <v>47</v>
      </c>
      <c r="I382" t="s">
        <v>129</v>
      </c>
      <c r="J382" t="s">
        <v>130</v>
      </c>
      <c r="K382" t="s">
        <v>131</v>
      </c>
      <c r="L382" t="s">
        <v>1263</v>
      </c>
      <c r="M382" t="s">
        <v>1264</v>
      </c>
      <c r="N382">
        <v>3.6463888880000002</v>
      </c>
      <c r="O382">
        <v>0</v>
      </c>
      <c r="P382">
        <v>0</v>
      </c>
      <c r="Q382">
        <v>0</v>
      </c>
      <c r="R382">
        <v>0</v>
      </c>
      <c r="S382">
        <v>4</v>
      </c>
      <c r="T382">
        <v>275</v>
      </c>
      <c r="U382">
        <v>0</v>
      </c>
      <c r="V382">
        <v>0</v>
      </c>
      <c r="W382">
        <v>0</v>
      </c>
      <c r="X382">
        <v>0</v>
      </c>
      <c r="Y382">
        <v>14.585556</v>
      </c>
      <c r="Z382">
        <v>1002.756944</v>
      </c>
    </row>
    <row r="383" spans="1:26" x14ac:dyDescent="0.3">
      <c r="A383">
        <v>2664696</v>
      </c>
      <c r="B383">
        <v>1</v>
      </c>
      <c r="C383" t="s">
        <v>76</v>
      </c>
      <c r="D383" t="s">
        <v>102</v>
      </c>
      <c r="E383" t="s">
        <v>144</v>
      </c>
      <c r="F383" t="s">
        <v>1265</v>
      </c>
      <c r="G383" t="s">
        <v>406</v>
      </c>
      <c r="H383" t="s">
        <v>46</v>
      </c>
      <c r="I383" t="s">
        <v>129</v>
      </c>
      <c r="J383" t="s">
        <v>130</v>
      </c>
      <c r="K383" t="s">
        <v>131</v>
      </c>
      <c r="L383" t="s">
        <v>1266</v>
      </c>
      <c r="M383" t="s">
        <v>1267</v>
      </c>
      <c r="N383">
        <v>1.279722222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38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48.629443999999999</v>
      </c>
    </row>
    <row r="384" spans="1:26" x14ac:dyDescent="0.3">
      <c r="A384">
        <v>2664693</v>
      </c>
      <c r="B384">
        <v>1</v>
      </c>
      <c r="C384" t="s">
        <v>77</v>
      </c>
      <c r="D384" t="s">
        <v>124</v>
      </c>
      <c r="E384" t="s">
        <v>156</v>
      </c>
      <c r="F384" t="s">
        <v>1268</v>
      </c>
      <c r="G384" t="s">
        <v>169</v>
      </c>
      <c r="H384" t="s">
        <v>47</v>
      </c>
      <c r="I384" t="s">
        <v>129</v>
      </c>
      <c r="J384" t="s">
        <v>130</v>
      </c>
      <c r="K384" t="s">
        <v>131</v>
      </c>
      <c r="L384" t="s">
        <v>1269</v>
      </c>
      <c r="M384" t="s">
        <v>1270</v>
      </c>
      <c r="N384">
        <v>0.133333333</v>
      </c>
      <c r="O384">
        <v>12</v>
      </c>
      <c r="P384">
        <v>683</v>
      </c>
      <c r="Q384">
        <v>0</v>
      </c>
      <c r="R384">
        <v>0</v>
      </c>
      <c r="S384">
        <v>0</v>
      </c>
      <c r="T384">
        <v>0</v>
      </c>
      <c r="U384">
        <v>1.6</v>
      </c>
      <c r="V384">
        <v>91.066665999999998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2664697</v>
      </c>
      <c r="B385">
        <v>1</v>
      </c>
      <c r="C385" t="s">
        <v>76</v>
      </c>
      <c r="D385" t="s">
        <v>81</v>
      </c>
      <c r="E385" t="s">
        <v>172</v>
      </c>
      <c r="F385" t="s">
        <v>1271</v>
      </c>
      <c r="G385" t="s">
        <v>306</v>
      </c>
      <c r="H385" t="s">
        <v>46</v>
      </c>
      <c r="I385" t="s">
        <v>129</v>
      </c>
      <c r="J385" t="s">
        <v>15</v>
      </c>
      <c r="K385" t="s">
        <v>131</v>
      </c>
      <c r="L385" t="s">
        <v>1272</v>
      </c>
      <c r="M385" t="s">
        <v>1273</v>
      </c>
      <c r="N385">
        <v>5.4519444439999996</v>
      </c>
      <c r="O385">
        <v>0</v>
      </c>
      <c r="P385">
        <v>45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245.33750000000001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2664694</v>
      </c>
      <c r="B386">
        <v>1</v>
      </c>
      <c r="C386" t="s">
        <v>77</v>
      </c>
      <c r="D386" t="s">
        <v>114</v>
      </c>
      <c r="E386" t="s">
        <v>156</v>
      </c>
      <c r="F386" t="s">
        <v>1274</v>
      </c>
      <c r="G386" t="s">
        <v>169</v>
      </c>
      <c r="H386" t="s">
        <v>47</v>
      </c>
      <c r="I386" t="s">
        <v>129</v>
      </c>
      <c r="J386" t="s">
        <v>130</v>
      </c>
      <c r="K386" t="s">
        <v>131</v>
      </c>
      <c r="L386" t="s">
        <v>1275</v>
      </c>
      <c r="M386" t="s">
        <v>1276</v>
      </c>
      <c r="N386">
        <v>1.0725</v>
      </c>
      <c r="O386">
        <v>1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1.0725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2664713</v>
      </c>
      <c r="B387">
        <v>1</v>
      </c>
      <c r="C387" t="s">
        <v>76</v>
      </c>
      <c r="D387" t="s">
        <v>79</v>
      </c>
      <c r="E387" t="s">
        <v>126</v>
      </c>
      <c r="F387" t="s">
        <v>1277</v>
      </c>
      <c r="G387" t="s">
        <v>140</v>
      </c>
      <c r="H387" t="s">
        <v>47</v>
      </c>
      <c r="I387" t="s">
        <v>129</v>
      </c>
      <c r="J387" t="s">
        <v>130</v>
      </c>
      <c r="K387" t="s">
        <v>141</v>
      </c>
      <c r="L387" t="s">
        <v>1278</v>
      </c>
      <c r="M387" t="s">
        <v>1279</v>
      </c>
      <c r="N387">
        <v>2.2519444439999998</v>
      </c>
      <c r="O387">
        <v>0</v>
      </c>
      <c r="P387">
        <v>492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1107.956666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2664699</v>
      </c>
      <c r="B388">
        <v>1</v>
      </c>
      <c r="C388" t="s">
        <v>77</v>
      </c>
      <c r="D388" t="s">
        <v>114</v>
      </c>
      <c r="E388" t="s">
        <v>126</v>
      </c>
      <c r="F388" t="s">
        <v>1280</v>
      </c>
      <c r="G388" t="s">
        <v>128</v>
      </c>
      <c r="H388" t="s">
        <v>47</v>
      </c>
      <c r="I388" t="s">
        <v>129</v>
      </c>
      <c r="J388" t="s">
        <v>130</v>
      </c>
      <c r="K388" t="s">
        <v>131</v>
      </c>
      <c r="L388" t="s">
        <v>1281</v>
      </c>
      <c r="M388" t="s">
        <v>1282</v>
      </c>
      <c r="N388">
        <v>3.3930555550000001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165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559.85416699999996</v>
      </c>
    </row>
    <row r="389" spans="1:26" x14ac:dyDescent="0.3">
      <c r="A389">
        <v>2664717</v>
      </c>
      <c r="B389">
        <v>1</v>
      </c>
      <c r="C389" t="s">
        <v>76</v>
      </c>
      <c r="D389" t="s">
        <v>89</v>
      </c>
      <c r="E389" t="s">
        <v>134</v>
      </c>
      <c r="F389" t="s">
        <v>1283</v>
      </c>
      <c r="G389" t="s">
        <v>240</v>
      </c>
      <c r="H389" t="s">
        <v>46</v>
      </c>
      <c r="I389" t="s">
        <v>129</v>
      </c>
      <c r="J389" t="s">
        <v>130</v>
      </c>
      <c r="K389" t="s">
        <v>131</v>
      </c>
      <c r="L389" t="s">
        <v>1284</v>
      </c>
      <c r="M389" t="s">
        <v>1285</v>
      </c>
      <c r="N389">
        <v>3.557222222</v>
      </c>
      <c r="O389">
        <v>0</v>
      </c>
      <c r="P389">
        <v>31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110.273889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2664710</v>
      </c>
      <c r="B390">
        <v>1</v>
      </c>
      <c r="C390" t="s">
        <v>77</v>
      </c>
      <c r="D390" t="s">
        <v>114</v>
      </c>
      <c r="E390" t="s">
        <v>144</v>
      </c>
      <c r="F390" t="s">
        <v>1286</v>
      </c>
      <c r="G390" t="s">
        <v>136</v>
      </c>
      <c r="H390" t="s">
        <v>46</v>
      </c>
      <c r="I390" t="s">
        <v>129</v>
      </c>
      <c r="J390" t="s">
        <v>130</v>
      </c>
      <c r="K390" t="s">
        <v>131</v>
      </c>
      <c r="L390" t="s">
        <v>1287</v>
      </c>
      <c r="M390" t="s">
        <v>1288</v>
      </c>
      <c r="N390">
        <v>2.5733333329999999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14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36.026667000000003</v>
      </c>
    </row>
    <row r="391" spans="1:26" x14ac:dyDescent="0.3">
      <c r="A391">
        <v>2664709</v>
      </c>
      <c r="B391">
        <v>1</v>
      </c>
      <c r="C391" t="s">
        <v>77</v>
      </c>
      <c r="D391" t="s">
        <v>119</v>
      </c>
      <c r="E391" t="s">
        <v>152</v>
      </c>
      <c r="F391" t="s">
        <v>1289</v>
      </c>
      <c r="G391" t="s">
        <v>260</v>
      </c>
      <c r="H391" t="s">
        <v>47</v>
      </c>
      <c r="I391" t="s">
        <v>129</v>
      </c>
      <c r="J391" t="s">
        <v>130</v>
      </c>
      <c r="K391" t="s">
        <v>141</v>
      </c>
      <c r="L391" t="s">
        <v>1290</v>
      </c>
      <c r="M391" t="s">
        <v>1291</v>
      </c>
      <c r="N391">
        <v>0.770277777</v>
      </c>
      <c r="O391">
        <v>21</v>
      </c>
      <c r="P391">
        <v>0</v>
      </c>
      <c r="Q391">
        <v>248</v>
      </c>
      <c r="R391">
        <v>8565</v>
      </c>
      <c r="S391">
        <v>0</v>
      </c>
      <c r="T391">
        <v>0</v>
      </c>
      <c r="U391">
        <v>16.175833000000001</v>
      </c>
      <c r="V391">
        <v>0</v>
      </c>
      <c r="W391">
        <v>191.02888899999999</v>
      </c>
      <c r="X391">
        <v>6597.4291599999997</v>
      </c>
      <c r="Y391">
        <v>0</v>
      </c>
      <c r="Z391">
        <v>0</v>
      </c>
    </row>
    <row r="392" spans="1:26" x14ac:dyDescent="0.3">
      <c r="A392">
        <v>2664700</v>
      </c>
      <c r="B392">
        <v>1</v>
      </c>
      <c r="C392" t="s">
        <v>77</v>
      </c>
      <c r="D392" t="s">
        <v>115</v>
      </c>
      <c r="E392" t="s">
        <v>126</v>
      </c>
      <c r="F392" t="s">
        <v>1292</v>
      </c>
      <c r="G392" t="s">
        <v>169</v>
      </c>
      <c r="H392" t="s">
        <v>47</v>
      </c>
      <c r="I392" t="s">
        <v>129</v>
      </c>
      <c r="J392" t="s">
        <v>130</v>
      </c>
      <c r="K392" t="s">
        <v>131</v>
      </c>
      <c r="L392" t="s">
        <v>1293</v>
      </c>
      <c r="M392" t="s">
        <v>1294</v>
      </c>
      <c r="N392">
        <v>0.65277777699999995</v>
      </c>
      <c r="O392">
        <v>0</v>
      </c>
      <c r="P392">
        <v>0</v>
      </c>
      <c r="Q392">
        <v>1</v>
      </c>
      <c r="R392">
        <v>138</v>
      </c>
      <c r="S392">
        <v>0</v>
      </c>
      <c r="T392">
        <v>0</v>
      </c>
      <c r="U392">
        <v>0</v>
      </c>
      <c r="V392">
        <v>0</v>
      </c>
      <c r="W392">
        <v>0.65277799999999997</v>
      </c>
      <c r="X392">
        <v>90.083332999999996</v>
      </c>
      <c r="Y392">
        <v>0</v>
      </c>
      <c r="Z392">
        <v>0</v>
      </c>
    </row>
    <row r="393" spans="1:26" x14ac:dyDescent="0.3">
      <c r="A393">
        <v>2664726</v>
      </c>
      <c r="B393">
        <v>1</v>
      </c>
      <c r="C393" t="s">
        <v>76</v>
      </c>
      <c r="D393" t="s">
        <v>94</v>
      </c>
      <c r="E393" t="s">
        <v>144</v>
      </c>
      <c r="F393" t="s">
        <v>1295</v>
      </c>
      <c r="G393" t="s">
        <v>136</v>
      </c>
      <c r="H393" t="s">
        <v>46</v>
      </c>
      <c r="I393" t="s">
        <v>129</v>
      </c>
      <c r="J393" t="s">
        <v>130</v>
      </c>
      <c r="K393" t="s">
        <v>131</v>
      </c>
      <c r="L393" t="s">
        <v>1296</v>
      </c>
      <c r="M393" t="s">
        <v>1297</v>
      </c>
      <c r="N393">
        <v>2.2705555550000001</v>
      </c>
      <c r="O393">
        <v>0</v>
      </c>
      <c r="P393">
        <v>10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22.705556000000001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2664701</v>
      </c>
      <c r="B394">
        <v>1</v>
      </c>
      <c r="C394" t="s">
        <v>76</v>
      </c>
      <c r="D394" t="s">
        <v>78</v>
      </c>
      <c r="E394" t="s">
        <v>134</v>
      </c>
      <c r="F394" t="s">
        <v>1298</v>
      </c>
      <c r="G394" t="s">
        <v>140</v>
      </c>
      <c r="H394" t="s">
        <v>46</v>
      </c>
      <c r="I394" t="s">
        <v>129</v>
      </c>
      <c r="J394" t="s">
        <v>130</v>
      </c>
      <c r="K394" t="s">
        <v>141</v>
      </c>
      <c r="L394" t="s">
        <v>1299</v>
      </c>
      <c r="M394" t="s">
        <v>1300</v>
      </c>
      <c r="N394">
        <v>1.4472222219999999</v>
      </c>
      <c r="O394">
        <v>0</v>
      </c>
      <c r="P394">
        <v>314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454.42777799999999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2664704</v>
      </c>
      <c r="B395">
        <v>1</v>
      </c>
      <c r="C395" t="s">
        <v>76</v>
      </c>
      <c r="D395" t="s">
        <v>99</v>
      </c>
      <c r="E395" t="s">
        <v>210</v>
      </c>
      <c r="F395" t="s">
        <v>1301</v>
      </c>
      <c r="G395" t="s">
        <v>290</v>
      </c>
      <c r="H395" t="s">
        <v>46</v>
      </c>
      <c r="I395" t="s">
        <v>129</v>
      </c>
      <c r="J395" t="s">
        <v>130</v>
      </c>
      <c r="K395" t="s">
        <v>131</v>
      </c>
      <c r="L395" t="s">
        <v>1302</v>
      </c>
      <c r="M395" t="s">
        <v>1303</v>
      </c>
      <c r="N395">
        <v>0.586388888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0.58638900000000005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2664707</v>
      </c>
      <c r="B396">
        <v>1</v>
      </c>
      <c r="C396" t="s">
        <v>76</v>
      </c>
      <c r="D396" t="s">
        <v>90</v>
      </c>
      <c r="E396" t="s">
        <v>210</v>
      </c>
      <c r="F396" t="s">
        <v>1304</v>
      </c>
      <c r="G396" t="s">
        <v>627</v>
      </c>
      <c r="H396" t="s">
        <v>46</v>
      </c>
      <c r="I396" t="s">
        <v>129</v>
      </c>
      <c r="J396" t="s">
        <v>130</v>
      </c>
      <c r="K396" t="s">
        <v>131</v>
      </c>
      <c r="L396" t="s">
        <v>1305</v>
      </c>
      <c r="M396" t="s">
        <v>1306</v>
      </c>
      <c r="N396">
        <v>4.3324999999999996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4.3324999999999996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2664731</v>
      </c>
      <c r="B397">
        <v>1</v>
      </c>
      <c r="C397" t="s">
        <v>76</v>
      </c>
      <c r="D397" t="s">
        <v>104</v>
      </c>
      <c r="E397" t="s">
        <v>126</v>
      </c>
      <c r="F397" t="s">
        <v>1307</v>
      </c>
      <c r="G397" t="s">
        <v>128</v>
      </c>
      <c r="H397" t="s">
        <v>47</v>
      </c>
      <c r="I397" t="s">
        <v>129</v>
      </c>
      <c r="J397" t="s">
        <v>130</v>
      </c>
      <c r="K397" t="s">
        <v>131</v>
      </c>
      <c r="L397" t="s">
        <v>1308</v>
      </c>
      <c r="M397" t="s">
        <v>1309</v>
      </c>
      <c r="N397">
        <v>4.1277777770000004</v>
      </c>
      <c r="O397">
        <v>0</v>
      </c>
      <c r="P397">
        <v>0</v>
      </c>
      <c r="Q397">
        <v>0</v>
      </c>
      <c r="R397">
        <v>87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359.11666700000001</v>
      </c>
      <c r="Y397">
        <v>0</v>
      </c>
      <c r="Z397">
        <v>0</v>
      </c>
    </row>
    <row r="398" spans="1:26" x14ac:dyDescent="0.3">
      <c r="A398">
        <v>2664722</v>
      </c>
      <c r="B398">
        <v>1</v>
      </c>
      <c r="C398" t="s">
        <v>77</v>
      </c>
      <c r="D398" t="s">
        <v>108</v>
      </c>
      <c r="E398" t="s">
        <v>144</v>
      </c>
      <c r="F398" t="s">
        <v>1310</v>
      </c>
      <c r="G398" t="s">
        <v>136</v>
      </c>
      <c r="H398" t="s">
        <v>46</v>
      </c>
      <c r="I398" t="s">
        <v>129</v>
      </c>
      <c r="J398" t="s">
        <v>130</v>
      </c>
      <c r="K398" t="s">
        <v>131</v>
      </c>
      <c r="L398" t="s">
        <v>1311</v>
      </c>
      <c r="M398" t="s">
        <v>1312</v>
      </c>
      <c r="N398">
        <v>1.108055555</v>
      </c>
      <c r="O398">
        <v>0</v>
      </c>
      <c r="P398">
        <v>112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124.102222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2664720</v>
      </c>
      <c r="B399">
        <v>1</v>
      </c>
      <c r="C399" t="s">
        <v>77</v>
      </c>
      <c r="D399" t="s">
        <v>112</v>
      </c>
      <c r="E399" t="s">
        <v>126</v>
      </c>
      <c r="F399" t="s">
        <v>1313</v>
      </c>
      <c r="G399" t="s">
        <v>158</v>
      </c>
      <c r="H399" t="s">
        <v>47</v>
      </c>
      <c r="I399" t="s">
        <v>129</v>
      </c>
      <c r="J399" t="s">
        <v>130</v>
      </c>
      <c r="K399" t="s">
        <v>131</v>
      </c>
      <c r="L399" t="s">
        <v>1314</v>
      </c>
      <c r="M399" t="s">
        <v>1315</v>
      </c>
      <c r="N399">
        <v>0.99611111100000005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252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251.02</v>
      </c>
    </row>
    <row r="400" spans="1:26" x14ac:dyDescent="0.3">
      <c r="A400">
        <v>2664729</v>
      </c>
      <c r="B400">
        <v>1</v>
      </c>
      <c r="C400" t="s">
        <v>76</v>
      </c>
      <c r="D400" t="s">
        <v>87</v>
      </c>
      <c r="E400" t="s">
        <v>152</v>
      </c>
      <c r="F400" t="s">
        <v>1316</v>
      </c>
      <c r="G400" t="s">
        <v>169</v>
      </c>
      <c r="H400" t="s">
        <v>47</v>
      </c>
      <c r="I400" t="s">
        <v>129</v>
      </c>
      <c r="J400" t="s">
        <v>130</v>
      </c>
      <c r="K400" t="s">
        <v>131</v>
      </c>
      <c r="L400" t="s">
        <v>1317</v>
      </c>
      <c r="M400" t="s">
        <v>1318</v>
      </c>
      <c r="N400">
        <v>1.3461111109999999</v>
      </c>
      <c r="O400">
        <v>91</v>
      </c>
      <c r="P400">
        <v>29</v>
      </c>
      <c r="Q400">
        <v>0</v>
      </c>
      <c r="R400">
        <v>0</v>
      </c>
      <c r="S400">
        <v>0</v>
      </c>
      <c r="T400">
        <v>0</v>
      </c>
      <c r="U400">
        <v>122.496111</v>
      </c>
      <c r="V400">
        <v>39.037222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2664721</v>
      </c>
      <c r="B401">
        <v>1</v>
      </c>
      <c r="C401" t="s">
        <v>77</v>
      </c>
      <c r="D401" t="s">
        <v>115</v>
      </c>
      <c r="E401" t="s">
        <v>126</v>
      </c>
      <c r="F401" t="s">
        <v>1319</v>
      </c>
      <c r="G401" t="s">
        <v>128</v>
      </c>
      <c r="H401" t="s">
        <v>47</v>
      </c>
      <c r="I401" t="s">
        <v>129</v>
      </c>
      <c r="J401" t="s">
        <v>130</v>
      </c>
      <c r="K401" t="s">
        <v>131</v>
      </c>
      <c r="L401" t="s">
        <v>1320</v>
      </c>
      <c r="M401" t="s">
        <v>1321</v>
      </c>
      <c r="N401">
        <v>1.325555555</v>
      </c>
      <c r="O401">
        <v>0</v>
      </c>
      <c r="P401">
        <v>0</v>
      </c>
      <c r="Q401">
        <v>0</v>
      </c>
      <c r="R401">
        <v>369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489.13</v>
      </c>
      <c r="Y401">
        <v>0</v>
      </c>
      <c r="Z401">
        <v>0</v>
      </c>
    </row>
    <row r="402" spans="1:26" x14ac:dyDescent="0.3">
      <c r="A402">
        <v>2664725</v>
      </c>
      <c r="B402">
        <v>1</v>
      </c>
      <c r="C402" t="s">
        <v>76</v>
      </c>
      <c r="D402" t="s">
        <v>90</v>
      </c>
      <c r="E402" t="s">
        <v>152</v>
      </c>
      <c r="F402" t="s">
        <v>1322</v>
      </c>
      <c r="G402" t="s">
        <v>260</v>
      </c>
      <c r="H402" t="s">
        <v>47</v>
      </c>
      <c r="I402" t="s">
        <v>129</v>
      </c>
      <c r="J402" t="s">
        <v>130</v>
      </c>
      <c r="K402" t="s">
        <v>141</v>
      </c>
      <c r="L402" t="s">
        <v>1323</v>
      </c>
      <c r="M402" t="s">
        <v>1324</v>
      </c>
      <c r="N402">
        <v>7.3766666660000002</v>
      </c>
      <c r="O402">
        <v>0</v>
      </c>
      <c r="P402">
        <v>0</v>
      </c>
      <c r="Q402">
        <v>0</v>
      </c>
      <c r="R402">
        <v>0</v>
      </c>
      <c r="S402">
        <v>3</v>
      </c>
      <c r="T402">
        <v>433</v>
      </c>
      <c r="U402">
        <v>0</v>
      </c>
      <c r="V402">
        <v>0</v>
      </c>
      <c r="W402">
        <v>0</v>
      </c>
      <c r="X402">
        <v>0</v>
      </c>
      <c r="Y402">
        <v>22.13</v>
      </c>
      <c r="Z402">
        <v>3194.0966659999999</v>
      </c>
    </row>
    <row r="403" spans="1:26" x14ac:dyDescent="0.3">
      <c r="A403">
        <v>2664727</v>
      </c>
      <c r="B403">
        <v>1</v>
      </c>
      <c r="C403" t="s">
        <v>77</v>
      </c>
      <c r="D403" t="s">
        <v>124</v>
      </c>
      <c r="E403" t="s">
        <v>172</v>
      </c>
      <c r="F403" t="s">
        <v>1325</v>
      </c>
      <c r="G403" t="s">
        <v>136</v>
      </c>
      <c r="H403" t="s">
        <v>46</v>
      </c>
      <c r="I403" t="s">
        <v>129</v>
      </c>
      <c r="J403" t="s">
        <v>130</v>
      </c>
      <c r="K403" t="s">
        <v>131</v>
      </c>
      <c r="L403" t="s">
        <v>1326</v>
      </c>
      <c r="M403" t="s">
        <v>1327</v>
      </c>
      <c r="N403">
        <v>3.5158333329999998</v>
      </c>
      <c r="O403">
        <v>0</v>
      </c>
      <c r="P403">
        <v>71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249.624167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2664728</v>
      </c>
      <c r="B404">
        <v>1</v>
      </c>
      <c r="C404" t="s">
        <v>77</v>
      </c>
      <c r="D404" t="s">
        <v>114</v>
      </c>
      <c r="E404" t="s">
        <v>156</v>
      </c>
      <c r="F404" t="s">
        <v>1328</v>
      </c>
      <c r="G404" t="s">
        <v>169</v>
      </c>
      <c r="H404" t="s">
        <v>47</v>
      </c>
      <c r="I404" t="s">
        <v>247</v>
      </c>
      <c r="J404" t="s">
        <v>130</v>
      </c>
      <c r="K404" t="s">
        <v>131</v>
      </c>
      <c r="L404" t="s">
        <v>1329</v>
      </c>
      <c r="M404" t="s">
        <v>1330</v>
      </c>
      <c r="N404">
        <v>2.5000000000000001E-2</v>
      </c>
      <c r="O404">
        <v>71</v>
      </c>
      <c r="P404">
        <v>592</v>
      </c>
      <c r="Q404">
        <v>0</v>
      </c>
      <c r="R404">
        <v>0</v>
      </c>
      <c r="S404">
        <v>0</v>
      </c>
      <c r="T404">
        <v>0</v>
      </c>
      <c r="U404">
        <v>1.7749999999999999</v>
      </c>
      <c r="V404">
        <v>14.8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2664730</v>
      </c>
      <c r="B405">
        <v>1</v>
      </c>
      <c r="C405" t="s">
        <v>77</v>
      </c>
      <c r="D405" t="s">
        <v>124</v>
      </c>
      <c r="E405" t="s">
        <v>144</v>
      </c>
      <c r="F405" t="s">
        <v>1331</v>
      </c>
      <c r="G405" t="s">
        <v>136</v>
      </c>
      <c r="H405" t="s">
        <v>46</v>
      </c>
      <c r="I405" t="s">
        <v>129</v>
      </c>
      <c r="J405" t="s">
        <v>130</v>
      </c>
      <c r="K405" t="s">
        <v>131</v>
      </c>
      <c r="L405" t="s">
        <v>1332</v>
      </c>
      <c r="M405" t="s">
        <v>1333</v>
      </c>
      <c r="N405">
        <v>2.8797222219999998</v>
      </c>
      <c r="O405">
        <v>0</v>
      </c>
      <c r="P405">
        <v>11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31.676943999999999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2664733</v>
      </c>
      <c r="B406">
        <v>1</v>
      </c>
      <c r="C406" t="s">
        <v>76</v>
      </c>
      <c r="D406" t="s">
        <v>86</v>
      </c>
      <c r="E406" t="s">
        <v>210</v>
      </c>
      <c r="F406" t="s">
        <v>1334</v>
      </c>
      <c r="G406" t="s">
        <v>290</v>
      </c>
      <c r="H406" t="s">
        <v>46</v>
      </c>
      <c r="I406" t="s">
        <v>129</v>
      </c>
      <c r="J406" t="s">
        <v>130</v>
      </c>
      <c r="K406" t="s">
        <v>131</v>
      </c>
      <c r="L406" t="s">
        <v>1335</v>
      </c>
      <c r="M406" t="s">
        <v>1336</v>
      </c>
      <c r="N406">
        <v>1.1930555549999999</v>
      </c>
      <c r="O406">
        <v>0</v>
      </c>
      <c r="P406">
        <v>12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14.316667000000001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2664734</v>
      </c>
      <c r="B407">
        <v>1</v>
      </c>
      <c r="C407" t="s">
        <v>77</v>
      </c>
      <c r="D407" t="s">
        <v>108</v>
      </c>
      <c r="E407" t="s">
        <v>152</v>
      </c>
      <c r="F407" t="s">
        <v>1337</v>
      </c>
      <c r="G407" t="s">
        <v>169</v>
      </c>
      <c r="H407" t="s">
        <v>47</v>
      </c>
      <c r="I407" t="s">
        <v>129</v>
      </c>
      <c r="J407" t="s">
        <v>130</v>
      </c>
      <c r="K407" t="s">
        <v>131</v>
      </c>
      <c r="L407" t="s">
        <v>1338</v>
      </c>
      <c r="M407" t="s">
        <v>1339</v>
      </c>
      <c r="N407">
        <v>0.40166666600000001</v>
      </c>
      <c r="O407">
        <v>0</v>
      </c>
      <c r="P407">
        <v>0</v>
      </c>
      <c r="Q407">
        <v>37</v>
      </c>
      <c r="R407">
        <v>1023</v>
      </c>
      <c r="S407">
        <v>0</v>
      </c>
      <c r="T407">
        <v>0</v>
      </c>
      <c r="U407">
        <v>0</v>
      </c>
      <c r="V407">
        <v>0</v>
      </c>
      <c r="W407">
        <v>14.861667000000001</v>
      </c>
      <c r="X407">
        <v>410.90499899999998</v>
      </c>
      <c r="Y407">
        <v>0</v>
      </c>
      <c r="Z407">
        <v>0</v>
      </c>
    </row>
    <row r="408" spans="1:26" x14ac:dyDescent="0.3">
      <c r="A408">
        <v>2664737</v>
      </c>
      <c r="B408">
        <v>1</v>
      </c>
      <c r="C408" t="s">
        <v>77</v>
      </c>
      <c r="D408" t="s">
        <v>108</v>
      </c>
      <c r="E408" t="s">
        <v>156</v>
      </c>
      <c r="F408" t="s">
        <v>1340</v>
      </c>
      <c r="G408" t="s">
        <v>169</v>
      </c>
      <c r="H408" t="s">
        <v>47</v>
      </c>
      <c r="I408" t="s">
        <v>129</v>
      </c>
      <c r="J408" t="s">
        <v>130</v>
      </c>
      <c r="K408" t="s">
        <v>131</v>
      </c>
      <c r="L408" t="s">
        <v>1341</v>
      </c>
      <c r="M408" t="s">
        <v>1342</v>
      </c>
      <c r="N408">
        <v>1.1825000000000001</v>
      </c>
      <c r="O408">
        <v>0</v>
      </c>
      <c r="P408">
        <v>0</v>
      </c>
      <c r="Q408">
        <v>4</v>
      </c>
      <c r="R408">
        <v>0</v>
      </c>
      <c r="S408">
        <v>23</v>
      </c>
      <c r="T408">
        <v>0</v>
      </c>
      <c r="U408">
        <v>0</v>
      </c>
      <c r="V408">
        <v>0</v>
      </c>
      <c r="W408">
        <v>4.7300000000000004</v>
      </c>
      <c r="X408">
        <v>0</v>
      </c>
      <c r="Y408">
        <v>27.197500000000002</v>
      </c>
      <c r="Z408">
        <v>0</v>
      </c>
    </row>
    <row r="409" spans="1:26" x14ac:dyDescent="0.3">
      <c r="A409">
        <v>2664739</v>
      </c>
      <c r="B409">
        <v>1</v>
      </c>
      <c r="C409" t="s">
        <v>76</v>
      </c>
      <c r="D409" t="s">
        <v>106</v>
      </c>
      <c r="E409" t="s">
        <v>134</v>
      </c>
      <c r="F409" t="s">
        <v>1343</v>
      </c>
      <c r="G409" t="s">
        <v>260</v>
      </c>
      <c r="H409" t="s">
        <v>46</v>
      </c>
      <c r="I409" t="s">
        <v>129</v>
      </c>
      <c r="J409" t="s">
        <v>130</v>
      </c>
      <c r="K409" t="s">
        <v>141</v>
      </c>
      <c r="L409" t="s">
        <v>1344</v>
      </c>
      <c r="M409" t="s">
        <v>1345</v>
      </c>
      <c r="N409">
        <v>5.6247222219999999</v>
      </c>
      <c r="O409">
        <v>0</v>
      </c>
      <c r="P409">
        <v>675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3796.6875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2664760</v>
      </c>
      <c r="B410">
        <v>1</v>
      </c>
      <c r="C410" t="s">
        <v>77</v>
      </c>
      <c r="D410" t="s">
        <v>114</v>
      </c>
      <c r="E410" t="s">
        <v>126</v>
      </c>
      <c r="F410" t="s">
        <v>1346</v>
      </c>
      <c r="G410" t="s">
        <v>128</v>
      </c>
      <c r="H410" t="s">
        <v>47</v>
      </c>
      <c r="I410" t="s">
        <v>129</v>
      </c>
      <c r="J410" t="s">
        <v>130</v>
      </c>
      <c r="K410" t="s">
        <v>131</v>
      </c>
      <c r="L410" t="s">
        <v>1347</v>
      </c>
      <c r="M410" t="s">
        <v>1348</v>
      </c>
      <c r="N410">
        <v>3.4991666659999998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12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41.99</v>
      </c>
    </row>
    <row r="411" spans="1:26" x14ac:dyDescent="0.3">
      <c r="A411">
        <v>2664748</v>
      </c>
      <c r="B411">
        <v>1</v>
      </c>
      <c r="C411" t="s">
        <v>76</v>
      </c>
      <c r="D411" t="s">
        <v>93</v>
      </c>
      <c r="E411" t="s">
        <v>144</v>
      </c>
      <c r="F411" t="s">
        <v>1349</v>
      </c>
      <c r="G411" t="s">
        <v>136</v>
      </c>
      <c r="H411" t="s">
        <v>46</v>
      </c>
      <c r="I411" t="s">
        <v>129</v>
      </c>
      <c r="J411" t="s">
        <v>130</v>
      </c>
      <c r="K411" t="s">
        <v>131</v>
      </c>
      <c r="L411" t="s">
        <v>1350</v>
      </c>
      <c r="M411" t="s">
        <v>1351</v>
      </c>
      <c r="N411">
        <v>0.93722222200000005</v>
      </c>
      <c r="O411">
        <v>0</v>
      </c>
      <c r="P411">
        <v>75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70.291667000000004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2664744</v>
      </c>
      <c r="B412">
        <v>1</v>
      </c>
      <c r="C412" t="s">
        <v>77</v>
      </c>
      <c r="D412" t="s">
        <v>108</v>
      </c>
      <c r="E412" t="s">
        <v>156</v>
      </c>
      <c r="F412" t="s">
        <v>1352</v>
      </c>
      <c r="G412" t="s">
        <v>169</v>
      </c>
      <c r="H412" t="s">
        <v>47</v>
      </c>
      <c r="I412" t="s">
        <v>129</v>
      </c>
      <c r="J412" t="s">
        <v>130</v>
      </c>
      <c r="K412" t="s">
        <v>131</v>
      </c>
      <c r="L412" t="s">
        <v>1353</v>
      </c>
      <c r="M412" t="s">
        <v>1354</v>
      </c>
      <c r="N412">
        <v>1.158055555</v>
      </c>
      <c r="O412">
        <v>0</v>
      </c>
      <c r="P412">
        <v>0</v>
      </c>
      <c r="Q412">
        <v>0</v>
      </c>
      <c r="R412">
        <v>0</v>
      </c>
      <c r="S412">
        <v>26</v>
      </c>
      <c r="T412">
        <v>177</v>
      </c>
      <c r="U412">
        <v>0</v>
      </c>
      <c r="V412">
        <v>0</v>
      </c>
      <c r="W412">
        <v>0</v>
      </c>
      <c r="X412">
        <v>0</v>
      </c>
      <c r="Y412">
        <v>30.109444</v>
      </c>
      <c r="Z412">
        <v>204.97583299999999</v>
      </c>
    </row>
    <row r="413" spans="1:26" x14ac:dyDescent="0.3">
      <c r="A413">
        <v>2664747</v>
      </c>
      <c r="B413">
        <v>1</v>
      </c>
      <c r="C413" t="s">
        <v>77</v>
      </c>
      <c r="D413" t="s">
        <v>111</v>
      </c>
      <c r="E413" t="s">
        <v>152</v>
      </c>
      <c r="F413" t="s">
        <v>977</v>
      </c>
      <c r="G413" t="s">
        <v>169</v>
      </c>
      <c r="H413" t="s">
        <v>47</v>
      </c>
      <c r="I413" t="s">
        <v>129</v>
      </c>
      <c r="J413" t="s">
        <v>130</v>
      </c>
      <c r="K413" t="s">
        <v>131</v>
      </c>
      <c r="L413" t="s">
        <v>1355</v>
      </c>
      <c r="M413" t="s">
        <v>1356</v>
      </c>
      <c r="N413">
        <v>7.0000000000000007E-2</v>
      </c>
      <c r="O413">
        <v>0</v>
      </c>
      <c r="P413">
        <v>0</v>
      </c>
      <c r="Q413">
        <v>3</v>
      </c>
      <c r="R413">
        <v>713</v>
      </c>
      <c r="S413">
        <v>22</v>
      </c>
      <c r="T413">
        <v>3126</v>
      </c>
      <c r="U413">
        <v>0</v>
      </c>
      <c r="V413">
        <v>0</v>
      </c>
      <c r="W413">
        <v>0.21</v>
      </c>
      <c r="X413">
        <v>49.91</v>
      </c>
      <c r="Y413">
        <v>1.54</v>
      </c>
      <c r="Z413">
        <v>218.82</v>
      </c>
    </row>
    <row r="414" spans="1:26" x14ac:dyDescent="0.3">
      <c r="A414">
        <v>2664752</v>
      </c>
      <c r="B414">
        <v>1</v>
      </c>
      <c r="C414" t="s">
        <v>77</v>
      </c>
      <c r="D414" t="s">
        <v>112</v>
      </c>
      <c r="E414" t="s">
        <v>156</v>
      </c>
      <c r="F414" t="s">
        <v>1357</v>
      </c>
      <c r="G414" t="s">
        <v>169</v>
      </c>
      <c r="H414" t="s">
        <v>47</v>
      </c>
      <c r="I414" t="s">
        <v>129</v>
      </c>
      <c r="J414" t="s">
        <v>130</v>
      </c>
      <c r="K414" t="s">
        <v>131</v>
      </c>
      <c r="L414" t="s">
        <v>1358</v>
      </c>
      <c r="M414" t="s">
        <v>1359</v>
      </c>
      <c r="N414">
        <v>1.2722222219999999</v>
      </c>
      <c r="O414">
        <v>0</v>
      </c>
      <c r="P414">
        <v>0</v>
      </c>
      <c r="Q414">
        <v>67</v>
      </c>
      <c r="R414">
        <v>80</v>
      </c>
      <c r="S414">
        <v>60</v>
      </c>
      <c r="T414">
        <v>298</v>
      </c>
      <c r="U414">
        <v>0</v>
      </c>
      <c r="V414">
        <v>0</v>
      </c>
      <c r="W414">
        <v>85.238889</v>
      </c>
      <c r="X414">
        <v>101.777778</v>
      </c>
      <c r="Y414">
        <v>76.333332999999996</v>
      </c>
      <c r="Z414">
        <v>379.12222200000002</v>
      </c>
    </row>
    <row r="415" spans="1:26" x14ac:dyDescent="0.3">
      <c r="A415">
        <v>2664751</v>
      </c>
      <c r="B415">
        <v>1</v>
      </c>
      <c r="C415" t="s">
        <v>76</v>
      </c>
      <c r="D415" t="s">
        <v>90</v>
      </c>
      <c r="E415" t="s">
        <v>134</v>
      </c>
      <c r="F415" t="s">
        <v>1360</v>
      </c>
      <c r="G415" t="s">
        <v>140</v>
      </c>
      <c r="H415" t="s">
        <v>46</v>
      </c>
      <c r="I415" t="s">
        <v>129</v>
      </c>
      <c r="J415" t="s">
        <v>130</v>
      </c>
      <c r="K415" t="s">
        <v>141</v>
      </c>
      <c r="L415" t="s">
        <v>1361</v>
      </c>
      <c r="M415" t="s">
        <v>1362</v>
      </c>
      <c r="N415">
        <v>0.4425</v>
      </c>
      <c r="O415">
        <v>0</v>
      </c>
      <c r="P415">
        <v>678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300.01499999999999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2664759</v>
      </c>
      <c r="B416">
        <v>1</v>
      </c>
      <c r="C416" t="s">
        <v>77</v>
      </c>
      <c r="D416" t="s">
        <v>121</v>
      </c>
      <c r="E416" t="s">
        <v>152</v>
      </c>
      <c r="F416" t="s">
        <v>1363</v>
      </c>
      <c r="G416" t="s">
        <v>169</v>
      </c>
      <c r="H416" t="s">
        <v>47</v>
      </c>
      <c r="I416" t="s">
        <v>129</v>
      </c>
      <c r="J416" t="s">
        <v>130</v>
      </c>
      <c r="K416" t="s">
        <v>131</v>
      </c>
      <c r="L416" t="s">
        <v>1364</v>
      </c>
      <c r="M416" t="s">
        <v>1365</v>
      </c>
      <c r="N416">
        <v>0.383333333</v>
      </c>
      <c r="O416">
        <v>0</v>
      </c>
      <c r="P416">
        <v>0</v>
      </c>
      <c r="Q416">
        <v>41</v>
      </c>
      <c r="R416">
        <v>261</v>
      </c>
      <c r="S416">
        <v>4</v>
      </c>
      <c r="T416">
        <v>0</v>
      </c>
      <c r="U416">
        <v>0</v>
      </c>
      <c r="V416">
        <v>0</v>
      </c>
      <c r="W416">
        <v>15.716666999999999</v>
      </c>
      <c r="X416">
        <v>100.05</v>
      </c>
      <c r="Y416">
        <v>1.5333330000000001</v>
      </c>
      <c r="Z416">
        <v>0</v>
      </c>
    </row>
    <row r="417" spans="1:26" x14ac:dyDescent="0.3">
      <c r="A417">
        <v>2664761</v>
      </c>
      <c r="B417">
        <v>1</v>
      </c>
      <c r="C417" t="s">
        <v>76</v>
      </c>
      <c r="D417" t="s">
        <v>101</v>
      </c>
      <c r="E417" t="s">
        <v>172</v>
      </c>
      <c r="F417" t="s">
        <v>1366</v>
      </c>
      <c r="G417" t="s">
        <v>146</v>
      </c>
      <c r="H417" t="s">
        <v>46</v>
      </c>
      <c r="I417" t="s">
        <v>129</v>
      </c>
      <c r="J417" t="s">
        <v>130</v>
      </c>
      <c r="K417" t="s">
        <v>131</v>
      </c>
      <c r="L417" t="s">
        <v>1367</v>
      </c>
      <c r="M417" t="s">
        <v>1368</v>
      </c>
      <c r="N417">
        <v>0.81027777700000003</v>
      </c>
      <c r="O417">
        <v>0</v>
      </c>
      <c r="P417">
        <v>25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20.256944000000001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2664763</v>
      </c>
      <c r="B418">
        <v>1</v>
      </c>
      <c r="C418" t="s">
        <v>76</v>
      </c>
      <c r="D418" t="s">
        <v>103</v>
      </c>
      <c r="E418" t="s">
        <v>210</v>
      </c>
      <c r="F418" t="s">
        <v>1369</v>
      </c>
      <c r="G418" t="s">
        <v>212</v>
      </c>
      <c r="H418" t="s">
        <v>46</v>
      </c>
      <c r="I418" t="s">
        <v>129</v>
      </c>
      <c r="J418" t="s">
        <v>130</v>
      </c>
      <c r="K418" t="s">
        <v>131</v>
      </c>
      <c r="L418" t="s">
        <v>1370</v>
      </c>
      <c r="M418" t="s">
        <v>1371</v>
      </c>
      <c r="N418">
        <v>5.4447222220000002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5.4447219999999996</v>
      </c>
      <c r="Y418">
        <v>0</v>
      </c>
      <c r="Z418">
        <v>0</v>
      </c>
    </row>
    <row r="419" spans="1:26" x14ac:dyDescent="0.3">
      <c r="A419">
        <v>2664762</v>
      </c>
      <c r="B419">
        <v>1</v>
      </c>
      <c r="C419" t="s">
        <v>77</v>
      </c>
      <c r="D419" t="s">
        <v>122</v>
      </c>
      <c r="E419" t="s">
        <v>126</v>
      </c>
      <c r="F419" t="s">
        <v>1372</v>
      </c>
      <c r="G419" t="s">
        <v>128</v>
      </c>
      <c r="H419" t="s">
        <v>47</v>
      </c>
      <c r="I419" t="s">
        <v>129</v>
      </c>
      <c r="J419" t="s">
        <v>130</v>
      </c>
      <c r="K419" t="s">
        <v>131</v>
      </c>
      <c r="L419" t="s">
        <v>1373</v>
      </c>
      <c r="M419" t="s">
        <v>1374</v>
      </c>
      <c r="N419">
        <v>0.96666666599999995</v>
      </c>
      <c r="O419">
        <v>0</v>
      </c>
      <c r="P419">
        <v>0</v>
      </c>
      <c r="Q419">
        <v>6</v>
      </c>
      <c r="R419">
        <v>179</v>
      </c>
      <c r="S419">
        <v>4</v>
      </c>
      <c r="T419">
        <v>83</v>
      </c>
      <c r="U419">
        <v>0</v>
      </c>
      <c r="V419">
        <v>0</v>
      </c>
      <c r="W419">
        <v>5.8</v>
      </c>
      <c r="X419">
        <v>173.033333</v>
      </c>
      <c r="Y419">
        <v>3.8666670000000001</v>
      </c>
      <c r="Z419">
        <v>80.233333000000002</v>
      </c>
    </row>
    <row r="420" spans="1:26" x14ac:dyDescent="0.3">
      <c r="A420">
        <v>2664774</v>
      </c>
      <c r="B420">
        <v>1</v>
      </c>
      <c r="C420" t="s">
        <v>77</v>
      </c>
      <c r="D420" t="s">
        <v>114</v>
      </c>
      <c r="E420" t="s">
        <v>210</v>
      </c>
      <c r="F420" t="s">
        <v>1375</v>
      </c>
      <c r="G420" t="s">
        <v>290</v>
      </c>
      <c r="H420" t="s">
        <v>46</v>
      </c>
      <c r="I420" t="s">
        <v>129</v>
      </c>
      <c r="J420" t="s">
        <v>130</v>
      </c>
      <c r="K420" t="s">
        <v>131</v>
      </c>
      <c r="L420" t="s">
        <v>1376</v>
      </c>
      <c r="M420" t="s">
        <v>1377</v>
      </c>
      <c r="N420">
        <v>5.2866666660000003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5.2866669999999996</v>
      </c>
    </row>
    <row r="421" spans="1:26" x14ac:dyDescent="0.3">
      <c r="A421">
        <v>2664767</v>
      </c>
      <c r="B421">
        <v>1</v>
      </c>
      <c r="C421" t="s">
        <v>76</v>
      </c>
      <c r="D421" t="s">
        <v>101</v>
      </c>
      <c r="E421" t="s">
        <v>156</v>
      </c>
      <c r="F421" t="s">
        <v>1378</v>
      </c>
      <c r="G421" t="s">
        <v>169</v>
      </c>
      <c r="H421" t="s">
        <v>47</v>
      </c>
      <c r="I421" t="s">
        <v>129</v>
      </c>
      <c r="J421" t="s">
        <v>130</v>
      </c>
      <c r="K421" t="s">
        <v>131</v>
      </c>
      <c r="L421" t="s">
        <v>1379</v>
      </c>
      <c r="M421" t="s">
        <v>1380</v>
      </c>
      <c r="N421">
        <v>0.38055555499999999</v>
      </c>
      <c r="O421">
        <v>13</v>
      </c>
      <c r="P421">
        <v>190</v>
      </c>
      <c r="Q421">
        <v>0</v>
      </c>
      <c r="R421">
        <v>0</v>
      </c>
      <c r="S421">
        <v>0</v>
      </c>
      <c r="T421">
        <v>0</v>
      </c>
      <c r="U421">
        <v>4.947222</v>
      </c>
      <c r="V421">
        <v>72.305554999999998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2664773</v>
      </c>
      <c r="B422">
        <v>1</v>
      </c>
      <c r="C422" t="s">
        <v>76</v>
      </c>
      <c r="D422" t="s">
        <v>97</v>
      </c>
      <c r="E422" t="s">
        <v>126</v>
      </c>
      <c r="F422" t="s">
        <v>1381</v>
      </c>
      <c r="G422" t="s">
        <v>128</v>
      </c>
      <c r="H422" t="s">
        <v>47</v>
      </c>
      <c r="I422" t="s">
        <v>129</v>
      </c>
      <c r="J422" t="s">
        <v>130</v>
      </c>
      <c r="K422" t="s">
        <v>131</v>
      </c>
      <c r="L422" t="s">
        <v>1382</v>
      </c>
      <c r="M422" t="s">
        <v>1383</v>
      </c>
      <c r="N422">
        <v>1.0652777769999999</v>
      </c>
      <c r="O422">
        <v>0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20.240278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2664768</v>
      </c>
      <c r="B423">
        <v>1</v>
      </c>
      <c r="C423" t="s">
        <v>77</v>
      </c>
      <c r="D423" t="s">
        <v>124</v>
      </c>
      <c r="E423" t="s">
        <v>152</v>
      </c>
      <c r="F423" t="s">
        <v>1384</v>
      </c>
      <c r="G423" t="s">
        <v>169</v>
      </c>
      <c r="H423" t="s">
        <v>47</v>
      </c>
      <c r="I423" t="s">
        <v>129</v>
      </c>
      <c r="J423" t="s">
        <v>130</v>
      </c>
      <c r="K423" t="s">
        <v>131</v>
      </c>
      <c r="L423" t="s">
        <v>1385</v>
      </c>
      <c r="M423" t="s">
        <v>1386</v>
      </c>
      <c r="N423">
        <v>0.14000000000000001</v>
      </c>
      <c r="O423">
        <v>5</v>
      </c>
      <c r="P423">
        <v>776</v>
      </c>
      <c r="Q423">
        <v>0</v>
      </c>
      <c r="R423">
        <v>0</v>
      </c>
      <c r="S423">
        <v>0</v>
      </c>
      <c r="T423">
        <v>0</v>
      </c>
      <c r="U423">
        <v>0.7</v>
      </c>
      <c r="V423">
        <v>108.64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2664720</v>
      </c>
      <c r="B424">
        <v>2</v>
      </c>
      <c r="C424" t="s">
        <v>77</v>
      </c>
      <c r="D424" t="s">
        <v>112</v>
      </c>
      <c r="E424" t="s">
        <v>156</v>
      </c>
      <c r="F424" t="s">
        <v>1387</v>
      </c>
      <c r="G424" t="s">
        <v>158</v>
      </c>
      <c r="H424" t="s">
        <v>47</v>
      </c>
      <c r="I424" t="s">
        <v>129</v>
      </c>
      <c r="J424" t="s">
        <v>130</v>
      </c>
      <c r="K424" t="s">
        <v>131</v>
      </c>
      <c r="L424" t="s">
        <v>1315</v>
      </c>
      <c r="M424" t="s">
        <v>1388</v>
      </c>
      <c r="N424">
        <v>0.41333333300000002</v>
      </c>
      <c r="O424">
        <v>0</v>
      </c>
      <c r="P424">
        <v>0</v>
      </c>
      <c r="Q424">
        <v>0</v>
      </c>
      <c r="R424">
        <v>0</v>
      </c>
      <c r="S424">
        <v>16</v>
      </c>
      <c r="T424">
        <v>1108</v>
      </c>
      <c r="U424">
        <v>0</v>
      </c>
      <c r="V424">
        <v>0</v>
      </c>
      <c r="W424">
        <v>0</v>
      </c>
      <c r="X424">
        <v>0</v>
      </c>
      <c r="Y424">
        <v>6.6133329999999999</v>
      </c>
      <c r="Z424">
        <v>457.97333300000003</v>
      </c>
    </row>
    <row r="425" spans="1:26" x14ac:dyDescent="0.3">
      <c r="A425">
        <v>2664783</v>
      </c>
      <c r="B425">
        <v>1</v>
      </c>
      <c r="C425" t="s">
        <v>76</v>
      </c>
      <c r="D425" t="s">
        <v>81</v>
      </c>
      <c r="E425" t="s">
        <v>172</v>
      </c>
      <c r="F425" t="s">
        <v>1389</v>
      </c>
      <c r="G425" t="s">
        <v>455</v>
      </c>
      <c r="H425" t="s">
        <v>46</v>
      </c>
      <c r="I425" t="s">
        <v>129</v>
      </c>
      <c r="J425" t="s">
        <v>130</v>
      </c>
      <c r="K425" t="s">
        <v>131</v>
      </c>
      <c r="L425" t="s">
        <v>1390</v>
      </c>
      <c r="M425" t="s">
        <v>1391</v>
      </c>
      <c r="N425">
        <v>3.4336111109999998</v>
      </c>
      <c r="O425">
        <v>0</v>
      </c>
      <c r="P425">
        <v>14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48.070556000000003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2664772</v>
      </c>
      <c r="B426">
        <v>1</v>
      </c>
      <c r="C426" t="s">
        <v>77</v>
      </c>
      <c r="D426" t="s">
        <v>119</v>
      </c>
      <c r="E426" t="s">
        <v>152</v>
      </c>
      <c r="F426" t="s">
        <v>1392</v>
      </c>
      <c r="G426" t="s">
        <v>260</v>
      </c>
      <c r="H426" t="s">
        <v>47</v>
      </c>
      <c r="I426" t="s">
        <v>129</v>
      </c>
      <c r="J426" t="s">
        <v>130</v>
      </c>
      <c r="K426" t="s">
        <v>141</v>
      </c>
      <c r="L426" t="s">
        <v>1393</v>
      </c>
      <c r="M426" t="s">
        <v>1394</v>
      </c>
      <c r="N426">
        <v>5.9963888880000003</v>
      </c>
      <c r="O426">
        <v>157</v>
      </c>
      <c r="P426">
        <v>675</v>
      </c>
      <c r="Q426">
        <v>46</v>
      </c>
      <c r="R426">
        <v>0</v>
      </c>
      <c r="S426">
        <v>276</v>
      </c>
      <c r="T426">
        <v>555</v>
      </c>
      <c r="U426">
        <v>941.43305499999997</v>
      </c>
      <c r="V426">
        <v>4047.5624990000001</v>
      </c>
      <c r="W426">
        <v>275.833889</v>
      </c>
      <c r="X426">
        <v>0</v>
      </c>
      <c r="Y426">
        <v>1655.0033330000001</v>
      </c>
      <c r="Z426">
        <v>3327.9958329999999</v>
      </c>
    </row>
    <row r="427" spans="1:26" x14ac:dyDescent="0.3">
      <c r="A427">
        <v>2664776</v>
      </c>
      <c r="B427">
        <v>1</v>
      </c>
      <c r="C427" t="s">
        <v>77</v>
      </c>
      <c r="D427" t="s">
        <v>119</v>
      </c>
      <c r="E427" t="s">
        <v>152</v>
      </c>
      <c r="F427" t="s">
        <v>1395</v>
      </c>
      <c r="G427" t="s">
        <v>260</v>
      </c>
      <c r="H427" t="s">
        <v>47</v>
      </c>
      <c r="I427" t="s">
        <v>129</v>
      </c>
      <c r="J427" t="s">
        <v>130</v>
      </c>
      <c r="K427" t="s">
        <v>141</v>
      </c>
      <c r="L427" t="s">
        <v>1396</v>
      </c>
      <c r="M427" t="s">
        <v>1397</v>
      </c>
      <c r="N427">
        <v>6.23</v>
      </c>
      <c r="O427">
        <v>225</v>
      </c>
      <c r="P427">
        <v>3</v>
      </c>
      <c r="Q427">
        <v>0</v>
      </c>
      <c r="R427">
        <v>0</v>
      </c>
      <c r="S427">
        <v>0</v>
      </c>
      <c r="T427">
        <v>0</v>
      </c>
      <c r="U427">
        <v>1401.75</v>
      </c>
      <c r="V427">
        <v>18.690000000000001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2664780</v>
      </c>
      <c r="B428">
        <v>1</v>
      </c>
      <c r="C428" t="s">
        <v>76</v>
      </c>
      <c r="D428" t="s">
        <v>84</v>
      </c>
      <c r="E428" t="s">
        <v>126</v>
      </c>
      <c r="F428" t="s">
        <v>1398</v>
      </c>
      <c r="G428" t="s">
        <v>169</v>
      </c>
      <c r="H428" t="s">
        <v>47</v>
      </c>
      <c r="I428" t="s">
        <v>129</v>
      </c>
      <c r="J428" t="s">
        <v>130</v>
      </c>
      <c r="K428" t="s">
        <v>131</v>
      </c>
      <c r="L428" t="s">
        <v>1399</v>
      </c>
      <c r="M428" t="s">
        <v>1400</v>
      </c>
      <c r="N428">
        <v>0.20166666599999999</v>
      </c>
      <c r="O428">
        <v>16</v>
      </c>
      <c r="P428">
        <v>661</v>
      </c>
      <c r="Q428">
        <v>0</v>
      </c>
      <c r="R428">
        <v>0</v>
      </c>
      <c r="S428">
        <v>0</v>
      </c>
      <c r="T428">
        <v>0</v>
      </c>
      <c r="U428">
        <v>3.226667</v>
      </c>
      <c r="V428">
        <v>133.30166600000001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2664778</v>
      </c>
      <c r="B429">
        <v>1</v>
      </c>
      <c r="C429" t="s">
        <v>77</v>
      </c>
      <c r="D429" t="s">
        <v>119</v>
      </c>
      <c r="E429" t="s">
        <v>152</v>
      </c>
      <c r="F429" t="s">
        <v>1401</v>
      </c>
      <c r="G429" t="s">
        <v>260</v>
      </c>
      <c r="H429" t="s">
        <v>47</v>
      </c>
      <c r="I429" t="s">
        <v>129</v>
      </c>
      <c r="J429" t="s">
        <v>130</v>
      </c>
      <c r="K429" t="s">
        <v>141</v>
      </c>
      <c r="L429" t="s">
        <v>1402</v>
      </c>
      <c r="M429" t="s">
        <v>1403</v>
      </c>
      <c r="N429">
        <v>5.9072222219999997</v>
      </c>
      <c r="O429">
        <v>177</v>
      </c>
      <c r="P429">
        <v>1687</v>
      </c>
      <c r="Q429">
        <v>0</v>
      </c>
      <c r="R429">
        <v>0</v>
      </c>
      <c r="S429">
        <v>0</v>
      </c>
      <c r="T429">
        <v>0</v>
      </c>
      <c r="U429">
        <v>1045.5783329999999</v>
      </c>
      <c r="V429">
        <v>9965.4838889999992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2664787</v>
      </c>
      <c r="B430">
        <v>1</v>
      </c>
      <c r="C430" t="s">
        <v>77</v>
      </c>
      <c r="D430" t="s">
        <v>121</v>
      </c>
      <c r="E430" t="s">
        <v>134</v>
      </c>
      <c r="F430" t="s">
        <v>1404</v>
      </c>
      <c r="G430" t="s">
        <v>240</v>
      </c>
      <c r="H430" t="s">
        <v>46</v>
      </c>
      <c r="I430" t="s">
        <v>129</v>
      </c>
      <c r="J430" t="s">
        <v>130</v>
      </c>
      <c r="K430" t="s">
        <v>131</v>
      </c>
      <c r="L430" t="s">
        <v>1405</v>
      </c>
      <c r="M430" t="s">
        <v>1406</v>
      </c>
      <c r="N430">
        <v>0.68444444400000004</v>
      </c>
      <c r="O430">
        <v>0</v>
      </c>
      <c r="P430">
        <v>0</v>
      </c>
      <c r="Q430">
        <v>0</v>
      </c>
      <c r="R430">
        <v>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2.0533329999999999</v>
      </c>
      <c r="Y430">
        <v>0</v>
      </c>
      <c r="Z430">
        <v>0</v>
      </c>
    </row>
    <row r="431" spans="1:26" x14ac:dyDescent="0.3">
      <c r="A431">
        <v>2664829</v>
      </c>
      <c r="B431">
        <v>1</v>
      </c>
      <c r="C431" t="s">
        <v>77</v>
      </c>
      <c r="D431" t="s">
        <v>119</v>
      </c>
      <c r="E431" t="s">
        <v>152</v>
      </c>
      <c r="F431" t="s">
        <v>1407</v>
      </c>
      <c r="G431" t="s">
        <v>140</v>
      </c>
      <c r="H431" t="s">
        <v>47</v>
      </c>
      <c r="I431" t="s">
        <v>129</v>
      </c>
      <c r="J431" t="s">
        <v>130</v>
      </c>
      <c r="K431" t="s">
        <v>141</v>
      </c>
      <c r="L431" t="s">
        <v>1408</v>
      </c>
      <c r="M431" t="s">
        <v>1409</v>
      </c>
      <c r="N431">
        <v>6.0041666659999997</v>
      </c>
      <c r="O431">
        <v>128</v>
      </c>
      <c r="P431">
        <v>1422</v>
      </c>
      <c r="Q431">
        <v>0</v>
      </c>
      <c r="R431">
        <v>0</v>
      </c>
      <c r="S431">
        <v>23</v>
      </c>
      <c r="T431">
        <v>243</v>
      </c>
      <c r="U431">
        <v>768.53333299999997</v>
      </c>
      <c r="V431">
        <v>8537.9249990000008</v>
      </c>
      <c r="W431">
        <v>0</v>
      </c>
      <c r="X431">
        <v>0</v>
      </c>
      <c r="Y431">
        <v>138.095833</v>
      </c>
      <c r="Z431">
        <v>1459.0125</v>
      </c>
    </row>
    <row r="432" spans="1:26" x14ac:dyDescent="0.3">
      <c r="A432">
        <v>2664792</v>
      </c>
      <c r="B432">
        <v>1</v>
      </c>
      <c r="C432" t="s">
        <v>76</v>
      </c>
      <c r="D432" t="s">
        <v>103</v>
      </c>
      <c r="E432" t="s">
        <v>134</v>
      </c>
      <c r="F432" t="s">
        <v>1410</v>
      </c>
      <c r="G432" t="s">
        <v>146</v>
      </c>
      <c r="H432" t="s">
        <v>46</v>
      </c>
      <c r="I432" t="s">
        <v>129</v>
      </c>
      <c r="J432" t="s">
        <v>130</v>
      </c>
      <c r="K432" t="s">
        <v>131</v>
      </c>
      <c r="L432" t="s">
        <v>1411</v>
      </c>
      <c r="M432" t="s">
        <v>1412</v>
      </c>
      <c r="N432">
        <v>3.198611111</v>
      </c>
      <c r="O432">
        <v>0</v>
      </c>
      <c r="P432">
        <v>0</v>
      </c>
      <c r="Q432">
        <v>0</v>
      </c>
      <c r="R432">
        <v>206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658.91388900000004</v>
      </c>
      <c r="Y432">
        <v>0</v>
      </c>
      <c r="Z432">
        <v>0</v>
      </c>
    </row>
    <row r="433" spans="1:26" x14ac:dyDescent="0.3">
      <c r="A433">
        <v>2664790</v>
      </c>
      <c r="B433">
        <v>1</v>
      </c>
      <c r="C433" t="s">
        <v>77</v>
      </c>
      <c r="D433" t="s">
        <v>112</v>
      </c>
      <c r="E433" t="s">
        <v>152</v>
      </c>
      <c r="F433" t="s">
        <v>1413</v>
      </c>
      <c r="G433" t="s">
        <v>169</v>
      </c>
      <c r="H433" t="s">
        <v>47</v>
      </c>
      <c r="I433" t="s">
        <v>129</v>
      </c>
      <c r="J433" t="s">
        <v>130</v>
      </c>
      <c r="K433" t="s">
        <v>131</v>
      </c>
      <c r="L433" t="s">
        <v>1414</v>
      </c>
      <c r="M433" t="s">
        <v>1415</v>
      </c>
      <c r="N433">
        <v>0.17361111100000001</v>
      </c>
      <c r="O433">
        <v>0</v>
      </c>
      <c r="P433">
        <v>0</v>
      </c>
      <c r="Q433">
        <v>25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4.3402779999999996</v>
      </c>
      <c r="X433">
        <v>0</v>
      </c>
      <c r="Y433">
        <v>0</v>
      </c>
      <c r="Z433">
        <v>0</v>
      </c>
    </row>
    <row r="434" spans="1:26" x14ac:dyDescent="0.3">
      <c r="A434">
        <v>2664803</v>
      </c>
      <c r="B434">
        <v>1</v>
      </c>
      <c r="C434" t="s">
        <v>76</v>
      </c>
      <c r="D434" t="s">
        <v>102</v>
      </c>
      <c r="E434" t="s">
        <v>144</v>
      </c>
      <c r="F434" t="s">
        <v>1416</v>
      </c>
      <c r="G434" t="s">
        <v>136</v>
      </c>
      <c r="H434" t="s">
        <v>46</v>
      </c>
      <c r="I434" t="s">
        <v>129</v>
      </c>
      <c r="J434" t="s">
        <v>130</v>
      </c>
      <c r="K434" t="s">
        <v>131</v>
      </c>
      <c r="L434" t="s">
        <v>1417</v>
      </c>
      <c r="M434" t="s">
        <v>1418</v>
      </c>
      <c r="N434">
        <v>2.145277777</v>
      </c>
      <c r="O434">
        <v>0</v>
      </c>
      <c r="P434">
        <v>4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8.5811109999999999</v>
      </c>
      <c r="W434">
        <v>0</v>
      </c>
      <c r="X434">
        <v>0</v>
      </c>
      <c r="Y434">
        <v>0</v>
      </c>
      <c r="Z434">
        <v>0</v>
      </c>
    </row>
    <row r="435" spans="1:26" x14ac:dyDescent="0.3">
      <c r="A435">
        <v>2664795</v>
      </c>
      <c r="B435">
        <v>1</v>
      </c>
      <c r="C435" t="s">
        <v>76</v>
      </c>
      <c r="D435" t="s">
        <v>91</v>
      </c>
      <c r="E435" t="s">
        <v>325</v>
      </c>
      <c r="F435" t="s">
        <v>786</v>
      </c>
      <c r="G435" t="s">
        <v>169</v>
      </c>
      <c r="H435" t="s">
        <v>47</v>
      </c>
      <c r="I435" t="s">
        <v>247</v>
      </c>
      <c r="J435" t="s">
        <v>130</v>
      </c>
      <c r="K435" t="s">
        <v>131</v>
      </c>
      <c r="L435" t="s">
        <v>1419</v>
      </c>
      <c r="M435" t="s">
        <v>1420</v>
      </c>
      <c r="N435">
        <v>4.5833332999999997E-2</v>
      </c>
      <c r="O435">
        <v>34</v>
      </c>
      <c r="P435">
        <v>852</v>
      </c>
      <c r="Q435">
        <v>0</v>
      </c>
      <c r="R435">
        <v>0</v>
      </c>
      <c r="S435">
        <v>0</v>
      </c>
      <c r="T435">
        <v>0</v>
      </c>
      <c r="U435">
        <v>1.558333</v>
      </c>
      <c r="V435">
        <v>39.049999999999997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2664798</v>
      </c>
      <c r="B436">
        <v>1</v>
      </c>
      <c r="C436" t="s">
        <v>76</v>
      </c>
      <c r="D436" t="s">
        <v>78</v>
      </c>
      <c r="E436" t="s">
        <v>134</v>
      </c>
      <c r="F436" t="s">
        <v>1421</v>
      </c>
      <c r="G436" t="s">
        <v>140</v>
      </c>
      <c r="H436" t="s">
        <v>46</v>
      </c>
      <c r="I436" t="s">
        <v>129</v>
      </c>
      <c r="J436" t="s">
        <v>130</v>
      </c>
      <c r="K436" t="s">
        <v>141</v>
      </c>
      <c r="L436" t="s">
        <v>1422</v>
      </c>
      <c r="M436" t="s">
        <v>1423</v>
      </c>
      <c r="N436">
        <v>0.34250000000000003</v>
      </c>
      <c r="O436">
        <v>0</v>
      </c>
      <c r="P436">
        <v>720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246.6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2664799</v>
      </c>
      <c r="B437">
        <v>1</v>
      </c>
      <c r="C437" t="s">
        <v>77</v>
      </c>
      <c r="D437" t="s">
        <v>108</v>
      </c>
      <c r="E437" t="s">
        <v>144</v>
      </c>
      <c r="F437" t="s">
        <v>1310</v>
      </c>
      <c r="G437" t="s">
        <v>136</v>
      </c>
      <c r="H437" t="s">
        <v>46</v>
      </c>
      <c r="I437" t="s">
        <v>129</v>
      </c>
      <c r="J437" t="s">
        <v>130</v>
      </c>
      <c r="K437" t="s">
        <v>131</v>
      </c>
      <c r="L437" t="s">
        <v>1424</v>
      </c>
      <c r="M437" t="s">
        <v>1425</v>
      </c>
      <c r="N437">
        <v>0.98722222199999998</v>
      </c>
      <c r="O437">
        <v>0</v>
      </c>
      <c r="P437">
        <v>112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110.568889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2664800</v>
      </c>
      <c r="B438">
        <v>1</v>
      </c>
      <c r="C438" t="s">
        <v>77</v>
      </c>
      <c r="D438" t="s">
        <v>109</v>
      </c>
      <c r="E438" t="s">
        <v>144</v>
      </c>
      <c r="F438" t="s">
        <v>1426</v>
      </c>
      <c r="G438" t="s">
        <v>306</v>
      </c>
      <c r="H438" t="s">
        <v>46</v>
      </c>
      <c r="I438" t="s">
        <v>129</v>
      </c>
      <c r="J438" t="s">
        <v>15</v>
      </c>
      <c r="K438" t="s">
        <v>131</v>
      </c>
      <c r="L438" t="s">
        <v>1427</v>
      </c>
      <c r="M438" t="s">
        <v>1428</v>
      </c>
      <c r="N438">
        <v>2.1427777770000001</v>
      </c>
      <c r="O438">
        <v>0</v>
      </c>
      <c r="P438">
        <v>56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119.99555599999999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2664809</v>
      </c>
      <c r="B439">
        <v>1</v>
      </c>
      <c r="C439" t="s">
        <v>77</v>
      </c>
      <c r="D439" t="s">
        <v>120</v>
      </c>
      <c r="E439" t="s">
        <v>144</v>
      </c>
      <c r="F439" t="s">
        <v>1429</v>
      </c>
      <c r="G439" t="s">
        <v>136</v>
      </c>
      <c r="H439" t="s">
        <v>46</v>
      </c>
      <c r="I439" t="s">
        <v>129</v>
      </c>
      <c r="J439" t="s">
        <v>130</v>
      </c>
      <c r="K439" t="s">
        <v>131</v>
      </c>
      <c r="L439" t="s">
        <v>1430</v>
      </c>
      <c r="M439" t="s">
        <v>1431</v>
      </c>
      <c r="N439">
        <v>2.358333333</v>
      </c>
      <c r="O439">
        <v>0</v>
      </c>
      <c r="P439">
        <v>0</v>
      </c>
      <c r="Q439">
        <v>0</v>
      </c>
      <c r="R439">
        <v>39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91.974999999999994</v>
      </c>
      <c r="Y439">
        <v>0</v>
      </c>
      <c r="Z439">
        <v>0</v>
      </c>
    </row>
    <row r="440" spans="1:26" x14ac:dyDescent="0.3">
      <c r="A440">
        <v>2664801</v>
      </c>
      <c r="B440">
        <v>1</v>
      </c>
      <c r="C440" t="s">
        <v>77</v>
      </c>
      <c r="D440" t="s">
        <v>111</v>
      </c>
      <c r="E440" t="s">
        <v>156</v>
      </c>
      <c r="F440" t="s">
        <v>1432</v>
      </c>
      <c r="G440" t="s">
        <v>169</v>
      </c>
      <c r="H440" t="s">
        <v>47</v>
      </c>
      <c r="I440" t="s">
        <v>129</v>
      </c>
      <c r="J440" t="s">
        <v>130</v>
      </c>
      <c r="K440" t="s">
        <v>131</v>
      </c>
      <c r="L440" t="s">
        <v>1433</v>
      </c>
      <c r="M440" t="s">
        <v>1434</v>
      </c>
      <c r="N440">
        <v>0.41305555500000002</v>
      </c>
      <c r="O440">
        <v>0</v>
      </c>
      <c r="P440">
        <v>0</v>
      </c>
      <c r="Q440">
        <v>0</v>
      </c>
      <c r="R440">
        <v>0</v>
      </c>
      <c r="S440">
        <v>10</v>
      </c>
      <c r="T440">
        <v>1484</v>
      </c>
      <c r="U440">
        <v>0</v>
      </c>
      <c r="V440">
        <v>0</v>
      </c>
      <c r="W440">
        <v>0</v>
      </c>
      <c r="X440">
        <v>0</v>
      </c>
      <c r="Y440">
        <v>4.1305560000000003</v>
      </c>
      <c r="Z440">
        <v>612.97444399999995</v>
      </c>
    </row>
    <row r="441" spans="1:26" x14ac:dyDescent="0.3">
      <c r="A441">
        <v>2664802</v>
      </c>
      <c r="B441">
        <v>1</v>
      </c>
      <c r="C441" t="s">
        <v>77</v>
      </c>
      <c r="D441" t="s">
        <v>111</v>
      </c>
      <c r="E441" t="s">
        <v>144</v>
      </c>
      <c r="F441" t="s">
        <v>1435</v>
      </c>
      <c r="G441" t="s">
        <v>136</v>
      </c>
      <c r="H441" t="s">
        <v>46</v>
      </c>
      <c r="I441" t="s">
        <v>129</v>
      </c>
      <c r="J441" t="s">
        <v>130</v>
      </c>
      <c r="K441" t="s">
        <v>131</v>
      </c>
      <c r="L441" t="s">
        <v>1436</v>
      </c>
      <c r="M441" t="s">
        <v>1437</v>
      </c>
      <c r="N441">
        <v>5.4391666660000002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26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141.41833299999999</v>
      </c>
    </row>
    <row r="442" spans="1:26" x14ac:dyDescent="0.3">
      <c r="A442">
        <v>2664812</v>
      </c>
      <c r="B442">
        <v>1</v>
      </c>
      <c r="C442" t="s">
        <v>77</v>
      </c>
      <c r="D442" t="s">
        <v>114</v>
      </c>
      <c r="E442" t="s">
        <v>156</v>
      </c>
      <c r="F442" t="s">
        <v>1328</v>
      </c>
      <c r="G442" t="s">
        <v>169</v>
      </c>
      <c r="H442" t="s">
        <v>47</v>
      </c>
      <c r="I442" t="s">
        <v>129</v>
      </c>
      <c r="J442" t="s">
        <v>130</v>
      </c>
      <c r="K442" t="s">
        <v>131</v>
      </c>
      <c r="L442" t="s">
        <v>1438</v>
      </c>
      <c r="M442" t="s">
        <v>1439</v>
      </c>
      <c r="N442">
        <v>0.34555555500000001</v>
      </c>
      <c r="O442">
        <v>71</v>
      </c>
      <c r="P442">
        <v>592</v>
      </c>
      <c r="Q442">
        <v>0</v>
      </c>
      <c r="R442">
        <v>0</v>
      </c>
      <c r="S442">
        <v>0</v>
      </c>
      <c r="T442">
        <v>0</v>
      </c>
      <c r="U442">
        <v>24.534444000000001</v>
      </c>
      <c r="V442">
        <v>204.56888900000001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2664813</v>
      </c>
      <c r="B443">
        <v>1</v>
      </c>
      <c r="C443" t="s">
        <v>77</v>
      </c>
      <c r="D443" t="s">
        <v>108</v>
      </c>
      <c r="E443" t="s">
        <v>144</v>
      </c>
      <c r="F443" t="s">
        <v>1440</v>
      </c>
      <c r="G443" t="s">
        <v>136</v>
      </c>
      <c r="H443" t="s">
        <v>46</v>
      </c>
      <c r="I443" t="s">
        <v>129</v>
      </c>
      <c r="J443" t="s">
        <v>130</v>
      </c>
      <c r="K443" t="s">
        <v>131</v>
      </c>
      <c r="L443" t="s">
        <v>1441</v>
      </c>
      <c r="M443" t="s">
        <v>1442</v>
      </c>
      <c r="N443">
        <v>1.7016666659999999</v>
      </c>
      <c r="O443">
        <v>0</v>
      </c>
      <c r="P443">
        <v>26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44.243333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2664773</v>
      </c>
      <c r="B444">
        <v>2</v>
      </c>
      <c r="C444" t="s">
        <v>76</v>
      </c>
      <c r="D444" t="s">
        <v>97</v>
      </c>
      <c r="E444" t="s">
        <v>156</v>
      </c>
      <c r="F444" t="s">
        <v>1443</v>
      </c>
      <c r="G444" t="s">
        <v>128</v>
      </c>
      <c r="H444" t="s">
        <v>47</v>
      </c>
      <c r="I444" t="s">
        <v>129</v>
      </c>
      <c r="J444" t="s">
        <v>130</v>
      </c>
      <c r="K444" t="s">
        <v>131</v>
      </c>
      <c r="L444" t="s">
        <v>1383</v>
      </c>
      <c r="M444" t="s">
        <v>1444</v>
      </c>
      <c r="N444">
        <v>2.2949999999999999</v>
      </c>
      <c r="O444">
        <v>24</v>
      </c>
      <c r="P444">
        <v>20</v>
      </c>
      <c r="Q444">
        <v>0</v>
      </c>
      <c r="R444">
        <v>0</v>
      </c>
      <c r="S444">
        <v>0</v>
      </c>
      <c r="T444">
        <v>0</v>
      </c>
      <c r="U444">
        <v>55.08</v>
      </c>
      <c r="V444">
        <v>45.9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2664814</v>
      </c>
      <c r="B445">
        <v>1</v>
      </c>
      <c r="C445" t="s">
        <v>77</v>
      </c>
      <c r="D445" t="s">
        <v>124</v>
      </c>
      <c r="E445" t="s">
        <v>126</v>
      </c>
      <c r="F445" t="s">
        <v>1159</v>
      </c>
      <c r="G445" t="s">
        <v>169</v>
      </c>
      <c r="H445" t="s">
        <v>47</v>
      </c>
      <c r="I445" t="s">
        <v>247</v>
      </c>
      <c r="J445" t="s">
        <v>130</v>
      </c>
      <c r="K445" t="s">
        <v>131</v>
      </c>
      <c r="L445" t="s">
        <v>1445</v>
      </c>
      <c r="M445" t="s">
        <v>1446</v>
      </c>
      <c r="N445">
        <v>4.7222222000000001E-2</v>
      </c>
      <c r="O445">
        <v>11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0.51944400000000002</v>
      </c>
      <c r="V445">
        <v>4.7222E-2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2664820</v>
      </c>
      <c r="B446">
        <v>1</v>
      </c>
      <c r="C446" t="s">
        <v>77</v>
      </c>
      <c r="D446" t="s">
        <v>118</v>
      </c>
      <c r="E446" t="s">
        <v>126</v>
      </c>
      <c r="F446" t="s">
        <v>1447</v>
      </c>
      <c r="G446" t="s">
        <v>146</v>
      </c>
      <c r="H446" t="s">
        <v>47</v>
      </c>
      <c r="I446" t="s">
        <v>129</v>
      </c>
      <c r="J446" t="s">
        <v>130</v>
      </c>
      <c r="K446" t="s">
        <v>131</v>
      </c>
      <c r="L446" t="s">
        <v>1448</v>
      </c>
      <c r="M446" t="s">
        <v>1449</v>
      </c>
      <c r="N446">
        <v>0.633611111</v>
      </c>
      <c r="O446">
        <v>0</v>
      </c>
      <c r="P446">
        <v>1017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644.38250000000005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2664648</v>
      </c>
      <c r="B447">
        <v>2</v>
      </c>
      <c r="C447" t="s">
        <v>77</v>
      </c>
      <c r="D447" t="s">
        <v>114</v>
      </c>
      <c r="E447" t="s">
        <v>156</v>
      </c>
      <c r="F447" t="s">
        <v>929</v>
      </c>
      <c r="G447" t="s">
        <v>128</v>
      </c>
      <c r="H447" t="s">
        <v>47</v>
      </c>
      <c r="I447" t="s">
        <v>129</v>
      </c>
      <c r="J447" t="s">
        <v>130</v>
      </c>
      <c r="K447" t="s">
        <v>131</v>
      </c>
      <c r="L447" t="s">
        <v>1101</v>
      </c>
      <c r="M447" t="s">
        <v>1450</v>
      </c>
      <c r="N447">
        <v>0.77666666600000001</v>
      </c>
      <c r="O447">
        <v>23</v>
      </c>
      <c r="P447">
        <v>268</v>
      </c>
      <c r="Q447">
        <v>0</v>
      </c>
      <c r="R447">
        <v>0</v>
      </c>
      <c r="S447">
        <v>0</v>
      </c>
      <c r="T447">
        <v>0</v>
      </c>
      <c r="U447">
        <v>17.863333000000001</v>
      </c>
      <c r="V447">
        <v>208.14666600000001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2664825</v>
      </c>
      <c r="B448">
        <v>1</v>
      </c>
      <c r="C448" t="s">
        <v>77</v>
      </c>
      <c r="D448" t="s">
        <v>119</v>
      </c>
      <c r="E448" t="s">
        <v>156</v>
      </c>
      <c r="F448" t="s">
        <v>1451</v>
      </c>
      <c r="G448" t="s">
        <v>169</v>
      </c>
      <c r="H448" t="s">
        <v>47</v>
      </c>
      <c r="I448" t="s">
        <v>129</v>
      </c>
      <c r="J448" t="s">
        <v>130</v>
      </c>
      <c r="K448" t="s">
        <v>131</v>
      </c>
      <c r="L448" t="s">
        <v>1452</v>
      </c>
      <c r="M448" t="s">
        <v>1453</v>
      </c>
      <c r="N448">
        <v>0.51555555500000005</v>
      </c>
      <c r="O448">
        <v>290</v>
      </c>
      <c r="P448">
        <v>543</v>
      </c>
      <c r="Q448">
        <v>0</v>
      </c>
      <c r="R448">
        <v>0</v>
      </c>
      <c r="S448">
        <v>0</v>
      </c>
      <c r="T448">
        <v>0</v>
      </c>
      <c r="U448">
        <v>149.511111</v>
      </c>
      <c r="V448">
        <v>279.94666599999999</v>
      </c>
      <c r="W448">
        <v>0</v>
      </c>
      <c r="X448">
        <v>0</v>
      </c>
      <c r="Y448">
        <v>0</v>
      </c>
      <c r="Z448">
        <v>0</v>
      </c>
    </row>
    <row r="449" spans="1:26" x14ac:dyDescent="0.3">
      <c r="A449">
        <v>2664826</v>
      </c>
      <c r="B449">
        <v>1</v>
      </c>
      <c r="C449" t="s">
        <v>77</v>
      </c>
      <c r="D449" t="s">
        <v>112</v>
      </c>
      <c r="E449" t="s">
        <v>152</v>
      </c>
      <c r="F449" t="s">
        <v>1454</v>
      </c>
      <c r="G449" t="s">
        <v>169</v>
      </c>
      <c r="H449" t="s">
        <v>47</v>
      </c>
      <c r="I449" t="s">
        <v>129</v>
      </c>
      <c r="J449" t="s">
        <v>130</v>
      </c>
      <c r="K449" t="s">
        <v>131</v>
      </c>
      <c r="L449" t="s">
        <v>1455</v>
      </c>
      <c r="M449" t="s">
        <v>1456</v>
      </c>
      <c r="N449">
        <v>8.8611111000000006E-2</v>
      </c>
      <c r="O449">
        <v>0</v>
      </c>
      <c r="P449">
        <v>0</v>
      </c>
      <c r="Q449">
        <v>0</v>
      </c>
      <c r="R449">
        <v>0</v>
      </c>
      <c r="S449">
        <v>1</v>
      </c>
      <c r="T449">
        <v>1033</v>
      </c>
      <c r="U449">
        <v>0</v>
      </c>
      <c r="V449">
        <v>0</v>
      </c>
      <c r="W449">
        <v>0</v>
      </c>
      <c r="X449">
        <v>0</v>
      </c>
      <c r="Y449">
        <v>8.8610999999999995E-2</v>
      </c>
      <c r="Z449">
        <v>91.535278000000005</v>
      </c>
    </row>
    <row r="450" spans="1:26" x14ac:dyDescent="0.3">
      <c r="A450">
        <v>2664827</v>
      </c>
      <c r="B450">
        <v>1</v>
      </c>
      <c r="C450" t="s">
        <v>77</v>
      </c>
      <c r="D450" t="s">
        <v>114</v>
      </c>
      <c r="E450" t="s">
        <v>152</v>
      </c>
      <c r="F450" t="s">
        <v>1457</v>
      </c>
      <c r="G450" t="s">
        <v>169</v>
      </c>
      <c r="H450" t="s">
        <v>47</v>
      </c>
      <c r="I450" t="s">
        <v>247</v>
      </c>
      <c r="J450" t="s">
        <v>130</v>
      </c>
      <c r="K450" t="s">
        <v>131</v>
      </c>
      <c r="L450" t="s">
        <v>1458</v>
      </c>
      <c r="M450" t="s">
        <v>1459</v>
      </c>
      <c r="N450">
        <v>1.1111111E-2</v>
      </c>
      <c r="O450">
        <v>103</v>
      </c>
      <c r="P450">
        <v>7</v>
      </c>
      <c r="Q450">
        <v>0</v>
      </c>
      <c r="R450">
        <v>0</v>
      </c>
      <c r="S450">
        <v>0</v>
      </c>
      <c r="T450">
        <v>0</v>
      </c>
      <c r="U450">
        <v>1.144444</v>
      </c>
      <c r="V450">
        <v>7.7778E-2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2664828</v>
      </c>
      <c r="B451">
        <v>1</v>
      </c>
      <c r="C451" t="s">
        <v>77</v>
      </c>
      <c r="D451" t="s">
        <v>119</v>
      </c>
      <c r="E451" t="s">
        <v>152</v>
      </c>
      <c r="F451" t="s">
        <v>1460</v>
      </c>
      <c r="G451" t="s">
        <v>169</v>
      </c>
      <c r="H451" t="s">
        <v>47</v>
      </c>
      <c r="I451" t="s">
        <v>129</v>
      </c>
      <c r="J451" t="s">
        <v>130</v>
      </c>
      <c r="K451" t="s">
        <v>131</v>
      </c>
      <c r="L451" t="s">
        <v>1461</v>
      </c>
      <c r="M451" t="s">
        <v>1462</v>
      </c>
      <c r="N451">
        <v>0.389444444</v>
      </c>
      <c r="O451">
        <v>222</v>
      </c>
      <c r="P451">
        <v>479</v>
      </c>
      <c r="Q451">
        <v>0</v>
      </c>
      <c r="R451">
        <v>0</v>
      </c>
      <c r="S451">
        <v>0</v>
      </c>
      <c r="T451">
        <v>0</v>
      </c>
      <c r="U451">
        <v>86.456666999999996</v>
      </c>
      <c r="V451">
        <v>186.54388900000001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2664831</v>
      </c>
      <c r="B452">
        <v>1</v>
      </c>
      <c r="C452" t="s">
        <v>77</v>
      </c>
      <c r="D452" t="s">
        <v>119</v>
      </c>
      <c r="E452" t="s">
        <v>325</v>
      </c>
      <c r="F452" t="s">
        <v>1463</v>
      </c>
      <c r="G452" t="s">
        <v>169</v>
      </c>
      <c r="H452" t="s">
        <v>47</v>
      </c>
      <c r="I452" t="s">
        <v>129</v>
      </c>
      <c r="J452" t="s">
        <v>130</v>
      </c>
      <c r="K452" t="s">
        <v>131</v>
      </c>
      <c r="L452" t="s">
        <v>1461</v>
      </c>
      <c r="M452" t="s">
        <v>1464</v>
      </c>
      <c r="N452">
        <v>0.39472222200000001</v>
      </c>
      <c r="O452">
        <v>226</v>
      </c>
      <c r="P452">
        <v>480</v>
      </c>
      <c r="Q452">
        <v>0</v>
      </c>
      <c r="R452">
        <v>0</v>
      </c>
      <c r="S452">
        <v>0</v>
      </c>
      <c r="T452">
        <v>0</v>
      </c>
      <c r="U452">
        <v>89.207222000000002</v>
      </c>
      <c r="V452">
        <v>189.466667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2664832</v>
      </c>
      <c r="B453">
        <v>1</v>
      </c>
      <c r="C453" t="s">
        <v>77</v>
      </c>
      <c r="D453" t="s">
        <v>119</v>
      </c>
      <c r="E453" t="s">
        <v>152</v>
      </c>
      <c r="F453" t="s">
        <v>1465</v>
      </c>
      <c r="G453" t="s">
        <v>169</v>
      </c>
      <c r="H453" t="s">
        <v>47</v>
      </c>
      <c r="I453" t="s">
        <v>129</v>
      </c>
      <c r="J453" t="s">
        <v>130</v>
      </c>
      <c r="K453" t="s">
        <v>131</v>
      </c>
      <c r="L453" t="s">
        <v>1466</v>
      </c>
      <c r="M453" t="s">
        <v>1467</v>
      </c>
      <c r="N453">
        <v>0.38750000000000001</v>
      </c>
      <c r="O453">
        <v>30</v>
      </c>
      <c r="P453">
        <v>530</v>
      </c>
      <c r="Q453">
        <v>0</v>
      </c>
      <c r="R453">
        <v>0</v>
      </c>
      <c r="S453">
        <v>0</v>
      </c>
      <c r="T453">
        <v>0</v>
      </c>
      <c r="U453">
        <v>11.625</v>
      </c>
      <c r="V453">
        <v>205.375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2664833</v>
      </c>
      <c r="B454">
        <v>1</v>
      </c>
      <c r="C454" t="s">
        <v>77</v>
      </c>
      <c r="D454" t="s">
        <v>119</v>
      </c>
      <c r="E454" t="s">
        <v>152</v>
      </c>
      <c r="F454" t="s">
        <v>1468</v>
      </c>
      <c r="G454" t="s">
        <v>169</v>
      </c>
      <c r="H454" t="s">
        <v>47</v>
      </c>
      <c r="I454" t="s">
        <v>129</v>
      </c>
      <c r="J454" t="s">
        <v>130</v>
      </c>
      <c r="K454" t="s">
        <v>131</v>
      </c>
      <c r="L454" t="s">
        <v>1469</v>
      </c>
      <c r="M454" t="s">
        <v>1470</v>
      </c>
      <c r="N454">
        <v>0.38527777699999999</v>
      </c>
      <c r="O454">
        <v>18</v>
      </c>
      <c r="P454">
        <v>179</v>
      </c>
      <c r="Q454">
        <v>0</v>
      </c>
      <c r="R454">
        <v>0</v>
      </c>
      <c r="S454">
        <v>0</v>
      </c>
      <c r="T454">
        <v>0</v>
      </c>
      <c r="U454">
        <v>6.9349999999999996</v>
      </c>
      <c r="V454">
        <v>68.964721999999995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2664834</v>
      </c>
      <c r="B455">
        <v>1</v>
      </c>
      <c r="C455" t="s">
        <v>77</v>
      </c>
      <c r="D455" t="s">
        <v>111</v>
      </c>
      <c r="E455" t="s">
        <v>126</v>
      </c>
      <c r="F455" t="s">
        <v>1471</v>
      </c>
      <c r="G455" t="s">
        <v>158</v>
      </c>
      <c r="H455" t="s">
        <v>47</v>
      </c>
      <c r="I455" t="s">
        <v>129</v>
      </c>
      <c r="J455" t="s">
        <v>130</v>
      </c>
      <c r="K455" t="s">
        <v>131</v>
      </c>
      <c r="L455" t="s">
        <v>1472</v>
      </c>
      <c r="M455" t="s">
        <v>1473</v>
      </c>
      <c r="N455">
        <v>8.6744444440000006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27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234.21</v>
      </c>
    </row>
    <row r="456" spans="1:26" x14ac:dyDescent="0.3">
      <c r="A456">
        <v>2664860</v>
      </c>
      <c r="B456">
        <v>1</v>
      </c>
      <c r="C456" t="s">
        <v>76</v>
      </c>
      <c r="D456" t="s">
        <v>104</v>
      </c>
      <c r="E456" t="s">
        <v>144</v>
      </c>
      <c r="F456" t="s">
        <v>1474</v>
      </c>
      <c r="G456" t="s">
        <v>136</v>
      </c>
      <c r="H456" t="s">
        <v>46</v>
      </c>
      <c r="I456" t="s">
        <v>129</v>
      </c>
      <c r="J456" t="s">
        <v>130</v>
      </c>
      <c r="K456" t="s">
        <v>131</v>
      </c>
      <c r="L456" t="s">
        <v>1475</v>
      </c>
      <c r="M456" t="s">
        <v>1476</v>
      </c>
      <c r="N456">
        <v>5.534166666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8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44.273333000000001</v>
      </c>
    </row>
    <row r="457" spans="1:26" x14ac:dyDescent="0.3">
      <c r="A457">
        <v>2664566</v>
      </c>
      <c r="B457">
        <v>2</v>
      </c>
      <c r="C457" t="s">
        <v>76</v>
      </c>
      <c r="D457" t="s">
        <v>89</v>
      </c>
      <c r="E457" t="s">
        <v>134</v>
      </c>
      <c r="F457" t="s">
        <v>1477</v>
      </c>
      <c r="G457" t="s">
        <v>136</v>
      </c>
      <c r="H457" t="s">
        <v>46</v>
      </c>
      <c r="I457" t="s">
        <v>129</v>
      </c>
      <c r="J457" t="s">
        <v>130</v>
      </c>
      <c r="K457" t="s">
        <v>131</v>
      </c>
      <c r="L457" t="s">
        <v>1047</v>
      </c>
      <c r="M457" t="s">
        <v>1478</v>
      </c>
      <c r="N457">
        <v>0.235555555</v>
      </c>
      <c r="O457">
        <v>0</v>
      </c>
      <c r="P457">
        <v>24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5.6533329999999999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2664851</v>
      </c>
      <c r="B458">
        <v>1</v>
      </c>
      <c r="C458" t="s">
        <v>76</v>
      </c>
      <c r="D458" t="s">
        <v>78</v>
      </c>
      <c r="E458" t="s">
        <v>172</v>
      </c>
      <c r="F458" t="s">
        <v>1479</v>
      </c>
      <c r="G458" t="s">
        <v>136</v>
      </c>
      <c r="H458" t="s">
        <v>46</v>
      </c>
      <c r="I458" t="s">
        <v>129</v>
      </c>
      <c r="J458" t="s">
        <v>130</v>
      </c>
      <c r="K458" t="s">
        <v>131</v>
      </c>
      <c r="L458" t="s">
        <v>1480</v>
      </c>
      <c r="M458" t="s">
        <v>1481</v>
      </c>
      <c r="N458">
        <v>1.253055555</v>
      </c>
      <c r="O458">
        <v>0</v>
      </c>
      <c r="P458">
        <v>24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30.073333000000002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2664931</v>
      </c>
      <c r="B459">
        <v>1</v>
      </c>
      <c r="C459" t="s">
        <v>77</v>
      </c>
      <c r="D459" t="s">
        <v>114</v>
      </c>
      <c r="E459" t="s">
        <v>126</v>
      </c>
      <c r="F459" t="s">
        <v>1482</v>
      </c>
      <c r="G459" t="s">
        <v>128</v>
      </c>
      <c r="H459" t="s">
        <v>47</v>
      </c>
      <c r="I459" t="s">
        <v>129</v>
      </c>
      <c r="J459" t="s">
        <v>130</v>
      </c>
      <c r="K459" t="s">
        <v>131</v>
      </c>
      <c r="L459" t="s">
        <v>1483</v>
      </c>
      <c r="M459" t="s">
        <v>1484</v>
      </c>
      <c r="N459">
        <v>4.7952777769999999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6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28.771667000000001</v>
      </c>
    </row>
    <row r="460" spans="1:26" x14ac:dyDescent="0.3">
      <c r="A460">
        <v>2664844</v>
      </c>
      <c r="B460">
        <v>1</v>
      </c>
      <c r="C460" t="s">
        <v>76</v>
      </c>
      <c r="D460" t="s">
        <v>99</v>
      </c>
      <c r="E460" t="s">
        <v>152</v>
      </c>
      <c r="F460" t="s">
        <v>1485</v>
      </c>
      <c r="G460" t="s">
        <v>140</v>
      </c>
      <c r="H460" t="s">
        <v>47</v>
      </c>
      <c r="I460" t="s">
        <v>129</v>
      </c>
      <c r="J460" t="s">
        <v>130</v>
      </c>
      <c r="K460" t="s">
        <v>141</v>
      </c>
      <c r="L460" t="s">
        <v>1486</v>
      </c>
      <c r="M460" t="s">
        <v>1487</v>
      </c>
      <c r="N460">
        <v>4.0075000000000003</v>
      </c>
      <c r="O460">
        <v>15</v>
      </c>
      <c r="P460">
        <v>140</v>
      </c>
      <c r="Q460">
        <v>0</v>
      </c>
      <c r="R460">
        <v>0</v>
      </c>
      <c r="S460">
        <v>0</v>
      </c>
      <c r="T460">
        <v>0</v>
      </c>
      <c r="U460">
        <v>60.112499999999997</v>
      </c>
      <c r="V460">
        <v>561.04999999999995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2664631</v>
      </c>
      <c r="B461">
        <v>2</v>
      </c>
      <c r="C461" t="s">
        <v>77</v>
      </c>
      <c r="D461" t="s">
        <v>114</v>
      </c>
      <c r="E461" t="s">
        <v>152</v>
      </c>
      <c r="F461" t="s">
        <v>1488</v>
      </c>
      <c r="G461" t="s">
        <v>128</v>
      </c>
      <c r="H461" t="s">
        <v>47</v>
      </c>
      <c r="I461" t="s">
        <v>129</v>
      </c>
      <c r="J461" t="s">
        <v>130</v>
      </c>
      <c r="K461" t="s">
        <v>131</v>
      </c>
      <c r="L461" t="s">
        <v>1147</v>
      </c>
      <c r="M461" t="s">
        <v>1489</v>
      </c>
      <c r="N461">
        <v>9.5277776999999994E-2</v>
      </c>
      <c r="O461">
        <v>76</v>
      </c>
      <c r="P461">
        <v>511</v>
      </c>
      <c r="Q461">
        <v>0</v>
      </c>
      <c r="R461">
        <v>0</v>
      </c>
      <c r="S461">
        <v>0</v>
      </c>
      <c r="T461">
        <v>0</v>
      </c>
      <c r="U461">
        <v>7.2411110000000001</v>
      </c>
      <c r="V461">
        <v>48.686943999999997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2664870</v>
      </c>
      <c r="B462">
        <v>1</v>
      </c>
      <c r="C462" t="s">
        <v>76</v>
      </c>
      <c r="D462" t="s">
        <v>94</v>
      </c>
      <c r="E462" t="s">
        <v>144</v>
      </c>
      <c r="F462" t="s">
        <v>1490</v>
      </c>
      <c r="G462" t="s">
        <v>136</v>
      </c>
      <c r="H462" t="s">
        <v>46</v>
      </c>
      <c r="I462" t="s">
        <v>129</v>
      </c>
      <c r="J462" t="s">
        <v>130</v>
      </c>
      <c r="K462" t="s">
        <v>131</v>
      </c>
      <c r="L462" t="s">
        <v>1491</v>
      </c>
      <c r="M462" t="s">
        <v>1492</v>
      </c>
      <c r="N462">
        <v>1.040277777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80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83.222222000000002</v>
      </c>
    </row>
    <row r="463" spans="1:26" x14ac:dyDescent="0.3">
      <c r="A463">
        <v>2664865</v>
      </c>
      <c r="B463">
        <v>1</v>
      </c>
      <c r="C463" t="s">
        <v>76</v>
      </c>
      <c r="D463" t="s">
        <v>99</v>
      </c>
      <c r="E463" t="s">
        <v>144</v>
      </c>
      <c r="F463" t="s">
        <v>1493</v>
      </c>
      <c r="G463" t="s">
        <v>1494</v>
      </c>
      <c r="H463" t="s">
        <v>46</v>
      </c>
      <c r="I463" t="s">
        <v>129</v>
      </c>
      <c r="J463" t="s">
        <v>130</v>
      </c>
      <c r="K463" t="s">
        <v>131</v>
      </c>
      <c r="L463" t="s">
        <v>1495</v>
      </c>
      <c r="M463" t="s">
        <v>1496</v>
      </c>
      <c r="N463">
        <v>2.1575000000000002</v>
      </c>
      <c r="O463">
        <v>0</v>
      </c>
      <c r="P463">
        <v>112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241.64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2664866</v>
      </c>
      <c r="B464">
        <v>1</v>
      </c>
      <c r="C464" t="s">
        <v>76</v>
      </c>
      <c r="D464" t="s">
        <v>96</v>
      </c>
      <c r="E464" t="s">
        <v>156</v>
      </c>
      <c r="F464" t="s">
        <v>1497</v>
      </c>
      <c r="G464" t="s">
        <v>169</v>
      </c>
      <c r="H464" t="s">
        <v>47</v>
      </c>
      <c r="I464" t="s">
        <v>129</v>
      </c>
      <c r="J464" t="s">
        <v>130</v>
      </c>
      <c r="K464" t="s">
        <v>131</v>
      </c>
      <c r="L464" t="s">
        <v>1498</v>
      </c>
      <c r="M464" t="s">
        <v>1499</v>
      </c>
      <c r="N464">
        <v>0.68333333299999999</v>
      </c>
      <c r="O464">
        <v>101</v>
      </c>
      <c r="P464">
        <v>28</v>
      </c>
      <c r="Q464">
        <v>0</v>
      </c>
      <c r="R464">
        <v>0</v>
      </c>
      <c r="S464">
        <v>0</v>
      </c>
      <c r="T464">
        <v>0</v>
      </c>
      <c r="U464">
        <v>69.016666999999998</v>
      </c>
      <c r="V464">
        <v>19.133333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2664874</v>
      </c>
      <c r="B465">
        <v>1</v>
      </c>
      <c r="C465" t="s">
        <v>77</v>
      </c>
      <c r="D465" t="s">
        <v>114</v>
      </c>
      <c r="E465" t="s">
        <v>126</v>
      </c>
      <c r="F465" t="s">
        <v>1500</v>
      </c>
      <c r="G465" t="s">
        <v>128</v>
      </c>
      <c r="H465" t="s">
        <v>47</v>
      </c>
      <c r="I465" t="s">
        <v>129</v>
      </c>
      <c r="J465" t="s">
        <v>130</v>
      </c>
      <c r="K465" t="s">
        <v>131</v>
      </c>
      <c r="L465" t="s">
        <v>1501</v>
      </c>
      <c r="M465" t="s">
        <v>1502</v>
      </c>
      <c r="N465">
        <v>1.852222222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1.852222</v>
      </c>
      <c r="Z465">
        <v>0</v>
      </c>
    </row>
    <row r="466" spans="1:26" x14ac:dyDescent="0.3">
      <c r="A466">
        <v>2686185</v>
      </c>
      <c r="B466">
        <v>1</v>
      </c>
      <c r="C466" t="s">
        <v>77</v>
      </c>
      <c r="D466" t="s">
        <v>113</v>
      </c>
      <c r="E466" t="s">
        <v>126</v>
      </c>
      <c r="F466" t="s">
        <v>1503</v>
      </c>
      <c r="G466" t="s">
        <v>169</v>
      </c>
      <c r="H466" t="s">
        <v>47</v>
      </c>
      <c r="I466" t="s">
        <v>129</v>
      </c>
      <c r="J466" t="s">
        <v>130</v>
      </c>
      <c r="K466" t="s">
        <v>131</v>
      </c>
      <c r="L466" t="s">
        <v>1504</v>
      </c>
      <c r="M466" t="s">
        <v>1505</v>
      </c>
      <c r="N466">
        <v>11.766666666000001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77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906.03333299999997</v>
      </c>
    </row>
    <row r="467" spans="1:26" x14ac:dyDescent="0.3">
      <c r="A467">
        <v>2664873</v>
      </c>
      <c r="B467">
        <v>1</v>
      </c>
      <c r="C467" t="s">
        <v>77</v>
      </c>
      <c r="D467" t="s">
        <v>111</v>
      </c>
      <c r="E467" t="s">
        <v>126</v>
      </c>
      <c r="F467" t="s">
        <v>1506</v>
      </c>
      <c r="G467" t="s">
        <v>158</v>
      </c>
      <c r="H467" t="s">
        <v>47</v>
      </c>
      <c r="I467" t="s">
        <v>129</v>
      </c>
      <c r="J467" t="s">
        <v>130</v>
      </c>
      <c r="K467" t="s">
        <v>131</v>
      </c>
      <c r="L467" t="s">
        <v>1507</v>
      </c>
      <c r="M467" t="s">
        <v>1508</v>
      </c>
      <c r="N467">
        <v>2.852222222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107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305.18777799999998</v>
      </c>
    </row>
    <row r="468" spans="1:26" x14ac:dyDescent="0.3">
      <c r="A468">
        <v>2664867</v>
      </c>
      <c r="B468">
        <v>1</v>
      </c>
      <c r="C468" t="s">
        <v>76</v>
      </c>
      <c r="D468" t="s">
        <v>79</v>
      </c>
      <c r="E468" t="s">
        <v>126</v>
      </c>
      <c r="F468" t="s">
        <v>1509</v>
      </c>
      <c r="G468" t="s">
        <v>260</v>
      </c>
      <c r="H468" t="s">
        <v>47</v>
      </c>
      <c r="I468" t="s">
        <v>129</v>
      </c>
      <c r="J468" t="s">
        <v>130</v>
      </c>
      <c r="K468" t="s">
        <v>141</v>
      </c>
      <c r="L468" t="s">
        <v>1510</v>
      </c>
      <c r="M468" t="s">
        <v>1511</v>
      </c>
      <c r="N468">
        <v>0.53027777700000001</v>
      </c>
      <c r="O468">
        <v>0</v>
      </c>
      <c r="P468">
        <v>104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55.148888999999997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2664868</v>
      </c>
      <c r="B469">
        <v>1</v>
      </c>
      <c r="C469" t="s">
        <v>76</v>
      </c>
      <c r="D469" t="s">
        <v>91</v>
      </c>
      <c r="E469" t="s">
        <v>144</v>
      </c>
      <c r="F469" t="s">
        <v>1512</v>
      </c>
      <c r="G469" t="s">
        <v>136</v>
      </c>
      <c r="H469" t="s">
        <v>46</v>
      </c>
      <c r="I469" t="s">
        <v>129</v>
      </c>
      <c r="J469" t="s">
        <v>130</v>
      </c>
      <c r="K469" t="s">
        <v>131</v>
      </c>
      <c r="L469" t="s">
        <v>1513</v>
      </c>
      <c r="M469" t="s">
        <v>1514</v>
      </c>
      <c r="N469">
        <v>1.055555555</v>
      </c>
      <c r="O469">
        <v>0</v>
      </c>
      <c r="P469">
        <v>47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49.611111000000001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2664878</v>
      </c>
      <c r="B470">
        <v>1</v>
      </c>
      <c r="C470" t="s">
        <v>77</v>
      </c>
      <c r="D470" t="s">
        <v>114</v>
      </c>
      <c r="E470" t="s">
        <v>126</v>
      </c>
      <c r="F470" t="s">
        <v>1515</v>
      </c>
      <c r="G470" t="s">
        <v>128</v>
      </c>
      <c r="H470" t="s">
        <v>47</v>
      </c>
      <c r="I470" t="s">
        <v>129</v>
      </c>
      <c r="J470" t="s">
        <v>130</v>
      </c>
      <c r="K470" t="s">
        <v>131</v>
      </c>
      <c r="L470" t="s">
        <v>1516</v>
      </c>
      <c r="M470" t="s">
        <v>1517</v>
      </c>
      <c r="N470">
        <v>6.5836111109999997</v>
      </c>
      <c r="O470">
        <v>18</v>
      </c>
      <c r="P470">
        <v>3</v>
      </c>
      <c r="Q470">
        <v>0</v>
      </c>
      <c r="R470">
        <v>0</v>
      </c>
      <c r="S470">
        <v>0</v>
      </c>
      <c r="T470">
        <v>0</v>
      </c>
      <c r="U470">
        <v>118.505</v>
      </c>
      <c r="V470">
        <v>19.750833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2664875</v>
      </c>
      <c r="B471">
        <v>1</v>
      </c>
      <c r="C471" t="s">
        <v>77</v>
      </c>
      <c r="D471" t="s">
        <v>124</v>
      </c>
      <c r="E471" t="s">
        <v>144</v>
      </c>
      <c r="F471" t="s">
        <v>1518</v>
      </c>
      <c r="G471" t="s">
        <v>455</v>
      </c>
      <c r="H471" t="s">
        <v>46</v>
      </c>
      <c r="I471" t="s">
        <v>129</v>
      </c>
      <c r="J471" t="s">
        <v>130</v>
      </c>
      <c r="K471" t="s">
        <v>131</v>
      </c>
      <c r="L471" t="s">
        <v>1519</v>
      </c>
      <c r="M471" t="s">
        <v>1520</v>
      </c>
      <c r="N471">
        <v>2.3366666660000002</v>
      </c>
      <c r="O471">
        <v>0</v>
      </c>
      <c r="P471">
        <v>14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32.713332999999999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2664883</v>
      </c>
      <c r="B472">
        <v>1</v>
      </c>
      <c r="C472" t="s">
        <v>76</v>
      </c>
      <c r="D472" t="s">
        <v>92</v>
      </c>
      <c r="E472" t="s">
        <v>210</v>
      </c>
      <c r="F472" t="s">
        <v>1521</v>
      </c>
      <c r="G472" t="s">
        <v>627</v>
      </c>
      <c r="H472" t="s">
        <v>46</v>
      </c>
      <c r="I472" t="s">
        <v>129</v>
      </c>
      <c r="J472" t="s">
        <v>130</v>
      </c>
      <c r="K472" t="s">
        <v>131</v>
      </c>
      <c r="L472" t="s">
        <v>1522</v>
      </c>
      <c r="M472" t="s">
        <v>1523</v>
      </c>
      <c r="N472">
        <v>5.5922222220000002</v>
      </c>
      <c r="O472">
        <v>0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5.5922219999999996</v>
      </c>
      <c r="Y472">
        <v>0</v>
      </c>
      <c r="Z472">
        <v>0</v>
      </c>
    </row>
    <row r="473" spans="1:26" x14ac:dyDescent="0.3">
      <c r="A473">
        <v>2664888</v>
      </c>
      <c r="B473">
        <v>1</v>
      </c>
      <c r="C473" t="s">
        <v>77</v>
      </c>
      <c r="D473" t="s">
        <v>117</v>
      </c>
      <c r="E473" t="s">
        <v>126</v>
      </c>
      <c r="F473" t="s">
        <v>1524</v>
      </c>
      <c r="G473" t="s">
        <v>146</v>
      </c>
      <c r="H473" t="s">
        <v>47</v>
      </c>
      <c r="I473" t="s">
        <v>129</v>
      </c>
      <c r="J473" t="s">
        <v>130</v>
      </c>
      <c r="K473" t="s">
        <v>131</v>
      </c>
      <c r="L473" t="s">
        <v>1525</v>
      </c>
      <c r="M473" t="s">
        <v>1526</v>
      </c>
      <c r="N473">
        <v>0.16138888800000001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40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6.4555559999999996</v>
      </c>
    </row>
    <row r="474" spans="1:26" x14ac:dyDescent="0.3">
      <c r="A474">
        <v>2664885</v>
      </c>
      <c r="B474">
        <v>1</v>
      </c>
      <c r="C474" t="s">
        <v>76</v>
      </c>
      <c r="D474" t="s">
        <v>99</v>
      </c>
      <c r="E474" t="s">
        <v>325</v>
      </c>
      <c r="F474" t="s">
        <v>1527</v>
      </c>
      <c r="G474" t="s">
        <v>169</v>
      </c>
      <c r="H474" t="s">
        <v>47</v>
      </c>
      <c r="I474" t="s">
        <v>129</v>
      </c>
      <c r="J474" t="s">
        <v>130</v>
      </c>
      <c r="K474" t="s">
        <v>131</v>
      </c>
      <c r="L474" t="s">
        <v>1528</v>
      </c>
      <c r="M474" t="s">
        <v>1529</v>
      </c>
      <c r="N474">
        <v>7.2777777000000002E-2</v>
      </c>
      <c r="O474">
        <v>59</v>
      </c>
      <c r="P474">
        <v>2146</v>
      </c>
      <c r="Q474">
        <v>0</v>
      </c>
      <c r="R474">
        <v>0</v>
      </c>
      <c r="S474">
        <v>0</v>
      </c>
      <c r="T474">
        <v>0</v>
      </c>
      <c r="U474">
        <v>4.2938890000000001</v>
      </c>
      <c r="V474">
        <v>156.18110899999999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2664887</v>
      </c>
      <c r="B475">
        <v>1</v>
      </c>
      <c r="C475" t="s">
        <v>76</v>
      </c>
      <c r="D475" t="s">
        <v>92</v>
      </c>
      <c r="E475" t="s">
        <v>210</v>
      </c>
      <c r="F475" t="s">
        <v>1530</v>
      </c>
      <c r="G475" t="s">
        <v>212</v>
      </c>
      <c r="H475" t="s">
        <v>46</v>
      </c>
      <c r="I475" t="s">
        <v>129</v>
      </c>
      <c r="J475" t="s">
        <v>130</v>
      </c>
      <c r="K475" t="s">
        <v>131</v>
      </c>
      <c r="L475" t="s">
        <v>1531</v>
      </c>
      <c r="M475" t="s">
        <v>1532</v>
      </c>
      <c r="N475">
        <v>1.304444444</v>
      </c>
      <c r="O475">
        <v>0</v>
      </c>
      <c r="P475">
        <v>0</v>
      </c>
      <c r="Q475">
        <v>0</v>
      </c>
      <c r="R475">
        <v>5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6.5222220000000002</v>
      </c>
      <c r="Y475">
        <v>0</v>
      </c>
      <c r="Z475">
        <v>0</v>
      </c>
    </row>
    <row r="476" spans="1:26" x14ac:dyDescent="0.3">
      <c r="A476">
        <v>2664889</v>
      </c>
      <c r="B476">
        <v>1</v>
      </c>
      <c r="C476" t="s">
        <v>77</v>
      </c>
      <c r="D476" t="s">
        <v>112</v>
      </c>
      <c r="E476" t="s">
        <v>126</v>
      </c>
      <c r="F476" t="s">
        <v>1533</v>
      </c>
      <c r="G476" t="s">
        <v>158</v>
      </c>
      <c r="H476" t="s">
        <v>47</v>
      </c>
      <c r="I476" t="s">
        <v>129</v>
      </c>
      <c r="J476" t="s">
        <v>130</v>
      </c>
      <c r="K476" t="s">
        <v>131</v>
      </c>
      <c r="L476" t="s">
        <v>1534</v>
      </c>
      <c r="M476" t="s">
        <v>1535</v>
      </c>
      <c r="N476">
        <v>3.3416666660000001</v>
      </c>
      <c r="O476">
        <v>0</v>
      </c>
      <c r="P476">
        <v>0</v>
      </c>
      <c r="Q476">
        <v>0</v>
      </c>
      <c r="R476">
        <v>0</v>
      </c>
      <c r="S476">
        <v>1</v>
      </c>
      <c r="T476">
        <v>167</v>
      </c>
      <c r="U476">
        <v>0</v>
      </c>
      <c r="V476">
        <v>0</v>
      </c>
      <c r="W476">
        <v>0</v>
      </c>
      <c r="X476">
        <v>0</v>
      </c>
      <c r="Y476">
        <v>3.3416670000000002</v>
      </c>
      <c r="Z476">
        <v>558.05833299999995</v>
      </c>
    </row>
    <row r="477" spans="1:26" x14ac:dyDescent="0.3">
      <c r="A477">
        <v>2664893</v>
      </c>
      <c r="B477">
        <v>1</v>
      </c>
      <c r="C477" t="s">
        <v>77</v>
      </c>
      <c r="D477" t="s">
        <v>111</v>
      </c>
      <c r="E477" t="s">
        <v>156</v>
      </c>
      <c r="F477" t="s">
        <v>1536</v>
      </c>
      <c r="G477" t="s">
        <v>169</v>
      </c>
      <c r="H477" t="s">
        <v>47</v>
      </c>
      <c r="I477" t="s">
        <v>247</v>
      </c>
      <c r="J477" t="s">
        <v>130</v>
      </c>
      <c r="K477" t="s">
        <v>131</v>
      </c>
      <c r="L477" t="s">
        <v>1537</v>
      </c>
      <c r="M477" t="s">
        <v>1538</v>
      </c>
      <c r="N477">
        <v>2.5000000000000001E-2</v>
      </c>
      <c r="O477">
        <v>0</v>
      </c>
      <c r="P477">
        <v>0</v>
      </c>
      <c r="Q477">
        <v>0</v>
      </c>
      <c r="R477">
        <v>6</v>
      </c>
      <c r="S477">
        <v>4</v>
      </c>
      <c r="T477">
        <v>935</v>
      </c>
      <c r="U477">
        <v>0</v>
      </c>
      <c r="V477">
        <v>0</v>
      </c>
      <c r="W477">
        <v>0</v>
      </c>
      <c r="X477">
        <v>0.15</v>
      </c>
      <c r="Y477">
        <v>0.1</v>
      </c>
      <c r="Z477">
        <v>23.375</v>
      </c>
    </row>
    <row r="478" spans="1:26" x14ac:dyDescent="0.3">
      <c r="A478">
        <v>2664895</v>
      </c>
      <c r="B478">
        <v>1</v>
      </c>
      <c r="C478" t="s">
        <v>76</v>
      </c>
      <c r="D478" t="s">
        <v>79</v>
      </c>
      <c r="E478" t="s">
        <v>144</v>
      </c>
      <c r="F478" t="s">
        <v>1539</v>
      </c>
      <c r="G478" t="s">
        <v>136</v>
      </c>
      <c r="H478" t="s">
        <v>46</v>
      </c>
      <c r="I478" t="s">
        <v>129</v>
      </c>
      <c r="J478" t="s">
        <v>130</v>
      </c>
      <c r="K478" t="s">
        <v>131</v>
      </c>
      <c r="L478" t="s">
        <v>1540</v>
      </c>
      <c r="M478" t="s">
        <v>1541</v>
      </c>
      <c r="N478">
        <v>0.571111111</v>
      </c>
      <c r="O478">
        <v>0</v>
      </c>
      <c r="P478">
        <v>171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97.66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2664896</v>
      </c>
      <c r="B479">
        <v>1</v>
      </c>
      <c r="C479" t="s">
        <v>76</v>
      </c>
      <c r="D479" t="s">
        <v>89</v>
      </c>
      <c r="E479" t="s">
        <v>134</v>
      </c>
      <c r="F479" t="s">
        <v>1542</v>
      </c>
      <c r="G479" t="s">
        <v>240</v>
      </c>
      <c r="H479" t="s">
        <v>46</v>
      </c>
      <c r="I479" t="s">
        <v>129</v>
      </c>
      <c r="J479" t="s">
        <v>130</v>
      </c>
      <c r="K479" t="s">
        <v>131</v>
      </c>
      <c r="L479" t="s">
        <v>1543</v>
      </c>
      <c r="M479" t="s">
        <v>1544</v>
      </c>
      <c r="N479">
        <v>3.1152777770000002</v>
      </c>
      <c r="O479">
        <v>0</v>
      </c>
      <c r="P479">
        <v>0</v>
      </c>
      <c r="Q479">
        <v>0</v>
      </c>
      <c r="R479">
        <v>178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554.51944400000002</v>
      </c>
      <c r="Y479">
        <v>0</v>
      </c>
      <c r="Z479">
        <v>0</v>
      </c>
    </row>
    <row r="480" spans="1:26" x14ac:dyDescent="0.3">
      <c r="A480">
        <v>2664905</v>
      </c>
      <c r="B480">
        <v>1</v>
      </c>
      <c r="C480" t="s">
        <v>77</v>
      </c>
      <c r="D480" t="s">
        <v>114</v>
      </c>
      <c r="E480" t="s">
        <v>210</v>
      </c>
      <c r="F480" t="s">
        <v>1545</v>
      </c>
      <c r="G480" t="s">
        <v>290</v>
      </c>
      <c r="H480" t="s">
        <v>46</v>
      </c>
      <c r="I480" t="s">
        <v>129</v>
      </c>
      <c r="J480" t="s">
        <v>130</v>
      </c>
      <c r="K480" t="s">
        <v>131</v>
      </c>
      <c r="L480" t="s">
        <v>1546</v>
      </c>
      <c r="M480" t="s">
        <v>1547</v>
      </c>
      <c r="N480">
        <v>9.3402777770000007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9.3402779999999996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2664901</v>
      </c>
      <c r="B481">
        <v>1</v>
      </c>
      <c r="C481" t="s">
        <v>76</v>
      </c>
      <c r="D481" t="s">
        <v>100</v>
      </c>
      <c r="E481" t="s">
        <v>126</v>
      </c>
      <c r="F481" t="s">
        <v>1548</v>
      </c>
      <c r="G481" t="s">
        <v>128</v>
      </c>
      <c r="H481" t="s">
        <v>47</v>
      </c>
      <c r="I481" t="s">
        <v>129</v>
      </c>
      <c r="J481" t="s">
        <v>130</v>
      </c>
      <c r="K481" t="s">
        <v>131</v>
      </c>
      <c r="L481" t="s">
        <v>1549</v>
      </c>
      <c r="M481" t="s">
        <v>1550</v>
      </c>
      <c r="N481">
        <v>3.096944444</v>
      </c>
      <c r="O481">
        <v>0</v>
      </c>
      <c r="P481">
        <v>98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303.50055600000002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2664908</v>
      </c>
      <c r="B482">
        <v>1</v>
      </c>
      <c r="C482" t="s">
        <v>76</v>
      </c>
      <c r="D482" t="s">
        <v>100</v>
      </c>
      <c r="E482" t="s">
        <v>156</v>
      </c>
      <c r="F482" t="s">
        <v>1256</v>
      </c>
      <c r="G482" t="s">
        <v>169</v>
      </c>
      <c r="H482" t="s">
        <v>47</v>
      </c>
      <c r="I482" t="s">
        <v>129</v>
      </c>
      <c r="J482" t="s">
        <v>130</v>
      </c>
      <c r="K482" t="s">
        <v>131</v>
      </c>
      <c r="L482" t="s">
        <v>1551</v>
      </c>
      <c r="M482" t="s">
        <v>1552</v>
      </c>
      <c r="N482">
        <v>4.0561111109999999</v>
      </c>
      <c r="O482">
        <v>52</v>
      </c>
      <c r="P482">
        <v>332</v>
      </c>
      <c r="Q482">
        <v>0</v>
      </c>
      <c r="R482">
        <v>0</v>
      </c>
      <c r="S482">
        <v>0</v>
      </c>
      <c r="T482">
        <v>0</v>
      </c>
      <c r="U482">
        <v>210.917778</v>
      </c>
      <c r="V482">
        <v>1346.6288890000001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2664899</v>
      </c>
      <c r="B483">
        <v>1</v>
      </c>
      <c r="C483" t="s">
        <v>77</v>
      </c>
      <c r="D483" t="s">
        <v>112</v>
      </c>
      <c r="E483" t="s">
        <v>156</v>
      </c>
      <c r="F483" t="s">
        <v>1553</v>
      </c>
      <c r="G483" t="s">
        <v>169</v>
      </c>
      <c r="H483" t="s">
        <v>47</v>
      </c>
      <c r="I483" t="s">
        <v>129</v>
      </c>
      <c r="J483" t="s">
        <v>130</v>
      </c>
      <c r="K483" t="s">
        <v>131</v>
      </c>
      <c r="L483" t="s">
        <v>1554</v>
      </c>
      <c r="M483" t="s">
        <v>1555</v>
      </c>
      <c r="N483">
        <v>0.11388888799999999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385</v>
      </c>
      <c r="U483">
        <v>0</v>
      </c>
      <c r="V483">
        <v>0</v>
      </c>
      <c r="W483">
        <v>0</v>
      </c>
      <c r="X483">
        <v>0</v>
      </c>
      <c r="Y483">
        <v>0.56944399999999995</v>
      </c>
      <c r="Z483">
        <v>43.847222000000002</v>
      </c>
    </row>
    <row r="484" spans="1:26" x14ac:dyDescent="0.3">
      <c r="A484">
        <v>2664906</v>
      </c>
      <c r="B484">
        <v>1</v>
      </c>
      <c r="C484" t="s">
        <v>77</v>
      </c>
      <c r="D484" t="s">
        <v>111</v>
      </c>
      <c r="E484" t="s">
        <v>126</v>
      </c>
      <c r="F484" t="s">
        <v>1556</v>
      </c>
      <c r="G484" t="s">
        <v>1557</v>
      </c>
      <c r="H484" t="s">
        <v>47</v>
      </c>
      <c r="I484" t="s">
        <v>129</v>
      </c>
      <c r="J484" t="s">
        <v>130</v>
      </c>
      <c r="K484" t="s">
        <v>131</v>
      </c>
      <c r="L484" t="s">
        <v>1558</v>
      </c>
      <c r="M484" t="s">
        <v>1559</v>
      </c>
      <c r="N484">
        <v>1.0916666660000001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53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57.858333000000002</v>
      </c>
    </row>
    <row r="485" spans="1:26" x14ac:dyDescent="0.3">
      <c r="A485">
        <v>2664912</v>
      </c>
      <c r="B485">
        <v>1</v>
      </c>
      <c r="C485" t="s">
        <v>77</v>
      </c>
      <c r="D485" t="s">
        <v>119</v>
      </c>
      <c r="E485" t="s">
        <v>144</v>
      </c>
      <c r="F485" t="s">
        <v>1560</v>
      </c>
      <c r="G485" t="s">
        <v>136</v>
      </c>
      <c r="H485" t="s">
        <v>46</v>
      </c>
      <c r="I485" t="s">
        <v>129</v>
      </c>
      <c r="J485" t="s">
        <v>130</v>
      </c>
      <c r="K485" t="s">
        <v>131</v>
      </c>
      <c r="L485" t="s">
        <v>1561</v>
      </c>
      <c r="M485" t="s">
        <v>1562</v>
      </c>
      <c r="N485">
        <v>1.8997222220000001</v>
      </c>
      <c r="O485">
        <v>0</v>
      </c>
      <c r="P485">
        <v>51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96.885833000000005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2664870</v>
      </c>
      <c r="B486">
        <v>2</v>
      </c>
      <c r="C486" t="s">
        <v>76</v>
      </c>
      <c r="D486" t="s">
        <v>94</v>
      </c>
      <c r="E486" t="s">
        <v>134</v>
      </c>
      <c r="F486" t="s">
        <v>1563</v>
      </c>
      <c r="G486" t="s">
        <v>136</v>
      </c>
      <c r="H486" t="s">
        <v>46</v>
      </c>
      <c r="I486" t="s">
        <v>129</v>
      </c>
      <c r="J486" t="s">
        <v>130</v>
      </c>
      <c r="K486" t="s">
        <v>131</v>
      </c>
      <c r="L486" t="s">
        <v>1492</v>
      </c>
      <c r="M486" t="s">
        <v>1564</v>
      </c>
      <c r="N486">
        <v>1.1541666660000001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263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303.54583300000002</v>
      </c>
    </row>
    <row r="487" spans="1:26" x14ac:dyDescent="0.3">
      <c r="A487">
        <v>2664920</v>
      </c>
      <c r="B487">
        <v>1</v>
      </c>
      <c r="C487" t="s">
        <v>76</v>
      </c>
      <c r="D487" t="s">
        <v>90</v>
      </c>
      <c r="E487" t="s">
        <v>210</v>
      </c>
      <c r="F487" t="s">
        <v>1565</v>
      </c>
      <c r="G487" t="s">
        <v>212</v>
      </c>
      <c r="H487" t="s">
        <v>46</v>
      </c>
      <c r="I487" t="s">
        <v>129</v>
      </c>
      <c r="J487" t="s">
        <v>130</v>
      </c>
      <c r="K487" t="s">
        <v>131</v>
      </c>
      <c r="L487" t="s">
        <v>1566</v>
      </c>
      <c r="M487" t="s">
        <v>1567</v>
      </c>
      <c r="N487">
        <v>3.8938888880000002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3.8938890000000002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2664916</v>
      </c>
      <c r="B488">
        <v>1</v>
      </c>
      <c r="C488" t="s">
        <v>77</v>
      </c>
      <c r="D488" t="s">
        <v>123</v>
      </c>
      <c r="E488" t="s">
        <v>156</v>
      </c>
      <c r="F488" t="s">
        <v>1568</v>
      </c>
      <c r="G488" t="s">
        <v>169</v>
      </c>
      <c r="H488" t="s">
        <v>47</v>
      </c>
      <c r="I488" t="s">
        <v>247</v>
      </c>
      <c r="J488" t="s">
        <v>130</v>
      </c>
      <c r="K488" t="s">
        <v>131</v>
      </c>
      <c r="L488" t="s">
        <v>1569</v>
      </c>
      <c r="M488" t="s">
        <v>1570</v>
      </c>
      <c r="N488">
        <v>2.8888888000000001E-2</v>
      </c>
      <c r="O488">
        <v>117</v>
      </c>
      <c r="P488">
        <v>665</v>
      </c>
      <c r="Q488">
        <v>0</v>
      </c>
      <c r="R488">
        <v>0</v>
      </c>
      <c r="S488">
        <v>0</v>
      </c>
      <c r="T488">
        <v>0</v>
      </c>
      <c r="U488">
        <v>3.38</v>
      </c>
      <c r="V488">
        <v>19.211110999999999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2664922</v>
      </c>
      <c r="B489">
        <v>1</v>
      </c>
      <c r="C489" t="s">
        <v>77</v>
      </c>
      <c r="D489" t="s">
        <v>109</v>
      </c>
      <c r="E489" t="s">
        <v>210</v>
      </c>
      <c r="F489" t="s">
        <v>1571</v>
      </c>
      <c r="G489" t="s">
        <v>290</v>
      </c>
      <c r="H489" t="s">
        <v>46</v>
      </c>
      <c r="I489" t="s">
        <v>129</v>
      </c>
      <c r="J489" t="s">
        <v>130</v>
      </c>
      <c r="K489" t="s">
        <v>131</v>
      </c>
      <c r="L489" t="s">
        <v>1572</v>
      </c>
      <c r="M489" t="s">
        <v>1573</v>
      </c>
      <c r="N489">
        <v>2.275833333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2.275833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2664918</v>
      </c>
      <c r="B490">
        <v>1</v>
      </c>
      <c r="C490" t="s">
        <v>76</v>
      </c>
      <c r="D490" t="s">
        <v>100</v>
      </c>
      <c r="E490" t="s">
        <v>134</v>
      </c>
      <c r="F490" t="s">
        <v>1574</v>
      </c>
      <c r="G490" t="s">
        <v>1575</v>
      </c>
      <c r="H490" t="s">
        <v>46</v>
      </c>
      <c r="I490" t="s">
        <v>129</v>
      </c>
      <c r="J490" t="s">
        <v>130</v>
      </c>
      <c r="K490" t="s">
        <v>131</v>
      </c>
      <c r="L490" t="s">
        <v>1576</v>
      </c>
      <c r="M490" t="s">
        <v>1577</v>
      </c>
      <c r="N490">
        <v>0.89555555499999995</v>
      </c>
      <c r="O490">
        <v>0</v>
      </c>
      <c r="P490">
        <v>7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6.2688889999999997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2664868</v>
      </c>
      <c r="B491">
        <v>2</v>
      </c>
      <c r="C491" t="s">
        <v>76</v>
      </c>
      <c r="D491" t="s">
        <v>91</v>
      </c>
      <c r="E491" t="s">
        <v>134</v>
      </c>
      <c r="F491" t="s">
        <v>1578</v>
      </c>
      <c r="G491" t="s">
        <v>136</v>
      </c>
      <c r="H491" t="s">
        <v>46</v>
      </c>
      <c r="I491" t="s">
        <v>129</v>
      </c>
      <c r="J491" t="s">
        <v>130</v>
      </c>
      <c r="K491" t="s">
        <v>131</v>
      </c>
      <c r="L491" t="s">
        <v>1514</v>
      </c>
      <c r="M491" t="s">
        <v>1520</v>
      </c>
      <c r="N491">
        <v>1.3891666659999999</v>
      </c>
      <c r="O491">
        <v>0</v>
      </c>
      <c r="P491">
        <v>211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293.11416700000001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2664953</v>
      </c>
      <c r="B492">
        <v>1</v>
      </c>
      <c r="C492" t="s">
        <v>77</v>
      </c>
      <c r="D492" t="s">
        <v>116</v>
      </c>
      <c r="E492" t="s">
        <v>126</v>
      </c>
      <c r="F492" t="s">
        <v>1579</v>
      </c>
      <c r="G492" t="s">
        <v>158</v>
      </c>
      <c r="H492" t="s">
        <v>47</v>
      </c>
      <c r="I492" t="s">
        <v>129</v>
      </c>
      <c r="J492" t="s">
        <v>130</v>
      </c>
      <c r="K492" t="s">
        <v>131</v>
      </c>
      <c r="L492" t="s">
        <v>1580</v>
      </c>
      <c r="M492" t="s">
        <v>1581</v>
      </c>
      <c r="N492">
        <v>1.9511111109999999</v>
      </c>
      <c r="O492">
        <v>0</v>
      </c>
      <c r="P492">
        <v>536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1045.7955549999999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2664924</v>
      </c>
      <c r="B493">
        <v>1</v>
      </c>
      <c r="C493" t="s">
        <v>77</v>
      </c>
      <c r="D493" t="s">
        <v>114</v>
      </c>
      <c r="E493" t="s">
        <v>126</v>
      </c>
      <c r="F493" t="s">
        <v>1582</v>
      </c>
      <c r="G493" t="s">
        <v>169</v>
      </c>
      <c r="H493" t="s">
        <v>47</v>
      </c>
      <c r="I493" t="s">
        <v>247</v>
      </c>
      <c r="J493" t="s">
        <v>130</v>
      </c>
      <c r="K493" t="s">
        <v>131</v>
      </c>
      <c r="L493" t="s">
        <v>1583</v>
      </c>
      <c r="M493" t="s">
        <v>1584</v>
      </c>
      <c r="N493">
        <v>1.6944443999999999E-2</v>
      </c>
      <c r="O493">
        <v>0</v>
      </c>
      <c r="P493">
        <v>0</v>
      </c>
      <c r="Q493">
        <v>0</v>
      </c>
      <c r="R493">
        <v>0</v>
      </c>
      <c r="S493">
        <v>2</v>
      </c>
      <c r="T493">
        <v>461</v>
      </c>
      <c r="U493">
        <v>0</v>
      </c>
      <c r="V493">
        <v>0</v>
      </c>
      <c r="W493">
        <v>0</v>
      </c>
      <c r="X493">
        <v>0</v>
      </c>
      <c r="Y493">
        <v>3.3889000000000002E-2</v>
      </c>
      <c r="Z493">
        <v>7.8113890000000001</v>
      </c>
    </row>
    <row r="494" spans="1:26" x14ac:dyDescent="0.3">
      <c r="A494">
        <v>2664926</v>
      </c>
      <c r="B494">
        <v>1</v>
      </c>
      <c r="C494" t="s">
        <v>76</v>
      </c>
      <c r="D494" t="s">
        <v>104</v>
      </c>
      <c r="E494" t="s">
        <v>134</v>
      </c>
      <c r="F494" t="s">
        <v>1585</v>
      </c>
      <c r="G494" t="s">
        <v>146</v>
      </c>
      <c r="H494" t="s">
        <v>46</v>
      </c>
      <c r="I494" t="s">
        <v>129</v>
      </c>
      <c r="J494" t="s">
        <v>130</v>
      </c>
      <c r="K494" t="s">
        <v>131</v>
      </c>
      <c r="L494" t="s">
        <v>1586</v>
      </c>
      <c r="M494" t="s">
        <v>1587</v>
      </c>
      <c r="N494">
        <v>0.73777777700000002</v>
      </c>
      <c r="O494">
        <v>0</v>
      </c>
      <c r="P494">
        <v>0</v>
      </c>
      <c r="Q494">
        <v>0</v>
      </c>
      <c r="R494">
        <v>87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64.186667</v>
      </c>
      <c r="Y494">
        <v>0</v>
      </c>
      <c r="Z494">
        <v>0</v>
      </c>
    </row>
    <row r="495" spans="1:26" x14ac:dyDescent="0.3">
      <c r="A495">
        <v>2664939</v>
      </c>
      <c r="B495">
        <v>1</v>
      </c>
      <c r="C495" t="s">
        <v>77</v>
      </c>
      <c r="D495" t="s">
        <v>115</v>
      </c>
      <c r="E495" t="s">
        <v>126</v>
      </c>
      <c r="F495" t="s">
        <v>1588</v>
      </c>
      <c r="G495" t="s">
        <v>128</v>
      </c>
      <c r="H495" t="s">
        <v>47</v>
      </c>
      <c r="I495" t="s">
        <v>129</v>
      </c>
      <c r="J495" t="s">
        <v>130</v>
      </c>
      <c r="K495" t="s">
        <v>131</v>
      </c>
      <c r="L495" t="s">
        <v>1589</v>
      </c>
      <c r="M495" t="s">
        <v>1590</v>
      </c>
      <c r="N495">
        <v>2.5394444439999999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17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43.170555999999998</v>
      </c>
    </row>
    <row r="496" spans="1:26" x14ac:dyDescent="0.3">
      <c r="A496">
        <v>2664944</v>
      </c>
      <c r="B496">
        <v>1</v>
      </c>
      <c r="C496" t="s">
        <v>76</v>
      </c>
      <c r="D496" t="s">
        <v>78</v>
      </c>
      <c r="E496" t="s">
        <v>144</v>
      </c>
      <c r="F496" t="s">
        <v>1591</v>
      </c>
      <c r="G496" t="s">
        <v>1592</v>
      </c>
      <c r="H496" t="s">
        <v>46</v>
      </c>
      <c r="I496" t="s">
        <v>129</v>
      </c>
      <c r="J496" t="s">
        <v>130</v>
      </c>
      <c r="K496" t="s">
        <v>131</v>
      </c>
      <c r="L496" t="s">
        <v>1593</v>
      </c>
      <c r="M496" t="s">
        <v>1594</v>
      </c>
      <c r="N496">
        <v>1.1077777769999999</v>
      </c>
      <c r="O496">
        <v>0</v>
      </c>
      <c r="P496">
        <v>89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98.592222000000007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2664946</v>
      </c>
      <c r="B497">
        <v>1</v>
      </c>
      <c r="C497" t="s">
        <v>77</v>
      </c>
      <c r="D497" t="s">
        <v>119</v>
      </c>
      <c r="E497" t="s">
        <v>156</v>
      </c>
      <c r="F497" t="s">
        <v>1451</v>
      </c>
      <c r="G497" t="s">
        <v>169</v>
      </c>
      <c r="H497" t="s">
        <v>47</v>
      </c>
      <c r="I497" t="s">
        <v>129</v>
      </c>
      <c r="J497" t="s">
        <v>130</v>
      </c>
      <c r="K497" t="s">
        <v>131</v>
      </c>
      <c r="L497" t="s">
        <v>1595</v>
      </c>
      <c r="M497" t="s">
        <v>1596</v>
      </c>
      <c r="N497">
        <v>1.2880555549999999</v>
      </c>
      <c r="O497">
        <v>290</v>
      </c>
      <c r="P497">
        <v>504</v>
      </c>
      <c r="Q497">
        <v>0</v>
      </c>
      <c r="R497">
        <v>0</v>
      </c>
      <c r="S497">
        <v>0</v>
      </c>
      <c r="T497">
        <v>0</v>
      </c>
      <c r="U497">
        <v>373.53611100000001</v>
      </c>
      <c r="V497">
        <v>649.17999999999995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2664947</v>
      </c>
      <c r="B498">
        <v>1</v>
      </c>
      <c r="C498" t="s">
        <v>76</v>
      </c>
      <c r="D498" t="s">
        <v>91</v>
      </c>
      <c r="E498" t="s">
        <v>152</v>
      </c>
      <c r="F498" t="s">
        <v>1597</v>
      </c>
      <c r="G498" t="s">
        <v>169</v>
      </c>
      <c r="H498" t="s">
        <v>47</v>
      </c>
      <c r="I498" t="s">
        <v>247</v>
      </c>
      <c r="J498" t="s">
        <v>130</v>
      </c>
      <c r="K498" t="s">
        <v>131</v>
      </c>
      <c r="L498" t="s">
        <v>1598</v>
      </c>
      <c r="M498" t="s">
        <v>1599</v>
      </c>
      <c r="N498">
        <v>1.1944444E-2</v>
      </c>
      <c r="O498">
        <v>4</v>
      </c>
      <c r="P498">
        <v>201</v>
      </c>
      <c r="Q498">
        <v>0</v>
      </c>
      <c r="R498">
        <v>0</v>
      </c>
      <c r="S498">
        <v>0</v>
      </c>
      <c r="T498">
        <v>0</v>
      </c>
      <c r="U498">
        <v>4.7778000000000001E-2</v>
      </c>
      <c r="V498">
        <v>2.400833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2664951</v>
      </c>
      <c r="B499">
        <v>1</v>
      </c>
      <c r="C499" t="s">
        <v>76</v>
      </c>
      <c r="D499" t="s">
        <v>89</v>
      </c>
      <c r="E499" t="s">
        <v>144</v>
      </c>
      <c r="F499" t="s">
        <v>1600</v>
      </c>
      <c r="G499" t="s">
        <v>136</v>
      </c>
      <c r="H499" t="s">
        <v>46</v>
      </c>
      <c r="I499" t="s">
        <v>129</v>
      </c>
      <c r="J499" t="s">
        <v>130</v>
      </c>
      <c r="K499" t="s">
        <v>131</v>
      </c>
      <c r="L499" t="s">
        <v>1601</v>
      </c>
      <c r="M499" t="s">
        <v>1602</v>
      </c>
      <c r="N499">
        <v>1.2919444440000001</v>
      </c>
      <c r="O499">
        <v>0</v>
      </c>
      <c r="P499">
        <v>23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29.714721999999998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2664954</v>
      </c>
      <c r="B500">
        <v>1</v>
      </c>
      <c r="C500" t="s">
        <v>76</v>
      </c>
      <c r="D500" t="s">
        <v>79</v>
      </c>
      <c r="E500" t="s">
        <v>210</v>
      </c>
      <c r="F500" t="s">
        <v>1603</v>
      </c>
      <c r="G500" t="s">
        <v>627</v>
      </c>
      <c r="H500" t="s">
        <v>46</v>
      </c>
      <c r="I500" t="s">
        <v>129</v>
      </c>
      <c r="J500" t="s">
        <v>130</v>
      </c>
      <c r="K500" t="s">
        <v>131</v>
      </c>
      <c r="L500" t="s">
        <v>1604</v>
      </c>
      <c r="M500" t="s">
        <v>1605</v>
      </c>
      <c r="N500">
        <v>2.1833333330000002</v>
      </c>
      <c r="O500">
        <v>0</v>
      </c>
      <c r="P500">
        <v>2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4.3666669999999996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2664971</v>
      </c>
      <c r="B501">
        <v>1</v>
      </c>
      <c r="C501" t="s">
        <v>76</v>
      </c>
      <c r="D501" t="s">
        <v>94</v>
      </c>
      <c r="E501" t="s">
        <v>210</v>
      </c>
      <c r="F501" t="s">
        <v>1606</v>
      </c>
      <c r="G501" t="s">
        <v>290</v>
      </c>
      <c r="H501" t="s">
        <v>46</v>
      </c>
      <c r="I501" t="s">
        <v>129</v>
      </c>
      <c r="J501" t="s">
        <v>130</v>
      </c>
      <c r="K501" t="s">
        <v>131</v>
      </c>
      <c r="L501" t="s">
        <v>1607</v>
      </c>
      <c r="M501" t="s">
        <v>1608</v>
      </c>
      <c r="N501">
        <v>6.3975</v>
      </c>
      <c r="O501">
        <v>0</v>
      </c>
      <c r="P501">
        <v>2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12.795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2664958</v>
      </c>
      <c r="B502">
        <v>1</v>
      </c>
      <c r="C502" t="s">
        <v>77</v>
      </c>
      <c r="D502" t="s">
        <v>123</v>
      </c>
      <c r="E502" t="s">
        <v>126</v>
      </c>
      <c r="F502" t="s">
        <v>1609</v>
      </c>
      <c r="G502" t="s">
        <v>169</v>
      </c>
      <c r="H502" t="s">
        <v>47</v>
      </c>
      <c r="I502" t="s">
        <v>129</v>
      </c>
      <c r="J502" t="s">
        <v>130</v>
      </c>
      <c r="K502" t="s">
        <v>131</v>
      </c>
      <c r="L502" t="s">
        <v>1610</v>
      </c>
      <c r="M502" t="s">
        <v>1611</v>
      </c>
      <c r="N502">
        <v>1.2713888879999999</v>
      </c>
      <c r="O502">
        <v>13</v>
      </c>
      <c r="P502">
        <v>219</v>
      </c>
      <c r="Q502">
        <v>0</v>
      </c>
      <c r="R502">
        <v>0</v>
      </c>
      <c r="S502">
        <v>0</v>
      </c>
      <c r="T502">
        <v>0</v>
      </c>
      <c r="U502">
        <v>16.528055999999999</v>
      </c>
      <c r="V502">
        <v>278.434166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2664959</v>
      </c>
      <c r="B503">
        <v>1</v>
      </c>
      <c r="C503" t="s">
        <v>77</v>
      </c>
      <c r="D503" t="s">
        <v>124</v>
      </c>
      <c r="E503" t="s">
        <v>156</v>
      </c>
      <c r="F503" t="s">
        <v>1612</v>
      </c>
      <c r="G503" t="s">
        <v>169</v>
      </c>
      <c r="H503" t="s">
        <v>47</v>
      </c>
      <c r="I503" t="s">
        <v>129</v>
      </c>
      <c r="J503" t="s">
        <v>130</v>
      </c>
      <c r="K503" t="s">
        <v>131</v>
      </c>
      <c r="L503" t="s">
        <v>1613</v>
      </c>
      <c r="M503" t="s">
        <v>1614</v>
      </c>
      <c r="N503">
        <v>0.10666666599999999</v>
      </c>
      <c r="O503">
        <v>4</v>
      </c>
      <c r="P503">
        <v>402</v>
      </c>
      <c r="Q503">
        <v>0</v>
      </c>
      <c r="R503">
        <v>0</v>
      </c>
      <c r="S503">
        <v>10</v>
      </c>
      <c r="T503">
        <v>897</v>
      </c>
      <c r="U503">
        <v>0.42666700000000002</v>
      </c>
      <c r="V503">
        <v>42.88</v>
      </c>
      <c r="W503">
        <v>0</v>
      </c>
      <c r="X503">
        <v>0</v>
      </c>
      <c r="Y503">
        <v>1.066667</v>
      </c>
      <c r="Z503">
        <v>95.679998999999995</v>
      </c>
    </row>
    <row r="504" spans="1:26" x14ac:dyDescent="0.3">
      <c r="A504">
        <v>2664961</v>
      </c>
      <c r="B504">
        <v>1</v>
      </c>
      <c r="C504" t="s">
        <v>77</v>
      </c>
      <c r="D504" t="s">
        <v>124</v>
      </c>
      <c r="E504" t="s">
        <v>126</v>
      </c>
      <c r="F504" t="s">
        <v>1615</v>
      </c>
      <c r="G504" t="s">
        <v>128</v>
      </c>
      <c r="H504" t="s">
        <v>47</v>
      </c>
      <c r="I504" t="s">
        <v>129</v>
      </c>
      <c r="J504" t="s">
        <v>130</v>
      </c>
      <c r="K504" t="s">
        <v>131</v>
      </c>
      <c r="L504" t="s">
        <v>1616</v>
      </c>
      <c r="M504" t="s">
        <v>1617</v>
      </c>
      <c r="N504">
        <v>3.4794444439999999</v>
      </c>
      <c r="O504">
        <v>15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52.191667000000002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2664962</v>
      </c>
      <c r="B505">
        <v>1</v>
      </c>
      <c r="C505" t="s">
        <v>76</v>
      </c>
      <c r="D505" t="s">
        <v>91</v>
      </c>
      <c r="E505" t="s">
        <v>152</v>
      </c>
      <c r="F505" t="s">
        <v>1618</v>
      </c>
      <c r="G505" t="s">
        <v>169</v>
      </c>
      <c r="H505" t="s">
        <v>47</v>
      </c>
      <c r="I505" t="s">
        <v>129</v>
      </c>
      <c r="J505" t="s">
        <v>130</v>
      </c>
      <c r="K505" t="s">
        <v>131</v>
      </c>
      <c r="L505" t="s">
        <v>1619</v>
      </c>
      <c r="M505" t="s">
        <v>1620</v>
      </c>
      <c r="N505">
        <v>0.97305555499999996</v>
      </c>
      <c r="O505">
        <v>4</v>
      </c>
      <c r="P505">
        <v>111</v>
      </c>
      <c r="Q505">
        <v>0</v>
      </c>
      <c r="R505">
        <v>0</v>
      </c>
      <c r="S505">
        <v>0</v>
      </c>
      <c r="T505">
        <v>0</v>
      </c>
      <c r="U505">
        <v>3.8922219999999998</v>
      </c>
      <c r="V505">
        <v>108.00916700000001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2664966</v>
      </c>
      <c r="B506">
        <v>1</v>
      </c>
      <c r="C506" t="s">
        <v>77</v>
      </c>
      <c r="D506" t="s">
        <v>114</v>
      </c>
      <c r="E506" t="s">
        <v>210</v>
      </c>
      <c r="F506" t="s">
        <v>1621</v>
      </c>
      <c r="G506" t="s">
        <v>290</v>
      </c>
      <c r="H506" t="s">
        <v>46</v>
      </c>
      <c r="I506" t="s">
        <v>129</v>
      </c>
      <c r="J506" t="s">
        <v>130</v>
      </c>
      <c r="K506" t="s">
        <v>131</v>
      </c>
      <c r="L506" t="s">
        <v>1622</v>
      </c>
      <c r="M506" t="s">
        <v>1623</v>
      </c>
      <c r="N506">
        <v>0.67583333300000004</v>
      </c>
      <c r="O506">
        <v>0</v>
      </c>
      <c r="P506">
        <v>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0.67583300000000002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2664968</v>
      </c>
      <c r="B507">
        <v>1</v>
      </c>
      <c r="C507" t="s">
        <v>76</v>
      </c>
      <c r="D507" t="s">
        <v>82</v>
      </c>
      <c r="E507" t="s">
        <v>134</v>
      </c>
      <c r="F507" t="s">
        <v>1624</v>
      </c>
      <c r="G507" t="s">
        <v>240</v>
      </c>
      <c r="H507" t="s">
        <v>46</v>
      </c>
      <c r="I507" t="s">
        <v>129</v>
      </c>
      <c r="J507" t="s">
        <v>130</v>
      </c>
      <c r="K507" t="s">
        <v>131</v>
      </c>
      <c r="L507" t="s">
        <v>1625</v>
      </c>
      <c r="M507" t="s">
        <v>1626</v>
      </c>
      <c r="N507">
        <v>0.686111111</v>
      </c>
      <c r="O507">
        <v>0</v>
      </c>
      <c r="P507">
        <v>53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36.363889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2664969</v>
      </c>
      <c r="B508">
        <v>1</v>
      </c>
      <c r="C508" t="s">
        <v>77</v>
      </c>
      <c r="D508" t="s">
        <v>119</v>
      </c>
      <c r="E508" t="s">
        <v>210</v>
      </c>
      <c r="F508" t="s">
        <v>1627</v>
      </c>
      <c r="G508" t="s">
        <v>212</v>
      </c>
      <c r="H508" t="s">
        <v>46</v>
      </c>
      <c r="I508" t="s">
        <v>129</v>
      </c>
      <c r="J508" t="s">
        <v>130</v>
      </c>
      <c r="K508" t="s">
        <v>131</v>
      </c>
      <c r="L508" t="s">
        <v>1628</v>
      </c>
      <c r="M508" t="s">
        <v>1629</v>
      </c>
      <c r="N508">
        <v>6.3880555550000002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6.3880559999999997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2664970</v>
      </c>
      <c r="B509">
        <v>1</v>
      </c>
      <c r="C509" t="s">
        <v>76</v>
      </c>
      <c r="D509" t="s">
        <v>88</v>
      </c>
      <c r="E509" t="s">
        <v>126</v>
      </c>
      <c r="F509" t="s">
        <v>1630</v>
      </c>
      <c r="G509" t="s">
        <v>169</v>
      </c>
      <c r="H509" t="s">
        <v>47</v>
      </c>
      <c r="I509" t="s">
        <v>129</v>
      </c>
      <c r="J509" t="s">
        <v>130</v>
      </c>
      <c r="K509" t="s">
        <v>131</v>
      </c>
      <c r="L509" t="s">
        <v>1631</v>
      </c>
      <c r="M509" t="s">
        <v>1632</v>
      </c>
      <c r="N509">
        <v>1.1086111110000001</v>
      </c>
      <c r="O509">
        <v>0</v>
      </c>
      <c r="P509">
        <v>236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261.63222200000001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2664972</v>
      </c>
      <c r="B510">
        <v>1</v>
      </c>
      <c r="C510" t="s">
        <v>76</v>
      </c>
      <c r="D510" t="s">
        <v>92</v>
      </c>
      <c r="E510" t="s">
        <v>210</v>
      </c>
      <c r="F510" t="s">
        <v>746</v>
      </c>
      <c r="G510" t="s">
        <v>306</v>
      </c>
      <c r="H510" t="s">
        <v>46</v>
      </c>
      <c r="I510" t="s">
        <v>129</v>
      </c>
      <c r="J510" t="s">
        <v>15</v>
      </c>
      <c r="K510" t="s">
        <v>131</v>
      </c>
      <c r="L510" t="s">
        <v>1633</v>
      </c>
      <c r="M510" t="s">
        <v>1634</v>
      </c>
      <c r="N510">
        <v>1.355555555</v>
      </c>
      <c r="O510">
        <v>0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1.355556</v>
      </c>
      <c r="Y510">
        <v>0</v>
      </c>
      <c r="Z510">
        <v>0</v>
      </c>
    </row>
    <row r="511" spans="1:26" x14ac:dyDescent="0.3">
      <c r="A511">
        <v>2664999</v>
      </c>
      <c r="B511">
        <v>1</v>
      </c>
      <c r="C511" t="s">
        <v>76</v>
      </c>
      <c r="D511" t="s">
        <v>96</v>
      </c>
      <c r="E511" t="s">
        <v>152</v>
      </c>
      <c r="F511" t="s">
        <v>1635</v>
      </c>
      <c r="G511" t="s">
        <v>169</v>
      </c>
      <c r="H511" t="s">
        <v>47</v>
      </c>
      <c r="I511" t="s">
        <v>129</v>
      </c>
      <c r="J511" t="s">
        <v>130</v>
      </c>
      <c r="K511" t="s">
        <v>131</v>
      </c>
      <c r="L511" t="s">
        <v>1636</v>
      </c>
      <c r="M511" t="s">
        <v>1637</v>
      </c>
      <c r="N511">
        <v>1.301111111</v>
      </c>
      <c r="O511">
        <v>17</v>
      </c>
      <c r="P511">
        <v>938</v>
      </c>
      <c r="Q511">
        <v>0</v>
      </c>
      <c r="R511">
        <v>0</v>
      </c>
      <c r="S511">
        <v>0</v>
      </c>
      <c r="T511">
        <v>0</v>
      </c>
      <c r="U511">
        <v>22.118888999999999</v>
      </c>
      <c r="V511">
        <v>1220.4422219999999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2664979</v>
      </c>
      <c r="B512">
        <v>1</v>
      </c>
      <c r="C512" t="s">
        <v>77</v>
      </c>
      <c r="D512" t="s">
        <v>117</v>
      </c>
      <c r="E512" t="s">
        <v>134</v>
      </c>
      <c r="F512" t="s">
        <v>1638</v>
      </c>
      <c r="G512" t="s">
        <v>240</v>
      </c>
      <c r="H512" t="s">
        <v>46</v>
      </c>
      <c r="I512" t="s">
        <v>129</v>
      </c>
      <c r="J512" t="s">
        <v>130</v>
      </c>
      <c r="K512" t="s">
        <v>131</v>
      </c>
      <c r="L512" t="s">
        <v>1639</v>
      </c>
      <c r="M512" t="s">
        <v>1640</v>
      </c>
      <c r="N512">
        <v>1.4013888880000001</v>
      </c>
      <c r="O512">
        <v>0</v>
      </c>
      <c r="P512">
        <v>0</v>
      </c>
      <c r="Q512">
        <v>0</v>
      </c>
      <c r="R512">
        <v>35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49.048611000000001</v>
      </c>
      <c r="Y512">
        <v>0</v>
      </c>
      <c r="Z512">
        <v>0</v>
      </c>
    </row>
    <row r="513" spans="1:26" x14ac:dyDescent="0.3">
      <c r="A513">
        <v>2664983</v>
      </c>
      <c r="B513">
        <v>1</v>
      </c>
      <c r="C513" t="s">
        <v>76</v>
      </c>
      <c r="D513" t="s">
        <v>101</v>
      </c>
      <c r="E513" t="s">
        <v>134</v>
      </c>
      <c r="F513" t="s">
        <v>1641</v>
      </c>
      <c r="G513" t="s">
        <v>306</v>
      </c>
      <c r="H513" t="s">
        <v>46</v>
      </c>
      <c r="I513" t="s">
        <v>129</v>
      </c>
      <c r="J513" t="s">
        <v>15</v>
      </c>
      <c r="K513" t="s">
        <v>131</v>
      </c>
      <c r="L513" t="s">
        <v>1642</v>
      </c>
      <c r="M513" t="s">
        <v>1643</v>
      </c>
      <c r="N513">
        <v>3.5180555550000001</v>
      </c>
      <c r="O513">
        <v>0</v>
      </c>
      <c r="P513">
        <v>144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506.6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2665049</v>
      </c>
      <c r="B514">
        <v>1</v>
      </c>
      <c r="C514" t="s">
        <v>77</v>
      </c>
      <c r="D514" t="s">
        <v>117</v>
      </c>
      <c r="E514" t="s">
        <v>152</v>
      </c>
      <c r="F514" t="s">
        <v>1644</v>
      </c>
      <c r="G514" t="s">
        <v>169</v>
      </c>
      <c r="H514" t="s">
        <v>47</v>
      </c>
      <c r="I514" t="s">
        <v>129</v>
      </c>
      <c r="J514" t="s">
        <v>130</v>
      </c>
      <c r="K514" t="s">
        <v>131</v>
      </c>
      <c r="L514" t="s">
        <v>1645</v>
      </c>
      <c r="M514" t="s">
        <v>1646</v>
      </c>
      <c r="N514">
        <v>5.5066666660000001</v>
      </c>
      <c r="O514">
        <v>0</v>
      </c>
      <c r="P514">
        <v>0</v>
      </c>
      <c r="Q514">
        <v>6</v>
      </c>
      <c r="R514">
        <v>215</v>
      </c>
      <c r="S514">
        <v>12</v>
      </c>
      <c r="T514">
        <v>1354</v>
      </c>
      <c r="U514">
        <v>0</v>
      </c>
      <c r="V514">
        <v>0</v>
      </c>
      <c r="W514">
        <v>33.04</v>
      </c>
      <c r="X514">
        <v>1183.9333329999999</v>
      </c>
      <c r="Y514">
        <v>66.08</v>
      </c>
      <c r="Z514">
        <v>7456.0266659999998</v>
      </c>
    </row>
    <row r="515" spans="1:26" x14ac:dyDescent="0.3">
      <c r="A515">
        <v>2664985</v>
      </c>
      <c r="B515">
        <v>1</v>
      </c>
      <c r="C515" t="s">
        <v>77</v>
      </c>
      <c r="D515" t="s">
        <v>113</v>
      </c>
      <c r="E515" t="s">
        <v>325</v>
      </c>
      <c r="F515" t="s">
        <v>1647</v>
      </c>
      <c r="G515" t="s">
        <v>169</v>
      </c>
      <c r="H515" t="s">
        <v>47</v>
      </c>
      <c r="I515" t="s">
        <v>129</v>
      </c>
      <c r="J515" t="s">
        <v>130</v>
      </c>
      <c r="K515" t="s">
        <v>131</v>
      </c>
      <c r="L515" t="s">
        <v>1648</v>
      </c>
      <c r="M515" t="s">
        <v>1649</v>
      </c>
      <c r="N515">
        <v>4.063055555</v>
      </c>
      <c r="O515">
        <v>0</v>
      </c>
      <c r="P515">
        <v>0</v>
      </c>
      <c r="Q515">
        <v>35</v>
      </c>
      <c r="R515">
        <v>5958</v>
      </c>
      <c r="S515">
        <v>55</v>
      </c>
      <c r="T515">
        <v>5071</v>
      </c>
      <c r="U515">
        <v>0</v>
      </c>
      <c r="V515">
        <v>0</v>
      </c>
      <c r="W515">
        <v>142.20694399999999</v>
      </c>
      <c r="X515">
        <v>24207.684997</v>
      </c>
      <c r="Y515">
        <v>223.46805599999999</v>
      </c>
      <c r="Z515">
        <v>20603.754719</v>
      </c>
    </row>
    <row r="516" spans="1:26" x14ac:dyDescent="0.3">
      <c r="A516">
        <v>2664987</v>
      </c>
      <c r="B516">
        <v>1</v>
      </c>
      <c r="C516" t="s">
        <v>77</v>
      </c>
      <c r="D516" t="s">
        <v>119</v>
      </c>
      <c r="E516" t="s">
        <v>156</v>
      </c>
      <c r="F516" t="s">
        <v>1650</v>
      </c>
      <c r="G516" t="s">
        <v>169</v>
      </c>
      <c r="H516" t="s">
        <v>47</v>
      </c>
      <c r="I516" t="s">
        <v>129</v>
      </c>
      <c r="J516" t="s">
        <v>130</v>
      </c>
      <c r="K516" t="s">
        <v>131</v>
      </c>
      <c r="L516" t="s">
        <v>1651</v>
      </c>
      <c r="M516" t="s">
        <v>1652</v>
      </c>
      <c r="N516">
        <v>8.2222221999999998E-2</v>
      </c>
      <c r="O516">
        <v>29</v>
      </c>
      <c r="P516">
        <v>291</v>
      </c>
      <c r="Q516">
        <v>0</v>
      </c>
      <c r="R516">
        <v>0</v>
      </c>
      <c r="S516">
        <v>0</v>
      </c>
      <c r="T516">
        <v>0</v>
      </c>
      <c r="U516">
        <v>2.3844439999999998</v>
      </c>
      <c r="V516">
        <v>23.926666999999998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2665021</v>
      </c>
      <c r="B517">
        <v>1</v>
      </c>
      <c r="C517" t="s">
        <v>77</v>
      </c>
      <c r="D517" t="s">
        <v>113</v>
      </c>
      <c r="E517" t="s">
        <v>126</v>
      </c>
      <c r="F517" t="s">
        <v>1653</v>
      </c>
      <c r="G517" t="s">
        <v>169</v>
      </c>
      <c r="H517" t="s">
        <v>47</v>
      </c>
      <c r="I517" t="s">
        <v>129</v>
      </c>
      <c r="J517" t="s">
        <v>130</v>
      </c>
      <c r="K517" t="s">
        <v>131</v>
      </c>
      <c r="L517" t="s">
        <v>1654</v>
      </c>
      <c r="M517" t="s">
        <v>1655</v>
      </c>
      <c r="N517">
        <v>1.1972222219999999</v>
      </c>
      <c r="O517">
        <v>0</v>
      </c>
      <c r="P517">
        <v>0</v>
      </c>
      <c r="Q517">
        <v>24</v>
      </c>
      <c r="R517">
        <v>307</v>
      </c>
      <c r="S517">
        <v>113</v>
      </c>
      <c r="T517">
        <v>1095</v>
      </c>
      <c r="U517">
        <v>0</v>
      </c>
      <c r="V517">
        <v>0</v>
      </c>
      <c r="W517">
        <v>28.733332999999998</v>
      </c>
      <c r="X517">
        <v>367.54722199999998</v>
      </c>
      <c r="Y517">
        <v>135.28611100000001</v>
      </c>
      <c r="Z517">
        <v>1310.958333</v>
      </c>
    </row>
    <row r="518" spans="1:26" x14ac:dyDescent="0.3">
      <c r="A518">
        <v>2664989</v>
      </c>
      <c r="B518">
        <v>1</v>
      </c>
      <c r="C518" t="s">
        <v>76</v>
      </c>
      <c r="D518" t="s">
        <v>86</v>
      </c>
      <c r="E518" t="s">
        <v>134</v>
      </c>
      <c r="F518" t="s">
        <v>1656</v>
      </c>
      <c r="G518" t="s">
        <v>146</v>
      </c>
      <c r="H518" t="s">
        <v>46</v>
      </c>
      <c r="I518" t="s">
        <v>129</v>
      </c>
      <c r="J518" t="s">
        <v>130</v>
      </c>
      <c r="K518" t="s">
        <v>131</v>
      </c>
      <c r="L518" t="s">
        <v>1657</v>
      </c>
      <c r="M518" t="s">
        <v>1658</v>
      </c>
      <c r="N518">
        <v>1.483055555</v>
      </c>
      <c r="O518">
        <v>0</v>
      </c>
      <c r="P518">
        <v>778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1153.8172219999999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2665027</v>
      </c>
      <c r="B519">
        <v>1</v>
      </c>
      <c r="C519" t="s">
        <v>77</v>
      </c>
      <c r="D519" t="s">
        <v>109</v>
      </c>
      <c r="E519" t="s">
        <v>144</v>
      </c>
      <c r="F519" t="s">
        <v>1659</v>
      </c>
      <c r="G519" t="s">
        <v>136</v>
      </c>
      <c r="H519" t="s">
        <v>46</v>
      </c>
      <c r="I519" t="s">
        <v>129</v>
      </c>
      <c r="J519" t="s">
        <v>130</v>
      </c>
      <c r="K519" t="s">
        <v>131</v>
      </c>
      <c r="L519" t="s">
        <v>1660</v>
      </c>
      <c r="M519" t="s">
        <v>1661</v>
      </c>
      <c r="N519">
        <v>2.7255555550000001</v>
      </c>
      <c r="O519">
        <v>0</v>
      </c>
      <c r="P519">
        <v>0</v>
      </c>
      <c r="Q519">
        <v>0</v>
      </c>
      <c r="R519">
        <v>18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49.06</v>
      </c>
      <c r="Y519">
        <v>0</v>
      </c>
      <c r="Z519">
        <v>0</v>
      </c>
    </row>
    <row r="520" spans="1:26" x14ac:dyDescent="0.3">
      <c r="A520">
        <v>2664991</v>
      </c>
      <c r="B520">
        <v>1</v>
      </c>
      <c r="C520" t="s">
        <v>77</v>
      </c>
      <c r="D520" t="s">
        <v>113</v>
      </c>
      <c r="E520" t="s">
        <v>152</v>
      </c>
      <c r="F520" t="s">
        <v>1662</v>
      </c>
      <c r="G520" t="s">
        <v>169</v>
      </c>
      <c r="H520" t="s">
        <v>47</v>
      </c>
      <c r="I520" t="s">
        <v>129</v>
      </c>
      <c r="J520" t="s">
        <v>130</v>
      </c>
      <c r="K520" t="s">
        <v>131</v>
      </c>
      <c r="L520" t="s">
        <v>1663</v>
      </c>
      <c r="M520" t="s">
        <v>1664</v>
      </c>
      <c r="N520">
        <v>0.193611111</v>
      </c>
      <c r="O520">
        <v>0</v>
      </c>
      <c r="P520">
        <v>0</v>
      </c>
      <c r="Q520">
        <v>1</v>
      </c>
      <c r="R520">
        <v>6147</v>
      </c>
      <c r="S520">
        <v>0</v>
      </c>
      <c r="T520">
        <v>0</v>
      </c>
      <c r="U520">
        <v>0</v>
      </c>
      <c r="V520">
        <v>0</v>
      </c>
      <c r="W520">
        <v>0.19361100000000001</v>
      </c>
      <c r="X520">
        <v>1190.1274989999999</v>
      </c>
      <c r="Y520">
        <v>0</v>
      </c>
      <c r="Z520">
        <v>0</v>
      </c>
    </row>
    <row r="521" spans="1:26" x14ac:dyDescent="0.3">
      <c r="A521">
        <v>2665008</v>
      </c>
      <c r="B521">
        <v>1</v>
      </c>
      <c r="C521" t="s">
        <v>76</v>
      </c>
      <c r="D521" t="s">
        <v>89</v>
      </c>
      <c r="E521" t="s">
        <v>144</v>
      </c>
      <c r="F521" t="s">
        <v>1665</v>
      </c>
      <c r="G521" t="s">
        <v>136</v>
      </c>
      <c r="H521" t="s">
        <v>46</v>
      </c>
      <c r="I521" t="s">
        <v>129</v>
      </c>
      <c r="J521" t="s">
        <v>130</v>
      </c>
      <c r="K521" t="s">
        <v>131</v>
      </c>
      <c r="L521" t="s">
        <v>1666</v>
      </c>
      <c r="M521" t="s">
        <v>1667</v>
      </c>
      <c r="N521">
        <v>0.52111111099999996</v>
      </c>
      <c r="O521">
        <v>0</v>
      </c>
      <c r="P521">
        <v>11</v>
      </c>
      <c r="Q521">
        <v>0</v>
      </c>
      <c r="R521">
        <v>0</v>
      </c>
      <c r="S521">
        <v>0</v>
      </c>
      <c r="T521">
        <v>3</v>
      </c>
      <c r="U521">
        <v>0</v>
      </c>
      <c r="V521">
        <v>5.7322220000000002</v>
      </c>
      <c r="W521">
        <v>0</v>
      </c>
      <c r="X521">
        <v>0</v>
      </c>
      <c r="Y521">
        <v>0</v>
      </c>
      <c r="Z521">
        <v>1.5633330000000001</v>
      </c>
    </row>
    <row r="522" spans="1:26" x14ac:dyDescent="0.3">
      <c r="A522">
        <v>2665000</v>
      </c>
      <c r="B522">
        <v>1</v>
      </c>
      <c r="C522" t="s">
        <v>76</v>
      </c>
      <c r="D522" t="s">
        <v>92</v>
      </c>
      <c r="E522" t="s">
        <v>152</v>
      </c>
      <c r="F522" t="s">
        <v>1668</v>
      </c>
      <c r="G522" t="s">
        <v>1669</v>
      </c>
      <c r="H522" t="s">
        <v>47</v>
      </c>
      <c r="I522" t="s">
        <v>129</v>
      </c>
      <c r="J522" t="s">
        <v>15</v>
      </c>
      <c r="K522" t="s">
        <v>131</v>
      </c>
      <c r="L522" t="s">
        <v>1670</v>
      </c>
      <c r="M522" t="s">
        <v>1671</v>
      </c>
      <c r="N522">
        <v>1.0141666659999999</v>
      </c>
      <c r="O522">
        <v>0</v>
      </c>
      <c r="P522">
        <v>0</v>
      </c>
      <c r="Q522">
        <v>25</v>
      </c>
      <c r="R522">
        <v>1255</v>
      </c>
      <c r="S522">
        <v>0</v>
      </c>
      <c r="T522">
        <v>0</v>
      </c>
      <c r="U522">
        <v>0</v>
      </c>
      <c r="V522">
        <v>0</v>
      </c>
      <c r="W522">
        <v>25.354167</v>
      </c>
      <c r="X522">
        <v>1272.779166</v>
      </c>
      <c r="Y522">
        <v>0</v>
      </c>
      <c r="Z522">
        <v>0</v>
      </c>
    </row>
    <row r="523" spans="1:26" x14ac:dyDescent="0.3">
      <c r="A523">
        <v>2665043</v>
      </c>
      <c r="B523">
        <v>1</v>
      </c>
      <c r="C523" t="s">
        <v>76</v>
      </c>
      <c r="D523" t="s">
        <v>104</v>
      </c>
      <c r="E523" t="s">
        <v>144</v>
      </c>
      <c r="F523" t="s">
        <v>1672</v>
      </c>
      <c r="G523" t="s">
        <v>136</v>
      </c>
      <c r="H523" t="s">
        <v>46</v>
      </c>
      <c r="I523" t="s">
        <v>129</v>
      </c>
      <c r="J523" t="s">
        <v>130</v>
      </c>
      <c r="K523" t="s">
        <v>131</v>
      </c>
      <c r="L523" t="s">
        <v>1673</v>
      </c>
      <c r="M523" t="s">
        <v>1674</v>
      </c>
      <c r="N523">
        <v>3.9727777770000001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22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87.401111</v>
      </c>
    </row>
    <row r="524" spans="1:26" x14ac:dyDescent="0.3">
      <c r="A524">
        <v>2665046</v>
      </c>
      <c r="B524">
        <v>1</v>
      </c>
      <c r="C524" t="s">
        <v>76</v>
      </c>
      <c r="D524" t="s">
        <v>89</v>
      </c>
      <c r="E524" t="s">
        <v>210</v>
      </c>
      <c r="F524" t="s">
        <v>1675</v>
      </c>
      <c r="G524" t="s">
        <v>212</v>
      </c>
      <c r="H524" t="s">
        <v>46</v>
      </c>
      <c r="I524" t="s">
        <v>129</v>
      </c>
      <c r="J524" t="s">
        <v>130</v>
      </c>
      <c r="K524" t="s">
        <v>131</v>
      </c>
      <c r="L524" t="s">
        <v>1676</v>
      </c>
      <c r="M524" t="s">
        <v>1677</v>
      </c>
      <c r="N524">
        <v>1.8719444439999999</v>
      </c>
      <c r="O524">
        <v>0</v>
      </c>
      <c r="P524">
        <v>9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16.8475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2665018</v>
      </c>
      <c r="B525">
        <v>1</v>
      </c>
      <c r="C525" t="s">
        <v>77</v>
      </c>
      <c r="D525" t="s">
        <v>116</v>
      </c>
      <c r="E525" t="s">
        <v>134</v>
      </c>
      <c r="F525" t="s">
        <v>1678</v>
      </c>
      <c r="G525" t="s">
        <v>240</v>
      </c>
      <c r="H525" t="s">
        <v>46</v>
      </c>
      <c r="I525" t="s">
        <v>129</v>
      </c>
      <c r="J525" t="s">
        <v>130</v>
      </c>
      <c r="K525" t="s">
        <v>131</v>
      </c>
      <c r="L525" t="s">
        <v>1679</v>
      </c>
      <c r="M525" t="s">
        <v>1680</v>
      </c>
      <c r="N525">
        <v>0.88916666600000005</v>
      </c>
      <c r="O525">
        <v>0</v>
      </c>
      <c r="P525">
        <v>362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321.878333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2678592</v>
      </c>
      <c r="B526">
        <v>1</v>
      </c>
      <c r="C526" t="s">
        <v>77</v>
      </c>
      <c r="D526" t="s">
        <v>113</v>
      </c>
      <c r="E526" t="s">
        <v>126</v>
      </c>
      <c r="F526" t="s">
        <v>1681</v>
      </c>
      <c r="G526" t="s">
        <v>169</v>
      </c>
      <c r="H526" t="s">
        <v>47</v>
      </c>
      <c r="I526" t="s">
        <v>129</v>
      </c>
      <c r="J526" t="s">
        <v>130</v>
      </c>
      <c r="K526" t="s">
        <v>131</v>
      </c>
      <c r="L526" t="s">
        <v>1682</v>
      </c>
      <c r="M526" t="s">
        <v>1683</v>
      </c>
      <c r="N526">
        <v>0.269166666</v>
      </c>
      <c r="O526">
        <v>0</v>
      </c>
      <c r="P526">
        <v>0</v>
      </c>
      <c r="Q526">
        <v>3</v>
      </c>
      <c r="R526">
        <v>71</v>
      </c>
      <c r="S526">
        <v>49</v>
      </c>
      <c r="T526">
        <v>473</v>
      </c>
      <c r="U526">
        <v>0</v>
      </c>
      <c r="V526">
        <v>0</v>
      </c>
      <c r="W526">
        <v>0.8075</v>
      </c>
      <c r="X526">
        <v>19.110833</v>
      </c>
      <c r="Y526">
        <v>13.189166999999999</v>
      </c>
      <c r="Z526">
        <v>127.315833</v>
      </c>
    </row>
    <row r="527" spans="1:26" x14ac:dyDescent="0.3">
      <c r="A527">
        <v>2665010</v>
      </c>
      <c r="B527">
        <v>1</v>
      </c>
      <c r="C527" t="s">
        <v>76</v>
      </c>
      <c r="D527" t="s">
        <v>101</v>
      </c>
      <c r="E527" t="s">
        <v>172</v>
      </c>
      <c r="F527" t="s">
        <v>938</v>
      </c>
      <c r="G527" t="s">
        <v>146</v>
      </c>
      <c r="H527" t="s">
        <v>46</v>
      </c>
      <c r="I527" t="s">
        <v>129</v>
      </c>
      <c r="J527" t="s">
        <v>130</v>
      </c>
      <c r="K527" t="s">
        <v>131</v>
      </c>
      <c r="L527" t="s">
        <v>1684</v>
      </c>
      <c r="M527" t="s">
        <v>1685</v>
      </c>
      <c r="N527">
        <v>1.8472222220000001</v>
      </c>
      <c r="O527">
        <v>0</v>
      </c>
      <c r="P527">
        <v>11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20.319444000000001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2665014</v>
      </c>
      <c r="B528">
        <v>1</v>
      </c>
      <c r="C528" t="s">
        <v>77</v>
      </c>
      <c r="D528" t="s">
        <v>111</v>
      </c>
      <c r="E528" t="s">
        <v>126</v>
      </c>
      <c r="F528" t="s">
        <v>1686</v>
      </c>
      <c r="G528" t="s">
        <v>128</v>
      </c>
      <c r="H528" t="s">
        <v>47</v>
      </c>
      <c r="I528" t="s">
        <v>129</v>
      </c>
      <c r="J528" t="s">
        <v>130</v>
      </c>
      <c r="K528" t="s">
        <v>131</v>
      </c>
      <c r="L528" t="s">
        <v>1687</v>
      </c>
      <c r="M528" t="s">
        <v>1688</v>
      </c>
      <c r="N528">
        <v>1.0027777769999999</v>
      </c>
      <c r="O528">
        <v>0</v>
      </c>
      <c r="P528">
        <v>0</v>
      </c>
      <c r="Q528">
        <v>0</v>
      </c>
      <c r="R528">
        <v>0</v>
      </c>
      <c r="S528">
        <v>1</v>
      </c>
      <c r="T528">
        <v>20</v>
      </c>
      <c r="U528">
        <v>0</v>
      </c>
      <c r="V528">
        <v>0</v>
      </c>
      <c r="W528">
        <v>0</v>
      </c>
      <c r="X528">
        <v>0</v>
      </c>
      <c r="Y528">
        <v>1.0027779999999999</v>
      </c>
      <c r="Z528">
        <v>20.055555999999999</v>
      </c>
    </row>
    <row r="529" spans="1:26" x14ac:dyDescent="0.3">
      <c r="A529">
        <v>2665022</v>
      </c>
      <c r="B529">
        <v>1</v>
      </c>
      <c r="C529" t="s">
        <v>76</v>
      </c>
      <c r="D529" t="s">
        <v>83</v>
      </c>
      <c r="E529" t="s">
        <v>210</v>
      </c>
      <c r="F529" t="s">
        <v>1689</v>
      </c>
      <c r="G529" t="s">
        <v>306</v>
      </c>
      <c r="H529" t="s">
        <v>46</v>
      </c>
      <c r="I529" t="s">
        <v>129</v>
      </c>
      <c r="J529" t="s">
        <v>15</v>
      </c>
      <c r="K529" t="s">
        <v>131</v>
      </c>
      <c r="L529" t="s">
        <v>1690</v>
      </c>
      <c r="M529" t="s">
        <v>1691</v>
      </c>
      <c r="N529">
        <v>1.6402777770000001</v>
      </c>
      <c r="O529">
        <v>0</v>
      </c>
      <c r="P529">
        <v>2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3.2805559999999998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2665008</v>
      </c>
      <c r="B530">
        <v>2</v>
      </c>
      <c r="C530" t="s">
        <v>76</v>
      </c>
      <c r="D530" t="s">
        <v>89</v>
      </c>
      <c r="E530" t="s">
        <v>134</v>
      </c>
      <c r="F530" t="s">
        <v>1692</v>
      </c>
      <c r="G530" t="s">
        <v>136</v>
      </c>
      <c r="H530" t="s">
        <v>46</v>
      </c>
      <c r="I530" t="s">
        <v>129</v>
      </c>
      <c r="J530" t="s">
        <v>130</v>
      </c>
      <c r="K530" t="s">
        <v>131</v>
      </c>
      <c r="L530" t="s">
        <v>1667</v>
      </c>
      <c r="M530" t="s">
        <v>1693</v>
      </c>
      <c r="N530">
        <v>0.57583333299999995</v>
      </c>
      <c r="O530">
        <v>0</v>
      </c>
      <c r="P530">
        <v>28</v>
      </c>
      <c r="Q530">
        <v>0</v>
      </c>
      <c r="R530">
        <v>0</v>
      </c>
      <c r="S530">
        <v>0</v>
      </c>
      <c r="T530">
        <v>22</v>
      </c>
      <c r="U530">
        <v>0</v>
      </c>
      <c r="V530">
        <v>16.123332999999999</v>
      </c>
      <c r="W530">
        <v>0</v>
      </c>
      <c r="X530">
        <v>0</v>
      </c>
      <c r="Y530">
        <v>0</v>
      </c>
      <c r="Z530">
        <v>12.668333000000001</v>
      </c>
    </row>
    <row r="531" spans="1:26" x14ac:dyDescent="0.3">
      <c r="A531">
        <v>2665020</v>
      </c>
      <c r="B531">
        <v>1</v>
      </c>
      <c r="C531" t="s">
        <v>76</v>
      </c>
      <c r="D531" t="s">
        <v>99</v>
      </c>
      <c r="E531" t="s">
        <v>156</v>
      </c>
      <c r="F531" t="s">
        <v>1694</v>
      </c>
      <c r="G531" t="s">
        <v>169</v>
      </c>
      <c r="H531" t="s">
        <v>47</v>
      </c>
      <c r="I531" t="s">
        <v>129</v>
      </c>
      <c r="J531" t="s">
        <v>130</v>
      </c>
      <c r="K531" t="s">
        <v>131</v>
      </c>
      <c r="L531" t="s">
        <v>1695</v>
      </c>
      <c r="M531" t="s">
        <v>1696</v>
      </c>
      <c r="N531">
        <v>0.59722222199999997</v>
      </c>
      <c r="O531">
        <v>4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2.3888889999999998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2665060</v>
      </c>
      <c r="B532">
        <v>1</v>
      </c>
      <c r="C532" t="s">
        <v>76</v>
      </c>
      <c r="D532" t="s">
        <v>89</v>
      </c>
      <c r="E532" t="s">
        <v>144</v>
      </c>
      <c r="F532" t="s">
        <v>1697</v>
      </c>
      <c r="G532" t="s">
        <v>1698</v>
      </c>
      <c r="H532" t="s">
        <v>46</v>
      </c>
      <c r="I532" t="s">
        <v>129</v>
      </c>
      <c r="J532" t="s">
        <v>130</v>
      </c>
      <c r="K532" t="s">
        <v>131</v>
      </c>
      <c r="L532" t="s">
        <v>1699</v>
      </c>
      <c r="M532" t="s">
        <v>1700</v>
      </c>
      <c r="N532">
        <v>4.4952777770000001</v>
      </c>
      <c r="O532">
        <v>0</v>
      </c>
      <c r="P532">
        <v>62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278.707222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2665028</v>
      </c>
      <c r="B533">
        <v>1</v>
      </c>
      <c r="C533" t="s">
        <v>76</v>
      </c>
      <c r="D533" t="s">
        <v>99</v>
      </c>
      <c r="E533" t="s">
        <v>126</v>
      </c>
      <c r="F533" t="s">
        <v>1701</v>
      </c>
      <c r="G533" t="s">
        <v>128</v>
      </c>
      <c r="H533" t="s">
        <v>47</v>
      </c>
      <c r="I533" t="s">
        <v>129</v>
      </c>
      <c r="J533" t="s">
        <v>130</v>
      </c>
      <c r="K533" t="s">
        <v>131</v>
      </c>
      <c r="L533" t="s">
        <v>1702</v>
      </c>
      <c r="M533" t="s">
        <v>1703</v>
      </c>
      <c r="N533">
        <v>0.94277777699999998</v>
      </c>
      <c r="O533">
        <v>0</v>
      </c>
      <c r="P533">
        <v>44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41.482222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2665024</v>
      </c>
      <c r="B534">
        <v>1</v>
      </c>
      <c r="C534" t="s">
        <v>76</v>
      </c>
      <c r="D534" t="s">
        <v>91</v>
      </c>
      <c r="E534" t="s">
        <v>134</v>
      </c>
      <c r="F534" t="s">
        <v>1578</v>
      </c>
      <c r="G534" t="s">
        <v>146</v>
      </c>
      <c r="H534" t="s">
        <v>46</v>
      </c>
      <c r="I534" t="s">
        <v>129</v>
      </c>
      <c r="J534" t="s">
        <v>130</v>
      </c>
      <c r="K534" t="s">
        <v>131</v>
      </c>
      <c r="L534" t="s">
        <v>1704</v>
      </c>
      <c r="M534" t="s">
        <v>1705</v>
      </c>
      <c r="N534">
        <v>0.954166666</v>
      </c>
      <c r="O534">
        <v>0</v>
      </c>
      <c r="P534">
        <v>211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201.32916700000001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2665036</v>
      </c>
      <c r="B535">
        <v>1</v>
      </c>
      <c r="C535" t="s">
        <v>76</v>
      </c>
      <c r="D535" t="s">
        <v>79</v>
      </c>
      <c r="E535" t="s">
        <v>134</v>
      </c>
      <c r="F535" t="s">
        <v>1706</v>
      </c>
      <c r="G535" t="s">
        <v>240</v>
      </c>
      <c r="H535" t="s">
        <v>46</v>
      </c>
      <c r="I535" t="s">
        <v>129</v>
      </c>
      <c r="J535" t="s">
        <v>130</v>
      </c>
      <c r="K535" t="s">
        <v>131</v>
      </c>
      <c r="L535" t="s">
        <v>1707</v>
      </c>
      <c r="M535" t="s">
        <v>1708</v>
      </c>
      <c r="N535">
        <v>2.4700000000000002</v>
      </c>
      <c r="O535">
        <v>0</v>
      </c>
      <c r="P535">
        <v>555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1370.85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2665031</v>
      </c>
      <c r="B536">
        <v>1</v>
      </c>
      <c r="C536" t="s">
        <v>77</v>
      </c>
      <c r="D536" t="s">
        <v>124</v>
      </c>
      <c r="E536" t="s">
        <v>156</v>
      </c>
      <c r="F536" t="s">
        <v>1612</v>
      </c>
      <c r="G536" t="s">
        <v>169</v>
      </c>
      <c r="H536" t="s">
        <v>47</v>
      </c>
      <c r="I536" t="s">
        <v>129</v>
      </c>
      <c r="J536" t="s">
        <v>130</v>
      </c>
      <c r="K536" t="s">
        <v>131</v>
      </c>
      <c r="L536" t="s">
        <v>1709</v>
      </c>
      <c r="M536" t="s">
        <v>1710</v>
      </c>
      <c r="N536">
        <v>0.116666666</v>
      </c>
      <c r="O536">
        <v>4</v>
      </c>
      <c r="P536">
        <v>402</v>
      </c>
      <c r="Q536">
        <v>0</v>
      </c>
      <c r="R536">
        <v>0</v>
      </c>
      <c r="S536">
        <v>10</v>
      </c>
      <c r="T536">
        <v>897</v>
      </c>
      <c r="U536">
        <v>0.466667</v>
      </c>
      <c r="V536">
        <v>46.9</v>
      </c>
      <c r="W536">
        <v>0</v>
      </c>
      <c r="X536">
        <v>0</v>
      </c>
      <c r="Y536">
        <v>1.1666669999999999</v>
      </c>
      <c r="Z536">
        <v>104.64999899999999</v>
      </c>
    </row>
    <row r="537" spans="1:26" x14ac:dyDescent="0.3">
      <c r="A537">
        <v>2665041</v>
      </c>
      <c r="B537">
        <v>1</v>
      </c>
      <c r="C537" t="s">
        <v>77</v>
      </c>
      <c r="D537" t="s">
        <v>113</v>
      </c>
      <c r="E537" t="s">
        <v>325</v>
      </c>
      <c r="F537" t="s">
        <v>1711</v>
      </c>
      <c r="G537" t="s">
        <v>169</v>
      </c>
      <c r="H537" t="s">
        <v>47</v>
      </c>
      <c r="I537" t="s">
        <v>129</v>
      </c>
      <c r="J537" t="s">
        <v>130</v>
      </c>
      <c r="K537" t="s">
        <v>131</v>
      </c>
      <c r="L537" t="s">
        <v>1712</v>
      </c>
      <c r="M537" t="s">
        <v>1713</v>
      </c>
      <c r="N537">
        <v>0.48</v>
      </c>
      <c r="O537">
        <v>0</v>
      </c>
      <c r="P537">
        <v>12</v>
      </c>
      <c r="Q537">
        <v>168</v>
      </c>
      <c r="R537">
        <v>18004</v>
      </c>
      <c r="S537">
        <v>176</v>
      </c>
      <c r="T537">
        <v>5142</v>
      </c>
      <c r="U537">
        <v>0</v>
      </c>
      <c r="V537">
        <v>5.76</v>
      </c>
      <c r="W537">
        <v>80.64</v>
      </c>
      <c r="X537">
        <v>8641.92</v>
      </c>
      <c r="Y537">
        <v>84.48</v>
      </c>
      <c r="Z537">
        <v>2468.16</v>
      </c>
    </row>
    <row r="538" spans="1:26" x14ac:dyDescent="0.3">
      <c r="A538">
        <v>2665052</v>
      </c>
      <c r="B538">
        <v>1</v>
      </c>
      <c r="C538" t="s">
        <v>76</v>
      </c>
      <c r="D538" t="s">
        <v>94</v>
      </c>
      <c r="E538" t="s">
        <v>134</v>
      </c>
      <c r="F538" t="s">
        <v>1714</v>
      </c>
      <c r="G538" t="s">
        <v>1715</v>
      </c>
      <c r="H538" t="s">
        <v>46</v>
      </c>
      <c r="I538" t="s">
        <v>129</v>
      </c>
      <c r="J538" t="s">
        <v>130</v>
      </c>
      <c r="K538" t="s">
        <v>131</v>
      </c>
      <c r="L538" t="s">
        <v>1716</v>
      </c>
      <c r="M538" t="s">
        <v>1717</v>
      </c>
      <c r="N538">
        <v>3.207777777</v>
      </c>
      <c r="O538">
        <v>0</v>
      </c>
      <c r="P538">
        <v>292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936.671111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2665116</v>
      </c>
      <c r="B539">
        <v>1</v>
      </c>
      <c r="C539" t="s">
        <v>76</v>
      </c>
      <c r="D539" t="s">
        <v>95</v>
      </c>
      <c r="E539" t="s">
        <v>134</v>
      </c>
      <c r="F539" t="s">
        <v>1718</v>
      </c>
      <c r="G539" t="s">
        <v>240</v>
      </c>
      <c r="H539" t="s">
        <v>46</v>
      </c>
      <c r="I539" t="s">
        <v>129</v>
      </c>
      <c r="J539" t="s">
        <v>130</v>
      </c>
      <c r="K539" t="s">
        <v>131</v>
      </c>
      <c r="L539" t="s">
        <v>1719</v>
      </c>
      <c r="M539" t="s">
        <v>1720</v>
      </c>
      <c r="N539">
        <v>1.636111111</v>
      </c>
      <c r="O539">
        <v>0</v>
      </c>
      <c r="P539">
        <v>0</v>
      </c>
      <c r="Q539">
        <v>0</v>
      </c>
      <c r="R539">
        <v>30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49.083333000000003</v>
      </c>
      <c r="Y539">
        <v>0</v>
      </c>
      <c r="Z539">
        <v>0</v>
      </c>
    </row>
    <row r="540" spans="1:26" x14ac:dyDescent="0.3">
      <c r="A540">
        <v>2665063</v>
      </c>
      <c r="B540">
        <v>1</v>
      </c>
      <c r="C540" t="s">
        <v>77</v>
      </c>
      <c r="D540" t="s">
        <v>109</v>
      </c>
      <c r="E540" t="s">
        <v>210</v>
      </c>
      <c r="F540" t="s">
        <v>1721</v>
      </c>
      <c r="G540" t="s">
        <v>212</v>
      </c>
      <c r="H540" t="s">
        <v>46</v>
      </c>
      <c r="I540" t="s">
        <v>129</v>
      </c>
      <c r="J540" t="s">
        <v>130</v>
      </c>
      <c r="K540" t="s">
        <v>131</v>
      </c>
      <c r="L540" t="s">
        <v>1722</v>
      </c>
      <c r="M540" t="s">
        <v>1723</v>
      </c>
      <c r="N540">
        <v>1.2211111109999999</v>
      </c>
      <c r="O540">
        <v>0</v>
      </c>
      <c r="P540">
        <v>11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13.432221999999999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2665050</v>
      </c>
      <c r="B541">
        <v>1</v>
      </c>
      <c r="C541" t="s">
        <v>76</v>
      </c>
      <c r="D541" t="s">
        <v>90</v>
      </c>
      <c r="E541" t="s">
        <v>152</v>
      </c>
      <c r="F541" t="s">
        <v>1724</v>
      </c>
      <c r="G541" t="s">
        <v>169</v>
      </c>
      <c r="H541" t="s">
        <v>47</v>
      </c>
      <c r="I541" t="s">
        <v>129</v>
      </c>
      <c r="J541" t="s">
        <v>130</v>
      </c>
      <c r="K541" t="s">
        <v>131</v>
      </c>
      <c r="L541" t="s">
        <v>1725</v>
      </c>
      <c r="M541" t="s">
        <v>1726</v>
      </c>
      <c r="N541">
        <v>0.91111111099999997</v>
      </c>
      <c r="O541">
        <v>0</v>
      </c>
      <c r="P541">
        <v>0</v>
      </c>
      <c r="Q541">
        <v>0</v>
      </c>
      <c r="R541">
        <v>0</v>
      </c>
      <c r="S541">
        <v>4</v>
      </c>
      <c r="T541">
        <v>498</v>
      </c>
      <c r="U541">
        <v>0</v>
      </c>
      <c r="V541">
        <v>0</v>
      </c>
      <c r="W541">
        <v>0</v>
      </c>
      <c r="X541">
        <v>0</v>
      </c>
      <c r="Y541">
        <v>3.644444</v>
      </c>
      <c r="Z541">
        <v>453.73333300000002</v>
      </c>
    </row>
    <row r="542" spans="1:26" x14ac:dyDescent="0.3">
      <c r="A542">
        <v>2665051</v>
      </c>
      <c r="B542">
        <v>1</v>
      </c>
      <c r="C542" t="s">
        <v>77</v>
      </c>
      <c r="D542" t="s">
        <v>122</v>
      </c>
      <c r="E542" t="s">
        <v>156</v>
      </c>
      <c r="F542" t="s">
        <v>1727</v>
      </c>
      <c r="G542" t="s">
        <v>169</v>
      </c>
      <c r="H542" t="s">
        <v>47</v>
      </c>
      <c r="I542" t="s">
        <v>129</v>
      </c>
      <c r="J542" t="s">
        <v>130</v>
      </c>
      <c r="K542" t="s">
        <v>131</v>
      </c>
      <c r="L542" t="s">
        <v>1728</v>
      </c>
      <c r="M542" t="s">
        <v>1729</v>
      </c>
      <c r="N542">
        <v>4.0222222219999999</v>
      </c>
      <c r="O542">
        <v>0</v>
      </c>
      <c r="P542">
        <v>0</v>
      </c>
      <c r="Q542">
        <v>0</v>
      </c>
      <c r="R542">
        <v>0</v>
      </c>
      <c r="S542">
        <v>32</v>
      </c>
      <c r="T542">
        <v>868</v>
      </c>
      <c r="U542">
        <v>0</v>
      </c>
      <c r="V542">
        <v>0</v>
      </c>
      <c r="W542">
        <v>0</v>
      </c>
      <c r="X542">
        <v>0</v>
      </c>
      <c r="Y542">
        <v>128.71111099999999</v>
      </c>
      <c r="Z542">
        <v>3491.2888889999999</v>
      </c>
    </row>
    <row r="543" spans="1:26" x14ac:dyDescent="0.3">
      <c r="A543">
        <v>2665069</v>
      </c>
      <c r="B543">
        <v>1</v>
      </c>
      <c r="C543" t="s">
        <v>77</v>
      </c>
      <c r="D543" t="s">
        <v>114</v>
      </c>
      <c r="E543" t="s">
        <v>126</v>
      </c>
      <c r="F543" t="s">
        <v>1730</v>
      </c>
      <c r="G543" t="s">
        <v>128</v>
      </c>
      <c r="H543" t="s">
        <v>47</v>
      </c>
      <c r="I543" t="s">
        <v>129</v>
      </c>
      <c r="J543" t="s">
        <v>130</v>
      </c>
      <c r="K543" t="s">
        <v>131</v>
      </c>
      <c r="L543" t="s">
        <v>1731</v>
      </c>
      <c r="M543" t="s">
        <v>1732</v>
      </c>
      <c r="N543">
        <v>6.0580555550000001</v>
      </c>
      <c r="O543">
        <v>4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24.232222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2665054</v>
      </c>
      <c r="B544">
        <v>1</v>
      </c>
      <c r="C544" t="s">
        <v>76</v>
      </c>
      <c r="D544" t="s">
        <v>98</v>
      </c>
      <c r="E544" t="s">
        <v>144</v>
      </c>
      <c r="F544" t="s">
        <v>1733</v>
      </c>
      <c r="G544" t="s">
        <v>136</v>
      </c>
      <c r="H544" t="s">
        <v>46</v>
      </c>
      <c r="I544" t="s">
        <v>129</v>
      </c>
      <c r="J544" t="s">
        <v>130</v>
      </c>
      <c r="K544" t="s">
        <v>131</v>
      </c>
      <c r="L544" t="s">
        <v>1734</v>
      </c>
      <c r="M544" t="s">
        <v>1735</v>
      </c>
      <c r="N544">
        <v>1.3386111110000001</v>
      </c>
      <c r="O544">
        <v>0</v>
      </c>
      <c r="P544">
        <v>0</v>
      </c>
      <c r="Q544">
        <v>0</v>
      </c>
      <c r="R544">
        <v>23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30.788056000000001</v>
      </c>
      <c r="Y544">
        <v>0</v>
      </c>
      <c r="Z544">
        <v>0</v>
      </c>
    </row>
    <row r="545" spans="1:26" x14ac:dyDescent="0.3">
      <c r="A545">
        <v>2665064</v>
      </c>
      <c r="B545">
        <v>1</v>
      </c>
      <c r="C545" t="s">
        <v>77</v>
      </c>
      <c r="D545" t="s">
        <v>109</v>
      </c>
      <c r="E545" t="s">
        <v>210</v>
      </c>
      <c r="F545" t="s">
        <v>1736</v>
      </c>
      <c r="G545" t="s">
        <v>290</v>
      </c>
      <c r="H545" t="s">
        <v>46</v>
      </c>
      <c r="I545" t="s">
        <v>129</v>
      </c>
      <c r="J545" t="s">
        <v>130</v>
      </c>
      <c r="K545" t="s">
        <v>131</v>
      </c>
      <c r="L545" t="s">
        <v>1737</v>
      </c>
      <c r="M545" t="s">
        <v>1738</v>
      </c>
      <c r="N545">
        <v>4.1527777769999998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4.1527779999999996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2665061</v>
      </c>
      <c r="B546">
        <v>1</v>
      </c>
      <c r="C546" t="s">
        <v>77</v>
      </c>
      <c r="D546" t="s">
        <v>111</v>
      </c>
      <c r="E546" t="s">
        <v>144</v>
      </c>
      <c r="F546" t="s">
        <v>1739</v>
      </c>
      <c r="G546" t="s">
        <v>136</v>
      </c>
      <c r="H546" t="s">
        <v>46</v>
      </c>
      <c r="I546" t="s">
        <v>129</v>
      </c>
      <c r="J546" t="s">
        <v>130</v>
      </c>
      <c r="K546" t="s">
        <v>131</v>
      </c>
      <c r="L546" t="s">
        <v>1740</v>
      </c>
      <c r="M546" t="s">
        <v>1741</v>
      </c>
      <c r="N546">
        <v>5.6544444440000001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5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28.272221999999999</v>
      </c>
    </row>
    <row r="547" spans="1:26" x14ac:dyDescent="0.3">
      <c r="A547">
        <v>2665056</v>
      </c>
      <c r="B547">
        <v>1</v>
      </c>
      <c r="C547" t="s">
        <v>76</v>
      </c>
      <c r="D547" t="s">
        <v>78</v>
      </c>
      <c r="E547" t="s">
        <v>210</v>
      </c>
      <c r="F547" t="s">
        <v>1742</v>
      </c>
      <c r="G547" t="s">
        <v>212</v>
      </c>
      <c r="H547" t="s">
        <v>46</v>
      </c>
      <c r="I547" t="s">
        <v>129</v>
      </c>
      <c r="J547" t="s">
        <v>130</v>
      </c>
      <c r="K547" t="s">
        <v>131</v>
      </c>
      <c r="L547" t="s">
        <v>1743</v>
      </c>
      <c r="M547" t="s">
        <v>1744</v>
      </c>
      <c r="N547">
        <v>4.3688888879999999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4.3688890000000002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2665065</v>
      </c>
      <c r="B548">
        <v>1</v>
      </c>
      <c r="C548" t="s">
        <v>77</v>
      </c>
      <c r="D548" t="s">
        <v>123</v>
      </c>
      <c r="E548" t="s">
        <v>156</v>
      </c>
      <c r="F548" t="s">
        <v>215</v>
      </c>
      <c r="G548" t="s">
        <v>169</v>
      </c>
      <c r="H548" t="s">
        <v>47</v>
      </c>
      <c r="I548" t="s">
        <v>129</v>
      </c>
      <c r="J548" t="s">
        <v>130</v>
      </c>
      <c r="K548" t="s">
        <v>131</v>
      </c>
      <c r="L548" t="s">
        <v>1745</v>
      </c>
      <c r="M548" t="s">
        <v>1746</v>
      </c>
      <c r="N548">
        <v>0.75749999999999995</v>
      </c>
      <c r="O548">
        <v>313</v>
      </c>
      <c r="P548">
        <v>51</v>
      </c>
      <c r="Q548">
        <v>0</v>
      </c>
      <c r="R548">
        <v>0</v>
      </c>
      <c r="S548">
        <v>0</v>
      </c>
      <c r="T548">
        <v>0</v>
      </c>
      <c r="U548">
        <v>237.0975</v>
      </c>
      <c r="V548">
        <v>38.6325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2665067</v>
      </c>
      <c r="B549">
        <v>1</v>
      </c>
      <c r="C549" t="s">
        <v>76</v>
      </c>
      <c r="D549" t="s">
        <v>102</v>
      </c>
      <c r="E549" t="s">
        <v>144</v>
      </c>
      <c r="F549" t="s">
        <v>1747</v>
      </c>
      <c r="G549" t="s">
        <v>406</v>
      </c>
      <c r="H549" t="s">
        <v>46</v>
      </c>
      <c r="I549" t="s">
        <v>129</v>
      </c>
      <c r="J549" t="s">
        <v>130</v>
      </c>
      <c r="K549" t="s">
        <v>131</v>
      </c>
      <c r="L549" t="s">
        <v>1748</v>
      </c>
      <c r="M549" t="s">
        <v>1749</v>
      </c>
      <c r="N549">
        <v>1.3719444439999999</v>
      </c>
      <c r="O549">
        <v>0</v>
      </c>
      <c r="P549">
        <v>19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26.066943999999999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2665068</v>
      </c>
      <c r="B550">
        <v>1</v>
      </c>
      <c r="C550" t="s">
        <v>77</v>
      </c>
      <c r="D550" t="s">
        <v>122</v>
      </c>
      <c r="E550" t="s">
        <v>156</v>
      </c>
      <c r="F550" t="s">
        <v>1750</v>
      </c>
      <c r="G550" t="s">
        <v>169</v>
      </c>
      <c r="H550" t="s">
        <v>47</v>
      </c>
      <c r="I550" t="s">
        <v>129</v>
      </c>
      <c r="J550" t="s">
        <v>130</v>
      </c>
      <c r="K550" t="s">
        <v>131</v>
      </c>
      <c r="L550" t="s">
        <v>1751</v>
      </c>
      <c r="M550" t="s">
        <v>1752</v>
      </c>
      <c r="N550">
        <v>1.244444444</v>
      </c>
      <c r="O550">
        <v>0</v>
      </c>
      <c r="P550">
        <v>0</v>
      </c>
      <c r="Q550">
        <v>5</v>
      </c>
      <c r="R550">
        <v>11</v>
      </c>
      <c r="S550">
        <v>30</v>
      </c>
      <c r="T550">
        <v>903</v>
      </c>
      <c r="U550">
        <v>0</v>
      </c>
      <c r="V550">
        <v>0</v>
      </c>
      <c r="W550">
        <v>6.2222220000000004</v>
      </c>
      <c r="X550">
        <v>13.688889</v>
      </c>
      <c r="Y550">
        <v>37.333333000000003</v>
      </c>
      <c r="Z550">
        <v>1123.7333329999999</v>
      </c>
    </row>
    <row r="551" spans="1:26" x14ac:dyDescent="0.3">
      <c r="A551">
        <v>2665070</v>
      </c>
      <c r="B551">
        <v>1</v>
      </c>
      <c r="C551" t="s">
        <v>76</v>
      </c>
      <c r="D551" t="s">
        <v>89</v>
      </c>
      <c r="E551" t="s">
        <v>152</v>
      </c>
      <c r="F551" t="s">
        <v>1753</v>
      </c>
      <c r="G551" t="s">
        <v>169</v>
      </c>
      <c r="H551" t="s">
        <v>47</v>
      </c>
      <c r="I551" t="s">
        <v>129</v>
      </c>
      <c r="J551" t="s">
        <v>130</v>
      </c>
      <c r="K551" t="s">
        <v>131</v>
      </c>
      <c r="L551" t="s">
        <v>1754</v>
      </c>
      <c r="M551" t="s">
        <v>1755</v>
      </c>
      <c r="N551">
        <v>0.15444444399999999</v>
      </c>
      <c r="O551">
        <v>0</v>
      </c>
      <c r="P551">
        <v>0</v>
      </c>
      <c r="Q551">
        <v>6</v>
      </c>
      <c r="R551">
        <v>460</v>
      </c>
      <c r="S551">
        <v>25</v>
      </c>
      <c r="T551">
        <v>675</v>
      </c>
      <c r="U551">
        <v>0</v>
      </c>
      <c r="V551">
        <v>0</v>
      </c>
      <c r="W551">
        <v>0.92666700000000002</v>
      </c>
      <c r="X551">
        <v>71.044443999999999</v>
      </c>
      <c r="Y551">
        <v>3.8611110000000002</v>
      </c>
      <c r="Z551">
        <v>104.25</v>
      </c>
    </row>
    <row r="552" spans="1:26" x14ac:dyDescent="0.3">
      <c r="A552">
        <v>2665079</v>
      </c>
      <c r="B552">
        <v>1</v>
      </c>
      <c r="C552" t="s">
        <v>77</v>
      </c>
      <c r="D552" t="s">
        <v>119</v>
      </c>
      <c r="E552" t="s">
        <v>126</v>
      </c>
      <c r="F552" t="s">
        <v>1756</v>
      </c>
      <c r="G552" t="s">
        <v>158</v>
      </c>
      <c r="H552" t="s">
        <v>47</v>
      </c>
      <c r="I552" t="s">
        <v>129</v>
      </c>
      <c r="J552" t="s">
        <v>130</v>
      </c>
      <c r="K552" t="s">
        <v>131</v>
      </c>
      <c r="L552" t="s">
        <v>1757</v>
      </c>
      <c r="M552" t="s">
        <v>1758</v>
      </c>
      <c r="N552">
        <v>1.8444444440000001</v>
      </c>
      <c r="O552">
        <v>0</v>
      </c>
      <c r="P552">
        <v>72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132.80000000000001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2665028</v>
      </c>
      <c r="B553">
        <v>2</v>
      </c>
      <c r="C553" t="s">
        <v>76</v>
      </c>
      <c r="D553" t="s">
        <v>99</v>
      </c>
      <c r="E553" t="s">
        <v>156</v>
      </c>
      <c r="F553" t="s">
        <v>1759</v>
      </c>
      <c r="G553" t="s">
        <v>128</v>
      </c>
      <c r="H553" t="s">
        <v>47</v>
      </c>
      <c r="I553" t="s">
        <v>129</v>
      </c>
      <c r="J553" t="s">
        <v>130</v>
      </c>
      <c r="K553" t="s">
        <v>131</v>
      </c>
      <c r="L553" t="s">
        <v>1703</v>
      </c>
      <c r="M553" t="s">
        <v>1760</v>
      </c>
      <c r="N553">
        <v>0.91583333300000003</v>
      </c>
      <c r="O553">
        <v>2</v>
      </c>
      <c r="P553">
        <v>356</v>
      </c>
      <c r="Q553">
        <v>0</v>
      </c>
      <c r="R553">
        <v>0</v>
      </c>
      <c r="S553">
        <v>0</v>
      </c>
      <c r="T553">
        <v>0</v>
      </c>
      <c r="U553">
        <v>1.8316669999999999</v>
      </c>
      <c r="V553">
        <v>326.03666700000002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2665075</v>
      </c>
      <c r="B554">
        <v>1</v>
      </c>
      <c r="C554" t="s">
        <v>77</v>
      </c>
      <c r="D554" t="s">
        <v>111</v>
      </c>
      <c r="E554" t="s">
        <v>126</v>
      </c>
      <c r="F554" t="s">
        <v>1761</v>
      </c>
      <c r="G554" t="s">
        <v>1557</v>
      </c>
      <c r="H554" t="s">
        <v>47</v>
      </c>
      <c r="I554" t="s">
        <v>129</v>
      </c>
      <c r="J554" t="s">
        <v>130</v>
      </c>
      <c r="K554" t="s">
        <v>131</v>
      </c>
      <c r="L554" t="s">
        <v>1762</v>
      </c>
      <c r="M554" t="s">
        <v>1763</v>
      </c>
      <c r="N554">
        <v>1.734722222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20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34.694443999999997</v>
      </c>
    </row>
    <row r="555" spans="1:26" x14ac:dyDescent="0.3">
      <c r="A555">
        <v>2665082</v>
      </c>
      <c r="B555">
        <v>1</v>
      </c>
      <c r="C555" t="s">
        <v>77</v>
      </c>
      <c r="D555" t="s">
        <v>113</v>
      </c>
      <c r="E555" t="s">
        <v>126</v>
      </c>
      <c r="F555" t="s">
        <v>1764</v>
      </c>
      <c r="G555" t="s">
        <v>128</v>
      </c>
      <c r="H555" t="s">
        <v>47</v>
      </c>
      <c r="I555" t="s">
        <v>129</v>
      </c>
      <c r="J555" t="s">
        <v>130</v>
      </c>
      <c r="K555" t="s">
        <v>131</v>
      </c>
      <c r="L555" t="s">
        <v>1765</v>
      </c>
      <c r="M555" t="s">
        <v>1766</v>
      </c>
      <c r="N555">
        <v>1.2980555549999999</v>
      </c>
      <c r="O555">
        <v>0</v>
      </c>
      <c r="P555">
        <v>0</v>
      </c>
      <c r="Q555">
        <v>0</v>
      </c>
      <c r="R555">
        <v>0</v>
      </c>
      <c r="S555">
        <v>11</v>
      </c>
      <c r="T555">
        <v>119</v>
      </c>
      <c r="U555">
        <v>0</v>
      </c>
      <c r="V555">
        <v>0</v>
      </c>
      <c r="W555">
        <v>0</v>
      </c>
      <c r="X555">
        <v>0</v>
      </c>
      <c r="Y555">
        <v>14.278611</v>
      </c>
      <c r="Z555">
        <v>154.46861100000001</v>
      </c>
    </row>
    <row r="556" spans="1:26" x14ac:dyDescent="0.3">
      <c r="A556">
        <v>2664860</v>
      </c>
      <c r="B556">
        <v>2</v>
      </c>
      <c r="C556" t="s">
        <v>76</v>
      </c>
      <c r="D556" t="s">
        <v>104</v>
      </c>
      <c r="E556" t="s">
        <v>134</v>
      </c>
      <c r="F556" t="s">
        <v>1767</v>
      </c>
      <c r="G556" t="s">
        <v>1698</v>
      </c>
      <c r="H556" t="s">
        <v>46</v>
      </c>
      <c r="I556" t="s">
        <v>129</v>
      </c>
      <c r="J556" t="s">
        <v>130</v>
      </c>
      <c r="K556" t="s">
        <v>131</v>
      </c>
      <c r="L556" t="s">
        <v>1476</v>
      </c>
      <c r="M556" t="s">
        <v>1768</v>
      </c>
      <c r="N556">
        <v>0.81444444400000005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25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20.361111000000001</v>
      </c>
    </row>
    <row r="557" spans="1:26" x14ac:dyDescent="0.3">
      <c r="A557">
        <v>2665096</v>
      </c>
      <c r="B557">
        <v>1</v>
      </c>
      <c r="C557" t="s">
        <v>76</v>
      </c>
      <c r="D557" t="s">
        <v>94</v>
      </c>
      <c r="E557" t="s">
        <v>144</v>
      </c>
      <c r="F557" t="s">
        <v>1769</v>
      </c>
      <c r="G557" t="s">
        <v>136</v>
      </c>
      <c r="H557" t="s">
        <v>46</v>
      </c>
      <c r="I557" t="s">
        <v>129</v>
      </c>
      <c r="J557" t="s">
        <v>130</v>
      </c>
      <c r="K557" t="s">
        <v>131</v>
      </c>
      <c r="L557" t="s">
        <v>1770</v>
      </c>
      <c r="M557" t="s">
        <v>1771</v>
      </c>
      <c r="N557">
        <v>7.7913888880000002</v>
      </c>
      <c r="O557">
        <v>0</v>
      </c>
      <c r="P557">
        <v>101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786.93027800000004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2665105</v>
      </c>
      <c r="B558">
        <v>1</v>
      </c>
      <c r="C558" t="s">
        <v>76</v>
      </c>
      <c r="D558" t="s">
        <v>104</v>
      </c>
      <c r="E558" t="s">
        <v>156</v>
      </c>
      <c r="F558" t="s">
        <v>1104</v>
      </c>
      <c r="G558" t="s">
        <v>169</v>
      </c>
      <c r="H558" t="s">
        <v>47</v>
      </c>
      <c r="I558" t="s">
        <v>129</v>
      </c>
      <c r="J558" t="s">
        <v>130</v>
      </c>
      <c r="K558" t="s">
        <v>131</v>
      </c>
      <c r="L558" t="s">
        <v>1772</v>
      </c>
      <c r="M558" t="s">
        <v>1773</v>
      </c>
      <c r="N558">
        <v>0.40083333300000001</v>
      </c>
      <c r="O558">
        <v>0</v>
      </c>
      <c r="P558">
        <v>0</v>
      </c>
      <c r="Q558">
        <v>1</v>
      </c>
      <c r="R558">
        <v>207</v>
      </c>
      <c r="S558">
        <v>3</v>
      </c>
      <c r="T558">
        <v>389</v>
      </c>
      <c r="U558">
        <v>0</v>
      </c>
      <c r="V558">
        <v>0</v>
      </c>
      <c r="W558">
        <v>0.40083299999999999</v>
      </c>
      <c r="X558">
        <v>82.972499999999997</v>
      </c>
      <c r="Y558">
        <v>1.2024999999999999</v>
      </c>
      <c r="Z558">
        <v>155.92416700000001</v>
      </c>
    </row>
    <row r="559" spans="1:26" x14ac:dyDescent="0.3">
      <c r="A559">
        <v>2665091</v>
      </c>
      <c r="B559">
        <v>1</v>
      </c>
      <c r="C559" t="s">
        <v>77</v>
      </c>
      <c r="D559" t="s">
        <v>112</v>
      </c>
      <c r="E559" t="s">
        <v>152</v>
      </c>
      <c r="F559" t="s">
        <v>415</v>
      </c>
      <c r="G559" t="s">
        <v>169</v>
      </c>
      <c r="H559" t="s">
        <v>47</v>
      </c>
      <c r="I559" t="s">
        <v>129</v>
      </c>
      <c r="J559" t="s">
        <v>130</v>
      </c>
      <c r="K559" t="s">
        <v>131</v>
      </c>
      <c r="L559" t="s">
        <v>1774</v>
      </c>
      <c r="M559" t="s">
        <v>1775</v>
      </c>
      <c r="N559">
        <v>0.97138888800000001</v>
      </c>
      <c r="O559">
        <v>0</v>
      </c>
      <c r="P559">
        <v>0</v>
      </c>
      <c r="Q559">
        <v>22</v>
      </c>
      <c r="R559">
        <v>30</v>
      </c>
      <c r="S559">
        <v>41</v>
      </c>
      <c r="T559">
        <v>807</v>
      </c>
      <c r="U559">
        <v>0</v>
      </c>
      <c r="V559">
        <v>0</v>
      </c>
      <c r="W559">
        <v>21.370556000000001</v>
      </c>
      <c r="X559">
        <v>29.141667000000002</v>
      </c>
      <c r="Y559">
        <v>39.826943999999997</v>
      </c>
      <c r="Z559">
        <v>783.91083300000003</v>
      </c>
    </row>
    <row r="560" spans="1:26" x14ac:dyDescent="0.3">
      <c r="A560">
        <v>2665093</v>
      </c>
      <c r="B560">
        <v>1</v>
      </c>
      <c r="C560" t="s">
        <v>77</v>
      </c>
      <c r="D560" t="s">
        <v>119</v>
      </c>
      <c r="E560" t="s">
        <v>152</v>
      </c>
      <c r="F560" t="s">
        <v>1776</v>
      </c>
      <c r="G560" t="s">
        <v>169</v>
      </c>
      <c r="H560" t="s">
        <v>47</v>
      </c>
      <c r="I560" t="s">
        <v>129</v>
      </c>
      <c r="J560" t="s">
        <v>130</v>
      </c>
      <c r="K560" t="s">
        <v>131</v>
      </c>
      <c r="L560" t="s">
        <v>1777</v>
      </c>
      <c r="M560" t="s">
        <v>1778</v>
      </c>
      <c r="N560">
        <v>1.794444444</v>
      </c>
      <c r="O560">
        <v>225</v>
      </c>
      <c r="P560">
        <v>3</v>
      </c>
      <c r="Q560">
        <v>0</v>
      </c>
      <c r="R560">
        <v>0</v>
      </c>
      <c r="S560">
        <v>0</v>
      </c>
      <c r="T560">
        <v>0</v>
      </c>
      <c r="U560">
        <v>403.75</v>
      </c>
      <c r="V560">
        <v>5.3833330000000004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2665115</v>
      </c>
      <c r="B561">
        <v>1</v>
      </c>
      <c r="C561" t="s">
        <v>76</v>
      </c>
      <c r="D561" t="s">
        <v>89</v>
      </c>
      <c r="E561" t="s">
        <v>144</v>
      </c>
      <c r="F561" t="s">
        <v>1779</v>
      </c>
      <c r="G561" t="s">
        <v>136</v>
      </c>
      <c r="H561" t="s">
        <v>46</v>
      </c>
      <c r="I561" t="s">
        <v>129</v>
      </c>
      <c r="J561" t="s">
        <v>130</v>
      </c>
      <c r="K561" t="s">
        <v>131</v>
      </c>
      <c r="L561" t="s">
        <v>1780</v>
      </c>
      <c r="M561" t="s">
        <v>1781</v>
      </c>
      <c r="N561">
        <v>2.2977777769999999</v>
      </c>
      <c r="O561">
        <v>0</v>
      </c>
      <c r="P561">
        <v>10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22.977778000000001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2665107</v>
      </c>
      <c r="B562">
        <v>1</v>
      </c>
      <c r="C562" t="s">
        <v>76</v>
      </c>
      <c r="D562" t="s">
        <v>100</v>
      </c>
      <c r="E562" t="s">
        <v>156</v>
      </c>
      <c r="F562" t="s">
        <v>1256</v>
      </c>
      <c r="G562" t="s">
        <v>169</v>
      </c>
      <c r="H562" t="s">
        <v>47</v>
      </c>
      <c r="I562" t="s">
        <v>129</v>
      </c>
      <c r="J562" t="s">
        <v>130</v>
      </c>
      <c r="K562" t="s">
        <v>131</v>
      </c>
      <c r="L562" t="s">
        <v>1782</v>
      </c>
      <c r="M562" t="s">
        <v>1783</v>
      </c>
      <c r="N562">
        <v>2.0169444439999999</v>
      </c>
      <c r="O562">
        <v>52</v>
      </c>
      <c r="P562">
        <v>261</v>
      </c>
      <c r="Q562">
        <v>0</v>
      </c>
      <c r="R562">
        <v>0</v>
      </c>
      <c r="S562">
        <v>0</v>
      </c>
      <c r="T562">
        <v>0</v>
      </c>
      <c r="U562">
        <v>104.881111</v>
      </c>
      <c r="V562">
        <v>526.42250000000001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2665098</v>
      </c>
      <c r="B563">
        <v>1</v>
      </c>
      <c r="C563" t="s">
        <v>77</v>
      </c>
      <c r="D563" t="s">
        <v>115</v>
      </c>
      <c r="E563" t="s">
        <v>144</v>
      </c>
      <c r="F563" t="s">
        <v>1784</v>
      </c>
      <c r="G563" t="s">
        <v>136</v>
      </c>
      <c r="H563" t="s">
        <v>46</v>
      </c>
      <c r="I563" t="s">
        <v>129</v>
      </c>
      <c r="J563" t="s">
        <v>130</v>
      </c>
      <c r="K563" t="s">
        <v>131</v>
      </c>
      <c r="L563" t="s">
        <v>1785</v>
      </c>
      <c r="M563" t="s">
        <v>1786</v>
      </c>
      <c r="N563">
        <v>0.86888888799999997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71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61.691110999999999</v>
      </c>
    </row>
    <row r="564" spans="1:26" x14ac:dyDescent="0.3">
      <c r="A564">
        <v>2665099</v>
      </c>
      <c r="B564">
        <v>1</v>
      </c>
      <c r="C564" t="s">
        <v>76</v>
      </c>
      <c r="D564" t="s">
        <v>89</v>
      </c>
      <c r="E564" t="s">
        <v>134</v>
      </c>
      <c r="F564" t="s">
        <v>1787</v>
      </c>
      <c r="G564" t="s">
        <v>146</v>
      </c>
      <c r="H564" t="s">
        <v>46</v>
      </c>
      <c r="I564" t="s">
        <v>129</v>
      </c>
      <c r="J564" t="s">
        <v>130</v>
      </c>
      <c r="K564" t="s">
        <v>131</v>
      </c>
      <c r="L564" t="s">
        <v>1788</v>
      </c>
      <c r="M564" t="s">
        <v>1789</v>
      </c>
      <c r="N564">
        <v>0.15</v>
      </c>
      <c r="O564">
        <v>0</v>
      </c>
      <c r="P564">
        <v>36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5.4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2665127</v>
      </c>
      <c r="B565">
        <v>1</v>
      </c>
      <c r="C565" t="s">
        <v>77</v>
      </c>
      <c r="D565" t="s">
        <v>109</v>
      </c>
      <c r="E565" t="s">
        <v>126</v>
      </c>
      <c r="F565" t="s">
        <v>1790</v>
      </c>
      <c r="G565" t="s">
        <v>128</v>
      </c>
      <c r="H565" t="s">
        <v>47</v>
      </c>
      <c r="I565" t="s">
        <v>129</v>
      </c>
      <c r="J565" t="s">
        <v>130</v>
      </c>
      <c r="K565" t="s">
        <v>131</v>
      </c>
      <c r="L565" t="s">
        <v>1791</v>
      </c>
      <c r="M565" t="s">
        <v>1792</v>
      </c>
      <c r="N565">
        <v>1.727222222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54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93.27</v>
      </c>
    </row>
    <row r="566" spans="1:26" x14ac:dyDescent="0.3">
      <c r="A566">
        <v>2665132</v>
      </c>
      <c r="B566">
        <v>1</v>
      </c>
      <c r="C566" t="s">
        <v>77</v>
      </c>
      <c r="D566" t="s">
        <v>113</v>
      </c>
      <c r="E566" t="s">
        <v>126</v>
      </c>
      <c r="F566" t="s">
        <v>1793</v>
      </c>
      <c r="G566" t="s">
        <v>128</v>
      </c>
      <c r="H566" t="s">
        <v>47</v>
      </c>
      <c r="I566" t="s">
        <v>129</v>
      </c>
      <c r="J566" t="s">
        <v>130</v>
      </c>
      <c r="K566" t="s">
        <v>131</v>
      </c>
      <c r="L566" t="s">
        <v>1794</v>
      </c>
      <c r="M566" t="s">
        <v>1795</v>
      </c>
      <c r="N566">
        <v>3.8658333329999999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124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479.36333300000001</v>
      </c>
    </row>
    <row r="567" spans="1:26" x14ac:dyDescent="0.3">
      <c r="A567">
        <v>2665117</v>
      </c>
      <c r="B567">
        <v>1</v>
      </c>
      <c r="C567" t="s">
        <v>76</v>
      </c>
      <c r="D567" t="s">
        <v>101</v>
      </c>
      <c r="E567" t="s">
        <v>172</v>
      </c>
      <c r="F567" t="s">
        <v>1796</v>
      </c>
      <c r="G567" t="s">
        <v>627</v>
      </c>
      <c r="H567" t="s">
        <v>46</v>
      </c>
      <c r="I567" t="s">
        <v>129</v>
      </c>
      <c r="J567" t="s">
        <v>130</v>
      </c>
      <c r="K567" t="s">
        <v>131</v>
      </c>
      <c r="L567" t="s">
        <v>1797</v>
      </c>
      <c r="M567" t="s">
        <v>1798</v>
      </c>
      <c r="N567">
        <v>2.7344444440000002</v>
      </c>
      <c r="O567">
        <v>0</v>
      </c>
      <c r="P567">
        <v>22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60.157778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2665126</v>
      </c>
      <c r="B568">
        <v>1</v>
      </c>
      <c r="C568" t="s">
        <v>77</v>
      </c>
      <c r="D568" t="s">
        <v>109</v>
      </c>
      <c r="E568" t="s">
        <v>144</v>
      </c>
      <c r="F568" t="s">
        <v>1799</v>
      </c>
      <c r="G568" t="s">
        <v>136</v>
      </c>
      <c r="H568" t="s">
        <v>46</v>
      </c>
      <c r="I568" t="s">
        <v>129</v>
      </c>
      <c r="J568" t="s">
        <v>130</v>
      </c>
      <c r="K568" t="s">
        <v>131</v>
      </c>
      <c r="L568" t="s">
        <v>1800</v>
      </c>
      <c r="M568" t="s">
        <v>1801</v>
      </c>
      <c r="N568">
        <v>3.1922222219999998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18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57.46</v>
      </c>
    </row>
    <row r="569" spans="1:26" x14ac:dyDescent="0.3">
      <c r="A569">
        <v>2665141</v>
      </c>
      <c r="B569">
        <v>1</v>
      </c>
      <c r="C569" t="s">
        <v>76</v>
      </c>
      <c r="D569" t="s">
        <v>102</v>
      </c>
      <c r="E569" t="s">
        <v>210</v>
      </c>
      <c r="F569" t="s">
        <v>1802</v>
      </c>
      <c r="G569" t="s">
        <v>627</v>
      </c>
      <c r="H569" t="s">
        <v>46</v>
      </c>
      <c r="I569" t="s">
        <v>129</v>
      </c>
      <c r="J569" t="s">
        <v>130</v>
      </c>
      <c r="K569" t="s">
        <v>131</v>
      </c>
      <c r="L569" t="s">
        <v>1803</v>
      </c>
      <c r="M569" t="s">
        <v>1804</v>
      </c>
      <c r="N569">
        <v>2.0836111110000002</v>
      </c>
      <c r="O569">
        <v>0</v>
      </c>
      <c r="P569">
        <v>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4.1672219999999998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2665118</v>
      </c>
      <c r="B570">
        <v>1</v>
      </c>
      <c r="C570" t="s">
        <v>77</v>
      </c>
      <c r="D570" t="s">
        <v>108</v>
      </c>
      <c r="E570" t="s">
        <v>126</v>
      </c>
      <c r="F570" t="s">
        <v>1156</v>
      </c>
      <c r="G570" t="s">
        <v>169</v>
      </c>
      <c r="H570" t="s">
        <v>47</v>
      </c>
      <c r="I570" t="s">
        <v>129</v>
      </c>
      <c r="J570" t="s">
        <v>130</v>
      </c>
      <c r="K570" t="s">
        <v>131</v>
      </c>
      <c r="L570" t="s">
        <v>1805</v>
      </c>
      <c r="M570" t="s">
        <v>1806</v>
      </c>
      <c r="N570">
        <v>0.54611111099999998</v>
      </c>
      <c r="O570">
        <v>3</v>
      </c>
      <c r="P570">
        <v>1368</v>
      </c>
      <c r="Q570">
        <v>0</v>
      </c>
      <c r="R570">
        <v>0</v>
      </c>
      <c r="S570">
        <v>0</v>
      </c>
      <c r="T570">
        <v>0</v>
      </c>
      <c r="U570">
        <v>1.638333</v>
      </c>
      <c r="V570">
        <v>747.08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2665121</v>
      </c>
      <c r="B571">
        <v>1</v>
      </c>
      <c r="C571" t="s">
        <v>77</v>
      </c>
      <c r="D571" t="s">
        <v>119</v>
      </c>
      <c r="E571" t="s">
        <v>156</v>
      </c>
      <c r="F571" t="s">
        <v>1650</v>
      </c>
      <c r="G571" t="s">
        <v>169</v>
      </c>
      <c r="H571" t="s">
        <v>47</v>
      </c>
      <c r="I571" t="s">
        <v>129</v>
      </c>
      <c r="J571" t="s">
        <v>130</v>
      </c>
      <c r="K571" t="s">
        <v>131</v>
      </c>
      <c r="L571" t="s">
        <v>1807</v>
      </c>
      <c r="M571" t="s">
        <v>1808</v>
      </c>
      <c r="N571">
        <v>0.83222222199999996</v>
      </c>
      <c r="O571">
        <v>29</v>
      </c>
      <c r="P571">
        <v>291</v>
      </c>
      <c r="Q571">
        <v>0</v>
      </c>
      <c r="R571">
        <v>0</v>
      </c>
      <c r="S571">
        <v>0</v>
      </c>
      <c r="T571">
        <v>0</v>
      </c>
      <c r="U571">
        <v>24.134443999999998</v>
      </c>
      <c r="V571">
        <v>242.17666700000001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2665125</v>
      </c>
      <c r="B572">
        <v>1</v>
      </c>
      <c r="C572" t="s">
        <v>77</v>
      </c>
      <c r="D572" t="s">
        <v>114</v>
      </c>
      <c r="E572" t="s">
        <v>126</v>
      </c>
      <c r="F572" t="s">
        <v>1809</v>
      </c>
      <c r="G572" t="s">
        <v>128</v>
      </c>
      <c r="H572" t="s">
        <v>47</v>
      </c>
      <c r="I572" t="s">
        <v>129</v>
      </c>
      <c r="J572" t="s">
        <v>130</v>
      </c>
      <c r="K572" t="s">
        <v>131</v>
      </c>
      <c r="L572" t="s">
        <v>1810</v>
      </c>
      <c r="M572" t="s">
        <v>1811</v>
      </c>
      <c r="N572">
        <v>3.1558333329999999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9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28.4025</v>
      </c>
    </row>
    <row r="573" spans="1:26" x14ac:dyDescent="0.3">
      <c r="A573">
        <v>2665124</v>
      </c>
      <c r="B573">
        <v>1</v>
      </c>
      <c r="C573" t="s">
        <v>76</v>
      </c>
      <c r="D573" t="s">
        <v>88</v>
      </c>
      <c r="E573" t="s">
        <v>172</v>
      </c>
      <c r="F573" t="s">
        <v>1812</v>
      </c>
      <c r="G573" t="s">
        <v>136</v>
      </c>
      <c r="H573" t="s">
        <v>46</v>
      </c>
      <c r="I573" t="s">
        <v>129</v>
      </c>
      <c r="J573" t="s">
        <v>130</v>
      </c>
      <c r="K573" t="s">
        <v>131</v>
      </c>
      <c r="L573" t="s">
        <v>1813</v>
      </c>
      <c r="M573" t="s">
        <v>1814</v>
      </c>
      <c r="N573">
        <v>1.306944444</v>
      </c>
      <c r="O573">
        <v>0</v>
      </c>
      <c r="P573">
        <v>87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113.704167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2665142</v>
      </c>
      <c r="B574">
        <v>1</v>
      </c>
      <c r="C574" t="s">
        <v>77</v>
      </c>
      <c r="D574" t="s">
        <v>114</v>
      </c>
      <c r="E574" t="s">
        <v>210</v>
      </c>
      <c r="F574" t="s">
        <v>1815</v>
      </c>
      <c r="G574" t="s">
        <v>290</v>
      </c>
      <c r="H574" t="s">
        <v>46</v>
      </c>
      <c r="I574" t="s">
        <v>129</v>
      </c>
      <c r="J574" t="s">
        <v>130</v>
      </c>
      <c r="K574" t="s">
        <v>131</v>
      </c>
      <c r="L574" t="s">
        <v>1816</v>
      </c>
      <c r="M574" t="s">
        <v>1817</v>
      </c>
      <c r="N574">
        <v>2.068888888</v>
      </c>
      <c r="O574">
        <v>0</v>
      </c>
      <c r="P574">
        <v>4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8.2755559999999999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2665133</v>
      </c>
      <c r="B575">
        <v>1</v>
      </c>
      <c r="C575" t="s">
        <v>77</v>
      </c>
      <c r="D575" t="s">
        <v>111</v>
      </c>
      <c r="E575" t="s">
        <v>126</v>
      </c>
      <c r="F575" t="s">
        <v>1818</v>
      </c>
      <c r="G575" t="s">
        <v>128</v>
      </c>
      <c r="H575" t="s">
        <v>47</v>
      </c>
      <c r="I575" t="s">
        <v>129</v>
      </c>
      <c r="J575" t="s">
        <v>130</v>
      </c>
      <c r="K575" t="s">
        <v>131</v>
      </c>
      <c r="L575" t="s">
        <v>1819</v>
      </c>
      <c r="M575" t="s">
        <v>1820</v>
      </c>
      <c r="N575">
        <v>4.6327777770000003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54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250.17</v>
      </c>
    </row>
    <row r="576" spans="1:26" x14ac:dyDescent="0.3">
      <c r="A576">
        <v>2665137</v>
      </c>
      <c r="B576">
        <v>1</v>
      </c>
      <c r="C576" t="s">
        <v>76</v>
      </c>
      <c r="D576" t="s">
        <v>89</v>
      </c>
      <c r="E576" t="s">
        <v>134</v>
      </c>
      <c r="F576" t="s">
        <v>1174</v>
      </c>
      <c r="G576" t="s">
        <v>240</v>
      </c>
      <c r="H576" t="s">
        <v>46</v>
      </c>
      <c r="I576" t="s">
        <v>129</v>
      </c>
      <c r="J576" t="s">
        <v>130</v>
      </c>
      <c r="K576" t="s">
        <v>131</v>
      </c>
      <c r="L576" t="s">
        <v>1821</v>
      </c>
      <c r="M576" t="s">
        <v>1822</v>
      </c>
      <c r="N576">
        <v>1.2777777770000001</v>
      </c>
      <c r="O576">
        <v>0</v>
      </c>
      <c r="P576">
        <v>70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89.444444000000004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2665131</v>
      </c>
      <c r="B577">
        <v>1</v>
      </c>
      <c r="C577" t="s">
        <v>77</v>
      </c>
      <c r="D577" t="s">
        <v>108</v>
      </c>
      <c r="E577" t="s">
        <v>152</v>
      </c>
      <c r="F577" t="s">
        <v>1823</v>
      </c>
      <c r="G577" t="s">
        <v>169</v>
      </c>
      <c r="H577" t="s">
        <v>47</v>
      </c>
      <c r="I577" t="s">
        <v>247</v>
      </c>
      <c r="J577" t="s">
        <v>130</v>
      </c>
      <c r="K577" t="s">
        <v>131</v>
      </c>
      <c r="L577" t="s">
        <v>1824</v>
      </c>
      <c r="M577" t="s">
        <v>1825</v>
      </c>
      <c r="N577">
        <v>8.3333330000000001E-3</v>
      </c>
      <c r="O577">
        <v>0</v>
      </c>
      <c r="P577">
        <v>0</v>
      </c>
      <c r="Q577">
        <v>28</v>
      </c>
      <c r="R577">
        <v>6</v>
      </c>
      <c r="S577">
        <v>7</v>
      </c>
      <c r="T577">
        <v>18</v>
      </c>
      <c r="U577">
        <v>0</v>
      </c>
      <c r="V577">
        <v>0</v>
      </c>
      <c r="W577">
        <v>0.23333300000000001</v>
      </c>
      <c r="X577">
        <v>0.05</v>
      </c>
      <c r="Y577">
        <v>5.8333000000000003E-2</v>
      </c>
      <c r="Z577">
        <v>0.15</v>
      </c>
    </row>
    <row r="578" spans="1:26" x14ac:dyDescent="0.3">
      <c r="A578">
        <v>2665144</v>
      </c>
      <c r="B578">
        <v>1</v>
      </c>
      <c r="C578" t="s">
        <v>76</v>
      </c>
      <c r="D578" t="s">
        <v>103</v>
      </c>
      <c r="E578" t="s">
        <v>144</v>
      </c>
      <c r="F578" t="s">
        <v>1826</v>
      </c>
      <c r="G578" t="s">
        <v>136</v>
      </c>
      <c r="H578" t="s">
        <v>46</v>
      </c>
      <c r="I578" t="s">
        <v>129</v>
      </c>
      <c r="J578" t="s">
        <v>130</v>
      </c>
      <c r="K578" t="s">
        <v>131</v>
      </c>
      <c r="L578" t="s">
        <v>1827</v>
      </c>
      <c r="M578" t="s">
        <v>1828</v>
      </c>
      <c r="N578">
        <v>2.4344444439999999</v>
      </c>
      <c r="O578">
        <v>0</v>
      </c>
      <c r="P578">
        <v>0</v>
      </c>
      <c r="Q578">
        <v>0</v>
      </c>
      <c r="R578">
        <v>133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323.78111100000001</v>
      </c>
      <c r="Y578">
        <v>0</v>
      </c>
      <c r="Z578">
        <v>0</v>
      </c>
    </row>
    <row r="579" spans="1:26" x14ac:dyDescent="0.3">
      <c r="A579">
        <v>2665149</v>
      </c>
      <c r="B579">
        <v>1</v>
      </c>
      <c r="C579" t="s">
        <v>77</v>
      </c>
      <c r="D579" t="s">
        <v>114</v>
      </c>
      <c r="E579" t="s">
        <v>210</v>
      </c>
      <c r="F579" t="s">
        <v>1829</v>
      </c>
      <c r="G579" t="s">
        <v>627</v>
      </c>
      <c r="H579" t="s">
        <v>46</v>
      </c>
      <c r="I579" t="s">
        <v>129</v>
      </c>
      <c r="J579" t="s">
        <v>130</v>
      </c>
      <c r="K579" t="s">
        <v>131</v>
      </c>
      <c r="L579" t="s">
        <v>1830</v>
      </c>
      <c r="M579" t="s">
        <v>1831</v>
      </c>
      <c r="N579">
        <v>0.52611111099999996</v>
      </c>
      <c r="O579">
        <v>0</v>
      </c>
      <c r="P579">
        <v>8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4.2088890000000001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2665153</v>
      </c>
      <c r="B580">
        <v>1</v>
      </c>
      <c r="C580" t="s">
        <v>77</v>
      </c>
      <c r="D580" t="s">
        <v>108</v>
      </c>
      <c r="E580" t="s">
        <v>126</v>
      </c>
      <c r="F580" t="s">
        <v>1832</v>
      </c>
      <c r="G580" t="s">
        <v>169</v>
      </c>
      <c r="H580" t="s">
        <v>47</v>
      </c>
      <c r="I580" t="s">
        <v>129</v>
      </c>
      <c r="J580" t="s">
        <v>130</v>
      </c>
      <c r="K580" t="s">
        <v>131</v>
      </c>
      <c r="L580" t="s">
        <v>1833</v>
      </c>
      <c r="M580" t="s">
        <v>1834</v>
      </c>
      <c r="N580">
        <v>0.59861111099999997</v>
      </c>
      <c r="O580">
        <v>3</v>
      </c>
      <c r="P580">
        <v>1369</v>
      </c>
      <c r="Q580">
        <v>0</v>
      </c>
      <c r="R580">
        <v>0</v>
      </c>
      <c r="S580">
        <v>0</v>
      </c>
      <c r="T580">
        <v>0</v>
      </c>
      <c r="U580">
        <v>1.795833</v>
      </c>
      <c r="V580">
        <v>819.49861099999998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2665162</v>
      </c>
      <c r="B581">
        <v>1</v>
      </c>
      <c r="C581" t="s">
        <v>77</v>
      </c>
      <c r="D581" t="s">
        <v>124</v>
      </c>
      <c r="E581" t="s">
        <v>126</v>
      </c>
      <c r="F581" t="s">
        <v>1835</v>
      </c>
      <c r="G581" t="s">
        <v>146</v>
      </c>
      <c r="H581" t="s">
        <v>47</v>
      </c>
      <c r="I581" t="s">
        <v>129</v>
      </c>
      <c r="J581" t="s">
        <v>130</v>
      </c>
      <c r="K581" t="s">
        <v>131</v>
      </c>
      <c r="L581" t="s">
        <v>1836</v>
      </c>
      <c r="M581" t="s">
        <v>1837</v>
      </c>
      <c r="N581">
        <v>0.197222222</v>
      </c>
      <c r="O581">
        <v>6</v>
      </c>
      <c r="P581">
        <v>736</v>
      </c>
      <c r="Q581">
        <v>0</v>
      </c>
      <c r="R581">
        <v>0</v>
      </c>
      <c r="S581">
        <v>0</v>
      </c>
      <c r="T581">
        <v>0</v>
      </c>
      <c r="U581">
        <v>1.183333</v>
      </c>
      <c r="V581">
        <v>145.15555499999999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2665170</v>
      </c>
      <c r="B582">
        <v>1</v>
      </c>
      <c r="C582" t="s">
        <v>76</v>
      </c>
      <c r="D582" t="s">
        <v>101</v>
      </c>
      <c r="E582" t="s">
        <v>210</v>
      </c>
      <c r="F582" t="s">
        <v>1838</v>
      </c>
      <c r="G582" t="s">
        <v>212</v>
      </c>
      <c r="H582" t="s">
        <v>46</v>
      </c>
      <c r="I582" t="s">
        <v>129</v>
      </c>
      <c r="J582" t="s">
        <v>130</v>
      </c>
      <c r="K582" t="s">
        <v>131</v>
      </c>
      <c r="L582" t="s">
        <v>1839</v>
      </c>
      <c r="M582" t="s">
        <v>1840</v>
      </c>
      <c r="N582">
        <v>2.7088888880000002</v>
      </c>
      <c r="O582">
        <v>0</v>
      </c>
      <c r="P582">
        <v>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2.7088890000000001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2665169</v>
      </c>
      <c r="B583">
        <v>1</v>
      </c>
      <c r="C583" t="s">
        <v>76</v>
      </c>
      <c r="D583" t="s">
        <v>100</v>
      </c>
      <c r="E583" t="s">
        <v>152</v>
      </c>
      <c r="F583" t="s">
        <v>1841</v>
      </c>
      <c r="G583" t="s">
        <v>169</v>
      </c>
      <c r="H583" t="s">
        <v>47</v>
      </c>
      <c r="I583" t="s">
        <v>247</v>
      </c>
      <c r="J583" t="s">
        <v>130</v>
      </c>
      <c r="K583" t="s">
        <v>131</v>
      </c>
      <c r="L583" t="s">
        <v>1842</v>
      </c>
      <c r="M583" t="s">
        <v>1843</v>
      </c>
      <c r="N583">
        <v>1.5833333000000002E-2</v>
      </c>
      <c r="O583">
        <v>37</v>
      </c>
      <c r="P583">
        <v>261</v>
      </c>
      <c r="Q583">
        <v>0</v>
      </c>
      <c r="R583">
        <v>0</v>
      </c>
      <c r="S583">
        <v>0</v>
      </c>
      <c r="T583">
        <v>0</v>
      </c>
      <c r="U583">
        <v>0.58583300000000005</v>
      </c>
      <c r="V583">
        <v>4.1325000000000003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2665174</v>
      </c>
      <c r="B584">
        <v>1</v>
      </c>
      <c r="C584" t="s">
        <v>77</v>
      </c>
      <c r="D584" t="s">
        <v>122</v>
      </c>
      <c r="E584" t="s">
        <v>156</v>
      </c>
      <c r="F584" t="s">
        <v>1750</v>
      </c>
      <c r="G584" t="s">
        <v>1844</v>
      </c>
      <c r="H584" t="s">
        <v>47</v>
      </c>
      <c r="I584" t="s">
        <v>129</v>
      </c>
      <c r="J584" t="s">
        <v>130</v>
      </c>
      <c r="K584" t="s">
        <v>131</v>
      </c>
      <c r="L584" t="s">
        <v>1845</v>
      </c>
      <c r="M584" t="s">
        <v>1846</v>
      </c>
      <c r="N584">
        <v>1.5141666659999999</v>
      </c>
      <c r="O584">
        <v>0</v>
      </c>
      <c r="P584">
        <v>0</v>
      </c>
      <c r="Q584">
        <v>5</v>
      </c>
      <c r="R584">
        <v>11</v>
      </c>
      <c r="S584">
        <v>30</v>
      </c>
      <c r="T584">
        <v>903</v>
      </c>
      <c r="U584">
        <v>0</v>
      </c>
      <c r="V584">
        <v>0</v>
      </c>
      <c r="W584">
        <v>7.5708330000000004</v>
      </c>
      <c r="X584">
        <v>16.655833000000001</v>
      </c>
      <c r="Y584">
        <v>45.424999999999997</v>
      </c>
      <c r="Z584">
        <v>1367.2924989999999</v>
      </c>
    </row>
    <row r="585" spans="1:26" x14ac:dyDescent="0.3">
      <c r="A585">
        <v>2665187</v>
      </c>
      <c r="B585">
        <v>1</v>
      </c>
      <c r="C585" t="s">
        <v>76</v>
      </c>
      <c r="D585" t="s">
        <v>89</v>
      </c>
      <c r="E585" t="s">
        <v>134</v>
      </c>
      <c r="F585" t="s">
        <v>1847</v>
      </c>
      <c r="G585" t="s">
        <v>240</v>
      </c>
      <c r="H585" t="s">
        <v>46</v>
      </c>
      <c r="I585" t="s">
        <v>129</v>
      </c>
      <c r="J585" t="s">
        <v>130</v>
      </c>
      <c r="K585" t="s">
        <v>131</v>
      </c>
      <c r="L585" t="s">
        <v>1848</v>
      </c>
      <c r="M585" t="s">
        <v>1849</v>
      </c>
      <c r="N585">
        <v>1.0844444440000001</v>
      </c>
      <c r="O585">
        <v>0</v>
      </c>
      <c r="P585">
        <v>103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111.697778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2665186</v>
      </c>
      <c r="B586">
        <v>1</v>
      </c>
      <c r="C586" t="s">
        <v>77</v>
      </c>
      <c r="D586" t="s">
        <v>117</v>
      </c>
      <c r="E586" t="s">
        <v>134</v>
      </c>
      <c r="F586" t="s">
        <v>1638</v>
      </c>
      <c r="G586" t="s">
        <v>240</v>
      </c>
      <c r="H586" t="s">
        <v>46</v>
      </c>
      <c r="I586" t="s">
        <v>129</v>
      </c>
      <c r="J586" t="s">
        <v>130</v>
      </c>
      <c r="K586" t="s">
        <v>131</v>
      </c>
      <c r="L586" t="s">
        <v>1850</v>
      </c>
      <c r="M586" t="s">
        <v>1851</v>
      </c>
      <c r="N586">
        <v>4.2536111109999997</v>
      </c>
      <c r="O586">
        <v>0</v>
      </c>
      <c r="P586">
        <v>0</v>
      </c>
      <c r="Q586">
        <v>0</v>
      </c>
      <c r="R586">
        <v>35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148.87638899999999</v>
      </c>
      <c r="Y586">
        <v>0</v>
      </c>
      <c r="Z586">
        <v>0</v>
      </c>
    </row>
    <row r="587" spans="1:26" x14ac:dyDescent="0.3">
      <c r="A587">
        <v>2665178</v>
      </c>
      <c r="B587">
        <v>1</v>
      </c>
      <c r="C587" t="s">
        <v>76</v>
      </c>
      <c r="D587" t="s">
        <v>86</v>
      </c>
      <c r="E587" t="s">
        <v>210</v>
      </c>
      <c r="F587" t="s">
        <v>1852</v>
      </c>
      <c r="G587" t="s">
        <v>290</v>
      </c>
      <c r="H587" t="s">
        <v>46</v>
      </c>
      <c r="I587" t="s">
        <v>129</v>
      </c>
      <c r="J587" t="s">
        <v>130</v>
      </c>
      <c r="K587" t="s">
        <v>131</v>
      </c>
      <c r="L587" t="s">
        <v>1853</v>
      </c>
      <c r="M587" t="s">
        <v>1854</v>
      </c>
      <c r="N587">
        <v>2.8558333330000001</v>
      </c>
      <c r="O587">
        <v>0</v>
      </c>
      <c r="P587">
        <v>5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14.279166999999999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2665203</v>
      </c>
      <c r="B588">
        <v>1</v>
      </c>
      <c r="C588" t="s">
        <v>77</v>
      </c>
      <c r="D588" t="s">
        <v>115</v>
      </c>
      <c r="E588" t="s">
        <v>126</v>
      </c>
      <c r="F588" t="s">
        <v>1855</v>
      </c>
      <c r="G588" t="s">
        <v>128</v>
      </c>
      <c r="H588" t="s">
        <v>47</v>
      </c>
      <c r="I588" t="s">
        <v>129</v>
      </c>
      <c r="J588" t="s">
        <v>130</v>
      </c>
      <c r="K588" t="s">
        <v>131</v>
      </c>
      <c r="L588" t="s">
        <v>1856</v>
      </c>
      <c r="M588" t="s">
        <v>1857</v>
      </c>
      <c r="N588">
        <v>3.6836111109999998</v>
      </c>
      <c r="O588">
        <v>0</v>
      </c>
      <c r="P588">
        <v>0</v>
      </c>
      <c r="Q588">
        <v>0</v>
      </c>
      <c r="R588">
        <v>0</v>
      </c>
      <c r="S588">
        <v>10</v>
      </c>
      <c r="T588">
        <v>477</v>
      </c>
      <c r="U588">
        <v>0</v>
      </c>
      <c r="V588">
        <v>0</v>
      </c>
      <c r="W588">
        <v>0</v>
      </c>
      <c r="X588">
        <v>0</v>
      </c>
      <c r="Y588">
        <v>36.836111000000002</v>
      </c>
      <c r="Z588">
        <v>1757.0825</v>
      </c>
    </row>
    <row r="589" spans="1:26" x14ac:dyDescent="0.3">
      <c r="A589">
        <v>2665194</v>
      </c>
      <c r="B589">
        <v>1</v>
      </c>
      <c r="C589" t="s">
        <v>77</v>
      </c>
      <c r="D589" t="s">
        <v>114</v>
      </c>
      <c r="E589" t="s">
        <v>156</v>
      </c>
      <c r="F589" t="s">
        <v>1858</v>
      </c>
      <c r="G589" t="s">
        <v>146</v>
      </c>
      <c r="H589" t="s">
        <v>47</v>
      </c>
      <c r="I589" t="s">
        <v>129</v>
      </c>
      <c r="J589" t="s">
        <v>130</v>
      </c>
      <c r="K589" t="s">
        <v>131</v>
      </c>
      <c r="L589" t="s">
        <v>1859</v>
      </c>
      <c r="M589" t="s">
        <v>1860</v>
      </c>
      <c r="N589">
        <v>0.68305555500000004</v>
      </c>
      <c r="O589">
        <v>11</v>
      </c>
      <c r="P589">
        <v>94</v>
      </c>
      <c r="Q589">
        <v>0</v>
      </c>
      <c r="R589">
        <v>0</v>
      </c>
      <c r="S589">
        <v>22</v>
      </c>
      <c r="T589">
        <v>35</v>
      </c>
      <c r="U589">
        <v>7.513611</v>
      </c>
      <c r="V589">
        <v>64.207222000000002</v>
      </c>
      <c r="W589">
        <v>0</v>
      </c>
      <c r="X589">
        <v>0</v>
      </c>
      <c r="Y589">
        <v>15.027222</v>
      </c>
      <c r="Z589">
        <v>23.906943999999999</v>
      </c>
    </row>
    <row r="590" spans="1:26" x14ac:dyDescent="0.3">
      <c r="A590">
        <v>2665197</v>
      </c>
      <c r="B590">
        <v>1</v>
      </c>
      <c r="C590" t="s">
        <v>77</v>
      </c>
      <c r="D590" t="s">
        <v>114</v>
      </c>
      <c r="E590" t="s">
        <v>210</v>
      </c>
      <c r="F590" t="s">
        <v>1861</v>
      </c>
      <c r="G590" t="s">
        <v>290</v>
      </c>
      <c r="H590" t="s">
        <v>46</v>
      </c>
      <c r="I590" t="s">
        <v>129</v>
      </c>
      <c r="J590" t="s">
        <v>130</v>
      </c>
      <c r="K590" t="s">
        <v>131</v>
      </c>
      <c r="L590" t="s">
        <v>1862</v>
      </c>
      <c r="M590" t="s">
        <v>1863</v>
      </c>
      <c r="N590">
        <v>3.9116666659999999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3.911667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2665201</v>
      </c>
      <c r="B591">
        <v>1</v>
      </c>
      <c r="C591" t="s">
        <v>77</v>
      </c>
      <c r="D591" t="s">
        <v>124</v>
      </c>
      <c r="E591" t="s">
        <v>156</v>
      </c>
      <c r="F591" t="s">
        <v>1612</v>
      </c>
      <c r="G591" t="s">
        <v>169</v>
      </c>
      <c r="H591" t="s">
        <v>47</v>
      </c>
      <c r="I591" t="s">
        <v>129</v>
      </c>
      <c r="J591" t="s">
        <v>130</v>
      </c>
      <c r="K591" t="s">
        <v>131</v>
      </c>
      <c r="L591" t="s">
        <v>1864</v>
      </c>
      <c r="M591" t="s">
        <v>1865</v>
      </c>
      <c r="N591">
        <v>0.10305555499999999</v>
      </c>
      <c r="O591">
        <v>4</v>
      </c>
      <c r="P591">
        <v>402</v>
      </c>
      <c r="Q591">
        <v>0</v>
      </c>
      <c r="R591">
        <v>0</v>
      </c>
      <c r="S591">
        <v>10</v>
      </c>
      <c r="T591">
        <v>897</v>
      </c>
      <c r="U591">
        <v>0.41222199999999998</v>
      </c>
      <c r="V591">
        <v>41.428333000000002</v>
      </c>
      <c r="W591">
        <v>0</v>
      </c>
      <c r="X591">
        <v>0</v>
      </c>
      <c r="Y591">
        <v>1.030556</v>
      </c>
      <c r="Z591">
        <v>92.440832999999998</v>
      </c>
    </row>
    <row r="592" spans="1:26" x14ac:dyDescent="0.3">
      <c r="A592">
        <v>2665209</v>
      </c>
      <c r="B592">
        <v>1</v>
      </c>
      <c r="C592" t="s">
        <v>77</v>
      </c>
      <c r="D592" t="s">
        <v>111</v>
      </c>
      <c r="E592" t="s">
        <v>144</v>
      </c>
      <c r="F592" t="s">
        <v>1866</v>
      </c>
      <c r="G592" t="s">
        <v>136</v>
      </c>
      <c r="H592" t="s">
        <v>46</v>
      </c>
      <c r="I592" t="s">
        <v>129</v>
      </c>
      <c r="J592" t="s">
        <v>130</v>
      </c>
      <c r="K592" t="s">
        <v>131</v>
      </c>
      <c r="L592" t="s">
        <v>1867</v>
      </c>
      <c r="M592" t="s">
        <v>1868</v>
      </c>
      <c r="N592">
        <v>0.58527777700000005</v>
      </c>
      <c r="O592">
        <v>0</v>
      </c>
      <c r="P592">
        <v>0</v>
      </c>
      <c r="Q592">
        <v>0</v>
      </c>
      <c r="R592">
        <v>14</v>
      </c>
      <c r="S592">
        <v>0</v>
      </c>
      <c r="T592">
        <v>2</v>
      </c>
      <c r="U592">
        <v>0</v>
      </c>
      <c r="V592">
        <v>0</v>
      </c>
      <c r="W592">
        <v>0</v>
      </c>
      <c r="X592">
        <v>8.1938890000000004</v>
      </c>
      <c r="Y592">
        <v>0</v>
      </c>
      <c r="Z592">
        <v>1.1705559999999999</v>
      </c>
    </row>
    <row r="593" spans="1:26" x14ac:dyDescent="0.3">
      <c r="A593">
        <v>2665221</v>
      </c>
      <c r="B593">
        <v>1</v>
      </c>
      <c r="C593" t="s">
        <v>76</v>
      </c>
      <c r="D593" t="s">
        <v>79</v>
      </c>
      <c r="E593" t="s">
        <v>126</v>
      </c>
      <c r="F593" t="s">
        <v>1869</v>
      </c>
      <c r="G593" t="s">
        <v>1669</v>
      </c>
      <c r="H593" t="s">
        <v>47</v>
      </c>
      <c r="I593" t="s">
        <v>129</v>
      </c>
      <c r="J593" t="s">
        <v>15</v>
      </c>
      <c r="K593" t="s">
        <v>131</v>
      </c>
      <c r="L593" t="s">
        <v>1870</v>
      </c>
      <c r="M593" t="s">
        <v>1871</v>
      </c>
      <c r="N593">
        <v>6.7024999999999997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6.7024999999999997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2665174</v>
      </c>
      <c r="B594">
        <v>2</v>
      </c>
      <c r="C594" t="s">
        <v>77</v>
      </c>
      <c r="D594" t="s">
        <v>122</v>
      </c>
      <c r="E594" t="s">
        <v>156</v>
      </c>
      <c r="F594" t="s">
        <v>1872</v>
      </c>
      <c r="G594" t="s">
        <v>1844</v>
      </c>
      <c r="H594" t="s">
        <v>47</v>
      </c>
      <c r="I594" t="s">
        <v>129</v>
      </c>
      <c r="J594" t="s">
        <v>130</v>
      </c>
      <c r="K594" t="s">
        <v>131</v>
      </c>
      <c r="L594" t="s">
        <v>1846</v>
      </c>
      <c r="M594" t="s">
        <v>1873</v>
      </c>
      <c r="N594">
        <v>1.9780555550000001</v>
      </c>
      <c r="O594">
        <v>0</v>
      </c>
      <c r="P594">
        <v>0</v>
      </c>
      <c r="Q594">
        <v>0</v>
      </c>
      <c r="R594">
        <v>0</v>
      </c>
      <c r="S594">
        <v>32</v>
      </c>
      <c r="T594">
        <v>868</v>
      </c>
      <c r="U594">
        <v>0</v>
      </c>
      <c r="V594">
        <v>0</v>
      </c>
      <c r="W594">
        <v>0</v>
      </c>
      <c r="X594">
        <v>0</v>
      </c>
      <c r="Y594">
        <v>63.297778000000001</v>
      </c>
      <c r="Z594">
        <v>1716.9522219999999</v>
      </c>
    </row>
    <row r="595" spans="1:26" x14ac:dyDescent="0.3">
      <c r="A595">
        <v>2665126</v>
      </c>
      <c r="B595">
        <v>2</v>
      </c>
      <c r="C595" t="s">
        <v>77</v>
      </c>
      <c r="D595" t="s">
        <v>109</v>
      </c>
      <c r="E595" t="s">
        <v>134</v>
      </c>
      <c r="F595" t="s">
        <v>1874</v>
      </c>
      <c r="G595" t="s">
        <v>136</v>
      </c>
      <c r="H595" t="s">
        <v>46</v>
      </c>
      <c r="I595" t="s">
        <v>129</v>
      </c>
      <c r="J595" t="s">
        <v>130</v>
      </c>
      <c r="K595" t="s">
        <v>131</v>
      </c>
      <c r="L595" t="s">
        <v>1801</v>
      </c>
      <c r="M595" t="s">
        <v>1875</v>
      </c>
      <c r="N595">
        <v>0.114166666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32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3.6533329999999999</v>
      </c>
    </row>
    <row r="596" spans="1:26" x14ac:dyDescent="0.3">
      <c r="A596">
        <v>2665216</v>
      </c>
      <c r="B596">
        <v>1</v>
      </c>
      <c r="C596" t="s">
        <v>77</v>
      </c>
      <c r="D596" t="s">
        <v>124</v>
      </c>
      <c r="E596" t="s">
        <v>156</v>
      </c>
      <c r="F596" t="s">
        <v>1612</v>
      </c>
      <c r="G596" t="s">
        <v>169</v>
      </c>
      <c r="H596" t="s">
        <v>47</v>
      </c>
      <c r="I596" t="s">
        <v>129</v>
      </c>
      <c r="J596" t="s">
        <v>130</v>
      </c>
      <c r="K596" t="s">
        <v>131</v>
      </c>
      <c r="L596" t="s">
        <v>1876</v>
      </c>
      <c r="M596" t="s">
        <v>1877</v>
      </c>
      <c r="N596">
        <v>7.6666665999999994E-2</v>
      </c>
      <c r="O596">
        <v>4</v>
      </c>
      <c r="P596">
        <v>402</v>
      </c>
      <c r="Q596">
        <v>0</v>
      </c>
      <c r="R596">
        <v>0</v>
      </c>
      <c r="S596">
        <v>10</v>
      </c>
      <c r="T596">
        <v>897</v>
      </c>
      <c r="U596">
        <v>0.30666700000000002</v>
      </c>
      <c r="V596">
        <v>30.82</v>
      </c>
      <c r="W596">
        <v>0</v>
      </c>
      <c r="X596">
        <v>0</v>
      </c>
      <c r="Y596">
        <v>0.76666699999999999</v>
      </c>
      <c r="Z596">
        <v>68.769998999999999</v>
      </c>
    </row>
    <row r="597" spans="1:26" x14ac:dyDescent="0.3">
      <c r="A597">
        <v>2665219</v>
      </c>
      <c r="B597">
        <v>1</v>
      </c>
      <c r="C597" t="s">
        <v>76</v>
      </c>
      <c r="D597" t="s">
        <v>103</v>
      </c>
      <c r="E597" t="s">
        <v>210</v>
      </c>
      <c r="F597" t="s">
        <v>1878</v>
      </c>
      <c r="G597" t="s">
        <v>212</v>
      </c>
      <c r="H597" t="s">
        <v>46</v>
      </c>
      <c r="I597" t="s">
        <v>129</v>
      </c>
      <c r="J597" t="s">
        <v>130</v>
      </c>
      <c r="K597" t="s">
        <v>131</v>
      </c>
      <c r="L597" t="s">
        <v>1879</v>
      </c>
      <c r="M597" t="s">
        <v>1880</v>
      </c>
      <c r="N597">
        <v>2.8574999999999999</v>
      </c>
      <c r="O597">
        <v>0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2.8574999999999999</v>
      </c>
      <c r="Y597">
        <v>0</v>
      </c>
      <c r="Z597">
        <v>0</v>
      </c>
    </row>
    <row r="598" spans="1:26" x14ac:dyDescent="0.3">
      <c r="A598">
        <v>2665217</v>
      </c>
      <c r="B598">
        <v>1</v>
      </c>
      <c r="C598" t="s">
        <v>77</v>
      </c>
      <c r="D598" t="s">
        <v>108</v>
      </c>
      <c r="E598" t="s">
        <v>210</v>
      </c>
      <c r="F598" t="s">
        <v>1881</v>
      </c>
      <c r="G598" t="s">
        <v>290</v>
      </c>
      <c r="H598" t="s">
        <v>46</v>
      </c>
      <c r="I598" t="s">
        <v>129</v>
      </c>
      <c r="J598" t="s">
        <v>130</v>
      </c>
      <c r="K598" t="s">
        <v>131</v>
      </c>
      <c r="L598" t="s">
        <v>1882</v>
      </c>
      <c r="M598" t="s">
        <v>1883</v>
      </c>
      <c r="N598">
        <v>3.0619444439999999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3.061944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2665225</v>
      </c>
      <c r="B599">
        <v>1</v>
      </c>
      <c r="C599" t="s">
        <v>77</v>
      </c>
      <c r="D599" t="s">
        <v>124</v>
      </c>
      <c r="E599" t="s">
        <v>210</v>
      </c>
      <c r="F599" t="s">
        <v>1884</v>
      </c>
      <c r="G599" t="s">
        <v>212</v>
      </c>
      <c r="H599" t="s">
        <v>46</v>
      </c>
      <c r="I599" t="s">
        <v>129</v>
      </c>
      <c r="J599" t="s">
        <v>130</v>
      </c>
      <c r="K599" t="s">
        <v>131</v>
      </c>
      <c r="L599" t="s">
        <v>1885</v>
      </c>
      <c r="M599" t="s">
        <v>1886</v>
      </c>
      <c r="N599">
        <v>7.1547222220000002</v>
      </c>
      <c r="O599">
        <v>0</v>
      </c>
      <c r="P599">
        <v>7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50.083055999999999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2665222</v>
      </c>
      <c r="B600">
        <v>1</v>
      </c>
      <c r="C600" t="s">
        <v>76</v>
      </c>
      <c r="D600" t="s">
        <v>80</v>
      </c>
      <c r="E600" t="s">
        <v>172</v>
      </c>
      <c r="F600" t="s">
        <v>1887</v>
      </c>
      <c r="G600" t="s">
        <v>174</v>
      </c>
      <c r="H600" t="s">
        <v>46</v>
      </c>
      <c r="I600" t="s">
        <v>129</v>
      </c>
      <c r="J600" t="s">
        <v>130</v>
      </c>
      <c r="K600" t="s">
        <v>131</v>
      </c>
      <c r="L600" t="s">
        <v>1888</v>
      </c>
      <c r="M600" t="s">
        <v>1889</v>
      </c>
      <c r="N600">
        <v>0.95305555500000005</v>
      </c>
      <c r="O600">
        <v>0</v>
      </c>
      <c r="P600">
        <v>65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61.948611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2665227</v>
      </c>
      <c r="B601">
        <v>1</v>
      </c>
      <c r="C601" t="s">
        <v>77</v>
      </c>
      <c r="D601" t="s">
        <v>124</v>
      </c>
      <c r="E601" t="s">
        <v>156</v>
      </c>
      <c r="F601" t="s">
        <v>1612</v>
      </c>
      <c r="G601" t="s">
        <v>1575</v>
      </c>
      <c r="H601" t="s">
        <v>47</v>
      </c>
      <c r="I601" t="s">
        <v>129</v>
      </c>
      <c r="J601" t="s">
        <v>130</v>
      </c>
      <c r="K601" t="s">
        <v>131</v>
      </c>
      <c r="L601" t="s">
        <v>1890</v>
      </c>
      <c r="M601" t="s">
        <v>1891</v>
      </c>
      <c r="N601">
        <v>0.56166666600000004</v>
      </c>
      <c r="O601">
        <v>4</v>
      </c>
      <c r="P601">
        <v>402</v>
      </c>
      <c r="Q601">
        <v>0</v>
      </c>
      <c r="R601">
        <v>0</v>
      </c>
      <c r="S601">
        <v>10</v>
      </c>
      <c r="T601">
        <v>897</v>
      </c>
      <c r="U601">
        <v>2.246667</v>
      </c>
      <c r="V601">
        <v>225.79</v>
      </c>
      <c r="W601">
        <v>0</v>
      </c>
      <c r="X601">
        <v>0</v>
      </c>
      <c r="Y601">
        <v>5.6166669999999996</v>
      </c>
      <c r="Z601">
        <v>503.814999</v>
      </c>
    </row>
    <row r="602" spans="1:26" x14ac:dyDescent="0.3">
      <c r="A602">
        <v>2665132</v>
      </c>
      <c r="B602">
        <v>2</v>
      </c>
      <c r="C602" t="s">
        <v>77</v>
      </c>
      <c r="D602" t="s">
        <v>113</v>
      </c>
      <c r="E602" t="s">
        <v>126</v>
      </c>
      <c r="F602" t="s">
        <v>1892</v>
      </c>
      <c r="G602" t="s">
        <v>128</v>
      </c>
      <c r="H602" t="s">
        <v>47</v>
      </c>
      <c r="I602" t="s">
        <v>129</v>
      </c>
      <c r="J602" t="s">
        <v>130</v>
      </c>
      <c r="K602" t="s">
        <v>131</v>
      </c>
      <c r="L602" t="s">
        <v>1795</v>
      </c>
      <c r="M602" t="s">
        <v>1893</v>
      </c>
      <c r="N602">
        <v>0.88833333299999995</v>
      </c>
      <c r="O602">
        <v>0</v>
      </c>
      <c r="P602">
        <v>0</v>
      </c>
      <c r="Q602">
        <v>0</v>
      </c>
      <c r="R602">
        <v>0</v>
      </c>
      <c r="S602">
        <v>15</v>
      </c>
      <c r="T602">
        <v>171</v>
      </c>
      <c r="U602">
        <v>0</v>
      </c>
      <c r="V602">
        <v>0</v>
      </c>
      <c r="W602">
        <v>0</v>
      </c>
      <c r="X602">
        <v>0</v>
      </c>
      <c r="Y602">
        <v>13.324999999999999</v>
      </c>
      <c r="Z602">
        <v>151.905</v>
      </c>
    </row>
    <row r="603" spans="1:26" x14ac:dyDescent="0.3">
      <c r="A603">
        <v>2665231</v>
      </c>
      <c r="B603">
        <v>1</v>
      </c>
      <c r="C603" t="s">
        <v>76</v>
      </c>
      <c r="D603" t="s">
        <v>82</v>
      </c>
      <c r="E603" t="s">
        <v>172</v>
      </c>
      <c r="F603" t="s">
        <v>1894</v>
      </c>
      <c r="G603" t="s">
        <v>455</v>
      </c>
      <c r="H603" t="s">
        <v>46</v>
      </c>
      <c r="I603" t="s">
        <v>129</v>
      </c>
      <c r="J603" t="s">
        <v>130</v>
      </c>
      <c r="K603" t="s">
        <v>131</v>
      </c>
      <c r="L603" t="s">
        <v>1895</v>
      </c>
      <c r="M603" t="s">
        <v>1896</v>
      </c>
      <c r="N603">
        <v>1.862777777</v>
      </c>
      <c r="O603">
        <v>0</v>
      </c>
      <c r="P603">
        <v>31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57.746110999999999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2665232</v>
      </c>
      <c r="B604">
        <v>1</v>
      </c>
      <c r="C604" t="s">
        <v>76</v>
      </c>
      <c r="D604" t="s">
        <v>91</v>
      </c>
      <c r="E604" t="s">
        <v>172</v>
      </c>
      <c r="F604" t="s">
        <v>1897</v>
      </c>
      <c r="G604" t="s">
        <v>455</v>
      </c>
      <c r="H604" t="s">
        <v>46</v>
      </c>
      <c r="I604" t="s">
        <v>129</v>
      </c>
      <c r="J604" t="s">
        <v>130</v>
      </c>
      <c r="K604" t="s">
        <v>131</v>
      </c>
      <c r="L604" t="s">
        <v>1898</v>
      </c>
      <c r="M604" t="s">
        <v>1899</v>
      </c>
      <c r="N604">
        <v>2.4752777770000001</v>
      </c>
      <c r="O604">
        <v>0</v>
      </c>
      <c r="P604">
        <v>25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61.881943999999997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2665069</v>
      </c>
      <c r="B605">
        <v>2</v>
      </c>
      <c r="C605" t="s">
        <v>77</v>
      </c>
      <c r="D605" t="s">
        <v>114</v>
      </c>
      <c r="E605" t="s">
        <v>156</v>
      </c>
      <c r="F605" t="s">
        <v>929</v>
      </c>
      <c r="G605" t="s">
        <v>128</v>
      </c>
      <c r="H605" t="s">
        <v>47</v>
      </c>
      <c r="I605" t="s">
        <v>129</v>
      </c>
      <c r="J605" t="s">
        <v>130</v>
      </c>
      <c r="K605" t="s">
        <v>131</v>
      </c>
      <c r="L605" t="s">
        <v>1732</v>
      </c>
      <c r="M605" t="s">
        <v>1900</v>
      </c>
      <c r="N605">
        <v>0.68333333299999999</v>
      </c>
      <c r="O605">
        <v>23</v>
      </c>
      <c r="P605">
        <v>268</v>
      </c>
      <c r="Q605">
        <v>0</v>
      </c>
      <c r="R605">
        <v>0</v>
      </c>
      <c r="S605">
        <v>0</v>
      </c>
      <c r="T605">
        <v>0</v>
      </c>
      <c r="U605">
        <v>15.716666999999999</v>
      </c>
      <c r="V605">
        <v>183.13333299999999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2665243</v>
      </c>
      <c r="B606">
        <v>1</v>
      </c>
      <c r="C606" t="s">
        <v>77</v>
      </c>
      <c r="D606" t="s">
        <v>108</v>
      </c>
      <c r="E606" t="s">
        <v>152</v>
      </c>
      <c r="F606" t="s">
        <v>1901</v>
      </c>
      <c r="G606" t="s">
        <v>169</v>
      </c>
      <c r="H606" t="s">
        <v>47</v>
      </c>
      <c r="I606" t="s">
        <v>129</v>
      </c>
      <c r="J606" t="s">
        <v>130</v>
      </c>
      <c r="K606" t="s">
        <v>131</v>
      </c>
      <c r="L606" t="s">
        <v>1902</v>
      </c>
      <c r="M606" t="s">
        <v>1903</v>
      </c>
      <c r="N606">
        <v>7.4999999999999997E-2</v>
      </c>
      <c r="O606">
        <v>123</v>
      </c>
      <c r="P606">
        <v>1202</v>
      </c>
      <c r="Q606">
        <v>0</v>
      </c>
      <c r="R606">
        <v>0</v>
      </c>
      <c r="S606">
        <v>0</v>
      </c>
      <c r="T606">
        <v>0</v>
      </c>
      <c r="U606">
        <v>9.2249999999999996</v>
      </c>
      <c r="V606">
        <v>90.15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2665250</v>
      </c>
      <c r="B607">
        <v>1</v>
      </c>
      <c r="C607" t="s">
        <v>76</v>
      </c>
      <c r="D607" t="s">
        <v>90</v>
      </c>
      <c r="E607" t="s">
        <v>134</v>
      </c>
      <c r="F607" t="s">
        <v>1904</v>
      </c>
      <c r="G607" t="s">
        <v>703</v>
      </c>
      <c r="H607" t="s">
        <v>46</v>
      </c>
      <c r="I607" t="s">
        <v>129</v>
      </c>
      <c r="J607" t="s">
        <v>130</v>
      </c>
      <c r="K607" t="s">
        <v>131</v>
      </c>
      <c r="L607" t="s">
        <v>1905</v>
      </c>
      <c r="M607" t="s">
        <v>1906</v>
      </c>
      <c r="N607">
        <v>2.9513888879999999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82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242.01388900000001</v>
      </c>
    </row>
    <row r="608" spans="1:26" x14ac:dyDescent="0.3">
      <c r="A608">
        <v>2665255</v>
      </c>
      <c r="B608">
        <v>1</v>
      </c>
      <c r="C608" t="s">
        <v>76</v>
      </c>
      <c r="D608" t="s">
        <v>95</v>
      </c>
      <c r="E608" t="s">
        <v>144</v>
      </c>
      <c r="F608" t="s">
        <v>1907</v>
      </c>
      <c r="G608" t="s">
        <v>1908</v>
      </c>
      <c r="H608" t="s">
        <v>46</v>
      </c>
      <c r="I608" t="s">
        <v>129</v>
      </c>
      <c r="J608" t="s">
        <v>130</v>
      </c>
      <c r="K608" t="s">
        <v>131</v>
      </c>
      <c r="L608" t="s">
        <v>1909</v>
      </c>
      <c r="M608" t="s">
        <v>1910</v>
      </c>
      <c r="N608">
        <v>0.69416666599999999</v>
      </c>
      <c r="O608">
        <v>0</v>
      </c>
      <c r="P608">
        <v>84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58.31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2665266</v>
      </c>
      <c r="B609">
        <v>1</v>
      </c>
      <c r="C609" t="s">
        <v>77</v>
      </c>
      <c r="D609" t="s">
        <v>111</v>
      </c>
      <c r="E609" t="s">
        <v>156</v>
      </c>
      <c r="F609" t="s">
        <v>1911</v>
      </c>
      <c r="G609" t="s">
        <v>169</v>
      </c>
      <c r="H609" t="s">
        <v>47</v>
      </c>
      <c r="I609" t="s">
        <v>129</v>
      </c>
      <c r="J609" t="s">
        <v>130</v>
      </c>
      <c r="K609" t="s">
        <v>131</v>
      </c>
      <c r="L609" t="s">
        <v>1912</v>
      </c>
      <c r="M609" t="s">
        <v>1913</v>
      </c>
      <c r="N609">
        <v>0.455555555</v>
      </c>
      <c r="O609">
        <v>0</v>
      </c>
      <c r="P609">
        <v>0</v>
      </c>
      <c r="Q609">
        <v>0</v>
      </c>
      <c r="R609">
        <v>0</v>
      </c>
      <c r="S609">
        <v>10</v>
      </c>
      <c r="T609">
        <v>1434</v>
      </c>
      <c r="U609">
        <v>0</v>
      </c>
      <c r="V609">
        <v>0</v>
      </c>
      <c r="W609">
        <v>0</v>
      </c>
      <c r="X609">
        <v>0</v>
      </c>
      <c r="Y609">
        <v>4.5555560000000002</v>
      </c>
      <c r="Z609">
        <v>653.26666599999999</v>
      </c>
    </row>
    <row r="610" spans="1:26" x14ac:dyDescent="0.3">
      <c r="A610">
        <v>2665270</v>
      </c>
      <c r="B610">
        <v>1</v>
      </c>
      <c r="C610" t="s">
        <v>76</v>
      </c>
      <c r="D610" t="s">
        <v>93</v>
      </c>
      <c r="E610" t="s">
        <v>156</v>
      </c>
      <c r="F610" t="s">
        <v>1914</v>
      </c>
      <c r="G610" t="s">
        <v>1915</v>
      </c>
      <c r="H610" t="s">
        <v>47</v>
      </c>
      <c r="I610" t="s">
        <v>129</v>
      </c>
      <c r="J610" t="s">
        <v>130</v>
      </c>
      <c r="K610" t="s">
        <v>131</v>
      </c>
      <c r="L610" t="s">
        <v>1916</v>
      </c>
      <c r="M610" t="s">
        <v>1917</v>
      </c>
      <c r="N610">
        <v>3.9713888879999999</v>
      </c>
      <c r="O610">
        <v>0</v>
      </c>
      <c r="P610">
        <v>169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671.16472199999998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2665269</v>
      </c>
      <c r="B611">
        <v>1</v>
      </c>
      <c r="C611" t="s">
        <v>76</v>
      </c>
      <c r="D611" t="s">
        <v>101</v>
      </c>
      <c r="E611" t="s">
        <v>134</v>
      </c>
      <c r="F611" t="s">
        <v>1918</v>
      </c>
      <c r="G611" t="s">
        <v>240</v>
      </c>
      <c r="H611" t="s">
        <v>46</v>
      </c>
      <c r="I611" t="s">
        <v>129</v>
      </c>
      <c r="J611" t="s">
        <v>130</v>
      </c>
      <c r="K611" t="s">
        <v>131</v>
      </c>
      <c r="L611" t="s">
        <v>1919</v>
      </c>
      <c r="M611" t="s">
        <v>1920</v>
      </c>
      <c r="N611">
        <v>0.394166666</v>
      </c>
      <c r="O611">
        <v>0</v>
      </c>
      <c r="P611">
        <v>251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98.935833000000002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2665274</v>
      </c>
      <c r="B612">
        <v>1</v>
      </c>
      <c r="C612" t="s">
        <v>76</v>
      </c>
      <c r="D612" t="s">
        <v>79</v>
      </c>
      <c r="E612" t="s">
        <v>144</v>
      </c>
      <c r="F612" t="s">
        <v>1921</v>
      </c>
      <c r="G612" t="s">
        <v>1908</v>
      </c>
      <c r="H612" t="s">
        <v>46</v>
      </c>
      <c r="I612" t="s">
        <v>129</v>
      </c>
      <c r="J612" t="s">
        <v>130</v>
      </c>
      <c r="K612" t="s">
        <v>131</v>
      </c>
      <c r="L612" t="s">
        <v>1922</v>
      </c>
      <c r="M612" t="s">
        <v>1923</v>
      </c>
      <c r="N612">
        <v>3.0652777769999999</v>
      </c>
      <c r="O612">
        <v>0</v>
      </c>
      <c r="P612">
        <v>163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499.64027800000002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2665271</v>
      </c>
      <c r="B613">
        <v>1</v>
      </c>
      <c r="C613" t="s">
        <v>77</v>
      </c>
      <c r="D613" t="s">
        <v>109</v>
      </c>
      <c r="E613" t="s">
        <v>126</v>
      </c>
      <c r="F613" t="s">
        <v>1924</v>
      </c>
      <c r="G613" t="s">
        <v>169</v>
      </c>
      <c r="H613" t="s">
        <v>47</v>
      </c>
      <c r="I613" t="s">
        <v>247</v>
      </c>
      <c r="J613" t="s">
        <v>130</v>
      </c>
      <c r="K613" t="s">
        <v>131</v>
      </c>
      <c r="L613" t="s">
        <v>1925</v>
      </c>
      <c r="M613" t="s">
        <v>1926</v>
      </c>
      <c r="N613">
        <v>6.6666659999999999E-3</v>
      </c>
      <c r="O613">
        <v>0</v>
      </c>
      <c r="P613">
        <v>18</v>
      </c>
      <c r="Q613">
        <v>0</v>
      </c>
      <c r="R613">
        <v>28</v>
      </c>
      <c r="S613">
        <v>3</v>
      </c>
      <c r="T613">
        <v>406</v>
      </c>
      <c r="U613">
        <v>0</v>
      </c>
      <c r="V613">
        <v>0.12</v>
      </c>
      <c r="W613">
        <v>0</v>
      </c>
      <c r="X613">
        <v>0.186667</v>
      </c>
      <c r="Y613">
        <v>0.02</v>
      </c>
      <c r="Z613">
        <v>2.7066659999999998</v>
      </c>
    </row>
    <row r="614" spans="1:26" x14ac:dyDescent="0.3">
      <c r="A614">
        <v>2665280</v>
      </c>
      <c r="B614">
        <v>1</v>
      </c>
      <c r="C614" t="s">
        <v>76</v>
      </c>
      <c r="D614" t="s">
        <v>90</v>
      </c>
      <c r="E614" t="s">
        <v>210</v>
      </c>
      <c r="F614" t="s">
        <v>1927</v>
      </c>
      <c r="G614" t="s">
        <v>290</v>
      </c>
      <c r="H614" t="s">
        <v>46</v>
      </c>
      <c r="I614" t="s">
        <v>129</v>
      </c>
      <c r="J614" t="s">
        <v>130</v>
      </c>
      <c r="K614" t="s">
        <v>131</v>
      </c>
      <c r="L614" t="s">
        <v>1928</v>
      </c>
      <c r="M614" t="s">
        <v>1929</v>
      </c>
      <c r="N614">
        <v>4.6388888880000003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4.6388889999999998</v>
      </c>
    </row>
    <row r="615" spans="1:26" x14ac:dyDescent="0.3">
      <c r="A615">
        <v>2665281</v>
      </c>
      <c r="B615">
        <v>1</v>
      </c>
      <c r="C615" t="s">
        <v>76</v>
      </c>
      <c r="D615" t="s">
        <v>96</v>
      </c>
      <c r="E615" t="s">
        <v>172</v>
      </c>
      <c r="F615" t="s">
        <v>1930</v>
      </c>
      <c r="G615" t="s">
        <v>455</v>
      </c>
      <c r="H615" t="s">
        <v>46</v>
      </c>
      <c r="I615" t="s">
        <v>129</v>
      </c>
      <c r="J615" t="s">
        <v>130</v>
      </c>
      <c r="K615" t="s">
        <v>131</v>
      </c>
      <c r="L615" t="s">
        <v>1931</v>
      </c>
      <c r="M615" t="s">
        <v>1932</v>
      </c>
      <c r="N615">
        <v>6.8227777769999998</v>
      </c>
      <c r="O615">
        <v>0</v>
      </c>
      <c r="P615">
        <v>70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477.59444400000001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2665282</v>
      </c>
      <c r="B616">
        <v>1</v>
      </c>
      <c r="C616" t="s">
        <v>76</v>
      </c>
      <c r="D616" t="s">
        <v>79</v>
      </c>
      <c r="E616" t="s">
        <v>144</v>
      </c>
      <c r="F616" t="s">
        <v>1933</v>
      </c>
      <c r="G616" t="s">
        <v>1669</v>
      </c>
      <c r="H616" t="s">
        <v>46</v>
      </c>
      <c r="I616" t="s">
        <v>129</v>
      </c>
      <c r="J616" t="s">
        <v>15</v>
      </c>
      <c r="K616" t="s">
        <v>131</v>
      </c>
      <c r="L616" t="s">
        <v>1934</v>
      </c>
      <c r="M616" t="s">
        <v>1935</v>
      </c>
      <c r="N616">
        <v>2.2905555550000001</v>
      </c>
      <c r="O616">
        <v>0</v>
      </c>
      <c r="P616">
        <v>162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371.07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2665284</v>
      </c>
      <c r="B617">
        <v>1</v>
      </c>
      <c r="C617" t="s">
        <v>76</v>
      </c>
      <c r="D617" t="s">
        <v>97</v>
      </c>
      <c r="E617" t="s">
        <v>156</v>
      </c>
      <c r="F617" t="s">
        <v>1443</v>
      </c>
      <c r="G617" t="s">
        <v>128</v>
      </c>
      <c r="H617" t="s">
        <v>47</v>
      </c>
      <c r="I617" t="s">
        <v>129</v>
      </c>
      <c r="J617" t="s">
        <v>130</v>
      </c>
      <c r="K617" t="s">
        <v>131</v>
      </c>
      <c r="L617" t="s">
        <v>1936</v>
      </c>
      <c r="M617" t="s">
        <v>1937</v>
      </c>
      <c r="N617">
        <v>0.819722222</v>
      </c>
      <c r="O617">
        <v>24</v>
      </c>
      <c r="P617">
        <v>20</v>
      </c>
      <c r="Q617">
        <v>0</v>
      </c>
      <c r="R617">
        <v>0</v>
      </c>
      <c r="S617">
        <v>0</v>
      </c>
      <c r="T617">
        <v>0</v>
      </c>
      <c r="U617">
        <v>19.673333</v>
      </c>
      <c r="V617">
        <v>16.394444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2665287</v>
      </c>
      <c r="B618">
        <v>1</v>
      </c>
      <c r="C618" t="s">
        <v>77</v>
      </c>
      <c r="D618" t="s">
        <v>111</v>
      </c>
      <c r="E618" t="s">
        <v>126</v>
      </c>
      <c r="F618" t="s">
        <v>1938</v>
      </c>
      <c r="G618" t="s">
        <v>1939</v>
      </c>
      <c r="H618" t="s">
        <v>47</v>
      </c>
      <c r="I618" t="s">
        <v>129</v>
      </c>
      <c r="J618" t="s">
        <v>130</v>
      </c>
      <c r="K618" t="s">
        <v>131</v>
      </c>
      <c r="L618" t="s">
        <v>1940</v>
      </c>
      <c r="M618" t="s">
        <v>1941</v>
      </c>
      <c r="N618">
        <v>8.8336111109999997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12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106.003333</v>
      </c>
    </row>
    <row r="619" spans="1:26" x14ac:dyDescent="0.3">
      <c r="A619">
        <v>2665294</v>
      </c>
      <c r="B619">
        <v>1</v>
      </c>
      <c r="C619" t="s">
        <v>76</v>
      </c>
      <c r="D619" t="s">
        <v>79</v>
      </c>
      <c r="E619" t="s">
        <v>144</v>
      </c>
      <c r="F619" t="s">
        <v>1942</v>
      </c>
      <c r="G619" t="s">
        <v>1575</v>
      </c>
      <c r="H619" t="s">
        <v>46</v>
      </c>
      <c r="I619" t="s">
        <v>129</v>
      </c>
      <c r="J619" t="s">
        <v>17</v>
      </c>
      <c r="K619" t="s">
        <v>131</v>
      </c>
      <c r="L619" t="s">
        <v>1943</v>
      </c>
      <c r="M619" t="s">
        <v>1944</v>
      </c>
      <c r="N619">
        <v>2.9105555550000002</v>
      </c>
      <c r="O619">
        <v>0</v>
      </c>
      <c r="P619">
        <v>66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192.096667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2665289</v>
      </c>
      <c r="B620">
        <v>1</v>
      </c>
      <c r="C620" t="s">
        <v>76</v>
      </c>
      <c r="D620" t="s">
        <v>79</v>
      </c>
      <c r="E620" t="s">
        <v>144</v>
      </c>
      <c r="F620" t="s">
        <v>1945</v>
      </c>
      <c r="G620" t="s">
        <v>1575</v>
      </c>
      <c r="H620" t="s">
        <v>46</v>
      </c>
      <c r="I620" t="s">
        <v>129</v>
      </c>
      <c r="J620" t="s">
        <v>17</v>
      </c>
      <c r="K620" t="s">
        <v>131</v>
      </c>
      <c r="L620" t="s">
        <v>1946</v>
      </c>
      <c r="M620" t="s">
        <v>1947</v>
      </c>
      <c r="N620">
        <v>2.7411111109999999</v>
      </c>
      <c r="O620">
        <v>0</v>
      </c>
      <c r="P620">
        <v>19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52.081111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2665292</v>
      </c>
      <c r="B621">
        <v>1</v>
      </c>
      <c r="C621" t="s">
        <v>77</v>
      </c>
      <c r="D621" t="s">
        <v>113</v>
      </c>
      <c r="E621" t="s">
        <v>126</v>
      </c>
      <c r="F621" t="s">
        <v>1948</v>
      </c>
      <c r="G621" t="s">
        <v>128</v>
      </c>
      <c r="H621" t="s">
        <v>47</v>
      </c>
      <c r="I621" t="s">
        <v>129</v>
      </c>
      <c r="J621" t="s">
        <v>130</v>
      </c>
      <c r="K621" t="s">
        <v>131</v>
      </c>
      <c r="L621" t="s">
        <v>1949</v>
      </c>
      <c r="M621" t="s">
        <v>1950</v>
      </c>
      <c r="N621">
        <v>1.0838888879999999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44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47.691110999999999</v>
      </c>
    </row>
    <row r="622" spans="1:26" x14ac:dyDescent="0.3">
      <c r="A622">
        <v>2665293</v>
      </c>
      <c r="B622">
        <v>1</v>
      </c>
      <c r="C622" t="s">
        <v>77</v>
      </c>
      <c r="D622" t="s">
        <v>111</v>
      </c>
      <c r="E622" t="s">
        <v>126</v>
      </c>
      <c r="F622" t="s">
        <v>1951</v>
      </c>
      <c r="G622" t="s">
        <v>1939</v>
      </c>
      <c r="H622" t="s">
        <v>47</v>
      </c>
      <c r="I622" t="s">
        <v>129</v>
      </c>
      <c r="J622" t="s">
        <v>130</v>
      </c>
      <c r="K622" t="s">
        <v>131</v>
      </c>
      <c r="L622" t="s">
        <v>1952</v>
      </c>
      <c r="M622" t="s">
        <v>1953</v>
      </c>
      <c r="N622">
        <v>10.476111111</v>
      </c>
      <c r="O622">
        <v>0</v>
      </c>
      <c r="P622">
        <v>0</v>
      </c>
      <c r="Q622">
        <v>0</v>
      </c>
      <c r="R622">
        <v>743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7783.7505549999996</v>
      </c>
      <c r="Y622">
        <v>0</v>
      </c>
      <c r="Z622">
        <v>0</v>
      </c>
    </row>
    <row r="623" spans="1:26" x14ac:dyDescent="0.3">
      <c r="A623">
        <v>2665296</v>
      </c>
      <c r="B623">
        <v>1</v>
      </c>
      <c r="C623" t="s">
        <v>77</v>
      </c>
      <c r="D623" t="s">
        <v>109</v>
      </c>
      <c r="E623" t="s">
        <v>156</v>
      </c>
      <c r="F623" t="s">
        <v>1954</v>
      </c>
      <c r="G623" t="s">
        <v>169</v>
      </c>
      <c r="H623" t="s">
        <v>47</v>
      </c>
      <c r="I623" t="s">
        <v>247</v>
      </c>
      <c r="J623" t="s">
        <v>130</v>
      </c>
      <c r="K623" t="s">
        <v>131</v>
      </c>
      <c r="L623" t="s">
        <v>1955</v>
      </c>
      <c r="M623" t="s">
        <v>1956</v>
      </c>
      <c r="N623">
        <v>8.3333330000000001E-3</v>
      </c>
      <c r="O623">
        <v>7</v>
      </c>
      <c r="P623">
        <v>604</v>
      </c>
      <c r="Q623">
        <v>2</v>
      </c>
      <c r="R623">
        <v>131</v>
      </c>
      <c r="S623">
        <v>21</v>
      </c>
      <c r="T623">
        <v>1450</v>
      </c>
      <c r="U623">
        <v>5.8333000000000003E-2</v>
      </c>
      <c r="V623">
        <v>5.0333329999999998</v>
      </c>
      <c r="W623">
        <v>1.6667000000000001E-2</v>
      </c>
      <c r="X623">
        <v>1.0916669999999999</v>
      </c>
      <c r="Y623">
        <v>0.17499999999999999</v>
      </c>
      <c r="Z623">
        <v>12.083333</v>
      </c>
    </row>
    <row r="624" spans="1:26" x14ac:dyDescent="0.3">
      <c r="A624">
        <v>2665298</v>
      </c>
      <c r="B624">
        <v>1</v>
      </c>
      <c r="C624" t="s">
        <v>77</v>
      </c>
      <c r="D624" t="s">
        <v>109</v>
      </c>
      <c r="E624" t="s">
        <v>126</v>
      </c>
      <c r="F624" t="s">
        <v>1957</v>
      </c>
      <c r="G624" t="s">
        <v>169</v>
      </c>
      <c r="H624" t="s">
        <v>47</v>
      </c>
      <c r="I624" t="s">
        <v>129</v>
      </c>
      <c r="J624" t="s">
        <v>130</v>
      </c>
      <c r="K624" t="s">
        <v>131</v>
      </c>
      <c r="L624" t="s">
        <v>1958</v>
      </c>
      <c r="M624" t="s">
        <v>1959</v>
      </c>
      <c r="N624">
        <v>0.87777777700000004</v>
      </c>
      <c r="O624">
        <v>5</v>
      </c>
      <c r="P624">
        <v>277</v>
      </c>
      <c r="Q624">
        <v>2</v>
      </c>
      <c r="R624">
        <v>131</v>
      </c>
      <c r="S624">
        <v>21</v>
      </c>
      <c r="T624">
        <v>1314</v>
      </c>
      <c r="U624">
        <v>4.3888889999999998</v>
      </c>
      <c r="V624">
        <v>243.14444399999999</v>
      </c>
      <c r="W624">
        <v>1.7555559999999999</v>
      </c>
      <c r="X624">
        <v>114.988889</v>
      </c>
      <c r="Y624">
        <v>18.433333000000001</v>
      </c>
      <c r="Z624">
        <v>1153.399999</v>
      </c>
    </row>
    <row r="625" spans="1:26" x14ac:dyDescent="0.3">
      <c r="A625">
        <v>2665300</v>
      </c>
      <c r="B625">
        <v>1</v>
      </c>
      <c r="C625" t="s">
        <v>76</v>
      </c>
      <c r="D625" t="s">
        <v>92</v>
      </c>
      <c r="E625" t="s">
        <v>152</v>
      </c>
      <c r="F625" t="s">
        <v>1960</v>
      </c>
      <c r="G625" t="s">
        <v>169</v>
      </c>
      <c r="H625" t="s">
        <v>47</v>
      </c>
      <c r="I625" t="s">
        <v>129</v>
      </c>
      <c r="J625" t="s">
        <v>130</v>
      </c>
      <c r="K625" t="s">
        <v>131</v>
      </c>
      <c r="L625" t="s">
        <v>1961</v>
      </c>
      <c r="M625" t="s">
        <v>1962</v>
      </c>
      <c r="N625">
        <v>0.30472222199999999</v>
      </c>
      <c r="O625">
        <v>0</v>
      </c>
      <c r="P625">
        <v>0</v>
      </c>
      <c r="Q625">
        <v>3</v>
      </c>
      <c r="R625">
        <v>985</v>
      </c>
      <c r="S625">
        <v>0</v>
      </c>
      <c r="T625">
        <v>0</v>
      </c>
      <c r="U625">
        <v>0</v>
      </c>
      <c r="V625">
        <v>0</v>
      </c>
      <c r="W625">
        <v>0.91416699999999995</v>
      </c>
      <c r="X625">
        <v>300.15138899999999</v>
      </c>
      <c r="Y625">
        <v>0</v>
      </c>
      <c r="Z625">
        <v>0</v>
      </c>
    </row>
    <row r="626" spans="1:26" x14ac:dyDescent="0.3">
      <c r="A626">
        <v>2665306</v>
      </c>
      <c r="B626">
        <v>1</v>
      </c>
      <c r="C626" t="s">
        <v>77</v>
      </c>
      <c r="D626" t="s">
        <v>116</v>
      </c>
      <c r="E626" t="s">
        <v>152</v>
      </c>
      <c r="F626" t="s">
        <v>1963</v>
      </c>
      <c r="G626" t="s">
        <v>169</v>
      </c>
      <c r="H626" t="s">
        <v>47</v>
      </c>
      <c r="I626" t="s">
        <v>247</v>
      </c>
      <c r="J626" t="s">
        <v>130</v>
      </c>
      <c r="K626" t="s">
        <v>131</v>
      </c>
      <c r="L626" t="s">
        <v>1964</v>
      </c>
      <c r="M626" t="s">
        <v>1965</v>
      </c>
      <c r="N626">
        <v>9.7222220000000008E-3</v>
      </c>
      <c r="O626">
        <v>117</v>
      </c>
      <c r="P626">
        <v>370</v>
      </c>
      <c r="Q626">
        <v>0</v>
      </c>
      <c r="R626">
        <v>0</v>
      </c>
      <c r="S626">
        <v>0</v>
      </c>
      <c r="T626">
        <v>0</v>
      </c>
      <c r="U626">
        <v>1.1375</v>
      </c>
      <c r="V626">
        <v>3.5972219999999999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2665307</v>
      </c>
      <c r="B627">
        <v>1</v>
      </c>
      <c r="C627" t="s">
        <v>76</v>
      </c>
      <c r="D627" t="s">
        <v>101</v>
      </c>
      <c r="E627" t="s">
        <v>156</v>
      </c>
      <c r="F627" t="s">
        <v>1966</v>
      </c>
      <c r="G627" t="s">
        <v>169</v>
      </c>
      <c r="H627" t="s">
        <v>47</v>
      </c>
      <c r="I627" t="s">
        <v>129</v>
      </c>
      <c r="J627" t="s">
        <v>130</v>
      </c>
      <c r="K627" t="s">
        <v>131</v>
      </c>
      <c r="L627" t="s">
        <v>1967</v>
      </c>
      <c r="M627" t="s">
        <v>1968</v>
      </c>
      <c r="N627">
        <v>0.31527777699999998</v>
      </c>
      <c r="O627">
        <v>14</v>
      </c>
      <c r="P627">
        <v>1823</v>
      </c>
      <c r="Q627">
        <v>0</v>
      </c>
      <c r="R627">
        <v>0</v>
      </c>
      <c r="S627">
        <v>0</v>
      </c>
      <c r="T627">
        <v>0</v>
      </c>
      <c r="U627">
        <v>4.4138890000000002</v>
      </c>
      <c r="V627">
        <v>574.75138700000002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2665308</v>
      </c>
      <c r="B628">
        <v>1</v>
      </c>
      <c r="C628" t="s">
        <v>76</v>
      </c>
      <c r="D628" t="s">
        <v>92</v>
      </c>
      <c r="E628" t="s">
        <v>126</v>
      </c>
      <c r="F628" t="s">
        <v>1969</v>
      </c>
      <c r="G628" t="s">
        <v>169</v>
      </c>
      <c r="H628" t="s">
        <v>47</v>
      </c>
      <c r="I628" t="s">
        <v>129</v>
      </c>
      <c r="J628" t="s">
        <v>130</v>
      </c>
      <c r="K628" t="s">
        <v>131</v>
      </c>
      <c r="L628" t="s">
        <v>1970</v>
      </c>
      <c r="M628" t="s">
        <v>1971</v>
      </c>
      <c r="N628">
        <v>0.50611111099999995</v>
      </c>
      <c r="O628">
        <v>0</v>
      </c>
      <c r="P628">
        <v>0</v>
      </c>
      <c r="Q628">
        <v>3</v>
      </c>
      <c r="R628">
        <v>273</v>
      </c>
      <c r="S628">
        <v>0</v>
      </c>
      <c r="T628">
        <v>0</v>
      </c>
      <c r="U628">
        <v>0</v>
      </c>
      <c r="V628">
        <v>0</v>
      </c>
      <c r="W628">
        <v>1.5183329999999999</v>
      </c>
      <c r="X628">
        <v>138.16833299999999</v>
      </c>
      <c r="Y628">
        <v>0</v>
      </c>
      <c r="Z628">
        <v>0</v>
      </c>
    </row>
    <row r="629" spans="1:26" x14ac:dyDescent="0.3">
      <c r="A629">
        <v>2665313</v>
      </c>
      <c r="B629">
        <v>1</v>
      </c>
      <c r="C629" t="s">
        <v>77</v>
      </c>
      <c r="D629" t="s">
        <v>116</v>
      </c>
      <c r="E629" t="s">
        <v>152</v>
      </c>
      <c r="F629" t="s">
        <v>1972</v>
      </c>
      <c r="G629" t="s">
        <v>169</v>
      </c>
      <c r="H629" t="s">
        <v>47</v>
      </c>
      <c r="I629" t="s">
        <v>129</v>
      </c>
      <c r="J629" t="s">
        <v>130</v>
      </c>
      <c r="K629" t="s">
        <v>131</v>
      </c>
      <c r="L629" t="s">
        <v>1973</v>
      </c>
      <c r="M629" t="s">
        <v>1974</v>
      </c>
      <c r="N629">
        <v>0.13555555499999999</v>
      </c>
      <c r="O629">
        <v>102</v>
      </c>
      <c r="P629">
        <v>2161</v>
      </c>
      <c r="Q629">
        <v>0</v>
      </c>
      <c r="R629">
        <v>0</v>
      </c>
      <c r="S629">
        <v>0</v>
      </c>
      <c r="T629">
        <v>0</v>
      </c>
      <c r="U629">
        <v>13.826667</v>
      </c>
      <c r="V629">
        <v>292.93555400000002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2665314</v>
      </c>
      <c r="B630">
        <v>1</v>
      </c>
      <c r="C630" t="s">
        <v>76</v>
      </c>
      <c r="D630" t="s">
        <v>105</v>
      </c>
      <c r="E630" t="s">
        <v>144</v>
      </c>
      <c r="F630" t="s">
        <v>1975</v>
      </c>
      <c r="G630" t="s">
        <v>136</v>
      </c>
      <c r="H630" t="s">
        <v>46</v>
      </c>
      <c r="I630" t="s">
        <v>129</v>
      </c>
      <c r="J630" t="s">
        <v>130</v>
      </c>
      <c r="K630" t="s">
        <v>131</v>
      </c>
      <c r="L630" t="s">
        <v>1976</v>
      </c>
      <c r="M630" t="s">
        <v>1977</v>
      </c>
      <c r="N630">
        <v>2.1911111110000001</v>
      </c>
      <c r="O630">
        <v>0</v>
      </c>
      <c r="P630">
        <v>0</v>
      </c>
      <c r="Q630">
        <v>0</v>
      </c>
      <c r="R630">
        <v>55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120.511111</v>
      </c>
      <c r="Y630">
        <v>0</v>
      </c>
      <c r="Z630">
        <v>0</v>
      </c>
    </row>
    <row r="631" spans="1:26" x14ac:dyDescent="0.3">
      <c r="A631">
        <v>2665315</v>
      </c>
      <c r="B631">
        <v>1</v>
      </c>
      <c r="C631" t="s">
        <v>77</v>
      </c>
      <c r="D631" t="s">
        <v>123</v>
      </c>
      <c r="E631" t="s">
        <v>152</v>
      </c>
      <c r="F631" t="s">
        <v>1978</v>
      </c>
      <c r="G631" t="s">
        <v>169</v>
      </c>
      <c r="H631" t="s">
        <v>47</v>
      </c>
      <c r="I631" t="s">
        <v>129</v>
      </c>
      <c r="J631" t="s">
        <v>130</v>
      </c>
      <c r="K631" t="s">
        <v>131</v>
      </c>
      <c r="L631" t="s">
        <v>1979</v>
      </c>
      <c r="M631" t="s">
        <v>1980</v>
      </c>
      <c r="N631">
        <v>1.2638888880000001</v>
      </c>
      <c r="O631">
        <v>739</v>
      </c>
      <c r="P631">
        <v>5356</v>
      </c>
      <c r="Q631">
        <v>0</v>
      </c>
      <c r="R631">
        <v>0</v>
      </c>
      <c r="S631">
        <v>0</v>
      </c>
      <c r="T631">
        <v>0</v>
      </c>
      <c r="U631">
        <v>934.01388799999995</v>
      </c>
      <c r="V631">
        <v>6769.388884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2665282</v>
      </c>
      <c r="B632">
        <v>2</v>
      </c>
      <c r="C632" t="s">
        <v>76</v>
      </c>
      <c r="D632" t="s">
        <v>79</v>
      </c>
      <c r="E632" t="s">
        <v>134</v>
      </c>
      <c r="F632" t="s">
        <v>1981</v>
      </c>
      <c r="G632" t="s">
        <v>1669</v>
      </c>
      <c r="H632" t="s">
        <v>46</v>
      </c>
      <c r="I632" t="s">
        <v>129</v>
      </c>
      <c r="J632" t="s">
        <v>15</v>
      </c>
      <c r="K632" t="s">
        <v>131</v>
      </c>
      <c r="L632" t="s">
        <v>1935</v>
      </c>
      <c r="M632" t="s">
        <v>1982</v>
      </c>
      <c r="N632">
        <v>0.16638888800000001</v>
      </c>
      <c r="O632">
        <v>0</v>
      </c>
      <c r="P632">
        <v>869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144.59194400000001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2665318</v>
      </c>
      <c r="B633">
        <v>1</v>
      </c>
      <c r="C633" t="s">
        <v>77</v>
      </c>
      <c r="D633" t="s">
        <v>122</v>
      </c>
      <c r="E633" t="s">
        <v>144</v>
      </c>
      <c r="F633" t="s">
        <v>1983</v>
      </c>
      <c r="G633" t="s">
        <v>136</v>
      </c>
      <c r="H633" t="s">
        <v>46</v>
      </c>
      <c r="I633" t="s">
        <v>129</v>
      </c>
      <c r="J633" t="s">
        <v>130</v>
      </c>
      <c r="K633" t="s">
        <v>131</v>
      </c>
      <c r="L633" t="s">
        <v>1984</v>
      </c>
      <c r="M633" t="s">
        <v>1985</v>
      </c>
      <c r="N633">
        <v>1.171944444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4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4.6877779999999998</v>
      </c>
    </row>
    <row r="634" spans="1:26" x14ac:dyDescent="0.3">
      <c r="A634">
        <v>2665319</v>
      </c>
      <c r="B634">
        <v>1</v>
      </c>
      <c r="C634" t="s">
        <v>76</v>
      </c>
      <c r="D634" t="s">
        <v>80</v>
      </c>
      <c r="E634" t="s">
        <v>126</v>
      </c>
      <c r="F634" t="s">
        <v>1986</v>
      </c>
      <c r="G634" t="s">
        <v>128</v>
      </c>
      <c r="H634" t="s">
        <v>47</v>
      </c>
      <c r="I634" t="s">
        <v>129</v>
      </c>
      <c r="J634" t="s">
        <v>130</v>
      </c>
      <c r="K634" t="s">
        <v>131</v>
      </c>
      <c r="L634" t="s">
        <v>1987</v>
      </c>
      <c r="M634" t="s">
        <v>1988</v>
      </c>
      <c r="N634">
        <v>3.3891666659999999</v>
      </c>
      <c r="O634">
        <v>0</v>
      </c>
      <c r="P634">
        <v>49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166.06916699999999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2665320</v>
      </c>
      <c r="B635">
        <v>1</v>
      </c>
      <c r="C635" t="s">
        <v>77</v>
      </c>
      <c r="D635" t="s">
        <v>113</v>
      </c>
      <c r="E635" t="s">
        <v>210</v>
      </c>
      <c r="F635" t="s">
        <v>1989</v>
      </c>
      <c r="G635" t="s">
        <v>290</v>
      </c>
      <c r="H635" t="s">
        <v>46</v>
      </c>
      <c r="I635" t="s">
        <v>129</v>
      </c>
      <c r="J635" t="s">
        <v>130</v>
      </c>
      <c r="K635" t="s">
        <v>131</v>
      </c>
      <c r="L635" t="s">
        <v>1990</v>
      </c>
      <c r="M635" t="s">
        <v>1991</v>
      </c>
      <c r="N635">
        <v>3.7802777769999998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3.780278</v>
      </c>
    </row>
    <row r="636" spans="1:26" x14ac:dyDescent="0.3">
      <c r="A636">
        <v>2665323</v>
      </c>
      <c r="B636">
        <v>1</v>
      </c>
      <c r="C636" t="s">
        <v>77</v>
      </c>
      <c r="D636" t="s">
        <v>114</v>
      </c>
      <c r="E636" t="s">
        <v>156</v>
      </c>
      <c r="F636" t="s">
        <v>1992</v>
      </c>
      <c r="G636" t="s">
        <v>169</v>
      </c>
      <c r="H636" t="s">
        <v>47</v>
      </c>
      <c r="I636" t="s">
        <v>247</v>
      </c>
      <c r="J636" t="s">
        <v>130</v>
      </c>
      <c r="K636" t="s">
        <v>131</v>
      </c>
      <c r="L636" t="s">
        <v>1993</v>
      </c>
      <c r="M636" t="s">
        <v>1994</v>
      </c>
      <c r="N636">
        <v>2.8611111000000002E-2</v>
      </c>
      <c r="O636">
        <v>391</v>
      </c>
      <c r="P636">
        <v>6152</v>
      </c>
      <c r="Q636">
        <v>0</v>
      </c>
      <c r="R636">
        <v>0</v>
      </c>
      <c r="S636">
        <v>107</v>
      </c>
      <c r="T636">
        <v>3169</v>
      </c>
      <c r="U636">
        <v>11.186944</v>
      </c>
      <c r="V636">
        <v>176.01555500000001</v>
      </c>
      <c r="W636">
        <v>0</v>
      </c>
      <c r="X636">
        <v>0</v>
      </c>
      <c r="Y636">
        <v>3.0613890000000001</v>
      </c>
      <c r="Z636">
        <v>90.668610999999999</v>
      </c>
    </row>
    <row r="637" spans="1:26" x14ac:dyDescent="0.3">
      <c r="A637">
        <v>2665324</v>
      </c>
      <c r="B637">
        <v>1</v>
      </c>
      <c r="C637" t="s">
        <v>76</v>
      </c>
      <c r="D637" t="s">
        <v>99</v>
      </c>
      <c r="E637" t="s">
        <v>325</v>
      </c>
      <c r="F637" t="s">
        <v>1028</v>
      </c>
      <c r="G637" t="s">
        <v>169</v>
      </c>
      <c r="H637" t="s">
        <v>47</v>
      </c>
      <c r="I637" t="s">
        <v>129</v>
      </c>
      <c r="J637" t="s">
        <v>130</v>
      </c>
      <c r="K637" t="s">
        <v>131</v>
      </c>
      <c r="L637" t="s">
        <v>1995</v>
      </c>
      <c r="M637" t="s">
        <v>1996</v>
      </c>
      <c r="N637">
        <v>0.13217305500000001</v>
      </c>
      <c r="O637">
        <v>89</v>
      </c>
      <c r="P637">
        <v>2493</v>
      </c>
      <c r="Q637">
        <v>0</v>
      </c>
      <c r="R637">
        <v>0</v>
      </c>
      <c r="S637">
        <v>0</v>
      </c>
      <c r="T637">
        <v>0</v>
      </c>
      <c r="U637">
        <v>11.763401999999999</v>
      </c>
      <c r="V637">
        <v>329.50742600000001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2665325</v>
      </c>
      <c r="B638">
        <v>1</v>
      </c>
      <c r="C638" t="s">
        <v>76</v>
      </c>
      <c r="D638" t="s">
        <v>99</v>
      </c>
      <c r="E638" t="s">
        <v>156</v>
      </c>
      <c r="F638" t="s">
        <v>1997</v>
      </c>
      <c r="G638" t="s">
        <v>169</v>
      </c>
      <c r="H638" t="s">
        <v>47</v>
      </c>
      <c r="I638" t="s">
        <v>129</v>
      </c>
      <c r="J638" t="s">
        <v>130</v>
      </c>
      <c r="K638" t="s">
        <v>131</v>
      </c>
      <c r="L638" t="s">
        <v>1998</v>
      </c>
      <c r="M638" t="s">
        <v>1999</v>
      </c>
      <c r="N638">
        <v>1.304166666</v>
      </c>
      <c r="O638">
        <v>12</v>
      </c>
      <c r="P638">
        <v>1545</v>
      </c>
      <c r="Q638">
        <v>0</v>
      </c>
      <c r="R638">
        <v>0</v>
      </c>
      <c r="S638">
        <v>0</v>
      </c>
      <c r="T638">
        <v>0</v>
      </c>
      <c r="U638">
        <v>15.65</v>
      </c>
      <c r="V638">
        <v>2014.9374989999999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2665327</v>
      </c>
      <c r="B639">
        <v>1</v>
      </c>
      <c r="C639" t="s">
        <v>77</v>
      </c>
      <c r="D639" t="s">
        <v>114</v>
      </c>
      <c r="E639" t="s">
        <v>156</v>
      </c>
      <c r="F639" t="s">
        <v>2000</v>
      </c>
      <c r="G639" t="s">
        <v>169</v>
      </c>
      <c r="H639" t="s">
        <v>47</v>
      </c>
      <c r="I639" t="s">
        <v>129</v>
      </c>
      <c r="J639" t="s">
        <v>130</v>
      </c>
      <c r="K639" t="s">
        <v>131</v>
      </c>
      <c r="L639" t="s">
        <v>2001</v>
      </c>
      <c r="M639" t="s">
        <v>2002</v>
      </c>
      <c r="N639">
        <v>0.80555555499999998</v>
      </c>
      <c r="O639">
        <v>44</v>
      </c>
      <c r="P639">
        <v>8</v>
      </c>
      <c r="Q639">
        <v>0</v>
      </c>
      <c r="R639">
        <v>0</v>
      </c>
      <c r="S639">
        <v>0</v>
      </c>
      <c r="T639">
        <v>0</v>
      </c>
      <c r="U639">
        <v>35.444443999999997</v>
      </c>
      <c r="V639">
        <v>6.4444439999999998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2665329</v>
      </c>
      <c r="B640">
        <v>1</v>
      </c>
      <c r="C640" t="s">
        <v>77</v>
      </c>
      <c r="D640" t="s">
        <v>116</v>
      </c>
      <c r="E640" t="s">
        <v>156</v>
      </c>
      <c r="F640" t="s">
        <v>2003</v>
      </c>
      <c r="G640" t="s">
        <v>169</v>
      </c>
      <c r="H640" t="s">
        <v>47</v>
      </c>
      <c r="I640" t="s">
        <v>129</v>
      </c>
      <c r="J640" t="s">
        <v>130</v>
      </c>
      <c r="K640" t="s">
        <v>131</v>
      </c>
      <c r="L640" t="s">
        <v>2004</v>
      </c>
      <c r="M640" t="s">
        <v>2005</v>
      </c>
      <c r="N640">
        <v>0.55388888800000002</v>
      </c>
      <c r="O640">
        <v>5</v>
      </c>
      <c r="P640">
        <v>1348</v>
      </c>
      <c r="Q640">
        <v>0</v>
      </c>
      <c r="R640">
        <v>0</v>
      </c>
      <c r="S640">
        <v>0</v>
      </c>
      <c r="T640">
        <v>0</v>
      </c>
      <c r="U640">
        <v>2.769444</v>
      </c>
      <c r="V640">
        <v>746.64222099999995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2665474</v>
      </c>
      <c r="B641">
        <v>1</v>
      </c>
      <c r="C641" t="s">
        <v>76</v>
      </c>
      <c r="D641" t="s">
        <v>78</v>
      </c>
      <c r="E641" t="s">
        <v>134</v>
      </c>
      <c r="F641" t="s">
        <v>2006</v>
      </c>
      <c r="G641" t="s">
        <v>140</v>
      </c>
      <c r="H641" t="s">
        <v>46</v>
      </c>
      <c r="I641" t="s">
        <v>129</v>
      </c>
      <c r="J641" t="s">
        <v>130</v>
      </c>
      <c r="K641" t="s">
        <v>141</v>
      </c>
      <c r="L641" t="s">
        <v>2007</v>
      </c>
      <c r="M641" t="s">
        <v>2008</v>
      </c>
      <c r="N641">
        <v>4.0877777770000003</v>
      </c>
      <c r="O641">
        <v>0</v>
      </c>
      <c r="P641">
        <v>237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968.80333299999995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2665328</v>
      </c>
      <c r="B642">
        <v>1</v>
      </c>
      <c r="C642" t="s">
        <v>76</v>
      </c>
      <c r="D642" t="s">
        <v>101</v>
      </c>
      <c r="E642" t="s">
        <v>156</v>
      </c>
      <c r="F642" t="s">
        <v>1966</v>
      </c>
      <c r="G642" t="s">
        <v>169</v>
      </c>
      <c r="H642" t="s">
        <v>47</v>
      </c>
      <c r="I642" t="s">
        <v>129</v>
      </c>
      <c r="J642" t="s">
        <v>130</v>
      </c>
      <c r="K642" t="s">
        <v>131</v>
      </c>
      <c r="L642" t="s">
        <v>2009</v>
      </c>
      <c r="M642" t="s">
        <v>2010</v>
      </c>
      <c r="N642">
        <v>0.27361111100000002</v>
      </c>
      <c r="O642">
        <v>14</v>
      </c>
      <c r="P642">
        <v>1823</v>
      </c>
      <c r="Q642">
        <v>0</v>
      </c>
      <c r="R642">
        <v>0</v>
      </c>
      <c r="S642">
        <v>0</v>
      </c>
      <c r="T642">
        <v>0</v>
      </c>
      <c r="U642">
        <v>3.8305560000000001</v>
      </c>
      <c r="V642">
        <v>498.79305499999998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2665330</v>
      </c>
      <c r="B643">
        <v>1</v>
      </c>
      <c r="C643" t="s">
        <v>76</v>
      </c>
      <c r="D643" t="s">
        <v>100</v>
      </c>
      <c r="E643" t="s">
        <v>126</v>
      </c>
      <c r="F643" t="s">
        <v>2011</v>
      </c>
      <c r="G643" t="s">
        <v>169</v>
      </c>
      <c r="H643" t="s">
        <v>47</v>
      </c>
      <c r="I643" t="s">
        <v>247</v>
      </c>
      <c r="J643" t="s">
        <v>130</v>
      </c>
      <c r="K643" t="s">
        <v>131</v>
      </c>
      <c r="L643" t="s">
        <v>2012</v>
      </c>
      <c r="M643" t="s">
        <v>2013</v>
      </c>
      <c r="N643">
        <v>8.3333330000000001E-3</v>
      </c>
      <c r="O643">
        <v>15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0.125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2665332</v>
      </c>
      <c r="B644">
        <v>1</v>
      </c>
      <c r="C644" t="s">
        <v>77</v>
      </c>
      <c r="D644" t="s">
        <v>111</v>
      </c>
      <c r="E644" t="s">
        <v>156</v>
      </c>
      <c r="F644" t="s">
        <v>2014</v>
      </c>
      <c r="G644" t="s">
        <v>169</v>
      </c>
      <c r="H644" t="s">
        <v>47</v>
      </c>
      <c r="I644" t="s">
        <v>129</v>
      </c>
      <c r="J644" t="s">
        <v>130</v>
      </c>
      <c r="K644" t="s">
        <v>131</v>
      </c>
      <c r="L644" t="s">
        <v>2015</v>
      </c>
      <c r="M644" t="s">
        <v>2016</v>
      </c>
      <c r="N644">
        <v>0.11861111100000001</v>
      </c>
      <c r="O644">
        <v>0</v>
      </c>
      <c r="P644">
        <v>0</v>
      </c>
      <c r="Q644">
        <v>0</v>
      </c>
      <c r="R644">
        <v>0</v>
      </c>
      <c r="S644">
        <v>3</v>
      </c>
      <c r="T644">
        <v>463</v>
      </c>
      <c r="U644">
        <v>0</v>
      </c>
      <c r="V644">
        <v>0</v>
      </c>
      <c r="W644">
        <v>0</v>
      </c>
      <c r="X644">
        <v>0</v>
      </c>
      <c r="Y644">
        <v>0.35583300000000001</v>
      </c>
      <c r="Z644">
        <v>54.916944000000001</v>
      </c>
    </row>
    <row r="645" spans="1:26" x14ac:dyDescent="0.3">
      <c r="A645">
        <v>2665339</v>
      </c>
      <c r="B645">
        <v>1</v>
      </c>
      <c r="C645" t="s">
        <v>77</v>
      </c>
      <c r="D645" t="s">
        <v>110</v>
      </c>
      <c r="E645" t="s">
        <v>126</v>
      </c>
      <c r="F645" t="s">
        <v>2017</v>
      </c>
      <c r="G645" t="s">
        <v>128</v>
      </c>
      <c r="H645" t="s">
        <v>47</v>
      </c>
      <c r="I645" t="s">
        <v>129</v>
      </c>
      <c r="J645" t="s">
        <v>130</v>
      </c>
      <c r="K645" t="s">
        <v>131</v>
      </c>
      <c r="L645" t="s">
        <v>2018</v>
      </c>
      <c r="M645" t="s">
        <v>2019</v>
      </c>
      <c r="N645">
        <v>2.7311111110000001</v>
      </c>
      <c r="O645">
        <v>0</v>
      </c>
      <c r="P645">
        <v>0</v>
      </c>
      <c r="Q645">
        <v>0</v>
      </c>
      <c r="R645">
        <v>208</v>
      </c>
      <c r="S645">
        <v>0</v>
      </c>
      <c r="T645">
        <v>250</v>
      </c>
      <c r="U645">
        <v>0</v>
      </c>
      <c r="V645">
        <v>0</v>
      </c>
      <c r="W645">
        <v>0</v>
      </c>
      <c r="X645">
        <v>568.07111099999997</v>
      </c>
      <c r="Y645">
        <v>0</v>
      </c>
      <c r="Z645">
        <v>682.77777800000001</v>
      </c>
    </row>
    <row r="646" spans="1:26" x14ac:dyDescent="0.3">
      <c r="A646">
        <v>2665341</v>
      </c>
      <c r="B646">
        <v>1</v>
      </c>
      <c r="C646" t="s">
        <v>77</v>
      </c>
      <c r="D646" t="s">
        <v>124</v>
      </c>
      <c r="E646" t="s">
        <v>134</v>
      </c>
      <c r="F646" t="s">
        <v>2020</v>
      </c>
      <c r="G646" t="s">
        <v>406</v>
      </c>
      <c r="H646" t="s">
        <v>46</v>
      </c>
      <c r="I646" t="s">
        <v>129</v>
      </c>
      <c r="J646" t="s">
        <v>130</v>
      </c>
      <c r="K646" t="s">
        <v>131</v>
      </c>
      <c r="L646" t="s">
        <v>2021</v>
      </c>
      <c r="M646" t="s">
        <v>2022</v>
      </c>
      <c r="N646">
        <v>2.8616666660000001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69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197.45500000000001</v>
      </c>
    </row>
    <row r="647" spans="1:26" x14ac:dyDescent="0.3">
      <c r="A647">
        <v>2665343</v>
      </c>
      <c r="B647">
        <v>1</v>
      </c>
      <c r="C647" t="s">
        <v>76</v>
      </c>
      <c r="D647" t="s">
        <v>99</v>
      </c>
      <c r="E647" t="s">
        <v>156</v>
      </c>
      <c r="F647" t="s">
        <v>2023</v>
      </c>
      <c r="G647" t="s">
        <v>169</v>
      </c>
      <c r="H647" t="s">
        <v>47</v>
      </c>
      <c r="I647" t="s">
        <v>247</v>
      </c>
      <c r="J647" t="s">
        <v>130</v>
      </c>
      <c r="K647" t="s">
        <v>131</v>
      </c>
      <c r="L647" t="s">
        <v>2024</v>
      </c>
      <c r="M647" t="s">
        <v>2025</v>
      </c>
      <c r="N647">
        <v>2.6111110999999999E-2</v>
      </c>
      <c r="O647">
        <v>59</v>
      </c>
      <c r="P647">
        <v>3172</v>
      </c>
      <c r="Q647">
        <v>0</v>
      </c>
      <c r="R647">
        <v>0</v>
      </c>
      <c r="S647">
        <v>0</v>
      </c>
      <c r="T647">
        <v>0</v>
      </c>
      <c r="U647">
        <v>1.540556</v>
      </c>
      <c r="V647">
        <v>82.824444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2665345</v>
      </c>
      <c r="B648">
        <v>1</v>
      </c>
      <c r="C648" t="s">
        <v>77</v>
      </c>
      <c r="D648" t="s">
        <v>124</v>
      </c>
      <c r="E648" t="s">
        <v>156</v>
      </c>
      <c r="F648" t="s">
        <v>1612</v>
      </c>
      <c r="G648" t="s">
        <v>169</v>
      </c>
      <c r="H648" t="s">
        <v>47</v>
      </c>
      <c r="I648" t="s">
        <v>129</v>
      </c>
      <c r="J648" t="s">
        <v>130</v>
      </c>
      <c r="K648" t="s">
        <v>131</v>
      </c>
      <c r="L648" t="s">
        <v>2026</v>
      </c>
      <c r="M648" t="s">
        <v>2027</v>
      </c>
      <c r="N648">
        <v>2.0263888880000001</v>
      </c>
      <c r="O648">
        <v>4</v>
      </c>
      <c r="P648">
        <v>402</v>
      </c>
      <c r="Q648">
        <v>0</v>
      </c>
      <c r="R648">
        <v>0</v>
      </c>
      <c r="S648">
        <v>10</v>
      </c>
      <c r="T648">
        <v>897</v>
      </c>
      <c r="U648">
        <v>8.105556</v>
      </c>
      <c r="V648">
        <v>814.60833300000002</v>
      </c>
      <c r="W648">
        <v>0</v>
      </c>
      <c r="X648">
        <v>0</v>
      </c>
      <c r="Y648">
        <v>20.263888999999999</v>
      </c>
      <c r="Z648">
        <v>1817.6708329999999</v>
      </c>
    </row>
    <row r="649" spans="1:26" x14ac:dyDescent="0.3">
      <c r="A649">
        <v>2665347</v>
      </c>
      <c r="B649">
        <v>1</v>
      </c>
      <c r="C649" t="s">
        <v>76</v>
      </c>
      <c r="D649" t="s">
        <v>102</v>
      </c>
      <c r="E649" t="s">
        <v>144</v>
      </c>
      <c r="F649" t="s">
        <v>2028</v>
      </c>
      <c r="G649" t="s">
        <v>136</v>
      </c>
      <c r="H649" t="s">
        <v>46</v>
      </c>
      <c r="I649" t="s">
        <v>129</v>
      </c>
      <c r="J649" t="s">
        <v>130</v>
      </c>
      <c r="K649" t="s">
        <v>131</v>
      </c>
      <c r="L649" t="s">
        <v>2029</v>
      </c>
      <c r="M649" t="s">
        <v>2030</v>
      </c>
      <c r="N649">
        <v>1.2775000000000001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4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5.1100000000000003</v>
      </c>
    </row>
    <row r="650" spans="1:26" x14ac:dyDescent="0.3">
      <c r="A650">
        <v>2665346</v>
      </c>
      <c r="B650">
        <v>1</v>
      </c>
      <c r="C650" t="s">
        <v>77</v>
      </c>
      <c r="D650" t="s">
        <v>124</v>
      </c>
      <c r="E650" t="s">
        <v>172</v>
      </c>
      <c r="F650" t="s">
        <v>2031</v>
      </c>
      <c r="G650" t="s">
        <v>455</v>
      </c>
      <c r="H650" t="s">
        <v>46</v>
      </c>
      <c r="I650" t="s">
        <v>129</v>
      </c>
      <c r="J650" t="s">
        <v>130</v>
      </c>
      <c r="K650" t="s">
        <v>131</v>
      </c>
      <c r="L650" t="s">
        <v>2032</v>
      </c>
      <c r="M650" t="s">
        <v>2033</v>
      </c>
      <c r="N650">
        <v>5.6966666659999996</v>
      </c>
      <c r="O650">
        <v>0</v>
      </c>
      <c r="P650">
        <v>8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45.573332999999998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2665350</v>
      </c>
      <c r="B651">
        <v>1</v>
      </c>
      <c r="C651" t="s">
        <v>77</v>
      </c>
      <c r="D651" t="s">
        <v>116</v>
      </c>
      <c r="E651" t="s">
        <v>156</v>
      </c>
      <c r="F651" t="s">
        <v>424</v>
      </c>
      <c r="G651" t="s">
        <v>169</v>
      </c>
      <c r="H651" t="s">
        <v>47</v>
      </c>
      <c r="I651" t="s">
        <v>129</v>
      </c>
      <c r="J651" t="s">
        <v>130</v>
      </c>
      <c r="K651" t="s">
        <v>131</v>
      </c>
      <c r="L651" t="s">
        <v>2034</v>
      </c>
      <c r="M651" t="s">
        <v>2035</v>
      </c>
      <c r="N651">
        <v>0.70694444400000001</v>
      </c>
      <c r="O651">
        <v>79</v>
      </c>
      <c r="P651">
        <v>104</v>
      </c>
      <c r="Q651">
        <v>0</v>
      </c>
      <c r="R651">
        <v>0</v>
      </c>
      <c r="S651">
        <v>0</v>
      </c>
      <c r="T651">
        <v>0</v>
      </c>
      <c r="U651">
        <v>55.848610999999998</v>
      </c>
      <c r="V651">
        <v>73.522221999999999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2665349</v>
      </c>
      <c r="B652">
        <v>1</v>
      </c>
      <c r="C652" t="s">
        <v>76</v>
      </c>
      <c r="D652" t="s">
        <v>78</v>
      </c>
      <c r="E652" t="s">
        <v>134</v>
      </c>
      <c r="F652" t="s">
        <v>2036</v>
      </c>
      <c r="G652" t="s">
        <v>140</v>
      </c>
      <c r="H652" t="s">
        <v>46</v>
      </c>
      <c r="I652" t="s">
        <v>129</v>
      </c>
      <c r="J652" t="s">
        <v>130</v>
      </c>
      <c r="K652" t="s">
        <v>141</v>
      </c>
      <c r="L652" t="s">
        <v>2037</v>
      </c>
      <c r="M652" t="s">
        <v>2038</v>
      </c>
      <c r="N652">
        <v>2.2094444439999998</v>
      </c>
      <c r="O652">
        <v>0</v>
      </c>
      <c r="P652">
        <v>17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37.560555999999998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2665351</v>
      </c>
      <c r="B653">
        <v>1</v>
      </c>
      <c r="C653" t="s">
        <v>76</v>
      </c>
      <c r="D653" t="s">
        <v>78</v>
      </c>
      <c r="E653" t="s">
        <v>134</v>
      </c>
      <c r="F653" t="s">
        <v>2039</v>
      </c>
      <c r="G653" t="s">
        <v>140</v>
      </c>
      <c r="H653" t="s">
        <v>46</v>
      </c>
      <c r="I653" t="s">
        <v>129</v>
      </c>
      <c r="J653" t="s">
        <v>130</v>
      </c>
      <c r="K653" t="s">
        <v>141</v>
      </c>
      <c r="L653" t="s">
        <v>2040</v>
      </c>
      <c r="M653" t="s">
        <v>2041</v>
      </c>
      <c r="N653">
        <v>0.98638888800000002</v>
      </c>
      <c r="O653">
        <v>0</v>
      </c>
      <c r="P653">
        <v>357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352.14083299999999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2665353</v>
      </c>
      <c r="B654">
        <v>1</v>
      </c>
      <c r="C654" t="s">
        <v>76</v>
      </c>
      <c r="D654" t="s">
        <v>99</v>
      </c>
      <c r="E654" t="s">
        <v>152</v>
      </c>
      <c r="F654" t="s">
        <v>2042</v>
      </c>
      <c r="G654" t="s">
        <v>260</v>
      </c>
      <c r="H654" t="s">
        <v>47</v>
      </c>
      <c r="I654" t="s">
        <v>129</v>
      </c>
      <c r="J654" t="s">
        <v>130</v>
      </c>
      <c r="K654" t="s">
        <v>141</v>
      </c>
      <c r="L654" t="s">
        <v>2043</v>
      </c>
      <c r="M654" t="s">
        <v>2044</v>
      </c>
      <c r="N654">
        <v>4.0713888880000004</v>
      </c>
      <c r="O654">
        <v>21</v>
      </c>
      <c r="P654">
        <v>780</v>
      </c>
      <c r="Q654">
        <v>0</v>
      </c>
      <c r="R654">
        <v>0</v>
      </c>
      <c r="S654">
        <v>0</v>
      </c>
      <c r="T654">
        <v>0</v>
      </c>
      <c r="U654">
        <v>85.499167</v>
      </c>
      <c r="V654">
        <v>3175.6833329999999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2665355</v>
      </c>
      <c r="B655">
        <v>1</v>
      </c>
      <c r="C655" t="s">
        <v>76</v>
      </c>
      <c r="D655" t="s">
        <v>89</v>
      </c>
      <c r="E655" t="s">
        <v>152</v>
      </c>
      <c r="F655" t="s">
        <v>433</v>
      </c>
      <c r="G655" t="s">
        <v>169</v>
      </c>
      <c r="H655" t="s">
        <v>47</v>
      </c>
      <c r="I655" t="s">
        <v>129</v>
      </c>
      <c r="J655" t="s">
        <v>130</v>
      </c>
      <c r="K655" t="s">
        <v>131</v>
      </c>
      <c r="L655" t="s">
        <v>2045</v>
      </c>
      <c r="M655" t="s">
        <v>2046</v>
      </c>
      <c r="N655">
        <v>9.7222221999999997E-2</v>
      </c>
      <c r="O655">
        <v>56</v>
      </c>
      <c r="P655">
        <v>262</v>
      </c>
      <c r="Q655">
        <v>0</v>
      </c>
      <c r="R655">
        <v>0</v>
      </c>
      <c r="S655">
        <v>0</v>
      </c>
      <c r="T655">
        <v>0</v>
      </c>
      <c r="U655">
        <v>5.4444439999999998</v>
      </c>
      <c r="V655">
        <v>25.472221999999999</v>
      </c>
      <c r="W655">
        <v>0</v>
      </c>
      <c r="X655">
        <v>0</v>
      </c>
      <c r="Y655">
        <v>0</v>
      </c>
      <c r="Z655">
        <v>0</v>
      </c>
    </row>
    <row r="656" spans="1:26" x14ac:dyDescent="0.3">
      <c r="A656">
        <v>2665359</v>
      </c>
      <c r="B656">
        <v>1</v>
      </c>
      <c r="C656" t="s">
        <v>77</v>
      </c>
      <c r="D656" t="s">
        <v>114</v>
      </c>
      <c r="E656" t="s">
        <v>210</v>
      </c>
      <c r="F656" t="s">
        <v>2047</v>
      </c>
      <c r="G656" t="s">
        <v>290</v>
      </c>
      <c r="H656" t="s">
        <v>46</v>
      </c>
      <c r="I656" t="s">
        <v>129</v>
      </c>
      <c r="J656" t="s">
        <v>130</v>
      </c>
      <c r="K656" t="s">
        <v>131</v>
      </c>
      <c r="L656" t="s">
        <v>2048</v>
      </c>
      <c r="M656" t="s">
        <v>2049</v>
      </c>
      <c r="N656">
        <v>0.75138888800000003</v>
      </c>
      <c r="O656">
        <v>0</v>
      </c>
      <c r="P656">
        <v>2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1.5027779999999999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2665356</v>
      </c>
      <c r="B657">
        <v>1</v>
      </c>
      <c r="C657" t="s">
        <v>76</v>
      </c>
      <c r="D657" t="s">
        <v>79</v>
      </c>
      <c r="E657" t="s">
        <v>126</v>
      </c>
      <c r="F657" t="s">
        <v>2050</v>
      </c>
      <c r="G657" t="s">
        <v>260</v>
      </c>
      <c r="H657" t="s">
        <v>47</v>
      </c>
      <c r="I657" t="s">
        <v>129</v>
      </c>
      <c r="J657" t="s">
        <v>130</v>
      </c>
      <c r="K657" t="s">
        <v>141</v>
      </c>
      <c r="L657" t="s">
        <v>2051</v>
      </c>
      <c r="M657" t="s">
        <v>2052</v>
      </c>
      <c r="N657">
        <v>7.8616666659999996</v>
      </c>
      <c r="O657">
        <v>2</v>
      </c>
      <c r="P657">
        <v>838</v>
      </c>
      <c r="Q657">
        <v>0</v>
      </c>
      <c r="R657">
        <v>0</v>
      </c>
      <c r="S657">
        <v>0</v>
      </c>
      <c r="T657">
        <v>0</v>
      </c>
      <c r="U657">
        <v>15.723333</v>
      </c>
      <c r="V657">
        <v>6588.0766659999999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2665370</v>
      </c>
      <c r="B658">
        <v>1</v>
      </c>
      <c r="C658" t="s">
        <v>76</v>
      </c>
      <c r="D658" t="s">
        <v>89</v>
      </c>
      <c r="E658" t="s">
        <v>144</v>
      </c>
      <c r="F658" t="s">
        <v>2053</v>
      </c>
      <c r="G658" t="s">
        <v>260</v>
      </c>
      <c r="H658" t="s">
        <v>46</v>
      </c>
      <c r="I658" t="s">
        <v>129</v>
      </c>
      <c r="J658" t="s">
        <v>130</v>
      </c>
      <c r="K658" t="s">
        <v>141</v>
      </c>
      <c r="L658" t="s">
        <v>2054</v>
      </c>
      <c r="M658" t="s">
        <v>2055</v>
      </c>
      <c r="N658">
        <v>5.4783333330000001</v>
      </c>
      <c r="O658">
        <v>0</v>
      </c>
      <c r="P658">
        <v>28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153.39333300000001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2665473</v>
      </c>
      <c r="B659">
        <v>1</v>
      </c>
      <c r="C659" t="s">
        <v>76</v>
      </c>
      <c r="D659" t="s">
        <v>79</v>
      </c>
      <c r="E659" t="s">
        <v>126</v>
      </c>
      <c r="F659" t="s">
        <v>2056</v>
      </c>
      <c r="G659" t="s">
        <v>140</v>
      </c>
      <c r="H659" t="s">
        <v>47</v>
      </c>
      <c r="I659" t="s">
        <v>129</v>
      </c>
      <c r="J659" t="s">
        <v>130</v>
      </c>
      <c r="K659" t="s">
        <v>141</v>
      </c>
      <c r="L659" t="s">
        <v>2057</v>
      </c>
      <c r="M659" t="s">
        <v>2058</v>
      </c>
      <c r="N659">
        <v>5.3311111110000002</v>
      </c>
      <c r="O659">
        <v>13</v>
      </c>
      <c r="P659">
        <v>2859</v>
      </c>
      <c r="Q659">
        <v>0</v>
      </c>
      <c r="R659">
        <v>0</v>
      </c>
      <c r="S659">
        <v>0</v>
      </c>
      <c r="T659">
        <v>0</v>
      </c>
      <c r="U659">
        <v>69.304444000000004</v>
      </c>
      <c r="V659">
        <v>15241.646666000001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2665362</v>
      </c>
      <c r="B660">
        <v>1</v>
      </c>
      <c r="C660" t="s">
        <v>76</v>
      </c>
      <c r="D660" t="s">
        <v>84</v>
      </c>
      <c r="E660" t="s">
        <v>126</v>
      </c>
      <c r="F660" t="s">
        <v>1398</v>
      </c>
      <c r="G660" t="s">
        <v>567</v>
      </c>
      <c r="H660" t="s">
        <v>47</v>
      </c>
      <c r="I660" t="s">
        <v>129</v>
      </c>
      <c r="J660" t="s">
        <v>130</v>
      </c>
      <c r="K660" t="s">
        <v>141</v>
      </c>
      <c r="L660" t="s">
        <v>2059</v>
      </c>
      <c r="M660" t="s">
        <v>2060</v>
      </c>
      <c r="N660">
        <v>0.30055555499999997</v>
      </c>
      <c r="O660">
        <v>16</v>
      </c>
      <c r="P660">
        <v>661</v>
      </c>
      <c r="Q660">
        <v>0</v>
      </c>
      <c r="R660">
        <v>0</v>
      </c>
      <c r="S660">
        <v>0</v>
      </c>
      <c r="T660">
        <v>0</v>
      </c>
      <c r="U660">
        <v>4.8088889999999997</v>
      </c>
      <c r="V660">
        <v>198.66722200000001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2665367</v>
      </c>
      <c r="B661">
        <v>1</v>
      </c>
      <c r="C661" t="s">
        <v>77</v>
      </c>
      <c r="D661" t="s">
        <v>113</v>
      </c>
      <c r="E661" t="s">
        <v>144</v>
      </c>
      <c r="F661" t="s">
        <v>2061</v>
      </c>
      <c r="G661" t="s">
        <v>406</v>
      </c>
      <c r="H661" t="s">
        <v>46</v>
      </c>
      <c r="I661" t="s">
        <v>129</v>
      </c>
      <c r="J661" t="s">
        <v>130</v>
      </c>
      <c r="K661" t="s">
        <v>131</v>
      </c>
      <c r="L661" t="s">
        <v>2062</v>
      </c>
      <c r="M661" t="s">
        <v>2063</v>
      </c>
      <c r="N661">
        <v>4.2261111109999998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59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249.34055599999999</v>
      </c>
    </row>
    <row r="662" spans="1:26" x14ac:dyDescent="0.3">
      <c r="A662">
        <v>2665364</v>
      </c>
      <c r="B662">
        <v>1</v>
      </c>
      <c r="C662" t="s">
        <v>76</v>
      </c>
      <c r="D662" t="s">
        <v>88</v>
      </c>
      <c r="E662" t="s">
        <v>134</v>
      </c>
      <c r="F662" t="s">
        <v>2064</v>
      </c>
      <c r="G662" t="s">
        <v>240</v>
      </c>
      <c r="H662" t="s">
        <v>46</v>
      </c>
      <c r="I662" t="s">
        <v>129</v>
      </c>
      <c r="J662" t="s">
        <v>130</v>
      </c>
      <c r="K662" t="s">
        <v>131</v>
      </c>
      <c r="L662" t="s">
        <v>2065</v>
      </c>
      <c r="M662" t="s">
        <v>2066</v>
      </c>
      <c r="N662">
        <v>1.748611111</v>
      </c>
      <c r="O662">
        <v>0</v>
      </c>
      <c r="P662">
        <v>68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118.905556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2665363</v>
      </c>
      <c r="B663">
        <v>1</v>
      </c>
      <c r="C663" t="s">
        <v>76</v>
      </c>
      <c r="D663" t="s">
        <v>89</v>
      </c>
      <c r="E663" t="s">
        <v>134</v>
      </c>
      <c r="F663" t="s">
        <v>2067</v>
      </c>
      <c r="G663" t="s">
        <v>260</v>
      </c>
      <c r="H663" t="s">
        <v>46</v>
      </c>
      <c r="I663" t="s">
        <v>129</v>
      </c>
      <c r="J663" t="s">
        <v>130</v>
      </c>
      <c r="K663" t="s">
        <v>141</v>
      </c>
      <c r="L663" t="s">
        <v>2068</v>
      </c>
      <c r="M663" t="s">
        <v>2069</v>
      </c>
      <c r="N663">
        <v>0.518055555</v>
      </c>
      <c r="O663">
        <v>0</v>
      </c>
      <c r="P663">
        <v>511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264.72638899999998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2665365</v>
      </c>
      <c r="B664">
        <v>1</v>
      </c>
      <c r="C664" t="s">
        <v>76</v>
      </c>
      <c r="D664" t="s">
        <v>79</v>
      </c>
      <c r="E664" t="s">
        <v>134</v>
      </c>
      <c r="F664" t="s">
        <v>2070</v>
      </c>
      <c r="G664" t="s">
        <v>260</v>
      </c>
      <c r="H664" t="s">
        <v>46</v>
      </c>
      <c r="I664" t="s">
        <v>129</v>
      </c>
      <c r="J664" t="s">
        <v>130</v>
      </c>
      <c r="K664" t="s">
        <v>141</v>
      </c>
      <c r="L664" t="s">
        <v>2071</v>
      </c>
      <c r="M664" t="s">
        <v>2072</v>
      </c>
      <c r="N664">
        <v>2.2933333330000001</v>
      </c>
      <c r="O664">
        <v>0</v>
      </c>
      <c r="P664">
        <v>206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472.42666700000001</v>
      </c>
      <c r="W664">
        <v>0</v>
      </c>
      <c r="X664">
        <v>0</v>
      </c>
      <c r="Y664">
        <v>0</v>
      </c>
      <c r="Z664">
        <v>0</v>
      </c>
    </row>
    <row r="665" spans="1:26" x14ac:dyDescent="0.3">
      <c r="A665">
        <v>2665373</v>
      </c>
      <c r="B665">
        <v>1</v>
      </c>
      <c r="C665" t="s">
        <v>77</v>
      </c>
      <c r="D665" t="s">
        <v>114</v>
      </c>
      <c r="E665" t="s">
        <v>126</v>
      </c>
      <c r="F665" t="s">
        <v>2073</v>
      </c>
      <c r="G665" t="s">
        <v>128</v>
      </c>
      <c r="H665" t="s">
        <v>47</v>
      </c>
      <c r="I665" t="s">
        <v>129</v>
      </c>
      <c r="J665" t="s">
        <v>130</v>
      </c>
      <c r="K665" t="s">
        <v>131</v>
      </c>
      <c r="L665" t="s">
        <v>2074</v>
      </c>
      <c r="M665" t="s">
        <v>2075</v>
      </c>
      <c r="N665">
        <v>2.3880555550000002</v>
      </c>
      <c r="O665">
        <v>12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28.656666999999999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2665372</v>
      </c>
      <c r="B666">
        <v>1</v>
      </c>
      <c r="C666" t="s">
        <v>77</v>
      </c>
      <c r="D666" t="s">
        <v>113</v>
      </c>
      <c r="E666" t="s">
        <v>152</v>
      </c>
      <c r="F666" t="s">
        <v>363</v>
      </c>
      <c r="G666" t="s">
        <v>169</v>
      </c>
      <c r="H666" t="s">
        <v>47</v>
      </c>
      <c r="I666" t="s">
        <v>129</v>
      </c>
      <c r="J666" t="s">
        <v>130</v>
      </c>
      <c r="K666" t="s">
        <v>131</v>
      </c>
      <c r="L666" t="s">
        <v>2076</v>
      </c>
      <c r="M666" t="s">
        <v>2077</v>
      </c>
      <c r="N666">
        <v>0.101666666</v>
      </c>
      <c r="O666">
        <v>0</v>
      </c>
      <c r="P666">
        <v>0</v>
      </c>
      <c r="Q666">
        <v>21</v>
      </c>
      <c r="R666">
        <v>96</v>
      </c>
      <c r="S666">
        <v>12</v>
      </c>
      <c r="T666">
        <v>213</v>
      </c>
      <c r="U666">
        <v>0</v>
      </c>
      <c r="V666">
        <v>0</v>
      </c>
      <c r="W666">
        <v>2.1349999999999998</v>
      </c>
      <c r="X666">
        <v>9.76</v>
      </c>
      <c r="Y666">
        <v>1.22</v>
      </c>
      <c r="Z666">
        <v>21.655000000000001</v>
      </c>
    </row>
    <row r="667" spans="1:26" x14ac:dyDescent="0.3">
      <c r="A667">
        <v>2665383</v>
      </c>
      <c r="B667">
        <v>1</v>
      </c>
      <c r="C667" t="s">
        <v>76</v>
      </c>
      <c r="D667" t="s">
        <v>78</v>
      </c>
      <c r="E667" t="s">
        <v>325</v>
      </c>
      <c r="F667" t="s">
        <v>2078</v>
      </c>
      <c r="G667" t="s">
        <v>260</v>
      </c>
      <c r="H667" t="s">
        <v>47</v>
      </c>
      <c r="I667" t="s">
        <v>129</v>
      </c>
      <c r="J667" t="s">
        <v>130</v>
      </c>
      <c r="K667" t="s">
        <v>141</v>
      </c>
      <c r="L667" t="s">
        <v>2079</v>
      </c>
      <c r="M667" t="s">
        <v>2080</v>
      </c>
      <c r="N667">
        <v>3.6888888880000001</v>
      </c>
      <c r="O667">
        <v>5</v>
      </c>
      <c r="P667">
        <v>1933</v>
      </c>
      <c r="Q667">
        <v>0</v>
      </c>
      <c r="R667">
        <v>0</v>
      </c>
      <c r="S667">
        <v>0</v>
      </c>
      <c r="T667">
        <v>0</v>
      </c>
      <c r="U667">
        <v>18.444444000000001</v>
      </c>
      <c r="V667">
        <v>7130.6222209999996</v>
      </c>
      <c r="W667">
        <v>0</v>
      </c>
      <c r="X667">
        <v>0</v>
      </c>
      <c r="Y667">
        <v>0</v>
      </c>
      <c r="Z667">
        <v>0</v>
      </c>
    </row>
    <row r="668" spans="1:26" x14ac:dyDescent="0.3">
      <c r="A668">
        <v>2665374</v>
      </c>
      <c r="B668">
        <v>1</v>
      </c>
      <c r="C668" t="s">
        <v>77</v>
      </c>
      <c r="D668" t="s">
        <v>109</v>
      </c>
      <c r="E668" t="s">
        <v>152</v>
      </c>
      <c r="F668" t="s">
        <v>2081</v>
      </c>
      <c r="G668" t="s">
        <v>140</v>
      </c>
      <c r="H668" t="s">
        <v>47</v>
      </c>
      <c r="I668" t="s">
        <v>129</v>
      </c>
      <c r="J668" t="s">
        <v>130</v>
      </c>
      <c r="K668" t="s">
        <v>141</v>
      </c>
      <c r="L668" t="s">
        <v>2082</v>
      </c>
      <c r="M668" t="s">
        <v>2083</v>
      </c>
      <c r="N668">
        <v>5.6269444440000003</v>
      </c>
      <c r="O668">
        <v>39</v>
      </c>
      <c r="P668">
        <v>2246</v>
      </c>
      <c r="Q668">
        <v>2</v>
      </c>
      <c r="R668">
        <v>131</v>
      </c>
      <c r="S668">
        <v>29</v>
      </c>
      <c r="T668">
        <v>1467</v>
      </c>
      <c r="U668">
        <v>219.45083299999999</v>
      </c>
      <c r="V668">
        <v>12638.117221</v>
      </c>
      <c r="W668">
        <v>11.253888999999999</v>
      </c>
      <c r="X668">
        <v>737.12972200000002</v>
      </c>
      <c r="Y668">
        <v>163.181389</v>
      </c>
      <c r="Z668">
        <v>8254.7274990000005</v>
      </c>
    </row>
    <row r="669" spans="1:26" x14ac:dyDescent="0.3">
      <c r="A669">
        <v>2665378</v>
      </c>
      <c r="B669">
        <v>1</v>
      </c>
      <c r="C669" t="s">
        <v>76</v>
      </c>
      <c r="D669" t="s">
        <v>95</v>
      </c>
      <c r="E669" t="s">
        <v>134</v>
      </c>
      <c r="F669" t="s">
        <v>2084</v>
      </c>
      <c r="G669" t="s">
        <v>260</v>
      </c>
      <c r="H669" t="s">
        <v>46</v>
      </c>
      <c r="I669" t="s">
        <v>129</v>
      </c>
      <c r="J669" t="s">
        <v>130</v>
      </c>
      <c r="K669" t="s">
        <v>141</v>
      </c>
      <c r="L669" t="s">
        <v>2085</v>
      </c>
      <c r="M669" t="s">
        <v>2086</v>
      </c>
      <c r="N669">
        <v>8.2816666659999996</v>
      </c>
      <c r="O669">
        <v>0</v>
      </c>
      <c r="P669">
        <v>0</v>
      </c>
      <c r="Q669">
        <v>0</v>
      </c>
      <c r="R669">
        <v>51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422.36500000000001</v>
      </c>
      <c r="Y669">
        <v>0</v>
      </c>
      <c r="Z669">
        <v>0</v>
      </c>
    </row>
    <row r="670" spans="1:26" x14ac:dyDescent="0.3">
      <c r="A670">
        <v>2665384</v>
      </c>
      <c r="B670">
        <v>1</v>
      </c>
      <c r="C670" t="s">
        <v>77</v>
      </c>
      <c r="D670" t="s">
        <v>108</v>
      </c>
      <c r="E670" t="s">
        <v>144</v>
      </c>
      <c r="F670" t="s">
        <v>2087</v>
      </c>
      <c r="G670" t="s">
        <v>136</v>
      </c>
      <c r="H670" t="s">
        <v>46</v>
      </c>
      <c r="I670" t="s">
        <v>129</v>
      </c>
      <c r="J670" t="s">
        <v>130</v>
      </c>
      <c r="K670" t="s">
        <v>131</v>
      </c>
      <c r="L670" t="s">
        <v>2088</v>
      </c>
      <c r="M670" t="s">
        <v>2089</v>
      </c>
      <c r="N670">
        <v>4.5533333330000003</v>
      </c>
      <c r="O670">
        <v>0</v>
      </c>
      <c r="P670">
        <v>0</v>
      </c>
      <c r="Q670">
        <v>0</v>
      </c>
      <c r="R670">
        <v>21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95.62</v>
      </c>
      <c r="Y670">
        <v>0</v>
      </c>
      <c r="Z670">
        <v>0</v>
      </c>
    </row>
    <row r="671" spans="1:26" x14ac:dyDescent="0.3">
      <c r="A671">
        <v>2665385</v>
      </c>
      <c r="B671">
        <v>1</v>
      </c>
      <c r="C671" t="s">
        <v>76</v>
      </c>
      <c r="D671" t="s">
        <v>88</v>
      </c>
      <c r="E671" t="s">
        <v>126</v>
      </c>
      <c r="F671" t="s">
        <v>2090</v>
      </c>
      <c r="G671" t="s">
        <v>260</v>
      </c>
      <c r="H671" t="s">
        <v>47</v>
      </c>
      <c r="I671" t="s">
        <v>129</v>
      </c>
      <c r="J671" t="s">
        <v>130</v>
      </c>
      <c r="K671" t="s">
        <v>141</v>
      </c>
      <c r="L671" t="s">
        <v>2091</v>
      </c>
      <c r="M671" t="s">
        <v>2092</v>
      </c>
      <c r="N671">
        <v>6.2652777769999997</v>
      </c>
      <c r="O671">
        <v>0</v>
      </c>
      <c r="P671">
        <v>29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181.69305600000001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2665386</v>
      </c>
      <c r="B672">
        <v>1</v>
      </c>
      <c r="C672" t="s">
        <v>76</v>
      </c>
      <c r="D672" t="s">
        <v>78</v>
      </c>
      <c r="E672" t="s">
        <v>210</v>
      </c>
      <c r="F672" t="s">
        <v>2093</v>
      </c>
      <c r="G672" t="s">
        <v>290</v>
      </c>
      <c r="H672" t="s">
        <v>46</v>
      </c>
      <c r="I672" t="s">
        <v>129</v>
      </c>
      <c r="J672" t="s">
        <v>130</v>
      </c>
      <c r="K672" t="s">
        <v>131</v>
      </c>
      <c r="L672" t="s">
        <v>2094</v>
      </c>
      <c r="M672" t="s">
        <v>2095</v>
      </c>
      <c r="N672">
        <v>1.2613888879999999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1.2613890000000001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2665387</v>
      </c>
      <c r="B673">
        <v>1</v>
      </c>
      <c r="C673" t="s">
        <v>77</v>
      </c>
      <c r="D673" t="s">
        <v>124</v>
      </c>
      <c r="E673" t="s">
        <v>156</v>
      </c>
      <c r="F673" t="s">
        <v>2096</v>
      </c>
      <c r="G673" t="s">
        <v>260</v>
      </c>
      <c r="H673" t="s">
        <v>47</v>
      </c>
      <c r="I673" t="s">
        <v>129</v>
      </c>
      <c r="J673" t="s">
        <v>130</v>
      </c>
      <c r="K673" t="s">
        <v>141</v>
      </c>
      <c r="L673" t="s">
        <v>2097</v>
      </c>
      <c r="M673" t="s">
        <v>2098</v>
      </c>
      <c r="N673">
        <v>6.2883333329999997</v>
      </c>
      <c r="O673">
        <v>11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69.171666999999999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2665388</v>
      </c>
      <c r="B674">
        <v>1</v>
      </c>
      <c r="C674" t="s">
        <v>77</v>
      </c>
      <c r="D674" t="s">
        <v>116</v>
      </c>
      <c r="E674" t="s">
        <v>126</v>
      </c>
      <c r="F674" t="s">
        <v>2099</v>
      </c>
      <c r="G674" t="s">
        <v>169</v>
      </c>
      <c r="H674" t="s">
        <v>47</v>
      </c>
      <c r="I674" t="s">
        <v>129</v>
      </c>
      <c r="J674" t="s">
        <v>130</v>
      </c>
      <c r="K674" t="s">
        <v>131</v>
      </c>
      <c r="L674" t="s">
        <v>2100</v>
      </c>
      <c r="M674" t="s">
        <v>2101</v>
      </c>
      <c r="N674">
        <v>0.17222222200000001</v>
      </c>
      <c r="O674">
        <v>1</v>
      </c>
      <c r="P674">
        <v>348</v>
      </c>
      <c r="Q674">
        <v>0</v>
      </c>
      <c r="R674">
        <v>0</v>
      </c>
      <c r="S674">
        <v>0</v>
      </c>
      <c r="T674">
        <v>0</v>
      </c>
      <c r="U674">
        <v>0.17222199999999999</v>
      </c>
      <c r="V674">
        <v>59.933332999999998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2665392</v>
      </c>
      <c r="B675">
        <v>1</v>
      </c>
      <c r="C675" t="s">
        <v>77</v>
      </c>
      <c r="D675" t="s">
        <v>112</v>
      </c>
      <c r="E675" t="s">
        <v>134</v>
      </c>
      <c r="F675" t="s">
        <v>2102</v>
      </c>
      <c r="G675" t="s">
        <v>140</v>
      </c>
      <c r="H675" t="s">
        <v>46</v>
      </c>
      <c r="I675" t="s">
        <v>129</v>
      </c>
      <c r="J675" t="s">
        <v>130</v>
      </c>
      <c r="K675" t="s">
        <v>141</v>
      </c>
      <c r="L675" t="s">
        <v>2103</v>
      </c>
      <c r="M675" t="s">
        <v>2104</v>
      </c>
      <c r="N675">
        <v>5.5433333329999996</v>
      </c>
      <c r="O675">
        <v>0</v>
      </c>
      <c r="P675">
        <v>0</v>
      </c>
      <c r="Q675">
        <v>0</v>
      </c>
      <c r="R675">
        <v>756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4190.76</v>
      </c>
      <c r="Y675">
        <v>0</v>
      </c>
      <c r="Z675">
        <v>0</v>
      </c>
    </row>
    <row r="676" spans="1:26" x14ac:dyDescent="0.3">
      <c r="A676">
        <v>2665393</v>
      </c>
      <c r="B676">
        <v>1</v>
      </c>
      <c r="C676" t="s">
        <v>76</v>
      </c>
      <c r="D676" t="s">
        <v>99</v>
      </c>
      <c r="E676" t="s">
        <v>156</v>
      </c>
      <c r="F676" t="s">
        <v>2105</v>
      </c>
      <c r="G676" t="s">
        <v>140</v>
      </c>
      <c r="H676" t="s">
        <v>47</v>
      </c>
      <c r="I676" t="s">
        <v>129</v>
      </c>
      <c r="J676" t="s">
        <v>130</v>
      </c>
      <c r="K676" t="s">
        <v>141</v>
      </c>
      <c r="L676" t="s">
        <v>2106</v>
      </c>
      <c r="M676" t="s">
        <v>2107</v>
      </c>
      <c r="N676">
        <v>5.5133333330000003</v>
      </c>
      <c r="O676">
        <v>29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159.88666699999999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2665314</v>
      </c>
      <c r="B677">
        <v>2</v>
      </c>
      <c r="C677" t="s">
        <v>76</v>
      </c>
      <c r="D677" t="s">
        <v>105</v>
      </c>
      <c r="E677" t="s">
        <v>134</v>
      </c>
      <c r="F677" t="s">
        <v>2108</v>
      </c>
      <c r="G677" t="s">
        <v>136</v>
      </c>
      <c r="H677" t="s">
        <v>46</v>
      </c>
      <c r="I677" t="s">
        <v>129</v>
      </c>
      <c r="J677" t="s">
        <v>130</v>
      </c>
      <c r="K677" t="s">
        <v>131</v>
      </c>
      <c r="L677" t="s">
        <v>1977</v>
      </c>
      <c r="M677" t="s">
        <v>2109</v>
      </c>
      <c r="N677">
        <v>1.073611111</v>
      </c>
      <c r="O677">
        <v>0</v>
      </c>
      <c r="P677">
        <v>0</v>
      </c>
      <c r="Q677">
        <v>0</v>
      </c>
      <c r="R677">
        <v>241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258.74027799999999</v>
      </c>
      <c r="Y677">
        <v>0</v>
      </c>
      <c r="Z677">
        <v>0</v>
      </c>
    </row>
    <row r="678" spans="1:26" x14ac:dyDescent="0.3">
      <c r="A678">
        <v>2665399</v>
      </c>
      <c r="B678">
        <v>1</v>
      </c>
      <c r="C678" t="s">
        <v>77</v>
      </c>
      <c r="D678" t="s">
        <v>113</v>
      </c>
      <c r="E678" t="s">
        <v>152</v>
      </c>
      <c r="F678" t="s">
        <v>363</v>
      </c>
      <c r="G678" t="s">
        <v>169</v>
      </c>
      <c r="H678" t="s">
        <v>47</v>
      </c>
      <c r="I678" t="s">
        <v>129</v>
      </c>
      <c r="J678" t="s">
        <v>130</v>
      </c>
      <c r="K678" t="s">
        <v>131</v>
      </c>
      <c r="L678" t="s">
        <v>2110</v>
      </c>
      <c r="M678" t="s">
        <v>2111</v>
      </c>
      <c r="N678">
        <v>0.28416666600000001</v>
      </c>
      <c r="O678">
        <v>0</v>
      </c>
      <c r="P678">
        <v>0</v>
      </c>
      <c r="Q678">
        <v>21</v>
      </c>
      <c r="R678">
        <v>96</v>
      </c>
      <c r="S678">
        <v>12</v>
      </c>
      <c r="T678">
        <v>213</v>
      </c>
      <c r="U678">
        <v>0</v>
      </c>
      <c r="V678">
        <v>0</v>
      </c>
      <c r="W678">
        <v>5.9675000000000002</v>
      </c>
      <c r="X678">
        <v>27.28</v>
      </c>
      <c r="Y678">
        <v>3.41</v>
      </c>
      <c r="Z678">
        <v>60.527500000000003</v>
      </c>
    </row>
    <row r="679" spans="1:26" x14ac:dyDescent="0.3">
      <c r="A679">
        <v>2665401</v>
      </c>
      <c r="B679">
        <v>1</v>
      </c>
      <c r="C679" t="s">
        <v>76</v>
      </c>
      <c r="D679" t="s">
        <v>91</v>
      </c>
      <c r="E679" t="s">
        <v>172</v>
      </c>
      <c r="F679" t="s">
        <v>1897</v>
      </c>
      <c r="G679" t="s">
        <v>146</v>
      </c>
      <c r="H679" t="s">
        <v>46</v>
      </c>
      <c r="I679" t="s">
        <v>129</v>
      </c>
      <c r="J679" t="s">
        <v>130</v>
      </c>
      <c r="K679" t="s">
        <v>131</v>
      </c>
      <c r="L679" t="s">
        <v>2112</v>
      </c>
      <c r="M679" t="s">
        <v>2113</v>
      </c>
      <c r="N679">
        <v>1.716111111</v>
      </c>
      <c r="O679">
        <v>0</v>
      </c>
      <c r="P679">
        <v>25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42.902777999999998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2665408</v>
      </c>
      <c r="B680">
        <v>1</v>
      </c>
      <c r="C680" t="s">
        <v>77</v>
      </c>
      <c r="D680" t="s">
        <v>124</v>
      </c>
      <c r="E680" t="s">
        <v>126</v>
      </c>
      <c r="F680" t="s">
        <v>2114</v>
      </c>
      <c r="G680" t="s">
        <v>506</v>
      </c>
      <c r="H680" t="s">
        <v>47</v>
      </c>
      <c r="I680" t="s">
        <v>129</v>
      </c>
      <c r="J680" t="s">
        <v>130</v>
      </c>
      <c r="K680" t="s">
        <v>131</v>
      </c>
      <c r="L680" t="s">
        <v>2115</v>
      </c>
      <c r="M680" t="s">
        <v>2116</v>
      </c>
      <c r="N680">
        <v>7.0816666660000003</v>
      </c>
      <c r="O680">
        <v>0</v>
      </c>
      <c r="P680">
        <v>156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1104.74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2665403</v>
      </c>
      <c r="B681">
        <v>1</v>
      </c>
      <c r="C681" t="s">
        <v>77</v>
      </c>
      <c r="D681" t="s">
        <v>109</v>
      </c>
      <c r="E681" t="s">
        <v>126</v>
      </c>
      <c r="F681" t="s">
        <v>2117</v>
      </c>
      <c r="G681" t="s">
        <v>140</v>
      </c>
      <c r="H681" t="s">
        <v>47</v>
      </c>
      <c r="I681" t="s">
        <v>129</v>
      </c>
      <c r="J681" t="s">
        <v>130</v>
      </c>
      <c r="K681" t="s">
        <v>141</v>
      </c>
      <c r="L681" t="s">
        <v>2118</v>
      </c>
      <c r="M681" t="s">
        <v>2119</v>
      </c>
      <c r="N681">
        <v>3.4097222220000001</v>
      </c>
      <c r="O681">
        <v>0</v>
      </c>
      <c r="P681">
        <v>517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1762.8263890000001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2665407</v>
      </c>
      <c r="B682">
        <v>1</v>
      </c>
      <c r="C682" t="s">
        <v>76</v>
      </c>
      <c r="D682" t="s">
        <v>96</v>
      </c>
      <c r="E682" t="s">
        <v>126</v>
      </c>
      <c r="F682" t="s">
        <v>2120</v>
      </c>
      <c r="G682" t="s">
        <v>260</v>
      </c>
      <c r="H682" t="s">
        <v>47</v>
      </c>
      <c r="I682" t="s">
        <v>129</v>
      </c>
      <c r="J682" t="s">
        <v>130</v>
      </c>
      <c r="K682" t="s">
        <v>141</v>
      </c>
      <c r="L682" t="s">
        <v>2121</v>
      </c>
      <c r="M682" t="s">
        <v>2122</v>
      </c>
      <c r="N682">
        <v>2.6797222220000001</v>
      </c>
      <c r="O682">
        <v>0</v>
      </c>
      <c r="P682">
        <v>216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578.82000000000005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2665409</v>
      </c>
      <c r="B683">
        <v>1</v>
      </c>
      <c r="C683" t="s">
        <v>76</v>
      </c>
      <c r="D683" t="s">
        <v>99</v>
      </c>
      <c r="E683" t="s">
        <v>156</v>
      </c>
      <c r="F683" t="s">
        <v>2123</v>
      </c>
      <c r="G683" t="s">
        <v>140</v>
      </c>
      <c r="H683" t="s">
        <v>47</v>
      </c>
      <c r="I683" t="s">
        <v>129</v>
      </c>
      <c r="J683" t="s">
        <v>130</v>
      </c>
      <c r="K683" t="s">
        <v>141</v>
      </c>
      <c r="L683" t="s">
        <v>2124</v>
      </c>
      <c r="M683" t="s">
        <v>2125</v>
      </c>
      <c r="N683">
        <v>5.2708333329999997</v>
      </c>
      <c r="O683">
        <v>19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100.145833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2665410</v>
      </c>
      <c r="B684">
        <v>1</v>
      </c>
      <c r="C684" t="s">
        <v>77</v>
      </c>
      <c r="D684" t="s">
        <v>113</v>
      </c>
      <c r="E684" t="s">
        <v>126</v>
      </c>
      <c r="F684" t="s">
        <v>2126</v>
      </c>
      <c r="G684" t="s">
        <v>169</v>
      </c>
      <c r="H684" t="s">
        <v>47</v>
      </c>
      <c r="I684" t="s">
        <v>247</v>
      </c>
      <c r="J684" t="s">
        <v>130</v>
      </c>
      <c r="K684" t="s">
        <v>131</v>
      </c>
      <c r="L684" t="s">
        <v>2127</v>
      </c>
      <c r="M684" t="s">
        <v>2128</v>
      </c>
      <c r="N684">
        <v>8.6111109999999994E-3</v>
      </c>
      <c r="O684">
        <v>0</v>
      </c>
      <c r="P684">
        <v>0</v>
      </c>
      <c r="Q684">
        <v>1</v>
      </c>
      <c r="R684">
        <v>0</v>
      </c>
      <c r="S684">
        <v>10</v>
      </c>
      <c r="T684">
        <v>422</v>
      </c>
      <c r="U684">
        <v>0</v>
      </c>
      <c r="V684">
        <v>0</v>
      </c>
      <c r="W684">
        <v>8.6110000000000006E-3</v>
      </c>
      <c r="X684">
        <v>0</v>
      </c>
      <c r="Y684">
        <v>8.6110999999999993E-2</v>
      </c>
      <c r="Z684">
        <v>3.6338889999999999</v>
      </c>
    </row>
    <row r="685" spans="1:26" x14ac:dyDescent="0.3">
      <c r="A685">
        <v>2665416</v>
      </c>
      <c r="B685">
        <v>1</v>
      </c>
      <c r="C685" t="s">
        <v>76</v>
      </c>
      <c r="D685" t="s">
        <v>101</v>
      </c>
      <c r="E685" t="s">
        <v>172</v>
      </c>
      <c r="F685" t="s">
        <v>2129</v>
      </c>
      <c r="G685" t="s">
        <v>136</v>
      </c>
      <c r="H685" t="s">
        <v>46</v>
      </c>
      <c r="I685" t="s">
        <v>129</v>
      </c>
      <c r="J685" t="s">
        <v>130</v>
      </c>
      <c r="K685" t="s">
        <v>131</v>
      </c>
      <c r="L685" t="s">
        <v>2130</v>
      </c>
      <c r="M685" t="s">
        <v>2131</v>
      </c>
      <c r="N685">
        <v>0.49138888800000002</v>
      </c>
      <c r="O685">
        <v>0</v>
      </c>
      <c r="P685">
        <v>40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19.655556000000001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2665414</v>
      </c>
      <c r="B686">
        <v>1</v>
      </c>
      <c r="C686" t="s">
        <v>76</v>
      </c>
      <c r="D686" t="s">
        <v>78</v>
      </c>
      <c r="E686" t="s">
        <v>134</v>
      </c>
      <c r="F686" t="s">
        <v>2132</v>
      </c>
      <c r="G686" t="s">
        <v>140</v>
      </c>
      <c r="H686" t="s">
        <v>46</v>
      </c>
      <c r="I686" t="s">
        <v>129</v>
      </c>
      <c r="J686" t="s">
        <v>130</v>
      </c>
      <c r="K686" t="s">
        <v>141</v>
      </c>
      <c r="L686" t="s">
        <v>2133</v>
      </c>
      <c r="M686" t="s">
        <v>2134</v>
      </c>
      <c r="N686">
        <v>0.63472222199999995</v>
      </c>
      <c r="O686">
        <v>0</v>
      </c>
      <c r="P686">
        <v>135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85.6875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2665412</v>
      </c>
      <c r="B687">
        <v>1</v>
      </c>
      <c r="C687" t="s">
        <v>76</v>
      </c>
      <c r="D687" t="s">
        <v>78</v>
      </c>
      <c r="E687" t="s">
        <v>134</v>
      </c>
      <c r="F687" t="s">
        <v>2135</v>
      </c>
      <c r="G687" t="s">
        <v>140</v>
      </c>
      <c r="H687" t="s">
        <v>46</v>
      </c>
      <c r="I687" t="s">
        <v>129</v>
      </c>
      <c r="J687" t="s">
        <v>130</v>
      </c>
      <c r="K687" t="s">
        <v>141</v>
      </c>
      <c r="L687" t="s">
        <v>2136</v>
      </c>
      <c r="M687" t="s">
        <v>2137</v>
      </c>
      <c r="N687">
        <v>2.664722222</v>
      </c>
      <c r="O687">
        <v>0</v>
      </c>
      <c r="P687">
        <v>308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820.73444400000005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2665480</v>
      </c>
      <c r="B688">
        <v>1</v>
      </c>
      <c r="C688" t="s">
        <v>77</v>
      </c>
      <c r="D688" t="s">
        <v>119</v>
      </c>
      <c r="E688" t="s">
        <v>152</v>
      </c>
      <c r="F688" t="s">
        <v>2138</v>
      </c>
      <c r="G688" t="s">
        <v>260</v>
      </c>
      <c r="H688" t="s">
        <v>47</v>
      </c>
      <c r="I688" t="s">
        <v>129</v>
      </c>
      <c r="J688" t="s">
        <v>130</v>
      </c>
      <c r="K688" t="s">
        <v>141</v>
      </c>
      <c r="L688" t="s">
        <v>2139</v>
      </c>
      <c r="M688" t="s">
        <v>2140</v>
      </c>
      <c r="N688">
        <v>10.060833333</v>
      </c>
      <c r="O688">
        <v>128</v>
      </c>
      <c r="P688">
        <v>1422</v>
      </c>
      <c r="Q688">
        <v>0</v>
      </c>
      <c r="R688">
        <v>0</v>
      </c>
      <c r="S688">
        <v>23</v>
      </c>
      <c r="T688">
        <v>243</v>
      </c>
      <c r="U688">
        <v>1287.7866670000001</v>
      </c>
      <c r="V688">
        <v>14306.504999999999</v>
      </c>
      <c r="W688">
        <v>0</v>
      </c>
      <c r="X688">
        <v>0</v>
      </c>
      <c r="Y688">
        <v>231.39916700000001</v>
      </c>
      <c r="Z688">
        <v>2444.7824999999998</v>
      </c>
    </row>
    <row r="689" spans="1:26" x14ac:dyDescent="0.3">
      <c r="A689">
        <v>2665422</v>
      </c>
      <c r="B689">
        <v>1</v>
      </c>
      <c r="C689" t="s">
        <v>77</v>
      </c>
      <c r="D689" t="s">
        <v>119</v>
      </c>
      <c r="E689" t="s">
        <v>152</v>
      </c>
      <c r="F689" t="s">
        <v>1392</v>
      </c>
      <c r="G689" t="s">
        <v>260</v>
      </c>
      <c r="H689" t="s">
        <v>47</v>
      </c>
      <c r="I689" t="s">
        <v>129</v>
      </c>
      <c r="J689" t="s">
        <v>130</v>
      </c>
      <c r="K689" t="s">
        <v>141</v>
      </c>
      <c r="L689" t="s">
        <v>2141</v>
      </c>
      <c r="M689" t="s">
        <v>2142</v>
      </c>
      <c r="N689">
        <v>10.058333333</v>
      </c>
      <c r="O689">
        <v>157</v>
      </c>
      <c r="P689">
        <v>675</v>
      </c>
      <c r="Q689">
        <v>46</v>
      </c>
      <c r="R689">
        <v>0</v>
      </c>
      <c r="S689">
        <v>276</v>
      </c>
      <c r="T689">
        <v>555</v>
      </c>
      <c r="U689">
        <v>1579.1583330000001</v>
      </c>
      <c r="V689">
        <v>6789.375</v>
      </c>
      <c r="W689">
        <v>462.683333</v>
      </c>
      <c r="X689">
        <v>0</v>
      </c>
      <c r="Y689">
        <v>2776.1</v>
      </c>
      <c r="Z689">
        <v>5582.375</v>
      </c>
    </row>
    <row r="690" spans="1:26" x14ac:dyDescent="0.3">
      <c r="A690">
        <v>2665428</v>
      </c>
      <c r="B690">
        <v>1</v>
      </c>
      <c r="C690" t="s">
        <v>76</v>
      </c>
      <c r="D690" t="s">
        <v>99</v>
      </c>
      <c r="E690" t="s">
        <v>126</v>
      </c>
      <c r="F690" t="s">
        <v>2143</v>
      </c>
      <c r="G690" t="s">
        <v>128</v>
      </c>
      <c r="H690" t="s">
        <v>47</v>
      </c>
      <c r="I690" t="s">
        <v>129</v>
      </c>
      <c r="J690" t="s">
        <v>130</v>
      </c>
      <c r="K690" t="s">
        <v>131</v>
      </c>
      <c r="L690" t="s">
        <v>2144</v>
      </c>
      <c r="M690" t="s">
        <v>2145</v>
      </c>
      <c r="N690">
        <v>1.5280555549999999</v>
      </c>
      <c r="O690">
        <v>0</v>
      </c>
      <c r="P690">
        <v>190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290.330555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2665427</v>
      </c>
      <c r="B691">
        <v>1</v>
      </c>
      <c r="C691" t="s">
        <v>76</v>
      </c>
      <c r="D691" t="s">
        <v>80</v>
      </c>
      <c r="E691" t="s">
        <v>210</v>
      </c>
      <c r="F691" t="s">
        <v>2146</v>
      </c>
      <c r="G691" t="s">
        <v>290</v>
      </c>
      <c r="H691" t="s">
        <v>46</v>
      </c>
      <c r="I691" t="s">
        <v>129</v>
      </c>
      <c r="J691" t="s">
        <v>130</v>
      </c>
      <c r="K691" t="s">
        <v>131</v>
      </c>
      <c r="L691" t="s">
        <v>2147</v>
      </c>
      <c r="M691" t="s">
        <v>2148</v>
      </c>
      <c r="N691">
        <v>1.8869444440000001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1.886944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2665429</v>
      </c>
      <c r="B692">
        <v>1</v>
      </c>
      <c r="C692" t="s">
        <v>76</v>
      </c>
      <c r="D692" t="s">
        <v>97</v>
      </c>
      <c r="E692" t="s">
        <v>126</v>
      </c>
      <c r="F692" t="s">
        <v>2149</v>
      </c>
      <c r="G692" t="s">
        <v>169</v>
      </c>
      <c r="H692" t="s">
        <v>47</v>
      </c>
      <c r="I692" t="s">
        <v>129</v>
      </c>
      <c r="J692" t="s">
        <v>130</v>
      </c>
      <c r="K692" t="s">
        <v>131</v>
      </c>
      <c r="L692" t="s">
        <v>2150</v>
      </c>
      <c r="M692" t="s">
        <v>2151</v>
      </c>
      <c r="N692">
        <v>1.2194444440000001</v>
      </c>
      <c r="O692">
        <v>1</v>
      </c>
      <c r="P692">
        <v>4007</v>
      </c>
      <c r="Q692">
        <v>0</v>
      </c>
      <c r="R692">
        <v>0</v>
      </c>
      <c r="S692">
        <v>0</v>
      </c>
      <c r="T692">
        <v>0</v>
      </c>
      <c r="U692">
        <v>1.219444</v>
      </c>
      <c r="V692">
        <v>4886.3138870000002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2665430</v>
      </c>
      <c r="B693">
        <v>1</v>
      </c>
      <c r="C693" t="s">
        <v>77</v>
      </c>
      <c r="D693" t="s">
        <v>108</v>
      </c>
      <c r="E693" t="s">
        <v>152</v>
      </c>
      <c r="F693" t="s">
        <v>2152</v>
      </c>
      <c r="G693" t="s">
        <v>169</v>
      </c>
      <c r="H693" t="s">
        <v>47</v>
      </c>
      <c r="I693" t="s">
        <v>129</v>
      </c>
      <c r="J693" t="s">
        <v>130</v>
      </c>
      <c r="K693" t="s">
        <v>131</v>
      </c>
      <c r="L693" t="s">
        <v>2153</v>
      </c>
      <c r="M693" t="s">
        <v>2154</v>
      </c>
      <c r="N693">
        <v>2.0669444440000002</v>
      </c>
      <c r="O693">
        <v>0</v>
      </c>
      <c r="P693">
        <v>0</v>
      </c>
      <c r="Q693">
        <v>61</v>
      </c>
      <c r="R693">
        <v>94</v>
      </c>
      <c r="S693">
        <v>0</v>
      </c>
      <c r="T693">
        <v>0</v>
      </c>
      <c r="U693">
        <v>0</v>
      </c>
      <c r="V693">
        <v>0</v>
      </c>
      <c r="W693">
        <v>126.083611</v>
      </c>
      <c r="X693">
        <v>194.292778</v>
      </c>
      <c r="Y693">
        <v>0</v>
      </c>
      <c r="Z693">
        <v>0</v>
      </c>
    </row>
    <row r="694" spans="1:26" x14ac:dyDescent="0.3">
      <c r="A694">
        <v>2665441</v>
      </c>
      <c r="B694">
        <v>1</v>
      </c>
      <c r="C694" t="s">
        <v>76</v>
      </c>
      <c r="D694" t="s">
        <v>89</v>
      </c>
      <c r="E694" t="s">
        <v>210</v>
      </c>
      <c r="F694" t="s">
        <v>2155</v>
      </c>
      <c r="G694" t="s">
        <v>212</v>
      </c>
      <c r="H694" t="s">
        <v>46</v>
      </c>
      <c r="I694" t="s">
        <v>129</v>
      </c>
      <c r="J694" t="s">
        <v>130</v>
      </c>
      <c r="K694" t="s">
        <v>131</v>
      </c>
      <c r="L694" t="s">
        <v>2156</v>
      </c>
      <c r="M694" t="s">
        <v>2157</v>
      </c>
      <c r="N694">
        <v>2.9855555549999999</v>
      </c>
      <c r="O694">
        <v>0</v>
      </c>
      <c r="P694">
        <v>7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20.898889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2665431</v>
      </c>
      <c r="B695">
        <v>1</v>
      </c>
      <c r="C695" t="s">
        <v>76</v>
      </c>
      <c r="D695" t="s">
        <v>99</v>
      </c>
      <c r="E695" t="s">
        <v>134</v>
      </c>
      <c r="F695" t="s">
        <v>309</v>
      </c>
      <c r="G695" t="s">
        <v>240</v>
      </c>
      <c r="H695" t="s">
        <v>46</v>
      </c>
      <c r="I695" t="s">
        <v>129</v>
      </c>
      <c r="J695" t="s">
        <v>130</v>
      </c>
      <c r="K695" t="s">
        <v>131</v>
      </c>
      <c r="L695" t="s">
        <v>2158</v>
      </c>
      <c r="M695" t="s">
        <v>2159</v>
      </c>
      <c r="N695">
        <v>0.58805555499999995</v>
      </c>
      <c r="O695">
        <v>0</v>
      </c>
      <c r="P695">
        <v>144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84.68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2665416</v>
      </c>
      <c r="B696">
        <v>2</v>
      </c>
      <c r="C696" t="s">
        <v>76</v>
      </c>
      <c r="D696" t="s">
        <v>101</v>
      </c>
      <c r="E696" t="s">
        <v>134</v>
      </c>
      <c r="F696" t="s">
        <v>1918</v>
      </c>
      <c r="G696" t="s">
        <v>136</v>
      </c>
      <c r="H696" t="s">
        <v>46</v>
      </c>
      <c r="I696" t="s">
        <v>129</v>
      </c>
      <c r="J696" t="s">
        <v>130</v>
      </c>
      <c r="K696" t="s">
        <v>131</v>
      </c>
      <c r="L696" t="s">
        <v>2131</v>
      </c>
      <c r="M696" t="s">
        <v>2160</v>
      </c>
      <c r="N696">
        <v>0.33333333300000001</v>
      </c>
      <c r="O696">
        <v>0</v>
      </c>
      <c r="P696">
        <v>251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83.666667000000004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2665433</v>
      </c>
      <c r="B697">
        <v>1</v>
      </c>
      <c r="C697" t="s">
        <v>76</v>
      </c>
      <c r="D697" t="s">
        <v>89</v>
      </c>
      <c r="E697" t="s">
        <v>134</v>
      </c>
      <c r="F697" t="s">
        <v>2161</v>
      </c>
      <c r="G697" t="s">
        <v>260</v>
      </c>
      <c r="H697" t="s">
        <v>46</v>
      </c>
      <c r="I697" t="s">
        <v>129</v>
      </c>
      <c r="J697" t="s">
        <v>130</v>
      </c>
      <c r="K697" t="s">
        <v>141</v>
      </c>
      <c r="L697" t="s">
        <v>2162</v>
      </c>
      <c r="M697" t="s">
        <v>2163</v>
      </c>
      <c r="N697">
        <v>0.80805555500000004</v>
      </c>
      <c r="O697">
        <v>0</v>
      </c>
      <c r="P697">
        <v>199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160.803055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2665482</v>
      </c>
      <c r="B698">
        <v>1</v>
      </c>
      <c r="C698" t="s">
        <v>76</v>
      </c>
      <c r="D698" t="s">
        <v>79</v>
      </c>
      <c r="E698" t="s">
        <v>126</v>
      </c>
      <c r="F698" t="s">
        <v>2164</v>
      </c>
      <c r="G698" t="s">
        <v>260</v>
      </c>
      <c r="H698" t="s">
        <v>47</v>
      </c>
      <c r="I698" t="s">
        <v>129</v>
      </c>
      <c r="J698" t="s">
        <v>130</v>
      </c>
      <c r="K698" t="s">
        <v>141</v>
      </c>
      <c r="L698" t="s">
        <v>2165</v>
      </c>
      <c r="M698" t="s">
        <v>2166</v>
      </c>
      <c r="N698">
        <v>6.0383333329999997</v>
      </c>
      <c r="O698">
        <v>12</v>
      </c>
      <c r="P698">
        <v>1136</v>
      </c>
      <c r="Q698">
        <v>0</v>
      </c>
      <c r="R698">
        <v>0</v>
      </c>
      <c r="S698">
        <v>0</v>
      </c>
      <c r="T698">
        <v>0</v>
      </c>
      <c r="U698">
        <v>72.459999999999994</v>
      </c>
      <c r="V698">
        <v>6859.5466660000002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2665444</v>
      </c>
      <c r="B699">
        <v>1</v>
      </c>
      <c r="C699" t="s">
        <v>76</v>
      </c>
      <c r="D699" t="s">
        <v>99</v>
      </c>
      <c r="E699" t="s">
        <v>126</v>
      </c>
      <c r="F699" t="s">
        <v>2167</v>
      </c>
      <c r="G699" t="s">
        <v>260</v>
      </c>
      <c r="H699" t="s">
        <v>47</v>
      </c>
      <c r="I699" t="s">
        <v>129</v>
      </c>
      <c r="J699" t="s">
        <v>130</v>
      </c>
      <c r="K699" t="s">
        <v>141</v>
      </c>
      <c r="L699" t="s">
        <v>2168</v>
      </c>
      <c r="M699" t="s">
        <v>2169</v>
      </c>
      <c r="N699">
        <v>5.0041666659999997</v>
      </c>
      <c r="O699">
        <v>34</v>
      </c>
      <c r="P699">
        <v>5</v>
      </c>
      <c r="Q699">
        <v>0</v>
      </c>
      <c r="R699">
        <v>0</v>
      </c>
      <c r="S699">
        <v>0</v>
      </c>
      <c r="T699">
        <v>0</v>
      </c>
      <c r="U699">
        <v>170.14166700000001</v>
      </c>
      <c r="V699">
        <v>25.020833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2665443</v>
      </c>
      <c r="B700">
        <v>1</v>
      </c>
      <c r="C700" t="s">
        <v>76</v>
      </c>
      <c r="D700" t="s">
        <v>79</v>
      </c>
      <c r="E700" t="s">
        <v>144</v>
      </c>
      <c r="F700" t="s">
        <v>2170</v>
      </c>
      <c r="G700" t="s">
        <v>2171</v>
      </c>
      <c r="H700" t="s">
        <v>46</v>
      </c>
      <c r="I700" t="s">
        <v>129</v>
      </c>
      <c r="J700" t="s">
        <v>130</v>
      </c>
      <c r="K700" t="s">
        <v>131</v>
      </c>
      <c r="L700" t="s">
        <v>2172</v>
      </c>
      <c r="M700" t="s">
        <v>2173</v>
      </c>
      <c r="N700">
        <v>0.66555555499999997</v>
      </c>
      <c r="O700">
        <v>0</v>
      </c>
      <c r="P700">
        <v>60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39.933332999999998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2665440</v>
      </c>
      <c r="B701">
        <v>1</v>
      </c>
      <c r="C701" t="s">
        <v>76</v>
      </c>
      <c r="D701" t="s">
        <v>80</v>
      </c>
      <c r="E701" t="s">
        <v>156</v>
      </c>
      <c r="F701" t="s">
        <v>2174</v>
      </c>
      <c r="G701" t="s">
        <v>169</v>
      </c>
      <c r="H701" t="s">
        <v>47</v>
      </c>
      <c r="I701" t="s">
        <v>129</v>
      </c>
      <c r="J701" t="s">
        <v>130</v>
      </c>
      <c r="K701" t="s">
        <v>131</v>
      </c>
      <c r="L701" t="s">
        <v>2175</v>
      </c>
      <c r="M701" t="s">
        <v>2176</v>
      </c>
      <c r="N701">
        <v>0.27750000000000002</v>
      </c>
      <c r="O701">
        <v>36</v>
      </c>
      <c r="P701">
        <v>1073</v>
      </c>
      <c r="Q701">
        <v>0</v>
      </c>
      <c r="R701">
        <v>0</v>
      </c>
      <c r="S701">
        <v>0</v>
      </c>
      <c r="T701">
        <v>0</v>
      </c>
      <c r="U701">
        <v>9.99</v>
      </c>
      <c r="V701">
        <v>297.75749999999999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2665448</v>
      </c>
      <c r="B702">
        <v>1</v>
      </c>
      <c r="C702" t="s">
        <v>77</v>
      </c>
      <c r="D702" t="s">
        <v>109</v>
      </c>
      <c r="E702" t="s">
        <v>210</v>
      </c>
      <c r="F702" t="s">
        <v>2177</v>
      </c>
      <c r="G702" t="s">
        <v>290</v>
      </c>
      <c r="H702" t="s">
        <v>46</v>
      </c>
      <c r="I702" t="s">
        <v>129</v>
      </c>
      <c r="J702" t="s">
        <v>130</v>
      </c>
      <c r="K702" t="s">
        <v>131</v>
      </c>
      <c r="L702" t="s">
        <v>2178</v>
      </c>
      <c r="M702" t="s">
        <v>2179</v>
      </c>
      <c r="N702">
        <v>2.3605555549999999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1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2.3605559999999999</v>
      </c>
    </row>
    <row r="703" spans="1:26" x14ac:dyDescent="0.3">
      <c r="A703">
        <v>2665451</v>
      </c>
      <c r="B703">
        <v>1</v>
      </c>
      <c r="C703" t="s">
        <v>77</v>
      </c>
      <c r="D703" t="s">
        <v>108</v>
      </c>
      <c r="E703" t="s">
        <v>144</v>
      </c>
      <c r="F703" t="s">
        <v>2180</v>
      </c>
      <c r="G703" t="s">
        <v>136</v>
      </c>
      <c r="H703" t="s">
        <v>46</v>
      </c>
      <c r="I703" t="s">
        <v>129</v>
      </c>
      <c r="J703" t="s">
        <v>130</v>
      </c>
      <c r="K703" t="s">
        <v>131</v>
      </c>
      <c r="L703" t="s">
        <v>2181</v>
      </c>
      <c r="M703" t="s">
        <v>2182</v>
      </c>
      <c r="N703">
        <v>4.0433333329999996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3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12.13</v>
      </c>
    </row>
    <row r="704" spans="1:26" x14ac:dyDescent="0.3">
      <c r="A704">
        <v>2665455</v>
      </c>
      <c r="B704">
        <v>1</v>
      </c>
      <c r="C704" t="s">
        <v>77</v>
      </c>
      <c r="D704" t="s">
        <v>119</v>
      </c>
      <c r="E704" t="s">
        <v>152</v>
      </c>
      <c r="F704" t="s">
        <v>2183</v>
      </c>
      <c r="G704" t="s">
        <v>260</v>
      </c>
      <c r="H704" t="s">
        <v>47</v>
      </c>
      <c r="I704" t="s">
        <v>129</v>
      </c>
      <c r="J704" t="s">
        <v>130</v>
      </c>
      <c r="K704" t="s">
        <v>141</v>
      </c>
      <c r="L704" t="s">
        <v>2184</v>
      </c>
      <c r="M704" t="s">
        <v>2185</v>
      </c>
      <c r="N704">
        <v>3.9480555549999998</v>
      </c>
      <c r="O704">
        <v>12</v>
      </c>
      <c r="P704">
        <v>2600</v>
      </c>
      <c r="Q704">
        <v>0</v>
      </c>
      <c r="R704">
        <v>0</v>
      </c>
      <c r="S704">
        <v>0</v>
      </c>
      <c r="T704">
        <v>0</v>
      </c>
      <c r="U704">
        <v>47.376666999999998</v>
      </c>
      <c r="V704">
        <v>10264.944443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2665457</v>
      </c>
      <c r="B705">
        <v>1</v>
      </c>
      <c r="C705" t="s">
        <v>76</v>
      </c>
      <c r="D705" t="s">
        <v>78</v>
      </c>
      <c r="E705" t="s">
        <v>134</v>
      </c>
      <c r="F705" t="s">
        <v>2186</v>
      </c>
      <c r="G705" t="s">
        <v>140</v>
      </c>
      <c r="H705" t="s">
        <v>46</v>
      </c>
      <c r="I705" t="s">
        <v>129</v>
      </c>
      <c r="J705" t="s">
        <v>130</v>
      </c>
      <c r="K705" t="s">
        <v>141</v>
      </c>
      <c r="L705" t="s">
        <v>2187</v>
      </c>
      <c r="M705" t="s">
        <v>2188</v>
      </c>
      <c r="N705">
        <v>0.37638888799999998</v>
      </c>
      <c r="O705">
        <v>0</v>
      </c>
      <c r="P705">
        <v>525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197.60416599999999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2665463</v>
      </c>
      <c r="B706">
        <v>1</v>
      </c>
      <c r="C706" t="s">
        <v>76</v>
      </c>
      <c r="D706" t="s">
        <v>90</v>
      </c>
      <c r="E706" t="s">
        <v>210</v>
      </c>
      <c r="F706" t="s">
        <v>2189</v>
      </c>
      <c r="G706" t="s">
        <v>212</v>
      </c>
      <c r="H706" t="s">
        <v>46</v>
      </c>
      <c r="I706" t="s">
        <v>129</v>
      </c>
      <c r="J706" t="s">
        <v>130</v>
      </c>
      <c r="K706" t="s">
        <v>131</v>
      </c>
      <c r="L706" t="s">
        <v>2190</v>
      </c>
      <c r="M706" t="s">
        <v>2191</v>
      </c>
      <c r="N706">
        <v>2.6758333329999999</v>
      </c>
      <c r="O706">
        <v>0</v>
      </c>
      <c r="P706">
        <v>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2.6758329999999999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2665466</v>
      </c>
      <c r="B707">
        <v>1</v>
      </c>
      <c r="C707" t="s">
        <v>77</v>
      </c>
      <c r="D707" t="s">
        <v>112</v>
      </c>
      <c r="E707" t="s">
        <v>152</v>
      </c>
      <c r="F707" t="s">
        <v>1413</v>
      </c>
      <c r="G707" t="s">
        <v>169</v>
      </c>
      <c r="H707" t="s">
        <v>47</v>
      </c>
      <c r="I707" t="s">
        <v>129</v>
      </c>
      <c r="J707" t="s">
        <v>130</v>
      </c>
      <c r="K707" t="s">
        <v>131</v>
      </c>
      <c r="L707" t="s">
        <v>2192</v>
      </c>
      <c r="M707" t="s">
        <v>2193</v>
      </c>
      <c r="N707">
        <v>0.108888888</v>
      </c>
      <c r="O707">
        <v>0</v>
      </c>
      <c r="P707">
        <v>0</v>
      </c>
      <c r="Q707">
        <v>25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2.7222219999999999</v>
      </c>
      <c r="X707">
        <v>0</v>
      </c>
      <c r="Y707">
        <v>0</v>
      </c>
      <c r="Z707">
        <v>0</v>
      </c>
    </row>
    <row r="708" spans="1:26" x14ac:dyDescent="0.3">
      <c r="A708">
        <v>2665467</v>
      </c>
      <c r="B708">
        <v>1</v>
      </c>
      <c r="C708" t="s">
        <v>77</v>
      </c>
      <c r="D708" t="s">
        <v>118</v>
      </c>
      <c r="E708" t="s">
        <v>156</v>
      </c>
      <c r="F708" t="s">
        <v>2194</v>
      </c>
      <c r="G708" t="s">
        <v>169</v>
      </c>
      <c r="H708" t="s">
        <v>47</v>
      </c>
      <c r="I708" t="s">
        <v>129</v>
      </c>
      <c r="J708" t="s">
        <v>130</v>
      </c>
      <c r="K708" t="s">
        <v>131</v>
      </c>
      <c r="L708" t="s">
        <v>2195</v>
      </c>
      <c r="M708" t="s">
        <v>2196</v>
      </c>
      <c r="N708">
        <v>0.45833333300000001</v>
      </c>
      <c r="O708">
        <v>5</v>
      </c>
      <c r="P708">
        <v>152</v>
      </c>
      <c r="Q708">
        <v>0</v>
      </c>
      <c r="R708">
        <v>0</v>
      </c>
      <c r="S708">
        <v>11</v>
      </c>
      <c r="T708">
        <v>0</v>
      </c>
      <c r="U708">
        <v>2.2916669999999999</v>
      </c>
      <c r="V708">
        <v>69.666667000000004</v>
      </c>
      <c r="W708">
        <v>0</v>
      </c>
      <c r="X708">
        <v>0</v>
      </c>
      <c r="Y708">
        <v>5.0416670000000003</v>
      </c>
      <c r="Z708">
        <v>0</v>
      </c>
    </row>
    <row r="709" spans="1:26" x14ac:dyDescent="0.3">
      <c r="A709">
        <v>2665428</v>
      </c>
      <c r="B709">
        <v>2</v>
      </c>
      <c r="C709" t="s">
        <v>76</v>
      </c>
      <c r="D709" t="s">
        <v>99</v>
      </c>
      <c r="E709" t="s">
        <v>152</v>
      </c>
      <c r="F709" t="s">
        <v>2197</v>
      </c>
      <c r="G709" t="s">
        <v>128</v>
      </c>
      <c r="H709" t="s">
        <v>47</v>
      </c>
      <c r="I709" t="s">
        <v>129</v>
      </c>
      <c r="J709" t="s">
        <v>130</v>
      </c>
      <c r="K709" t="s">
        <v>131</v>
      </c>
      <c r="L709" t="s">
        <v>2198</v>
      </c>
      <c r="M709" t="s">
        <v>2199</v>
      </c>
      <c r="N709">
        <v>0.73388888799999996</v>
      </c>
      <c r="O709">
        <v>24</v>
      </c>
      <c r="P709">
        <v>773</v>
      </c>
      <c r="Q709">
        <v>0</v>
      </c>
      <c r="R709">
        <v>0</v>
      </c>
      <c r="S709">
        <v>0</v>
      </c>
      <c r="T709">
        <v>0</v>
      </c>
      <c r="U709">
        <v>17.613333000000001</v>
      </c>
      <c r="V709">
        <v>567.29611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2665477</v>
      </c>
      <c r="B710">
        <v>1</v>
      </c>
      <c r="C710" t="s">
        <v>76</v>
      </c>
      <c r="D710" t="s">
        <v>89</v>
      </c>
      <c r="E710" t="s">
        <v>144</v>
      </c>
      <c r="F710" t="s">
        <v>2200</v>
      </c>
      <c r="G710" t="s">
        <v>136</v>
      </c>
      <c r="H710" t="s">
        <v>46</v>
      </c>
      <c r="I710" t="s">
        <v>129</v>
      </c>
      <c r="J710" t="s">
        <v>130</v>
      </c>
      <c r="K710" t="s">
        <v>131</v>
      </c>
      <c r="L710" t="s">
        <v>2201</v>
      </c>
      <c r="M710" t="s">
        <v>2202</v>
      </c>
      <c r="N710">
        <v>1.2052777770000001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42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50.621667000000002</v>
      </c>
    </row>
    <row r="711" spans="1:26" x14ac:dyDescent="0.3">
      <c r="A711">
        <v>2665281</v>
      </c>
      <c r="B711">
        <v>2</v>
      </c>
      <c r="C711" t="s">
        <v>76</v>
      </c>
      <c r="D711" t="s">
        <v>96</v>
      </c>
      <c r="E711" t="s">
        <v>134</v>
      </c>
      <c r="F711" t="s">
        <v>2203</v>
      </c>
      <c r="G711" t="s">
        <v>455</v>
      </c>
      <c r="H711" t="s">
        <v>46</v>
      </c>
      <c r="I711" t="s">
        <v>129</v>
      </c>
      <c r="J711" t="s">
        <v>130</v>
      </c>
      <c r="K711" t="s">
        <v>131</v>
      </c>
      <c r="L711" t="s">
        <v>1932</v>
      </c>
      <c r="M711" t="s">
        <v>2204</v>
      </c>
      <c r="N711">
        <v>0.76861111100000001</v>
      </c>
      <c r="O711">
        <v>0</v>
      </c>
      <c r="P711">
        <v>283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217.516944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2665476</v>
      </c>
      <c r="B712">
        <v>1</v>
      </c>
      <c r="C712" t="s">
        <v>76</v>
      </c>
      <c r="D712" t="s">
        <v>91</v>
      </c>
      <c r="E712" t="s">
        <v>126</v>
      </c>
      <c r="F712" t="s">
        <v>2205</v>
      </c>
      <c r="G712" t="s">
        <v>146</v>
      </c>
      <c r="H712" t="s">
        <v>47</v>
      </c>
      <c r="I712" t="s">
        <v>129</v>
      </c>
      <c r="J712" t="s">
        <v>130</v>
      </c>
      <c r="K712" t="s">
        <v>131</v>
      </c>
      <c r="L712" t="s">
        <v>2206</v>
      </c>
      <c r="M712" t="s">
        <v>2207</v>
      </c>
      <c r="N712">
        <v>3.3002777769999998</v>
      </c>
      <c r="O712">
        <v>0</v>
      </c>
      <c r="P712">
        <v>132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435.63666699999999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2665478</v>
      </c>
      <c r="B713">
        <v>1</v>
      </c>
      <c r="C713" t="s">
        <v>77</v>
      </c>
      <c r="D713" t="s">
        <v>111</v>
      </c>
      <c r="E713" t="s">
        <v>126</v>
      </c>
      <c r="F713" t="s">
        <v>2208</v>
      </c>
      <c r="G713" t="s">
        <v>158</v>
      </c>
      <c r="H713" t="s">
        <v>47</v>
      </c>
      <c r="I713" t="s">
        <v>129</v>
      </c>
      <c r="J713" t="s">
        <v>130</v>
      </c>
      <c r="K713" t="s">
        <v>131</v>
      </c>
      <c r="L713" t="s">
        <v>2209</v>
      </c>
      <c r="M713" t="s">
        <v>2210</v>
      </c>
      <c r="N713">
        <v>10.506388888</v>
      </c>
      <c r="O713">
        <v>0</v>
      </c>
      <c r="P713">
        <v>0</v>
      </c>
      <c r="Q713">
        <v>0</v>
      </c>
      <c r="R713">
        <v>79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830.00472200000002</v>
      </c>
      <c r="Y713">
        <v>0</v>
      </c>
      <c r="Z713">
        <v>0</v>
      </c>
    </row>
    <row r="714" spans="1:26" x14ac:dyDescent="0.3">
      <c r="A714">
        <v>2665481</v>
      </c>
      <c r="B714">
        <v>1</v>
      </c>
      <c r="C714" t="s">
        <v>77</v>
      </c>
      <c r="D714" t="s">
        <v>114</v>
      </c>
      <c r="E714" t="s">
        <v>210</v>
      </c>
      <c r="F714" t="s">
        <v>1251</v>
      </c>
      <c r="G714" t="s">
        <v>212</v>
      </c>
      <c r="H714" t="s">
        <v>46</v>
      </c>
      <c r="I714" t="s">
        <v>129</v>
      </c>
      <c r="J714" t="s">
        <v>130</v>
      </c>
      <c r="K714" t="s">
        <v>131</v>
      </c>
      <c r="L714" t="s">
        <v>2211</v>
      </c>
      <c r="M714" t="s">
        <v>2212</v>
      </c>
      <c r="N714">
        <v>2.199166666</v>
      </c>
      <c r="O714">
        <v>0</v>
      </c>
      <c r="P714">
        <v>1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2.1991670000000001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2665483</v>
      </c>
      <c r="B715">
        <v>1</v>
      </c>
      <c r="C715" t="s">
        <v>76</v>
      </c>
      <c r="D715" t="s">
        <v>78</v>
      </c>
      <c r="E715" t="s">
        <v>134</v>
      </c>
      <c r="F715" t="s">
        <v>2213</v>
      </c>
      <c r="G715" t="s">
        <v>140</v>
      </c>
      <c r="H715" t="s">
        <v>46</v>
      </c>
      <c r="I715" t="s">
        <v>129</v>
      </c>
      <c r="J715" t="s">
        <v>130</v>
      </c>
      <c r="K715" t="s">
        <v>141</v>
      </c>
      <c r="L715" t="s">
        <v>2214</v>
      </c>
      <c r="M715" t="s">
        <v>2215</v>
      </c>
      <c r="N715">
        <v>2.4738888879999998</v>
      </c>
      <c r="O715">
        <v>0</v>
      </c>
      <c r="P715">
        <v>511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1264.157222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2665485</v>
      </c>
      <c r="B716">
        <v>1</v>
      </c>
      <c r="C716" t="s">
        <v>76</v>
      </c>
      <c r="D716" t="s">
        <v>92</v>
      </c>
      <c r="E716" t="s">
        <v>210</v>
      </c>
      <c r="F716" t="s">
        <v>2216</v>
      </c>
      <c r="G716" t="s">
        <v>212</v>
      </c>
      <c r="H716" t="s">
        <v>46</v>
      </c>
      <c r="I716" t="s">
        <v>129</v>
      </c>
      <c r="J716" t="s">
        <v>130</v>
      </c>
      <c r="K716" t="s">
        <v>131</v>
      </c>
      <c r="L716" t="s">
        <v>2217</v>
      </c>
      <c r="M716" t="s">
        <v>2218</v>
      </c>
      <c r="N716">
        <v>1.919444444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1.9194439999999999</v>
      </c>
    </row>
    <row r="717" spans="1:26" x14ac:dyDescent="0.3">
      <c r="A717">
        <v>2665491</v>
      </c>
      <c r="B717">
        <v>1</v>
      </c>
      <c r="C717" t="s">
        <v>76</v>
      </c>
      <c r="D717" t="s">
        <v>91</v>
      </c>
      <c r="E717" t="s">
        <v>126</v>
      </c>
      <c r="F717" t="s">
        <v>2219</v>
      </c>
      <c r="G717" t="s">
        <v>128</v>
      </c>
      <c r="H717" t="s">
        <v>47</v>
      </c>
      <c r="I717" t="s">
        <v>129</v>
      </c>
      <c r="J717" t="s">
        <v>130</v>
      </c>
      <c r="K717" t="s">
        <v>131</v>
      </c>
      <c r="L717" t="s">
        <v>2220</v>
      </c>
      <c r="M717" t="s">
        <v>2221</v>
      </c>
      <c r="N717">
        <v>2.3594444440000002</v>
      </c>
      <c r="O717">
        <v>14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33.032221999999997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2665486</v>
      </c>
      <c r="B718">
        <v>1</v>
      </c>
      <c r="C718" t="s">
        <v>77</v>
      </c>
      <c r="D718" t="s">
        <v>123</v>
      </c>
      <c r="E718" t="s">
        <v>126</v>
      </c>
      <c r="F718" t="s">
        <v>2222</v>
      </c>
      <c r="G718" t="s">
        <v>169</v>
      </c>
      <c r="H718" t="s">
        <v>47</v>
      </c>
      <c r="I718" t="s">
        <v>247</v>
      </c>
      <c r="J718" t="s">
        <v>130</v>
      </c>
      <c r="K718" t="s">
        <v>131</v>
      </c>
      <c r="L718" t="s">
        <v>2223</v>
      </c>
      <c r="M718" t="s">
        <v>2224</v>
      </c>
      <c r="N718">
        <v>1.388888E-3</v>
      </c>
      <c r="O718">
        <v>106</v>
      </c>
      <c r="P718">
        <v>706</v>
      </c>
      <c r="Q718">
        <v>0</v>
      </c>
      <c r="R718">
        <v>0</v>
      </c>
      <c r="S718">
        <v>0</v>
      </c>
      <c r="T718">
        <v>0</v>
      </c>
      <c r="U718">
        <v>0.14722199999999999</v>
      </c>
      <c r="V718">
        <v>0.98055499999999995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2665495</v>
      </c>
      <c r="B719">
        <v>1</v>
      </c>
      <c r="C719" t="s">
        <v>76</v>
      </c>
      <c r="D719" t="s">
        <v>81</v>
      </c>
      <c r="E719" t="s">
        <v>210</v>
      </c>
      <c r="F719" t="s">
        <v>2225</v>
      </c>
      <c r="G719" t="s">
        <v>212</v>
      </c>
      <c r="H719" t="s">
        <v>46</v>
      </c>
      <c r="I719" t="s">
        <v>129</v>
      </c>
      <c r="J719" t="s">
        <v>130</v>
      </c>
      <c r="K719" t="s">
        <v>131</v>
      </c>
      <c r="L719" t="s">
        <v>2226</v>
      </c>
      <c r="M719" t="s">
        <v>2227</v>
      </c>
      <c r="N719">
        <v>3.2524999999999999</v>
      </c>
      <c r="O719">
        <v>0</v>
      </c>
      <c r="P719">
        <v>8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26.02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2665496</v>
      </c>
      <c r="B720">
        <v>1</v>
      </c>
      <c r="C720" t="s">
        <v>77</v>
      </c>
      <c r="D720" t="s">
        <v>114</v>
      </c>
      <c r="E720" t="s">
        <v>126</v>
      </c>
      <c r="F720" t="s">
        <v>1150</v>
      </c>
      <c r="G720" t="s">
        <v>169</v>
      </c>
      <c r="H720" t="s">
        <v>47</v>
      </c>
      <c r="I720" t="s">
        <v>129</v>
      </c>
      <c r="J720" t="s">
        <v>130</v>
      </c>
      <c r="K720" t="s">
        <v>131</v>
      </c>
      <c r="L720" t="s">
        <v>2228</v>
      </c>
      <c r="M720" t="s">
        <v>2229</v>
      </c>
      <c r="N720">
        <v>2.7602777770000002</v>
      </c>
      <c r="O720">
        <v>0</v>
      </c>
      <c r="P720">
        <v>0</v>
      </c>
      <c r="Q720">
        <v>0</v>
      </c>
      <c r="R720">
        <v>0</v>
      </c>
      <c r="S720">
        <v>7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19.321943999999998</v>
      </c>
      <c r="Z720">
        <v>0</v>
      </c>
    </row>
    <row r="721" spans="1:26" x14ac:dyDescent="0.3">
      <c r="A721">
        <v>2665505</v>
      </c>
      <c r="B721">
        <v>1</v>
      </c>
      <c r="C721" t="s">
        <v>76</v>
      </c>
      <c r="D721" t="s">
        <v>90</v>
      </c>
      <c r="E721" t="s">
        <v>144</v>
      </c>
      <c r="F721" t="s">
        <v>2230</v>
      </c>
      <c r="G721" t="s">
        <v>136</v>
      </c>
      <c r="H721" t="s">
        <v>46</v>
      </c>
      <c r="I721" t="s">
        <v>129</v>
      </c>
      <c r="J721" t="s">
        <v>130</v>
      </c>
      <c r="K721" t="s">
        <v>131</v>
      </c>
      <c r="L721" t="s">
        <v>2231</v>
      </c>
      <c r="M721" t="s">
        <v>2232</v>
      </c>
      <c r="N721">
        <v>2.8133333330000001</v>
      </c>
      <c r="O721">
        <v>0</v>
      </c>
      <c r="P721">
        <v>6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16.88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2665503</v>
      </c>
      <c r="B722">
        <v>1</v>
      </c>
      <c r="C722" t="s">
        <v>76</v>
      </c>
      <c r="D722" t="s">
        <v>89</v>
      </c>
      <c r="E722" t="s">
        <v>144</v>
      </c>
      <c r="F722" t="s">
        <v>2233</v>
      </c>
      <c r="G722" t="s">
        <v>136</v>
      </c>
      <c r="H722" t="s">
        <v>46</v>
      </c>
      <c r="I722" t="s">
        <v>129</v>
      </c>
      <c r="J722" t="s">
        <v>130</v>
      </c>
      <c r="K722" t="s">
        <v>131</v>
      </c>
      <c r="L722" t="s">
        <v>2234</v>
      </c>
      <c r="M722" t="s">
        <v>2235</v>
      </c>
      <c r="N722">
        <v>2.7319444439999998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27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73.762500000000003</v>
      </c>
    </row>
    <row r="723" spans="1:26" x14ac:dyDescent="0.3">
      <c r="A723">
        <v>2665511</v>
      </c>
      <c r="B723">
        <v>1</v>
      </c>
      <c r="C723" t="s">
        <v>76</v>
      </c>
      <c r="D723" t="s">
        <v>86</v>
      </c>
      <c r="E723" t="s">
        <v>325</v>
      </c>
      <c r="F723" t="s">
        <v>2236</v>
      </c>
      <c r="G723" t="s">
        <v>169</v>
      </c>
      <c r="H723" t="s">
        <v>47</v>
      </c>
      <c r="I723" t="s">
        <v>129</v>
      </c>
      <c r="J723" t="s">
        <v>130</v>
      </c>
      <c r="K723" t="s">
        <v>131</v>
      </c>
      <c r="L723" t="s">
        <v>2237</v>
      </c>
      <c r="M723" t="s">
        <v>2238</v>
      </c>
      <c r="N723">
        <v>1.108333333</v>
      </c>
      <c r="O723">
        <v>0</v>
      </c>
      <c r="P723">
        <v>945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1047.375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2665510</v>
      </c>
      <c r="B724">
        <v>1</v>
      </c>
      <c r="C724" t="s">
        <v>76</v>
      </c>
      <c r="D724" t="s">
        <v>78</v>
      </c>
      <c r="E724" t="s">
        <v>126</v>
      </c>
      <c r="F724" t="s">
        <v>2239</v>
      </c>
      <c r="G724" t="s">
        <v>140</v>
      </c>
      <c r="H724" t="s">
        <v>47</v>
      </c>
      <c r="I724" t="s">
        <v>129</v>
      </c>
      <c r="J724" t="s">
        <v>130</v>
      </c>
      <c r="K724" t="s">
        <v>141</v>
      </c>
      <c r="L724" t="s">
        <v>2240</v>
      </c>
      <c r="M724" t="s">
        <v>2241</v>
      </c>
      <c r="N724">
        <v>3.5416666659999998</v>
      </c>
      <c r="O724">
        <v>0</v>
      </c>
      <c r="P724">
        <v>190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672.91666699999996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2665509</v>
      </c>
      <c r="B725">
        <v>1</v>
      </c>
      <c r="C725" t="s">
        <v>76</v>
      </c>
      <c r="D725" t="s">
        <v>84</v>
      </c>
      <c r="E725" t="s">
        <v>126</v>
      </c>
      <c r="F725" t="s">
        <v>1398</v>
      </c>
      <c r="G725" t="s">
        <v>260</v>
      </c>
      <c r="H725" t="s">
        <v>47</v>
      </c>
      <c r="I725" t="s">
        <v>129</v>
      </c>
      <c r="J725" t="s">
        <v>130</v>
      </c>
      <c r="K725" t="s">
        <v>141</v>
      </c>
      <c r="L725" t="s">
        <v>2242</v>
      </c>
      <c r="M725" t="s">
        <v>2243</v>
      </c>
      <c r="N725">
        <v>0.59972222200000003</v>
      </c>
      <c r="O725">
        <v>16</v>
      </c>
      <c r="P725">
        <v>661</v>
      </c>
      <c r="Q725">
        <v>0</v>
      </c>
      <c r="R725">
        <v>0</v>
      </c>
      <c r="S725">
        <v>0</v>
      </c>
      <c r="T725">
        <v>0</v>
      </c>
      <c r="U725">
        <v>9.5955560000000002</v>
      </c>
      <c r="V725">
        <v>396.41638899999998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2665515</v>
      </c>
      <c r="B726">
        <v>1</v>
      </c>
      <c r="C726" t="s">
        <v>76</v>
      </c>
      <c r="D726" t="s">
        <v>93</v>
      </c>
      <c r="E726" t="s">
        <v>210</v>
      </c>
      <c r="F726" t="s">
        <v>2244</v>
      </c>
      <c r="G726" t="s">
        <v>290</v>
      </c>
      <c r="H726" t="s">
        <v>46</v>
      </c>
      <c r="I726" t="s">
        <v>129</v>
      </c>
      <c r="J726" t="s">
        <v>130</v>
      </c>
      <c r="K726" t="s">
        <v>131</v>
      </c>
      <c r="L726" t="s">
        <v>2245</v>
      </c>
      <c r="M726" t="s">
        <v>2246</v>
      </c>
      <c r="N726">
        <v>1.4341666660000001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1.434167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2665518</v>
      </c>
      <c r="B727">
        <v>1</v>
      </c>
      <c r="C727" t="s">
        <v>76</v>
      </c>
      <c r="D727" t="s">
        <v>102</v>
      </c>
      <c r="E727" t="s">
        <v>126</v>
      </c>
      <c r="F727" t="s">
        <v>2247</v>
      </c>
      <c r="G727" t="s">
        <v>158</v>
      </c>
      <c r="H727" t="s">
        <v>47</v>
      </c>
      <c r="I727" t="s">
        <v>129</v>
      </c>
      <c r="J727" t="s">
        <v>130</v>
      </c>
      <c r="K727" t="s">
        <v>131</v>
      </c>
      <c r="L727" t="s">
        <v>2248</v>
      </c>
      <c r="M727" t="s">
        <v>2249</v>
      </c>
      <c r="N727">
        <v>1.8038888879999999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124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223.682222</v>
      </c>
    </row>
    <row r="728" spans="1:26" x14ac:dyDescent="0.3">
      <c r="A728">
        <v>2665527</v>
      </c>
      <c r="B728">
        <v>1</v>
      </c>
      <c r="C728" t="s">
        <v>76</v>
      </c>
      <c r="D728" t="s">
        <v>92</v>
      </c>
      <c r="E728" t="s">
        <v>152</v>
      </c>
      <c r="F728" t="s">
        <v>2250</v>
      </c>
      <c r="G728" t="s">
        <v>586</v>
      </c>
      <c r="H728" t="s">
        <v>47</v>
      </c>
      <c r="I728" t="s">
        <v>129</v>
      </c>
      <c r="J728" t="s">
        <v>130</v>
      </c>
      <c r="K728" t="s">
        <v>131</v>
      </c>
      <c r="L728" t="s">
        <v>2251</v>
      </c>
      <c r="M728" t="s">
        <v>2252</v>
      </c>
      <c r="N728">
        <v>2.4694444440000001</v>
      </c>
      <c r="O728">
        <v>0</v>
      </c>
      <c r="P728">
        <v>0</v>
      </c>
      <c r="Q728">
        <v>0</v>
      </c>
      <c r="R728">
        <v>1295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3197.9305549999999</v>
      </c>
      <c r="Y728">
        <v>0</v>
      </c>
      <c r="Z728">
        <v>0</v>
      </c>
    </row>
    <row r="729" spans="1:26" x14ac:dyDescent="0.3">
      <c r="A729">
        <v>2665526</v>
      </c>
      <c r="B729">
        <v>1</v>
      </c>
      <c r="C729" t="s">
        <v>76</v>
      </c>
      <c r="D729" t="s">
        <v>78</v>
      </c>
      <c r="E729" t="s">
        <v>144</v>
      </c>
      <c r="F729" t="s">
        <v>2253</v>
      </c>
      <c r="G729" t="s">
        <v>1669</v>
      </c>
      <c r="H729" t="s">
        <v>46</v>
      </c>
      <c r="I729" t="s">
        <v>129</v>
      </c>
      <c r="J729" t="s">
        <v>15</v>
      </c>
      <c r="K729" t="s">
        <v>131</v>
      </c>
      <c r="L729" t="s">
        <v>2254</v>
      </c>
      <c r="M729" t="s">
        <v>2255</v>
      </c>
      <c r="N729">
        <v>0.58527777700000005</v>
      </c>
      <c r="O729">
        <v>0</v>
      </c>
      <c r="P729">
        <v>265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155.09861100000001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2665528</v>
      </c>
      <c r="B730">
        <v>1</v>
      </c>
      <c r="C730" t="s">
        <v>77</v>
      </c>
      <c r="D730" t="s">
        <v>109</v>
      </c>
      <c r="E730" t="s">
        <v>210</v>
      </c>
      <c r="F730" t="s">
        <v>2256</v>
      </c>
      <c r="G730" t="s">
        <v>146</v>
      </c>
      <c r="H730" t="s">
        <v>46</v>
      </c>
      <c r="I730" t="s">
        <v>129</v>
      </c>
      <c r="J730" t="s">
        <v>130</v>
      </c>
      <c r="K730" t="s">
        <v>131</v>
      </c>
      <c r="L730" t="s">
        <v>2257</v>
      </c>
      <c r="M730" t="s">
        <v>2258</v>
      </c>
      <c r="N730">
        <v>0.24194444400000001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0.24194399999999999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2665530</v>
      </c>
      <c r="B731">
        <v>1</v>
      </c>
      <c r="C731" t="s">
        <v>76</v>
      </c>
      <c r="D731" t="s">
        <v>89</v>
      </c>
      <c r="E731" t="s">
        <v>152</v>
      </c>
      <c r="F731" t="s">
        <v>2259</v>
      </c>
      <c r="G731" t="s">
        <v>169</v>
      </c>
      <c r="H731" t="s">
        <v>47</v>
      </c>
      <c r="I731" t="s">
        <v>129</v>
      </c>
      <c r="J731" t="s">
        <v>130</v>
      </c>
      <c r="K731" t="s">
        <v>131</v>
      </c>
      <c r="L731" t="s">
        <v>2260</v>
      </c>
      <c r="M731" t="s">
        <v>2261</v>
      </c>
      <c r="N731">
        <v>0.70972222200000001</v>
      </c>
      <c r="O731">
        <v>16</v>
      </c>
      <c r="P731">
        <v>1957</v>
      </c>
      <c r="Q731">
        <v>0</v>
      </c>
      <c r="R731">
        <v>0</v>
      </c>
      <c r="S731">
        <v>3</v>
      </c>
      <c r="T731">
        <v>306</v>
      </c>
      <c r="U731">
        <v>11.355556</v>
      </c>
      <c r="V731">
        <v>1388.9263880000001</v>
      </c>
      <c r="W731">
        <v>0</v>
      </c>
      <c r="X731">
        <v>0</v>
      </c>
      <c r="Y731">
        <v>2.1291669999999998</v>
      </c>
      <c r="Z731">
        <v>217.17500000000001</v>
      </c>
    </row>
    <row r="732" spans="1:26" x14ac:dyDescent="0.3">
      <c r="A732">
        <v>2665531</v>
      </c>
      <c r="B732">
        <v>1</v>
      </c>
      <c r="C732" t="s">
        <v>77</v>
      </c>
      <c r="D732" t="s">
        <v>114</v>
      </c>
      <c r="E732" t="s">
        <v>134</v>
      </c>
      <c r="F732" t="s">
        <v>2262</v>
      </c>
      <c r="G732" t="s">
        <v>306</v>
      </c>
      <c r="H732" t="s">
        <v>46</v>
      </c>
      <c r="I732" t="s">
        <v>129</v>
      </c>
      <c r="J732" t="s">
        <v>15</v>
      </c>
      <c r="K732" t="s">
        <v>131</v>
      </c>
      <c r="L732" t="s">
        <v>2263</v>
      </c>
      <c r="M732" t="s">
        <v>2264</v>
      </c>
      <c r="N732">
        <v>0.68944444400000005</v>
      </c>
      <c r="O732">
        <v>0</v>
      </c>
      <c r="P732">
        <v>6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4.1366670000000001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2665534</v>
      </c>
      <c r="B733">
        <v>1</v>
      </c>
      <c r="C733" t="s">
        <v>76</v>
      </c>
      <c r="D733" t="s">
        <v>93</v>
      </c>
      <c r="E733" t="s">
        <v>144</v>
      </c>
      <c r="F733" t="s">
        <v>2265</v>
      </c>
      <c r="G733" t="s">
        <v>2266</v>
      </c>
      <c r="H733" t="s">
        <v>46</v>
      </c>
      <c r="I733" t="s">
        <v>129</v>
      </c>
      <c r="J733" t="s">
        <v>130</v>
      </c>
      <c r="K733" t="s">
        <v>131</v>
      </c>
      <c r="L733" t="s">
        <v>2267</v>
      </c>
      <c r="M733" t="s">
        <v>2268</v>
      </c>
      <c r="N733">
        <v>1.4513888880000001</v>
      </c>
      <c r="O733">
        <v>0</v>
      </c>
      <c r="P733">
        <v>25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36.284722000000002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2665539</v>
      </c>
      <c r="B734">
        <v>1</v>
      </c>
      <c r="C734" t="s">
        <v>76</v>
      </c>
      <c r="D734" t="s">
        <v>87</v>
      </c>
      <c r="E734" t="s">
        <v>126</v>
      </c>
      <c r="F734" t="s">
        <v>509</v>
      </c>
      <c r="G734" t="s">
        <v>128</v>
      </c>
      <c r="H734" t="s">
        <v>47</v>
      </c>
      <c r="I734" t="s">
        <v>129</v>
      </c>
      <c r="J734" t="s">
        <v>130</v>
      </c>
      <c r="K734" t="s">
        <v>131</v>
      </c>
      <c r="L734" t="s">
        <v>2269</v>
      </c>
      <c r="M734" t="s">
        <v>2270</v>
      </c>
      <c r="N734">
        <v>1.0780555549999999</v>
      </c>
      <c r="O734">
        <v>0</v>
      </c>
      <c r="P734">
        <v>7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7.5463889999999996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2665540</v>
      </c>
      <c r="B735">
        <v>1</v>
      </c>
      <c r="C735" t="s">
        <v>77</v>
      </c>
      <c r="D735" t="s">
        <v>122</v>
      </c>
      <c r="E735" t="s">
        <v>156</v>
      </c>
      <c r="F735" t="s">
        <v>2271</v>
      </c>
      <c r="G735" t="s">
        <v>169</v>
      </c>
      <c r="H735" t="s">
        <v>47</v>
      </c>
      <c r="I735" t="s">
        <v>129</v>
      </c>
      <c r="J735" t="s">
        <v>130</v>
      </c>
      <c r="K735" t="s">
        <v>131</v>
      </c>
      <c r="L735" t="s">
        <v>2272</v>
      </c>
      <c r="M735" t="s">
        <v>2273</v>
      </c>
      <c r="N735">
        <v>0.40527777700000001</v>
      </c>
      <c r="O735">
        <v>0</v>
      </c>
      <c r="P735">
        <v>0</v>
      </c>
      <c r="Q735">
        <v>13</v>
      </c>
      <c r="R735">
        <v>141</v>
      </c>
      <c r="S735">
        <v>50</v>
      </c>
      <c r="T735">
        <v>984</v>
      </c>
      <c r="U735">
        <v>0</v>
      </c>
      <c r="V735">
        <v>0</v>
      </c>
      <c r="W735">
        <v>5.2686109999999999</v>
      </c>
      <c r="X735">
        <v>57.144167000000003</v>
      </c>
      <c r="Y735">
        <v>20.263888999999999</v>
      </c>
      <c r="Z735">
        <v>398.79333300000002</v>
      </c>
    </row>
    <row r="736" spans="1:26" x14ac:dyDescent="0.3">
      <c r="A736">
        <v>2665543</v>
      </c>
      <c r="B736">
        <v>1</v>
      </c>
      <c r="C736" t="s">
        <v>76</v>
      </c>
      <c r="D736" t="s">
        <v>104</v>
      </c>
      <c r="E736" t="s">
        <v>144</v>
      </c>
      <c r="F736" t="s">
        <v>2274</v>
      </c>
      <c r="G736" t="s">
        <v>136</v>
      </c>
      <c r="H736" t="s">
        <v>46</v>
      </c>
      <c r="I736" t="s">
        <v>129</v>
      </c>
      <c r="J736" t="s">
        <v>130</v>
      </c>
      <c r="K736" t="s">
        <v>131</v>
      </c>
      <c r="L736" t="s">
        <v>2275</v>
      </c>
      <c r="M736" t="s">
        <v>2276</v>
      </c>
      <c r="N736">
        <v>2.918055555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17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49.606943999999999</v>
      </c>
    </row>
    <row r="737" spans="1:26" x14ac:dyDescent="0.3">
      <c r="A737">
        <v>2665546</v>
      </c>
      <c r="B737">
        <v>1</v>
      </c>
      <c r="C737" t="s">
        <v>77</v>
      </c>
      <c r="D737" t="s">
        <v>112</v>
      </c>
      <c r="E737" t="s">
        <v>152</v>
      </c>
      <c r="F737" t="s">
        <v>2277</v>
      </c>
      <c r="G737" t="s">
        <v>169</v>
      </c>
      <c r="H737" t="s">
        <v>47</v>
      </c>
      <c r="I737" t="s">
        <v>129</v>
      </c>
      <c r="J737" t="s">
        <v>130</v>
      </c>
      <c r="K737" t="s">
        <v>131</v>
      </c>
      <c r="L737" t="s">
        <v>2278</v>
      </c>
      <c r="M737" t="s">
        <v>2279</v>
      </c>
      <c r="N737">
        <v>1.310277777</v>
      </c>
      <c r="O737">
        <v>0</v>
      </c>
      <c r="P737">
        <v>0</v>
      </c>
      <c r="Q737">
        <v>287</v>
      </c>
      <c r="R737">
        <v>2869</v>
      </c>
      <c r="S737">
        <v>2</v>
      </c>
      <c r="T737">
        <v>859</v>
      </c>
      <c r="U737">
        <v>0</v>
      </c>
      <c r="V737">
        <v>0</v>
      </c>
      <c r="W737">
        <v>376.04972199999997</v>
      </c>
      <c r="X737">
        <v>3759.1869419999998</v>
      </c>
      <c r="Y737">
        <v>2.6205560000000001</v>
      </c>
      <c r="Z737">
        <v>1125.5286100000001</v>
      </c>
    </row>
    <row r="738" spans="1:26" x14ac:dyDescent="0.3">
      <c r="A738">
        <v>2665548</v>
      </c>
      <c r="B738">
        <v>1</v>
      </c>
      <c r="C738" t="s">
        <v>76</v>
      </c>
      <c r="D738" t="s">
        <v>94</v>
      </c>
      <c r="E738" t="s">
        <v>144</v>
      </c>
      <c r="F738" t="s">
        <v>2280</v>
      </c>
      <c r="G738" t="s">
        <v>1698</v>
      </c>
      <c r="H738" t="s">
        <v>46</v>
      </c>
      <c r="I738" t="s">
        <v>129</v>
      </c>
      <c r="J738" t="s">
        <v>130</v>
      </c>
      <c r="K738" t="s">
        <v>131</v>
      </c>
      <c r="L738" t="s">
        <v>2281</v>
      </c>
      <c r="M738" t="s">
        <v>2282</v>
      </c>
      <c r="N738">
        <v>3.4497222220000001</v>
      </c>
      <c r="O738">
        <v>0</v>
      </c>
      <c r="P738">
        <v>0</v>
      </c>
      <c r="Q738">
        <v>0</v>
      </c>
      <c r="R738">
        <v>36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124.19</v>
      </c>
      <c r="Y738">
        <v>0</v>
      </c>
      <c r="Z738">
        <v>0</v>
      </c>
    </row>
    <row r="739" spans="1:26" x14ac:dyDescent="0.3">
      <c r="A739">
        <v>2665553</v>
      </c>
      <c r="B739">
        <v>1</v>
      </c>
      <c r="C739" t="s">
        <v>76</v>
      </c>
      <c r="D739" t="s">
        <v>82</v>
      </c>
      <c r="E739" t="s">
        <v>210</v>
      </c>
      <c r="F739" t="s">
        <v>2283</v>
      </c>
      <c r="G739" t="s">
        <v>290</v>
      </c>
      <c r="H739" t="s">
        <v>46</v>
      </c>
      <c r="I739" t="s">
        <v>129</v>
      </c>
      <c r="J739" t="s">
        <v>130</v>
      </c>
      <c r="K739" t="s">
        <v>131</v>
      </c>
      <c r="L739" t="s">
        <v>2284</v>
      </c>
      <c r="M739" t="s">
        <v>2285</v>
      </c>
      <c r="N739">
        <v>0.89055555500000005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0.89055600000000001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2665555</v>
      </c>
      <c r="B740">
        <v>1</v>
      </c>
      <c r="C740" t="s">
        <v>77</v>
      </c>
      <c r="D740" t="s">
        <v>114</v>
      </c>
      <c r="E740" t="s">
        <v>126</v>
      </c>
      <c r="F740" t="s">
        <v>2286</v>
      </c>
      <c r="G740" t="s">
        <v>128</v>
      </c>
      <c r="H740" t="s">
        <v>47</v>
      </c>
      <c r="I740" t="s">
        <v>129</v>
      </c>
      <c r="J740" t="s">
        <v>130</v>
      </c>
      <c r="K740" t="s">
        <v>131</v>
      </c>
      <c r="L740" t="s">
        <v>2287</v>
      </c>
      <c r="M740" t="s">
        <v>2288</v>
      </c>
      <c r="N740">
        <v>2.5441666660000002</v>
      </c>
      <c r="O740">
        <v>0</v>
      </c>
      <c r="P740">
        <v>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5.0883330000000004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2665554</v>
      </c>
      <c r="B741">
        <v>1</v>
      </c>
      <c r="C741" t="s">
        <v>76</v>
      </c>
      <c r="D741" t="s">
        <v>102</v>
      </c>
      <c r="E741" t="s">
        <v>156</v>
      </c>
      <c r="F741" t="s">
        <v>758</v>
      </c>
      <c r="G741" t="s">
        <v>169</v>
      </c>
      <c r="H741" t="s">
        <v>47</v>
      </c>
      <c r="I741" t="s">
        <v>129</v>
      </c>
      <c r="J741" t="s">
        <v>130</v>
      </c>
      <c r="K741" t="s">
        <v>131</v>
      </c>
      <c r="L741" t="s">
        <v>2289</v>
      </c>
      <c r="M741" t="s">
        <v>2290</v>
      </c>
      <c r="N741">
        <v>0.102777777</v>
      </c>
      <c r="O741">
        <v>2</v>
      </c>
      <c r="P741">
        <v>463</v>
      </c>
      <c r="Q741">
        <v>0</v>
      </c>
      <c r="R741">
        <v>0</v>
      </c>
      <c r="S741">
        <v>3</v>
      </c>
      <c r="T741">
        <v>351</v>
      </c>
      <c r="U741">
        <v>0.20555599999999999</v>
      </c>
      <c r="V741">
        <v>47.586111000000002</v>
      </c>
      <c r="W741">
        <v>0</v>
      </c>
      <c r="X741">
        <v>0</v>
      </c>
      <c r="Y741">
        <v>0.30833300000000002</v>
      </c>
      <c r="Z741">
        <v>36.075000000000003</v>
      </c>
    </row>
    <row r="742" spans="1:26" x14ac:dyDescent="0.3">
      <c r="A742">
        <v>2665559</v>
      </c>
      <c r="B742">
        <v>1</v>
      </c>
      <c r="C742" t="s">
        <v>77</v>
      </c>
      <c r="D742" t="s">
        <v>111</v>
      </c>
      <c r="E742" t="s">
        <v>156</v>
      </c>
      <c r="F742" t="s">
        <v>2291</v>
      </c>
      <c r="G742" t="s">
        <v>169</v>
      </c>
      <c r="H742" t="s">
        <v>47</v>
      </c>
      <c r="I742" t="s">
        <v>247</v>
      </c>
      <c r="J742" t="s">
        <v>130</v>
      </c>
      <c r="K742" t="s">
        <v>131</v>
      </c>
      <c r="L742" t="s">
        <v>2292</v>
      </c>
      <c r="M742" t="s">
        <v>2293</v>
      </c>
      <c r="N742">
        <v>1.1111111E-2</v>
      </c>
      <c r="O742">
        <v>0</v>
      </c>
      <c r="P742">
        <v>0</v>
      </c>
      <c r="Q742">
        <v>0</v>
      </c>
      <c r="R742">
        <v>0</v>
      </c>
      <c r="S742">
        <v>9</v>
      </c>
      <c r="T742">
        <v>578</v>
      </c>
      <c r="U742">
        <v>0</v>
      </c>
      <c r="V742">
        <v>0</v>
      </c>
      <c r="W742">
        <v>0</v>
      </c>
      <c r="X742">
        <v>0</v>
      </c>
      <c r="Y742">
        <v>0.1</v>
      </c>
      <c r="Z742">
        <v>6.4222219999999997</v>
      </c>
    </row>
    <row r="743" spans="1:26" x14ac:dyDescent="0.3">
      <c r="A743">
        <v>2665560</v>
      </c>
      <c r="B743">
        <v>1</v>
      </c>
      <c r="C743" t="s">
        <v>76</v>
      </c>
      <c r="D743" t="s">
        <v>99</v>
      </c>
      <c r="E743" t="s">
        <v>156</v>
      </c>
      <c r="F743" t="s">
        <v>2294</v>
      </c>
      <c r="G743" t="s">
        <v>169</v>
      </c>
      <c r="H743" t="s">
        <v>47</v>
      </c>
      <c r="I743" t="s">
        <v>247</v>
      </c>
      <c r="J743" t="s">
        <v>130</v>
      </c>
      <c r="K743" t="s">
        <v>131</v>
      </c>
      <c r="L743" t="s">
        <v>2295</v>
      </c>
      <c r="M743" t="s">
        <v>2296</v>
      </c>
      <c r="N743">
        <v>2.7777769999999999E-3</v>
      </c>
      <c r="O743">
        <v>131</v>
      </c>
      <c r="P743">
        <v>3766</v>
      </c>
      <c r="Q743">
        <v>0</v>
      </c>
      <c r="R743">
        <v>0</v>
      </c>
      <c r="S743">
        <v>0</v>
      </c>
      <c r="T743">
        <v>0</v>
      </c>
      <c r="U743">
        <v>0.36388900000000002</v>
      </c>
      <c r="V743">
        <v>10.461107999999999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2665565</v>
      </c>
      <c r="B744">
        <v>1</v>
      </c>
      <c r="C744" t="s">
        <v>76</v>
      </c>
      <c r="D744" t="s">
        <v>79</v>
      </c>
      <c r="E744" t="s">
        <v>156</v>
      </c>
      <c r="F744" t="s">
        <v>2297</v>
      </c>
      <c r="G744" t="s">
        <v>169</v>
      </c>
      <c r="H744" t="s">
        <v>47</v>
      </c>
      <c r="I744" t="s">
        <v>129</v>
      </c>
      <c r="J744" t="s">
        <v>130</v>
      </c>
      <c r="K744" t="s">
        <v>131</v>
      </c>
      <c r="L744" t="s">
        <v>2298</v>
      </c>
      <c r="M744" t="s">
        <v>2299</v>
      </c>
      <c r="N744">
        <v>0.174166666</v>
      </c>
      <c r="O744">
        <v>1</v>
      </c>
      <c r="P744">
        <v>708</v>
      </c>
      <c r="Q744">
        <v>0</v>
      </c>
      <c r="R744">
        <v>0</v>
      </c>
      <c r="S744">
        <v>0</v>
      </c>
      <c r="T744">
        <v>0</v>
      </c>
      <c r="U744">
        <v>0.17416699999999999</v>
      </c>
      <c r="V744">
        <v>123.31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2665569</v>
      </c>
      <c r="B745">
        <v>1</v>
      </c>
      <c r="C745" t="s">
        <v>77</v>
      </c>
      <c r="D745" t="s">
        <v>117</v>
      </c>
      <c r="E745" t="s">
        <v>156</v>
      </c>
      <c r="F745" t="s">
        <v>2300</v>
      </c>
      <c r="G745" t="s">
        <v>169</v>
      </c>
      <c r="H745" t="s">
        <v>47</v>
      </c>
      <c r="I745" t="s">
        <v>247</v>
      </c>
      <c r="J745" t="s">
        <v>130</v>
      </c>
      <c r="K745" t="s">
        <v>131</v>
      </c>
      <c r="L745" t="s">
        <v>2301</v>
      </c>
      <c r="M745" t="s">
        <v>2302</v>
      </c>
      <c r="N745">
        <v>1.9444444000000002E-2</v>
      </c>
      <c r="O745">
        <v>0</v>
      </c>
      <c r="P745">
        <v>0</v>
      </c>
      <c r="Q745">
        <v>0</v>
      </c>
      <c r="R745">
        <v>0</v>
      </c>
      <c r="S745">
        <v>2</v>
      </c>
      <c r="T745">
        <v>460</v>
      </c>
      <c r="U745">
        <v>0</v>
      </c>
      <c r="V745">
        <v>0</v>
      </c>
      <c r="W745">
        <v>0</v>
      </c>
      <c r="X745">
        <v>0</v>
      </c>
      <c r="Y745">
        <v>3.8889E-2</v>
      </c>
      <c r="Z745">
        <v>8.9444440000000007</v>
      </c>
    </row>
    <row r="746" spans="1:26" x14ac:dyDescent="0.3">
      <c r="A746">
        <v>2665578</v>
      </c>
      <c r="B746">
        <v>1</v>
      </c>
      <c r="C746" t="s">
        <v>76</v>
      </c>
      <c r="D746" t="s">
        <v>99</v>
      </c>
      <c r="E746" t="s">
        <v>144</v>
      </c>
      <c r="F746" t="s">
        <v>2303</v>
      </c>
      <c r="G746" t="s">
        <v>146</v>
      </c>
      <c r="H746" t="s">
        <v>46</v>
      </c>
      <c r="I746" t="s">
        <v>129</v>
      </c>
      <c r="J746" t="s">
        <v>130</v>
      </c>
      <c r="K746" t="s">
        <v>131</v>
      </c>
      <c r="L746" t="s">
        <v>2304</v>
      </c>
      <c r="M746" t="s">
        <v>2305</v>
      </c>
      <c r="N746">
        <v>3.4783333330000001</v>
      </c>
      <c r="O746">
        <v>0</v>
      </c>
      <c r="P746">
        <v>67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233.04833300000001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2665572</v>
      </c>
      <c r="B747">
        <v>1</v>
      </c>
      <c r="C747" t="s">
        <v>77</v>
      </c>
      <c r="D747" t="s">
        <v>123</v>
      </c>
      <c r="E747" t="s">
        <v>126</v>
      </c>
      <c r="F747" t="s">
        <v>2306</v>
      </c>
      <c r="G747" t="s">
        <v>128</v>
      </c>
      <c r="H747" t="s">
        <v>47</v>
      </c>
      <c r="I747" t="s">
        <v>129</v>
      </c>
      <c r="J747" t="s">
        <v>130</v>
      </c>
      <c r="K747" t="s">
        <v>131</v>
      </c>
      <c r="L747" t="s">
        <v>2307</v>
      </c>
      <c r="M747" t="s">
        <v>2308</v>
      </c>
      <c r="N747">
        <v>3.588055555</v>
      </c>
      <c r="O747">
        <v>3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10.764167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2665574</v>
      </c>
      <c r="B748">
        <v>1</v>
      </c>
      <c r="C748" t="s">
        <v>77</v>
      </c>
      <c r="D748" t="s">
        <v>109</v>
      </c>
      <c r="E748" t="s">
        <v>126</v>
      </c>
      <c r="F748" t="s">
        <v>2309</v>
      </c>
      <c r="G748" t="s">
        <v>128</v>
      </c>
      <c r="H748" t="s">
        <v>47</v>
      </c>
      <c r="I748" t="s">
        <v>129</v>
      </c>
      <c r="J748" t="s">
        <v>130</v>
      </c>
      <c r="K748" t="s">
        <v>131</v>
      </c>
      <c r="L748" t="s">
        <v>2310</v>
      </c>
      <c r="M748" t="s">
        <v>2311</v>
      </c>
      <c r="N748">
        <v>2.188055555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2.188056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2665575</v>
      </c>
      <c r="B749">
        <v>1</v>
      </c>
      <c r="C749" t="s">
        <v>77</v>
      </c>
      <c r="D749" t="s">
        <v>124</v>
      </c>
      <c r="E749" t="s">
        <v>156</v>
      </c>
      <c r="F749" t="s">
        <v>2312</v>
      </c>
      <c r="G749" t="s">
        <v>169</v>
      </c>
      <c r="H749" t="s">
        <v>47</v>
      </c>
      <c r="I749" t="s">
        <v>129</v>
      </c>
      <c r="J749" t="s">
        <v>130</v>
      </c>
      <c r="K749" t="s">
        <v>131</v>
      </c>
      <c r="L749" t="s">
        <v>2313</v>
      </c>
      <c r="M749" t="s">
        <v>2314</v>
      </c>
      <c r="N749">
        <v>1.1597222220000001</v>
      </c>
      <c r="O749">
        <v>23</v>
      </c>
      <c r="P749">
        <v>349</v>
      </c>
      <c r="Q749">
        <v>0</v>
      </c>
      <c r="R749">
        <v>0</v>
      </c>
      <c r="S749">
        <v>0</v>
      </c>
      <c r="T749">
        <v>0</v>
      </c>
      <c r="U749">
        <v>26.673611000000001</v>
      </c>
      <c r="V749">
        <v>404.74305500000003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2665583</v>
      </c>
      <c r="B750">
        <v>1</v>
      </c>
      <c r="C750" t="s">
        <v>77</v>
      </c>
      <c r="D750" t="s">
        <v>111</v>
      </c>
      <c r="E750" t="s">
        <v>144</v>
      </c>
      <c r="F750" t="s">
        <v>2315</v>
      </c>
      <c r="G750" t="s">
        <v>136</v>
      </c>
      <c r="H750" t="s">
        <v>46</v>
      </c>
      <c r="I750" t="s">
        <v>129</v>
      </c>
      <c r="J750" t="s">
        <v>130</v>
      </c>
      <c r="K750" t="s">
        <v>131</v>
      </c>
      <c r="L750" t="s">
        <v>2316</v>
      </c>
      <c r="M750" t="s">
        <v>2317</v>
      </c>
      <c r="N750">
        <v>6.7677777770000001</v>
      </c>
      <c r="O750">
        <v>0</v>
      </c>
      <c r="P750">
        <v>0</v>
      </c>
      <c r="Q750">
        <v>0</v>
      </c>
      <c r="R750">
        <v>13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87.981110999999999</v>
      </c>
      <c r="Y750">
        <v>0</v>
      </c>
      <c r="Z750">
        <v>0</v>
      </c>
    </row>
    <row r="751" spans="1:26" x14ac:dyDescent="0.3">
      <c r="A751">
        <v>2665584</v>
      </c>
      <c r="B751">
        <v>1</v>
      </c>
      <c r="C751" t="s">
        <v>76</v>
      </c>
      <c r="D751" t="s">
        <v>94</v>
      </c>
      <c r="E751" t="s">
        <v>210</v>
      </c>
      <c r="F751" t="s">
        <v>2318</v>
      </c>
      <c r="G751" t="s">
        <v>290</v>
      </c>
      <c r="H751" t="s">
        <v>46</v>
      </c>
      <c r="I751" t="s">
        <v>129</v>
      </c>
      <c r="J751" t="s">
        <v>130</v>
      </c>
      <c r="K751" t="s">
        <v>131</v>
      </c>
      <c r="L751" t="s">
        <v>2319</v>
      </c>
      <c r="M751" t="s">
        <v>2320</v>
      </c>
      <c r="N751">
        <v>1.2733333330000001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2.5466669999999998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2665585</v>
      </c>
      <c r="B752">
        <v>1</v>
      </c>
      <c r="C752" t="s">
        <v>77</v>
      </c>
      <c r="D752" t="s">
        <v>114</v>
      </c>
      <c r="E752" t="s">
        <v>126</v>
      </c>
      <c r="F752" t="s">
        <v>2321</v>
      </c>
      <c r="G752" t="s">
        <v>128</v>
      </c>
      <c r="H752" t="s">
        <v>47</v>
      </c>
      <c r="I752" t="s">
        <v>129</v>
      </c>
      <c r="J752" t="s">
        <v>130</v>
      </c>
      <c r="K752" t="s">
        <v>131</v>
      </c>
      <c r="L752" t="s">
        <v>2322</v>
      </c>
      <c r="M752" t="s">
        <v>2323</v>
      </c>
      <c r="N752">
        <v>2.4483333329999999</v>
      </c>
      <c r="O752">
        <v>0</v>
      </c>
      <c r="P752">
        <v>0</v>
      </c>
      <c r="Q752">
        <v>0</v>
      </c>
      <c r="R752">
        <v>0</v>
      </c>
      <c r="S752">
        <v>39</v>
      </c>
      <c r="T752">
        <v>12</v>
      </c>
      <c r="U752">
        <v>0</v>
      </c>
      <c r="V752">
        <v>0</v>
      </c>
      <c r="W752">
        <v>0</v>
      </c>
      <c r="X752">
        <v>0</v>
      </c>
      <c r="Y752">
        <v>95.484999999999999</v>
      </c>
      <c r="Z752">
        <v>29.38</v>
      </c>
    </row>
    <row r="753" spans="1:26" x14ac:dyDescent="0.3">
      <c r="A753">
        <v>2665589</v>
      </c>
      <c r="B753">
        <v>1</v>
      </c>
      <c r="C753" t="s">
        <v>77</v>
      </c>
      <c r="D753" t="s">
        <v>108</v>
      </c>
      <c r="E753" t="s">
        <v>134</v>
      </c>
      <c r="F753" t="s">
        <v>2324</v>
      </c>
      <c r="G753" t="s">
        <v>240</v>
      </c>
      <c r="H753" t="s">
        <v>46</v>
      </c>
      <c r="I753" t="s">
        <v>129</v>
      </c>
      <c r="J753" t="s">
        <v>130</v>
      </c>
      <c r="K753" t="s">
        <v>131</v>
      </c>
      <c r="L753" t="s">
        <v>2325</v>
      </c>
      <c r="M753" t="s">
        <v>2326</v>
      </c>
      <c r="N753">
        <v>1.5319444440000001</v>
      </c>
      <c r="O753">
        <v>0</v>
      </c>
      <c r="P753">
        <v>167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255.834722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2665587</v>
      </c>
      <c r="B754">
        <v>1</v>
      </c>
      <c r="C754" t="s">
        <v>76</v>
      </c>
      <c r="D754" t="s">
        <v>93</v>
      </c>
      <c r="E754" t="s">
        <v>152</v>
      </c>
      <c r="F754" t="s">
        <v>2327</v>
      </c>
      <c r="G754" t="s">
        <v>146</v>
      </c>
      <c r="H754" t="s">
        <v>47</v>
      </c>
      <c r="I754" t="s">
        <v>129</v>
      </c>
      <c r="J754" t="s">
        <v>130</v>
      </c>
      <c r="K754" t="s">
        <v>131</v>
      </c>
      <c r="L754" t="s">
        <v>2328</v>
      </c>
      <c r="M754" t="s">
        <v>2329</v>
      </c>
      <c r="N754">
        <v>0.41083333300000002</v>
      </c>
      <c r="O754">
        <v>94</v>
      </c>
      <c r="P754">
        <v>2932</v>
      </c>
      <c r="Q754">
        <v>0</v>
      </c>
      <c r="R754">
        <v>0</v>
      </c>
      <c r="S754">
        <v>0</v>
      </c>
      <c r="T754">
        <v>0</v>
      </c>
      <c r="U754">
        <v>38.618333</v>
      </c>
      <c r="V754">
        <v>1204.5633319999999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2665588</v>
      </c>
      <c r="B755">
        <v>1</v>
      </c>
      <c r="C755" t="s">
        <v>76</v>
      </c>
      <c r="D755" t="s">
        <v>93</v>
      </c>
      <c r="E755" t="s">
        <v>325</v>
      </c>
      <c r="F755" t="s">
        <v>2330</v>
      </c>
      <c r="G755" t="s">
        <v>169</v>
      </c>
      <c r="H755" t="s">
        <v>47</v>
      </c>
      <c r="I755" t="s">
        <v>129</v>
      </c>
      <c r="J755" t="s">
        <v>130</v>
      </c>
      <c r="K755" t="s">
        <v>131</v>
      </c>
      <c r="L755" t="s">
        <v>2331</v>
      </c>
      <c r="M755" t="s">
        <v>2332</v>
      </c>
      <c r="N755">
        <v>8.3888887999999995E-2</v>
      </c>
      <c r="O755">
        <v>94</v>
      </c>
      <c r="P755">
        <v>2932</v>
      </c>
      <c r="Q755">
        <v>0</v>
      </c>
      <c r="R755">
        <v>0</v>
      </c>
      <c r="S755">
        <v>0</v>
      </c>
      <c r="T755">
        <v>0</v>
      </c>
      <c r="U755">
        <v>7.8855550000000001</v>
      </c>
      <c r="V755">
        <v>245.96222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2665593</v>
      </c>
      <c r="B756">
        <v>1</v>
      </c>
      <c r="C756" t="s">
        <v>76</v>
      </c>
      <c r="D756" t="s">
        <v>89</v>
      </c>
      <c r="E756" t="s">
        <v>210</v>
      </c>
      <c r="F756" t="s">
        <v>2333</v>
      </c>
      <c r="G756" t="s">
        <v>290</v>
      </c>
      <c r="H756" t="s">
        <v>46</v>
      </c>
      <c r="I756" t="s">
        <v>129</v>
      </c>
      <c r="J756" t="s">
        <v>130</v>
      </c>
      <c r="K756" t="s">
        <v>131</v>
      </c>
      <c r="L756" t="s">
        <v>2334</v>
      </c>
      <c r="M756" t="s">
        <v>2335</v>
      </c>
      <c r="N756">
        <v>2.9975000000000001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2.9975000000000001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2665594</v>
      </c>
      <c r="B757">
        <v>1</v>
      </c>
      <c r="C757" t="s">
        <v>76</v>
      </c>
      <c r="D757" t="s">
        <v>93</v>
      </c>
      <c r="E757" t="s">
        <v>152</v>
      </c>
      <c r="F757" t="s">
        <v>2336</v>
      </c>
      <c r="G757" t="s">
        <v>169</v>
      </c>
      <c r="H757" t="s">
        <v>47</v>
      </c>
      <c r="I757" t="s">
        <v>129</v>
      </c>
      <c r="J757" t="s">
        <v>130</v>
      </c>
      <c r="K757" t="s">
        <v>131</v>
      </c>
      <c r="L757" t="s">
        <v>2337</v>
      </c>
      <c r="M757" t="s">
        <v>2338</v>
      </c>
      <c r="N757">
        <v>0.247777777</v>
      </c>
      <c r="O757">
        <v>41</v>
      </c>
      <c r="P757">
        <v>1137</v>
      </c>
      <c r="Q757">
        <v>0</v>
      </c>
      <c r="R757">
        <v>0</v>
      </c>
      <c r="S757">
        <v>0</v>
      </c>
      <c r="T757">
        <v>0</v>
      </c>
      <c r="U757">
        <v>10.158889</v>
      </c>
      <c r="V757">
        <v>281.72333200000003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2665595</v>
      </c>
      <c r="B758">
        <v>1</v>
      </c>
      <c r="C758" t="s">
        <v>77</v>
      </c>
      <c r="D758" t="s">
        <v>124</v>
      </c>
      <c r="E758" t="s">
        <v>126</v>
      </c>
      <c r="F758" t="s">
        <v>1835</v>
      </c>
      <c r="G758" t="s">
        <v>169</v>
      </c>
      <c r="H758" t="s">
        <v>47</v>
      </c>
      <c r="I758" t="s">
        <v>129</v>
      </c>
      <c r="J758" t="s">
        <v>130</v>
      </c>
      <c r="K758" t="s">
        <v>131</v>
      </c>
      <c r="L758" t="s">
        <v>2339</v>
      </c>
      <c r="M758" t="s">
        <v>2340</v>
      </c>
      <c r="N758">
        <v>0.14694444400000001</v>
      </c>
      <c r="O758">
        <v>6</v>
      </c>
      <c r="P758">
        <v>736</v>
      </c>
      <c r="Q758">
        <v>0</v>
      </c>
      <c r="R758">
        <v>0</v>
      </c>
      <c r="S758">
        <v>0</v>
      </c>
      <c r="T758">
        <v>0</v>
      </c>
      <c r="U758">
        <v>0.88166699999999998</v>
      </c>
      <c r="V758">
        <v>108.151111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2665602</v>
      </c>
      <c r="B759">
        <v>1</v>
      </c>
      <c r="C759" t="s">
        <v>76</v>
      </c>
      <c r="D759" t="s">
        <v>100</v>
      </c>
      <c r="E759" t="s">
        <v>134</v>
      </c>
      <c r="F759" t="s">
        <v>2341</v>
      </c>
      <c r="G759" t="s">
        <v>240</v>
      </c>
      <c r="H759" t="s">
        <v>46</v>
      </c>
      <c r="I759" t="s">
        <v>129</v>
      </c>
      <c r="J759" t="s">
        <v>130</v>
      </c>
      <c r="K759" t="s">
        <v>131</v>
      </c>
      <c r="L759" t="s">
        <v>2342</v>
      </c>
      <c r="M759" t="s">
        <v>2343</v>
      </c>
      <c r="N759">
        <v>0.83138888799999999</v>
      </c>
      <c r="O759">
        <v>0</v>
      </c>
      <c r="P759">
        <v>268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222.81222199999999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2665605</v>
      </c>
      <c r="B760">
        <v>1</v>
      </c>
      <c r="C760" t="s">
        <v>76</v>
      </c>
      <c r="D760" t="s">
        <v>90</v>
      </c>
      <c r="E760" t="s">
        <v>210</v>
      </c>
      <c r="F760" t="s">
        <v>2344</v>
      </c>
      <c r="G760" t="s">
        <v>290</v>
      </c>
      <c r="H760" t="s">
        <v>46</v>
      </c>
      <c r="I760" t="s">
        <v>129</v>
      </c>
      <c r="J760" t="s">
        <v>130</v>
      </c>
      <c r="K760" t="s">
        <v>131</v>
      </c>
      <c r="L760" t="s">
        <v>2345</v>
      </c>
      <c r="M760" t="s">
        <v>2346</v>
      </c>
      <c r="N760">
        <v>2.8875000000000002</v>
      </c>
      <c r="O760">
        <v>0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2.8875000000000002</v>
      </c>
      <c r="Y760">
        <v>0</v>
      </c>
      <c r="Z760">
        <v>0</v>
      </c>
    </row>
    <row r="761" spans="1:26" x14ac:dyDescent="0.3">
      <c r="A761">
        <v>2665607</v>
      </c>
      <c r="B761">
        <v>1</v>
      </c>
      <c r="C761" t="s">
        <v>76</v>
      </c>
      <c r="D761" t="s">
        <v>103</v>
      </c>
      <c r="E761" t="s">
        <v>144</v>
      </c>
      <c r="F761" t="s">
        <v>2347</v>
      </c>
      <c r="G761" t="s">
        <v>406</v>
      </c>
      <c r="H761" t="s">
        <v>46</v>
      </c>
      <c r="I761" t="s">
        <v>129</v>
      </c>
      <c r="J761" t="s">
        <v>130</v>
      </c>
      <c r="K761" t="s">
        <v>131</v>
      </c>
      <c r="L761" t="s">
        <v>2348</v>
      </c>
      <c r="M761" t="s">
        <v>2349</v>
      </c>
      <c r="N761">
        <v>1.683888888</v>
      </c>
      <c r="O761">
        <v>0</v>
      </c>
      <c r="P761">
        <v>0</v>
      </c>
      <c r="Q761">
        <v>0</v>
      </c>
      <c r="R761">
        <v>61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102.71722200000001</v>
      </c>
      <c r="Y761">
        <v>0</v>
      </c>
      <c r="Z761">
        <v>0</v>
      </c>
    </row>
    <row r="762" spans="1:26" x14ac:dyDescent="0.3">
      <c r="A762">
        <v>2665608</v>
      </c>
      <c r="B762">
        <v>1</v>
      </c>
      <c r="C762" t="s">
        <v>76</v>
      </c>
      <c r="D762" t="s">
        <v>89</v>
      </c>
      <c r="E762" t="s">
        <v>144</v>
      </c>
      <c r="F762" t="s">
        <v>2350</v>
      </c>
      <c r="G762" t="s">
        <v>136</v>
      </c>
      <c r="H762" t="s">
        <v>46</v>
      </c>
      <c r="I762" t="s">
        <v>129</v>
      </c>
      <c r="J762" t="s">
        <v>130</v>
      </c>
      <c r="K762" t="s">
        <v>131</v>
      </c>
      <c r="L762" t="s">
        <v>2351</v>
      </c>
      <c r="M762" t="s">
        <v>2352</v>
      </c>
      <c r="N762">
        <v>0.66027777700000001</v>
      </c>
      <c r="O762">
        <v>0</v>
      </c>
      <c r="P762">
        <v>355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234.39861099999999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2665617</v>
      </c>
      <c r="B763">
        <v>1</v>
      </c>
      <c r="C763" t="s">
        <v>77</v>
      </c>
      <c r="D763" t="s">
        <v>122</v>
      </c>
      <c r="E763" t="s">
        <v>210</v>
      </c>
      <c r="F763" t="s">
        <v>2353</v>
      </c>
      <c r="G763" t="s">
        <v>627</v>
      </c>
      <c r="H763" t="s">
        <v>46</v>
      </c>
      <c r="I763" t="s">
        <v>129</v>
      </c>
      <c r="J763" t="s">
        <v>130</v>
      </c>
      <c r="K763" t="s">
        <v>131</v>
      </c>
      <c r="L763" t="s">
        <v>2354</v>
      </c>
      <c r="M763" t="s">
        <v>2355</v>
      </c>
      <c r="N763">
        <v>1.6758333329999999</v>
      </c>
      <c r="O763">
        <v>0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1.6758329999999999</v>
      </c>
      <c r="Y763">
        <v>0</v>
      </c>
      <c r="Z763">
        <v>0</v>
      </c>
    </row>
    <row r="764" spans="1:26" x14ac:dyDescent="0.3">
      <c r="A764">
        <v>2665619</v>
      </c>
      <c r="B764">
        <v>1</v>
      </c>
      <c r="C764" t="s">
        <v>76</v>
      </c>
      <c r="D764" t="s">
        <v>79</v>
      </c>
      <c r="E764" t="s">
        <v>325</v>
      </c>
      <c r="F764" t="s">
        <v>2356</v>
      </c>
      <c r="G764" t="s">
        <v>146</v>
      </c>
      <c r="H764" t="s">
        <v>47</v>
      </c>
      <c r="I764" t="s">
        <v>129</v>
      </c>
      <c r="J764" t="s">
        <v>130</v>
      </c>
      <c r="K764" t="s">
        <v>131</v>
      </c>
      <c r="L764" t="s">
        <v>2357</v>
      </c>
      <c r="M764" t="s">
        <v>2358</v>
      </c>
      <c r="N764">
        <v>0.13847944400000001</v>
      </c>
      <c r="O764">
        <v>70</v>
      </c>
      <c r="P764">
        <v>175</v>
      </c>
      <c r="Q764">
        <v>0</v>
      </c>
      <c r="R764">
        <v>0</v>
      </c>
      <c r="S764">
        <v>0</v>
      </c>
      <c r="T764">
        <v>0</v>
      </c>
      <c r="U764">
        <v>9.6935610000000008</v>
      </c>
      <c r="V764">
        <v>24.233903000000002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2665606</v>
      </c>
      <c r="B765">
        <v>1</v>
      </c>
      <c r="C765" t="s">
        <v>76</v>
      </c>
      <c r="D765" t="s">
        <v>93</v>
      </c>
      <c r="E765" t="s">
        <v>152</v>
      </c>
      <c r="F765" t="s">
        <v>2336</v>
      </c>
      <c r="G765" t="s">
        <v>169</v>
      </c>
      <c r="H765" t="s">
        <v>47</v>
      </c>
      <c r="I765" t="s">
        <v>129</v>
      </c>
      <c r="J765" t="s">
        <v>130</v>
      </c>
      <c r="K765" t="s">
        <v>131</v>
      </c>
      <c r="L765" t="s">
        <v>2359</v>
      </c>
      <c r="M765" t="s">
        <v>2360</v>
      </c>
      <c r="N765">
        <v>0.579166666</v>
      </c>
      <c r="O765">
        <v>41</v>
      </c>
      <c r="P765">
        <v>1137</v>
      </c>
      <c r="Q765">
        <v>0</v>
      </c>
      <c r="R765">
        <v>0</v>
      </c>
      <c r="S765">
        <v>0</v>
      </c>
      <c r="T765">
        <v>0</v>
      </c>
      <c r="U765">
        <v>23.745833000000001</v>
      </c>
      <c r="V765">
        <v>658.51249900000005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2665622</v>
      </c>
      <c r="B766">
        <v>1</v>
      </c>
      <c r="C766" t="s">
        <v>76</v>
      </c>
      <c r="D766" t="s">
        <v>89</v>
      </c>
      <c r="E766" t="s">
        <v>134</v>
      </c>
      <c r="F766" t="s">
        <v>2361</v>
      </c>
      <c r="G766" t="s">
        <v>406</v>
      </c>
      <c r="H766" t="s">
        <v>46</v>
      </c>
      <c r="I766" t="s">
        <v>129</v>
      </c>
      <c r="J766" t="s">
        <v>130</v>
      </c>
      <c r="K766" t="s">
        <v>131</v>
      </c>
      <c r="L766" t="s">
        <v>2362</v>
      </c>
      <c r="M766" t="s">
        <v>2363</v>
      </c>
      <c r="N766">
        <v>1.4555555549999999</v>
      </c>
      <c r="O766">
        <v>0</v>
      </c>
      <c r="P766">
        <v>37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53.855556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2665628</v>
      </c>
      <c r="B767">
        <v>1</v>
      </c>
      <c r="C767" t="s">
        <v>77</v>
      </c>
      <c r="D767" t="s">
        <v>111</v>
      </c>
      <c r="E767" t="s">
        <v>144</v>
      </c>
      <c r="F767" t="s">
        <v>2364</v>
      </c>
      <c r="G767" t="s">
        <v>136</v>
      </c>
      <c r="H767" t="s">
        <v>46</v>
      </c>
      <c r="I767" t="s">
        <v>129</v>
      </c>
      <c r="J767" t="s">
        <v>130</v>
      </c>
      <c r="K767" t="s">
        <v>131</v>
      </c>
      <c r="L767" t="s">
        <v>2365</v>
      </c>
      <c r="M767" t="s">
        <v>2366</v>
      </c>
      <c r="N767">
        <v>6.1174999999999997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30.587499999999999</v>
      </c>
    </row>
    <row r="768" spans="1:26" x14ac:dyDescent="0.3">
      <c r="A768">
        <v>2665625</v>
      </c>
      <c r="B768">
        <v>1</v>
      </c>
      <c r="C768" t="s">
        <v>76</v>
      </c>
      <c r="D768" t="s">
        <v>102</v>
      </c>
      <c r="E768" t="s">
        <v>134</v>
      </c>
      <c r="F768" t="s">
        <v>2367</v>
      </c>
      <c r="G768" t="s">
        <v>240</v>
      </c>
      <c r="H768" t="s">
        <v>46</v>
      </c>
      <c r="I768" t="s">
        <v>129</v>
      </c>
      <c r="J768" t="s">
        <v>130</v>
      </c>
      <c r="K768" t="s">
        <v>131</v>
      </c>
      <c r="L768" t="s">
        <v>2368</v>
      </c>
      <c r="M768" t="s">
        <v>2369</v>
      </c>
      <c r="N768">
        <v>1.6469444440000001</v>
      </c>
      <c r="O768">
        <v>0</v>
      </c>
      <c r="P768">
        <v>24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39.526667000000003</v>
      </c>
      <c r="W768">
        <v>0</v>
      </c>
      <c r="X768">
        <v>0</v>
      </c>
      <c r="Y768">
        <v>0</v>
      </c>
      <c r="Z768">
        <v>0</v>
      </c>
    </row>
    <row r="769" spans="1:26" x14ac:dyDescent="0.3">
      <c r="A769">
        <v>2665627</v>
      </c>
      <c r="B769">
        <v>1</v>
      </c>
      <c r="C769" t="s">
        <v>77</v>
      </c>
      <c r="D769" t="s">
        <v>112</v>
      </c>
      <c r="E769" t="s">
        <v>156</v>
      </c>
      <c r="F769" t="s">
        <v>2370</v>
      </c>
      <c r="G769" t="s">
        <v>169</v>
      </c>
      <c r="H769" t="s">
        <v>47</v>
      </c>
      <c r="I769" t="s">
        <v>129</v>
      </c>
      <c r="J769" t="s">
        <v>130</v>
      </c>
      <c r="K769" t="s">
        <v>131</v>
      </c>
      <c r="L769" t="s">
        <v>2371</v>
      </c>
      <c r="M769" t="s">
        <v>2372</v>
      </c>
      <c r="N769">
        <v>0.15</v>
      </c>
      <c r="O769">
        <v>0</v>
      </c>
      <c r="P769">
        <v>0</v>
      </c>
      <c r="Q769">
        <v>0</v>
      </c>
      <c r="R769">
        <v>0</v>
      </c>
      <c r="S769">
        <v>8</v>
      </c>
      <c r="T769">
        <v>414</v>
      </c>
      <c r="U769">
        <v>0</v>
      </c>
      <c r="V769">
        <v>0</v>
      </c>
      <c r="W769">
        <v>0</v>
      </c>
      <c r="X769">
        <v>0</v>
      </c>
      <c r="Y769">
        <v>1.2</v>
      </c>
      <c r="Z769">
        <v>62.1</v>
      </c>
    </row>
    <row r="770" spans="1:26" x14ac:dyDescent="0.3">
      <c r="A770">
        <v>2665630</v>
      </c>
      <c r="B770">
        <v>1</v>
      </c>
      <c r="C770" t="s">
        <v>76</v>
      </c>
      <c r="D770" t="s">
        <v>104</v>
      </c>
      <c r="E770" t="s">
        <v>126</v>
      </c>
      <c r="F770" t="s">
        <v>2373</v>
      </c>
      <c r="G770" t="s">
        <v>128</v>
      </c>
      <c r="H770" t="s">
        <v>47</v>
      </c>
      <c r="I770" t="s">
        <v>129</v>
      </c>
      <c r="J770" t="s">
        <v>130</v>
      </c>
      <c r="K770" t="s">
        <v>131</v>
      </c>
      <c r="L770" t="s">
        <v>2374</v>
      </c>
      <c r="M770" t="s">
        <v>2375</v>
      </c>
      <c r="N770">
        <v>1.2541666659999999</v>
      </c>
      <c r="O770">
        <v>0</v>
      </c>
      <c r="P770">
        <v>0</v>
      </c>
      <c r="Q770">
        <v>0</v>
      </c>
      <c r="R770">
        <v>61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76.504166999999995</v>
      </c>
      <c r="Y770">
        <v>0</v>
      </c>
      <c r="Z770">
        <v>0</v>
      </c>
    </row>
    <row r="771" spans="1:26" x14ac:dyDescent="0.3">
      <c r="A771">
        <v>2665629</v>
      </c>
      <c r="B771">
        <v>1</v>
      </c>
      <c r="C771" t="s">
        <v>76</v>
      </c>
      <c r="D771" t="s">
        <v>103</v>
      </c>
      <c r="E771" t="s">
        <v>144</v>
      </c>
      <c r="F771" t="s">
        <v>2376</v>
      </c>
      <c r="G771" t="s">
        <v>162</v>
      </c>
      <c r="H771" t="s">
        <v>46</v>
      </c>
      <c r="I771" t="s">
        <v>129</v>
      </c>
      <c r="J771" t="s">
        <v>130</v>
      </c>
      <c r="K771" t="s">
        <v>131</v>
      </c>
      <c r="L771" t="s">
        <v>2377</v>
      </c>
      <c r="M771" t="s">
        <v>2378</v>
      </c>
      <c r="N771">
        <v>1.2861111110000001</v>
      </c>
      <c r="O771">
        <v>0</v>
      </c>
      <c r="P771">
        <v>0</v>
      </c>
      <c r="Q771">
        <v>0</v>
      </c>
      <c r="R771">
        <v>110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141.47222199999999</v>
      </c>
      <c r="Y771">
        <v>0</v>
      </c>
      <c r="Z771">
        <v>0</v>
      </c>
    </row>
    <row r="772" spans="1:26" x14ac:dyDescent="0.3">
      <c r="A772">
        <v>2665636</v>
      </c>
      <c r="B772">
        <v>1</v>
      </c>
      <c r="C772" t="s">
        <v>76</v>
      </c>
      <c r="D772" t="s">
        <v>104</v>
      </c>
      <c r="E772" t="s">
        <v>144</v>
      </c>
      <c r="F772" t="s">
        <v>2379</v>
      </c>
      <c r="G772" t="s">
        <v>136</v>
      </c>
      <c r="H772" t="s">
        <v>46</v>
      </c>
      <c r="I772" t="s">
        <v>129</v>
      </c>
      <c r="J772" t="s">
        <v>130</v>
      </c>
      <c r="K772" t="s">
        <v>131</v>
      </c>
      <c r="L772" t="s">
        <v>2380</v>
      </c>
      <c r="M772" t="s">
        <v>2381</v>
      </c>
      <c r="N772">
        <v>1.6627777770000001</v>
      </c>
      <c r="O772">
        <v>0</v>
      </c>
      <c r="P772">
        <v>0</v>
      </c>
      <c r="Q772">
        <v>0</v>
      </c>
      <c r="R772">
        <v>15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24.941666999999999</v>
      </c>
      <c r="Y772">
        <v>0</v>
      </c>
      <c r="Z772">
        <v>0</v>
      </c>
    </row>
    <row r="773" spans="1:26" x14ac:dyDescent="0.3">
      <c r="A773">
        <v>2665637</v>
      </c>
      <c r="B773">
        <v>1</v>
      </c>
      <c r="C773" t="s">
        <v>76</v>
      </c>
      <c r="D773" t="s">
        <v>90</v>
      </c>
      <c r="E773" t="s">
        <v>144</v>
      </c>
      <c r="F773" t="s">
        <v>2382</v>
      </c>
      <c r="G773" t="s">
        <v>136</v>
      </c>
      <c r="H773" t="s">
        <v>46</v>
      </c>
      <c r="I773" t="s">
        <v>129</v>
      </c>
      <c r="J773" t="s">
        <v>130</v>
      </c>
      <c r="K773" t="s">
        <v>131</v>
      </c>
      <c r="L773" t="s">
        <v>2383</v>
      </c>
      <c r="M773" t="s">
        <v>2384</v>
      </c>
      <c r="N773">
        <v>0.96361111099999996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55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52.998610999999997</v>
      </c>
    </row>
    <row r="774" spans="1:26" x14ac:dyDescent="0.3">
      <c r="A774">
        <v>2665425</v>
      </c>
      <c r="B774">
        <v>1</v>
      </c>
      <c r="C774" t="s">
        <v>77</v>
      </c>
      <c r="D774" t="s">
        <v>111</v>
      </c>
      <c r="E774" t="s">
        <v>126</v>
      </c>
      <c r="F774" t="s">
        <v>2385</v>
      </c>
      <c r="G774" t="s">
        <v>128</v>
      </c>
      <c r="H774" t="s">
        <v>47</v>
      </c>
      <c r="I774" t="s">
        <v>129</v>
      </c>
      <c r="J774" t="s">
        <v>130</v>
      </c>
      <c r="K774" t="s">
        <v>131</v>
      </c>
      <c r="L774" t="s">
        <v>2386</v>
      </c>
      <c r="M774" t="s">
        <v>2387</v>
      </c>
      <c r="N774">
        <v>1.4652777770000001</v>
      </c>
      <c r="O774">
        <v>0</v>
      </c>
      <c r="P774">
        <v>0</v>
      </c>
      <c r="Q774">
        <v>0</v>
      </c>
      <c r="R774">
        <v>0</v>
      </c>
      <c r="S774">
        <v>1</v>
      </c>
      <c r="T774">
        <v>84</v>
      </c>
      <c r="U774">
        <v>0</v>
      </c>
      <c r="V774">
        <v>0</v>
      </c>
      <c r="W774">
        <v>0</v>
      </c>
      <c r="X774">
        <v>0</v>
      </c>
      <c r="Y774">
        <v>1.4652780000000001</v>
      </c>
      <c r="Z774">
        <v>123.083333</v>
      </c>
    </row>
    <row r="775" spans="1:26" x14ac:dyDescent="0.3">
      <c r="A775">
        <v>2665652</v>
      </c>
      <c r="B775">
        <v>1</v>
      </c>
      <c r="C775" t="s">
        <v>77</v>
      </c>
      <c r="D775" t="s">
        <v>113</v>
      </c>
      <c r="E775" t="s">
        <v>126</v>
      </c>
      <c r="F775" t="s">
        <v>2388</v>
      </c>
      <c r="G775" t="s">
        <v>128</v>
      </c>
      <c r="H775" t="s">
        <v>47</v>
      </c>
      <c r="I775" t="s">
        <v>129</v>
      </c>
      <c r="J775" t="s">
        <v>130</v>
      </c>
      <c r="K775" t="s">
        <v>131</v>
      </c>
      <c r="L775" t="s">
        <v>2389</v>
      </c>
      <c r="M775" t="s">
        <v>2390</v>
      </c>
      <c r="N775">
        <v>1.4186111109999999</v>
      </c>
      <c r="O775">
        <v>0</v>
      </c>
      <c r="P775">
        <v>0</v>
      </c>
      <c r="Q775">
        <v>0</v>
      </c>
      <c r="R775">
        <v>40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56.744444000000001</v>
      </c>
      <c r="Y775">
        <v>0</v>
      </c>
      <c r="Z775">
        <v>0</v>
      </c>
    </row>
    <row r="776" spans="1:26" x14ac:dyDescent="0.3">
      <c r="A776">
        <v>2665650</v>
      </c>
      <c r="B776">
        <v>1</v>
      </c>
      <c r="C776" t="s">
        <v>77</v>
      </c>
      <c r="D776" t="s">
        <v>114</v>
      </c>
      <c r="E776" t="s">
        <v>210</v>
      </c>
      <c r="F776" t="s">
        <v>2391</v>
      </c>
      <c r="G776" t="s">
        <v>290</v>
      </c>
      <c r="H776" t="s">
        <v>46</v>
      </c>
      <c r="I776" t="s">
        <v>129</v>
      </c>
      <c r="J776" t="s">
        <v>130</v>
      </c>
      <c r="K776" t="s">
        <v>131</v>
      </c>
      <c r="L776" t="s">
        <v>2392</v>
      </c>
      <c r="M776" t="s">
        <v>2393</v>
      </c>
      <c r="N776">
        <v>1.4675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1.4675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2665651</v>
      </c>
      <c r="B777">
        <v>1</v>
      </c>
      <c r="C777" t="s">
        <v>76</v>
      </c>
      <c r="D777" t="s">
        <v>91</v>
      </c>
      <c r="E777" t="s">
        <v>144</v>
      </c>
      <c r="F777" t="s">
        <v>2394</v>
      </c>
      <c r="G777" t="s">
        <v>146</v>
      </c>
      <c r="H777" t="s">
        <v>46</v>
      </c>
      <c r="I777" t="s">
        <v>129</v>
      </c>
      <c r="J777" t="s">
        <v>130</v>
      </c>
      <c r="K777" t="s">
        <v>131</v>
      </c>
      <c r="L777" t="s">
        <v>2395</v>
      </c>
      <c r="M777" t="s">
        <v>2396</v>
      </c>
      <c r="N777">
        <v>0.79416666599999997</v>
      </c>
      <c r="O777">
        <v>0</v>
      </c>
      <c r="P777">
        <v>0</v>
      </c>
      <c r="Q777">
        <v>0</v>
      </c>
      <c r="R777">
        <v>70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55.591667000000001</v>
      </c>
      <c r="Y777">
        <v>0</v>
      </c>
      <c r="Z777">
        <v>0</v>
      </c>
    </row>
    <row r="778" spans="1:26" x14ac:dyDescent="0.3">
      <c r="A778">
        <v>2665654</v>
      </c>
      <c r="B778">
        <v>1</v>
      </c>
      <c r="C778" t="s">
        <v>76</v>
      </c>
      <c r="D778" t="s">
        <v>92</v>
      </c>
      <c r="E778" t="s">
        <v>210</v>
      </c>
      <c r="F778" t="s">
        <v>2397</v>
      </c>
      <c r="G778" t="s">
        <v>212</v>
      </c>
      <c r="H778" t="s">
        <v>46</v>
      </c>
      <c r="I778" t="s">
        <v>129</v>
      </c>
      <c r="J778" t="s">
        <v>130</v>
      </c>
      <c r="K778" t="s">
        <v>131</v>
      </c>
      <c r="L778" t="s">
        <v>2398</v>
      </c>
      <c r="M778" t="s">
        <v>2399</v>
      </c>
      <c r="N778">
        <v>1.7036111110000001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1.703611</v>
      </c>
      <c r="Y778">
        <v>0</v>
      </c>
      <c r="Z778">
        <v>0</v>
      </c>
    </row>
    <row r="779" spans="1:26" x14ac:dyDescent="0.3">
      <c r="A779">
        <v>2665660</v>
      </c>
      <c r="B779">
        <v>1</v>
      </c>
      <c r="C779" t="s">
        <v>77</v>
      </c>
      <c r="D779" t="s">
        <v>114</v>
      </c>
      <c r="E779" t="s">
        <v>126</v>
      </c>
      <c r="F779" t="s">
        <v>2400</v>
      </c>
      <c r="G779" t="s">
        <v>128</v>
      </c>
      <c r="H779" t="s">
        <v>47</v>
      </c>
      <c r="I779" t="s">
        <v>129</v>
      </c>
      <c r="J779" t="s">
        <v>130</v>
      </c>
      <c r="K779" t="s">
        <v>131</v>
      </c>
      <c r="L779" t="s">
        <v>2401</v>
      </c>
      <c r="M779" t="s">
        <v>2402</v>
      </c>
      <c r="N779">
        <v>3.6769444440000001</v>
      </c>
      <c r="O779">
        <v>19</v>
      </c>
      <c r="P779">
        <v>494</v>
      </c>
      <c r="Q779">
        <v>0</v>
      </c>
      <c r="R779">
        <v>0</v>
      </c>
      <c r="S779">
        <v>0</v>
      </c>
      <c r="T779">
        <v>0</v>
      </c>
      <c r="U779">
        <v>69.861943999999994</v>
      </c>
      <c r="V779">
        <v>1816.4105549999999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2665659</v>
      </c>
      <c r="B780">
        <v>1</v>
      </c>
      <c r="C780" t="s">
        <v>77</v>
      </c>
      <c r="D780" t="s">
        <v>113</v>
      </c>
      <c r="E780" t="s">
        <v>126</v>
      </c>
      <c r="F780" t="s">
        <v>2403</v>
      </c>
      <c r="G780" t="s">
        <v>128</v>
      </c>
      <c r="H780" t="s">
        <v>47</v>
      </c>
      <c r="I780" t="s">
        <v>129</v>
      </c>
      <c r="J780" t="s">
        <v>130</v>
      </c>
      <c r="K780" t="s">
        <v>131</v>
      </c>
      <c r="L780" t="s">
        <v>2404</v>
      </c>
      <c r="M780" t="s">
        <v>2405</v>
      </c>
      <c r="N780">
        <v>1.8991666659999999</v>
      </c>
      <c r="O780">
        <v>0</v>
      </c>
      <c r="P780">
        <v>0</v>
      </c>
      <c r="Q780">
        <v>0</v>
      </c>
      <c r="R780">
        <v>0</v>
      </c>
      <c r="S780">
        <v>15</v>
      </c>
      <c r="T780">
        <v>310</v>
      </c>
      <c r="U780">
        <v>0</v>
      </c>
      <c r="V780">
        <v>0</v>
      </c>
      <c r="W780">
        <v>0</v>
      </c>
      <c r="X780">
        <v>0</v>
      </c>
      <c r="Y780">
        <v>28.487500000000001</v>
      </c>
      <c r="Z780">
        <v>588.74166600000001</v>
      </c>
    </row>
    <row r="781" spans="1:26" x14ac:dyDescent="0.3">
      <c r="A781">
        <v>2665662</v>
      </c>
      <c r="B781">
        <v>1</v>
      </c>
      <c r="C781" t="s">
        <v>76</v>
      </c>
      <c r="D781" t="s">
        <v>81</v>
      </c>
      <c r="E781" t="s">
        <v>210</v>
      </c>
      <c r="F781" t="s">
        <v>2225</v>
      </c>
      <c r="G781" t="s">
        <v>290</v>
      </c>
      <c r="H781" t="s">
        <v>46</v>
      </c>
      <c r="I781" t="s">
        <v>129</v>
      </c>
      <c r="J781" t="s">
        <v>130</v>
      </c>
      <c r="K781" t="s">
        <v>131</v>
      </c>
      <c r="L781" t="s">
        <v>2406</v>
      </c>
      <c r="M781" t="s">
        <v>2407</v>
      </c>
      <c r="N781">
        <v>2.5083333329999999</v>
      </c>
      <c r="O781">
        <v>0</v>
      </c>
      <c r="P781">
        <v>8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20.066666999999999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2665663</v>
      </c>
      <c r="B782">
        <v>1</v>
      </c>
      <c r="C782" t="s">
        <v>76</v>
      </c>
      <c r="D782" t="s">
        <v>101</v>
      </c>
      <c r="E782" t="s">
        <v>210</v>
      </c>
      <c r="F782" t="s">
        <v>2408</v>
      </c>
      <c r="G782" t="s">
        <v>627</v>
      </c>
      <c r="H782" t="s">
        <v>46</v>
      </c>
      <c r="I782" t="s">
        <v>129</v>
      </c>
      <c r="J782" t="s">
        <v>130</v>
      </c>
      <c r="K782" t="s">
        <v>131</v>
      </c>
      <c r="L782" t="s">
        <v>2409</v>
      </c>
      <c r="M782" t="s">
        <v>2410</v>
      </c>
      <c r="N782">
        <v>0.82361111099999995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0.82361099999999998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2665667</v>
      </c>
      <c r="B783">
        <v>1</v>
      </c>
      <c r="C783" t="s">
        <v>76</v>
      </c>
      <c r="D783" t="s">
        <v>100</v>
      </c>
      <c r="E783" t="s">
        <v>325</v>
      </c>
      <c r="F783" t="s">
        <v>2411</v>
      </c>
      <c r="G783" t="s">
        <v>2412</v>
      </c>
      <c r="H783" t="s">
        <v>47</v>
      </c>
      <c r="I783" t="s">
        <v>129</v>
      </c>
      <c r="J783" t="s">
        <v>130</v>
      </c>
      <c r="K783" t="s">
        <v>131</v>
      </c>
      <c r="L783" t="s">
        <v>2413</v>
      </c>
      <c r="M783" t="s">
        <v>2414</v>
      </c>
      <c r="N783">
        <v>1.673333333</v>
      </c>
      <c r="O783">
        <v>80</v>
      </c>
      <c r="P783">
        <v>173</v>
      </c>
      <c r="Q783">
        <v>0</v>
      </c>
      <c r="R783">
        <v>0</v>
      </c>
      <c r="S783">
        <v>0</v>
      </c>
      <c r="T783">
        <v>0</v>
      </c>
      <c r="U783">
        <v>133.86666700000001</v>
      </c>
      <c r="V783">
        <v>289.48666700000001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2665668</v>
      </c>
      <c r="B784">
        <v>1</v>
      </c>
      <c r="C784" t="s">
        <v>77</v>
      </c>
      <c r="D784" t="s">
        <v>108</v>
      </c>
      <c r="E784" t="s">
        <v>144</v>
      </c>
      <c r="F784" t="s">
        <v>2415</v>
      </c>
      <c r="G784" t="s">
        <v>136</v>
      </c>
      <c r="H784" t="s">
        <v>46</v>
      </c>
      <c r="I784" t="s">
        <v>129</v>
      </c>
      <c r="J784" t="s">
        <v>130</v>
      </c>
      <c r="K784" t="s">
        <v>131</v>
      </c>
      <c r="L784" t="s">
        <v>2416</v>
      </c>
      <c r="M784" t="s">
        <v>2417</v>
      </c>
      <c r="N784">
        <v>2.866666666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96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275.2</v>
      </c>
    </row>
    <row r="785" spans="1:26" x14ac:dyDescent="0.3">
      <c r="A785">
        <v>2665677</v>
      </c>
      <c r="B785">
        <v>1</v>
      </c>
      <c r="C785" t="s">
        <v>76</v>
      </c>
      <c r="D785" t="s">
        <v>89</v>
      </c>
      <c r="E785" t="s">
        <v>210</v>
      </c>
      <c r="F785" t="s">
        <v>2418</v>
      </c>
      <c r="G785" t="s">
        <v>290</v>
      </c>
      <c r="H785" t="s">
        <v>46</v>
      </c>
      <c r="I785" t="s">
        <v>129</v>
      </c>
      <c r="J785" t="s">
        <v>130</v>
      </c>
      <c r="K785" t="s">
        <v>131</v>
      </c>
      <c r="L785" t="s">
        <v>2419</v>
      </c>
      <c r="M785" t="s">
        <v>2420</v>
      </c>
      <c r="N785">
        <v>1.866944444</v>
      </c>
      <c r="O785">
        <v>0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1.8669439999999999</v>
      </c>
      <c r="Y785">
        <v>0</v>
      </c>
      <c r="Z785">
        <v>0</v>
      </c>
    </row>
    <row r="786" spans="1:26" x14ac:dyDescent="0.3">
      <c r="A786">
        <v>2665671</v>
      </c>
      <c r="B786">
        <v>1</v>
      </c>
      <c r="C786" t="s">
        <v>76</v>
      </c>
      <c r="D786" t="s">
        <v>104</v>
      </c>
      <c r="E786" t="s">
        <v>156</v>
      </c>
      <c r="F786" t="s">
        <v>2421</v>
      </c>
      <c r="G786" t="s">
        <v>169</v>
      </c>
      <c r="H786" t="s">
        <v>47</v>
      </c>
      <c r="I786" t="s">
        <v>129</v>
      </c>
      <c r="J786" t="s">
        <v>130</v>
      </c>
      <c r="K786" t="s">
        <v>131</v>
      </c>
      <c r="L786" t="s">
        <v>2422</v>
      </c>
      <c r="M786" t="s">
        <v>2423</v>
      </c>
      <c r="N786">
        <v>6.5555555000000001E-2</v>
      </c>
      <c r="O786">
        <v>0</v>
      </c>
      <c r="P786">
        <v>0</v>
      </c>
      <c r="Q786">
        <v>0</v>
      </c>
      <c r="R786">
        <v>0</v>
      </c>
      <c r="S786">
        <v>1</v>
      </c>
      <c r="T786">
        <v>278</v>
      </c>
      <c r="U786">
        <v>0</v>
      </c>
      <c r="V786">
        <v>0</v>
      </c>
      <c r="W786">
        <v>0</v>
      </c>
      <c r="X786">
        <v>0</v>
      </c>
      <c r="Y786">
        <v>6.5556000000000003E-2</v>
      </c>
      <c r="Z786">
        <v>18.224443999999998</v>
      </c>
    </row>
    <row r="787" spans="1:26" x14ac:dyDescent="0.3">
      <c r="A787">
        <v>2665673</v>
      </c>
      <c r="B787">
        <v>1</v>
      </c>
      <c r="C787" t="s">
        <v>76</v>
      </c>
      <c r="D787" t="s">
        <v>93</v>
      </c>
      <c r="E787" t="s">
        <v>156</v>
      </c>
      <c r="F787" t="s">
        <v>2424</v>
      </c>
      <c r="G787" t="s">
        <v>169</v>
      </c>
      <c r="H787" t="s">
        <v>47</v>
      </c>
      <c r="I787" t="s">
        <v>129</v>
      </c>
      <c r="J787" t="s">
        <v>130</v>
      </c>
      <c r="K787" t="s">
        <v>131</v>
      </c>
      <c r="L787" t="s">
        <v>2425</v>
      </c>
      <c r="M787" t="s">
        <v>2426</v>
      </c>
      <c r="N787">
        <v>0.29027777700000001</v>
      </c>
      <c r="O787">
        <v>21</v>
      </c>
      <c r="P787">
        <v>499</v>
      </c>
      <c r="Q787">
        <v>0</v>
      </c>
      <c r="R787">
        <v>0</v>
      </c>
      <c r="S787">
        <v>0</v>
      </c>
      <c r="T787">
        <v>0</v>
      </c>
      <c r="U787">
        <v>6.0958329999999998</v>
      </c>
      <c r="V787">
        <v>144.84861100000001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2665687</v>
      </c>
      <c r="B788">
        <v>1</v>
      </c>
      <c r="C788" t="s">
        <v>77</v>
      </c>
      <c r="D788" t="s">
        <v>111</v>
      </c>
      <c r="E788" t="s">
        <v>144</v>
      </c>
      <c r="F788" t="s">
        <v>2427</v>
      </c>
      <c r="G788" t="s">
        <v>136</v>
      </c>
      <c r="H788" t="s">
        <v>46</v>
      </c>
      <c r="I788" t="s">
        <v>129</v>
      </c>
      <c r="J788" t="s">
        <v>130</v>
      </c>
      <c r="K788" t="s">
        <v>131</v>
      </c>
      <c r="L788" t="s">
        <v>2428</v>
      </c>
      <c r="M788" t="s">
        <v>2429</v>
      </c>
      <c r="N788">
        <v>4.2422222219999997</v>
      </c>
      <c r="O788">
        <v>0</v>
      </c>
      <c r="P788">
        <v>0</v>
      </c>
      <c r="Q788">
        <v>0</v>
      </c>
      <c r="R788">
        <v>43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182.41555600000001</v>
      </c>
      <c r="Y788">
        <v>0</v>
      </c>
      <c r="Z788">
        <v>0</v>
      </c>
    </row>
    <row r="789" spans="1:26" x14ac:dyDescent="0.3">
      <c r="A789">
        <v>2665674</v>
      </c>
      <c r="B789">
        <v>1</v>
      </c>
      <c r="C789" t="s">
        <v>76</v>
      </c>
      <c r="D789" t="s">
        <v>104</v>
      </c>
      <c r="E789" t="s">
        <v>156</v>
      </c>
      <c r="F789" t="s">
        <v>2430</v>
      </c>
      <c r="G789" t="s">
        <v>169</v>
      </c>
      <c r="H789" t="s">
        <v>47</v>
      </c>
      <c r="I789" t="s">
        <v>129</v>
      </c>
      <c r="J789" t="s">
        <v>130</v>
      </c>
      <c r="K789" t="s">
        <v>131</v>
      </c>
      <c r="L789" t="s">
        <v>2431</v>
      </c>
      <c r="M789" t="s">
        <v>2432</v>
      </c>
      <c r="N789">
        <v>0.69166666600000004</v>
      </c>
      <c r="O789">
        <v>0</v>
      </c>
      <c r="P789">
        <v>0</v>
      </c>
      <c r="Q789">
        <v>0</v>
      </c>
      <c r="R789">
        <v>0</v>
      </c>
      <c r="S789">
        <v>13</v>
      </c>
      <c r="T789">
        <v>2577</v>
      </c>
      <c r="U789">
        <v>0</v>
      </c>
      <c r="V789">
        <v>0</v>
      </c>
      <c r="W789">
        <v>0</v>
      </c>
      <c r="X789">
        <v>0</v>
      </c>
      <c r="Y789">
        <v>8.9916669999999996</v>
      </c>
      <c r="Z789">
        <v>1782.424998</v>
      </c>
    </row>
    <row r="790" spans="1:26" x14ac:dyDescent="0.3">
      <c r="A790">
        <v>2665684</v>
      </c>
      <c r="B790">
        <v>1</v>
      </c>
      <c r="C790" t="s">
        <v>76</v>
      </c>
      <c r="D790" t="s">
        <v>103</v>
      </c>
      <c r="E790" t="s">
        <v>134</v>
      </c>
      <c r="F790" t="s">
        <v>897</v>
      </c>
      <c r="G790" t="s">
        <v>162</v>
      </c>
      <c r="H790" t="s">
        <v>46</v>
      </c>
      <c r="I790" t="s">
        <v>129</v>
      </c>
      <c r="J790" t="s">
        <v>130</v>
      </c>
      <c r="K790" t="s">
        <v>131</v>
      </c>
      <c r="L790" t="s">
        <v>2433</v>
      </c>
      <c r="M790" t="s">
        <v>2434</v>
      </c>
      <c r="N790">
        <v>0.4</v>
      </c>
      <c r="O790">
        <v>0</v>
      </c>
      <c r="P790">
        <v>0</v>
      </c>
      <c r="Q790">
        <v>0</v>
      </c>
      <c r="R790">
        <v>222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88.8</v>
      </c>
      <c r="Y790">
        <v>0</v>
      </c>
      <c r="Z790">
        <v>0</v>
      </c>
    </row>
    <row r="791" spans="1:26" x14ac:dyDescent="0.3">
      <c r="A791">
        <v>2665605</v>
      </c>
      <c r="B791">
        <v>2</v>
      </c>
      <c r="C791" t="s">
        <v>76</v>
      </c>
      <c r="D791" t="s">
        <v>90</v>
      </c>
      <c r="E791" t="s">
        <v>134</v>
      </c>
      <c r="F791" t="s">
        <v>385</v>
      </c>
      <c r="G791" t="s">
        <v>290</v>
      </c>
      <c r="H791" t="s">
        <v>46</v>
      </c>
      <c r="I791" t="s">
        <v>129</v>
      </c>
      <c r="J791" t="s">
        <v>130</v>
      </c>
      <c r="K791" t="s">
        <v>131</v>
      </c>
      <c r="L791" t="s">
        <v>2346</v>
      </c>
      <c r="M791" t="s">
        <v>2435</v>
      </c>
      <c r="N791">
        <v>0.29472222199999998</v>
      </c>
      <c r="O791">
        <v>0</v>
      </c>
      <c r="P791">
        <v>0</v>
      </c>
      <c r="Q791">
        <v>0</v>
      </c>
      <c r="R791">
        <v>448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132.03555499999999</v>
      </c>
      <c r="Y791">
        <v>0</v>
      </c>
      <c r="Z791">
        <v>0</v>
      </c>
    </row>
    <row r="792" spans="1:26" x14ac:dyDescent="0.3">
      <c r="A792">
        <v>2665688</v>
      </c>
      <c r="B792">
        <v>1</v>
      </c>
      <c r="C792" t="s">
        <v>76</v>
      </c>
      <c r="D792" t="s">
        <v>89</v>
      </c>
      <c r="E792" t="s">
        <v>144</v>
      </c>
      <c r="F792" t="s">
        <v>2436</v>
      </c>
      <c r="G792" t="s">
        <v>136</v>
      </c>
      <c r="H792" t="s">
        <v>46</v>
      </c>
      <c r="I792" t="s">
        <v>129</v>
      </c>
      <c r="J792" t="s">
        <v>130</v>
      </c>
      <c r="K792" t="s">
        <v>131</v>
      </c>
      <c r="L792" t="s">
        <v>2437</v>
      </c>
      <c r="M792" t="s">
        <v>2438</v>
      </c>
      <c r="N792">
        <v>4.3702777770000001</v>
      </c>
      <c r="O792">
        <v>0</v>
      </c>
      <c r="P792">
        <v>6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26.221667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2679119</v>
      </c>
      <c r="B793">
        <v>1</v>
      </c>
      <c r="C793" t="s">
        <v>76</v>
      </c>
      <c r="D793" t="s">
        <v>90</v>
      </c>
      <c r="E793" t="s">
        <v>134</v>
      </c>
      <c r="F793" t="s">
        <v>2439</v>
      </c>
      <c r="G793" t="s">
        <v>146</v>
      </c>
      <c r="H793" t="s">
        <v>46</v>
      </c>
      <c r="I793" t="s">
        <v>247</v>
      </c>
      <c r="J793" t="s">
        <v>130</v>
      </c>
      <c r="K793" t="s">
        <v>131</v>
      </c>
      <c r="L793" t="s">
        <v>2440</v>
      </c>
      <c r="M793" t="s">
        <v>2441</v>
      </c>
      <c r="N793">
        <v>4.7777777E-2</v>
      </c>
      <c r="O793">
        <v>0</v>
      </c>
      <c r="P793">
        <v>85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4.0611110000000004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2665679</v>
      </c>
      <c r="B794">
        <v>1</v>
      </c>
      <c r="C794" t="s">
        <v>76</v>
      </c>
      <c r="D794" t="s">
        <v>98</v>
      </c>
      <c r="E794" t="s">
        <v>325</v>
      </c>
      <c r="F794" t="s">
        <v>2442</v>
      </c>
      <c r="G794" t="s">
        <v>169</v>
      </c>
      <c r="H794" t="s">
        <v>47</v>
      </c>
      <c r="I794" t="s">
        <v>247</v>
      </c>
      <c r="J794" t="s">
        <v>130</v>
      </c>
      <c r="K794" t="s">
        <v>131</v>
      </c>
      <c r="L794" t="s">
        <v>2443</v>
      </c>
      <c r="M794" t="s">
        <v>2441</v>
      </c>
      <c r="N794">
        <v>3.8888888000000003E-2</v>
      </c>
      <c r="O794">
        <v>2</v>
      </c>
      <c r="P794">
        <v>145</v>
      </c>
      <c r="Q794">
        <v>106</v>
      </c>
      <c r="R794">
        <v>10487</v>
      </c>
      <c r="S794">
        <v>68</v>
      </c>
      <c r="T794">
        <v>3764</v>
      </c>
      <c r="U794">
        <v>7.7778E-2</v>
      </c>
      <c r="V794">
        <v>5.6388889999999998</v>
      </c>
      <c r="W794">
        <v>4.1222219999999998</v>
      </c>
      <c r="X794">
        <v>407.82776799999999</v>
      </c>
      <c r="Y794">
        <v>2.644444</v>
      </c>
      <c r="Z794">
        <v>146.37777399999999</v>
      </c>
    </row>
    <row r="795" spans="1:26" x14ac:dyDescent="0.3">
      <c r="A795">
        <v>2665686</v>
      </c>
      <c r="B795">
        <v>1</v>
      </c>
      <c r="C795" t="s">
        <v>77</v>
      </c>
      <c r="D795" t="s">
        <v>123</v>
      </c>
      <c r="E795" t="s">
        <v>134</v>
      </c>
      <c r="F795" t="s">
        <v>2444</v>
      </c>
      <c r="G795" t="s">
        <v>240</v>
      </c>
      <c r="H795" t="s">
        <v>46</v>
      </c>
      <c r="I795" t="s">
        <v>129</v>
      </c>
      <c r="J795" t="s">
        <v>130</v>
      </c>
      <c r="K795" t="s">
        <v>131</v>
      </c>
      <c r="L795" t="s">
        <v>2445</v>
      </c>
      <c r="M795" t="s">
        <v>2446</v>
      </c>
      <c r="N795">
        <v>4.0786111109999998</v>
      </c>
      <c r="O795">
        <v>0</v>
      </c>
      <c r="P795">
        <v>133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542.45527800000002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2665691</v>
      </c>
      <c r="B796">
        <v>1</v>
      </c>
      <c r="C796" t="s">
        <v>76</v>
      </c>
      <c r="D796" t="s">
        <v>79</v>
      </c>
      <c r="E796" t="s">
        <v>126</v>
      </c>
      <c r="F796" t="s">
        <v>1195</v>
      </c>
      <c r="G796" t="s">
        <v>158</v>
      </c>
      <c r="H796" t="s">
        <v>47</v>
      </c>
      <c r="I796" t="s">
        <v>129</v>
      </c>
      <c r="J796" t="s">
        <v>130</v>
      </c>
      <c r="K796" t="s">
        <v>131</v>
      </c>
      <c r="L796" t="s">
        <v>2447</v>
      </c>
      <c r="M796" t="s">
        <v>2448</v>
      </c>
      <c r="N796">
        <v>0.68805555500000004</v>
      </c>
      <c r="O796">
        <v>45</v>
      </c>
      <c r="P796">
        <v>173</v>
      </c>
      <c r="Q796">
        <v>0</v>
      </c>
      <c r="R796">
        <v>0</v>
      </c>
      <c r="S796">
        <v>0</v>
      </c>
      <c r="T796">
        <v>0</v>
      </c>
      <c r="U796">
        <v>30.962499999999999</v>
      </c>
      <c r="V796">
        <v>119.03361099999999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2665694</v>
      </c>
      <c r="B797">
        <v>1</v>
      </c>
      <c r="C797" t="s">
        <v>76</v>
      </c>
      <c r="D797" t="s">
        <v>93</v>
      </c>
      <c r="E797" t="s">
        <v>144</v>
      </c>
      <c r="F797" t="s">
        <v>2449</v>
      </c>
      <c r="G797" t="s">
        <v>136</v>
      </c>
      <c r="H797" t="s">
        <v>46</v>
      </c>
      <c r="I797" t="s">
        <v>129</v>
      </c>
      <c r="J797" t="s">
        <v>130</v>
      </c>
      <c r="K797" t="s">
        <v>131</v>
      </c>
      <c r="L797" t="s">
        <v>2450</v>
      </c>
      <c r="M797" t="s">
        <v>2451</v>
      </c>
      <c r="N797">
        <v>1.916111111</v>
      </c>
      <c r="O797">
        <v>0</v>
      </c>
      <c r="P797">
        <v>10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19.161110999999998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2665692</v>
      </c>
      <c r="B798">
        <v>1</v>
      </c>
      <c r="C798" t="s">
        <v>77</v>
      </c>
      <c r="D798" t="s">
        <v>123</v>
      </c>
      <c r="E798" t="s">
        <v>126</v>
      </c>
      <c r="F798" t="s">
        <v>2452</v>
      </c>
      <c r="G798" t="s">
        <v>128</v>
      </c>
      <c r="H798" t="s">
        <v>47</v>
      </c>
      <c r="I798" t="s">
        <v>129</v>
      </c>
      <c r="J798" t="s">
        <v>130</v>
      </c>
      <c r="K798" t="s">
        <v>131</v>
      </c>
      <c r="L798" t="s">
        <v>2453</v>
      </c>
      <c r="M798" t="s">
        <v>2454</v>
      </c>
      <c r="N798">
        <v>2.5266666660000001</v>
      </c>
      <c r="O798">
        <v>0</v>
      </c>
      <c r="P798">
        <v>326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823.69333300000005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2665700</v>
      </c>
      <c r="B799">
        <v>1</v>
      </c>
      <c r="C799" t="s">
        <v>76</v>
      </c>
      <c r="D799" t="s">
        <v>106</v>
      </c>
      <c r="E799" t="s">
        <v>172</v>
      </c>
      <c r="F799" t="s">
        <v>2455</v>
      </c>
      <c r="G799" t="s">
        <v>174</v>
      </c>
      <c r="H799" t="s">
        <v>46</v>
      </c>
      <c r="I799" t="s">
        <v>129</v>
      </c>
      <c r="J799" t="s">
        <v>130</v>
      </c>
      <c r="K799" t="s">
        <v>131</v>
      </c>
      <c r="L799" t="s">
        <v>2456</v>
      </c>
      <c r="M799" t="s">
        <v>2457</v>
      </c>
      <c r="N799">
        <v>2.670555555</v>
      </c>
      <c r="O799">
        <v>0</v>
      </c>
      <c r="P799">
        <v>42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112.16333299999999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2665706</v>
      </c>
      <c r="B800">
        <v>1</v>
      </c>
      <c r="C800" t="s">
        <v>77</v>
      </c>
      <c r="D800" t="s">
        <v>109</v>
      </c>
      <c r="E800" t="s">
        <v>126</v>
      </c>
      <c r="F800" t="s">
        <v>2458</v>
      </c>
      <c r="G800" t="s">
        <v>169</v>
      </c>
      <c r="H800" t="s">
        <v>47</v>
      </c>
      <c r="I800" t="s">
        <v>129</v>
      </c>
      <c r="J800" t="s">
        <v>130</v>
      </c>
      <c r="K800" t="s">
        <v>131</v>
      </c>
      <c r="L800" t="s">
        <v>2459</v>
      </c>
      <c r="M800" t="s">
        <v>2460</v>
      </c>
      <c r="N800">
        <v>1.305833333</v>
      </c>
      <c r="O800">
        <v>0</v>
      </c>
      <c r="P800">
        <v>0</v>
      </c>
      <c r="Q800">
        <v>0</v>
      </c>
      <c r="R800">
        <v>380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496.21666699999997</v>
      </c>
      <c r="Y800">
        <v>0</v>
      </c>
      <c r="Z800">
        <v>0</v>
      </c>
    </row>
    <row r="801" spans="1:26" x14ac:dyDescent="0.3">
      <c r="A801">
        <v>2679647</v>
      </c>
      <c r="B801">
        <v>1</v>
      </c>
      <c r="C801" t="s">
        <v>77</v>
      </c>
      <c r="D801" t="s">
        <v>109</v>
      </c>
      <c r="E801" t="s">
        <v>134</v>
      </c>
      <c r="F801" t="s">
        <v>2461</v>
      </c>
      <c r="G801" t="s">
        <v>240</v>
      </c>
      <c r="H801" t="s">
        <v>46</v>
      </c>
      <c r="I801" t="s">
        <v>129</v>
      </c>
      <c r="J801" t="s">
        <v>130</v>
      </c>
      <c r="K801" t="s">
        <v>131</v>
      </c>
      <c r="L801" t="s">
        <v>2459</v>
      </c>
      <c r="M801" t="s">
        <v>2462</v>
      </c>
      <c r="N801">
        <v>1.320277777</v>
      </c>
      <c r="O801">
        <v>0</v>
      </c>
      <c r="P801">
        <v>0</v>
      </c>
      <c r="Q801">
        <v>0</v>
      </c>
      <c r="R801">
        <v>49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64.693611000000004</v>
      </c>
      <c r="Y801">
        <v>0</v>
      </c>
      <c r="Z801">
        <v>0</v>
      </c>
    </row>
    <row r="802" spans="1:26" x14ac:dyDescent="0.3">
      <c r="A802">
        <v>2665709</v>
      </c>
      <c r="B802">
        <v>1</v>
      </c>
      <c r="C802" t="s">
        <v>76</v>
      </c>
      <c r="D802" t="s">
        <v>79</v>
      </c>
      <c r="E802" t="s">
        <v>126</v>
      </c>
      <c r="F802" t="s">
        <v>2463</v>
      </c>
      <c r="G802" t="s">
        <v>169</v>
      </c>
      <c r="H802" t="s">
        <v>47</v>
      </c>
      <c r="I802" t="s">
        <v>129</v>
      </c>
      <c r="J802" t="s">
        <v>130</v>
      </c>
      <c r="K802" t="s">
        <v>131</v>
      </c>
      <c r="L802" t="s">
        <v>2464</v>
      </c>
      <c r="M802" t="s">
        <v>2465</v>
      </c>
      <c r="N802">
        <v>0.88888888799999999</v>
      </c>
      <c r="O802">
        <v>4</v>
      </c>
      <c r="P802">
        <v>225</v>
      </c>
      <c r="Q802">
        <v>0</v>
      </c>
      <c r="R802">
        <v>0</v>
      </c>
      <c r="S802">
        <v>0</v>
      </c>
      <c r="T802">
        <v>0</v>
      </c>
      <c r="U802">
        <v>3.5555560000000002</v>
      </c>
      <c r="V802">
        <v>200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2665711</v>
      </c>
      <c r="B803">
        <v>1</v>
      </c>
      <c r="C803" t="s">
        <v>77</v>
      </c>
      <c r="D803" t="s">
        <v>114</v>
      </c>
      <c r="E803" t="s">
        <v>156</v>
      </c>
      <c r="F803" t="s">
        <v>2466</v>
      </c>
      <c r="G803" t="s">
        <v>169</v>
      </c>
      <c r="H803" t="s">
        <v>47</v>
      </c>
      <c r="I803" t="s">
        <v>129</v>
      </c>
      <c r="J803" t="s">
        <v>130</v>
      </c>
      <c r="K803" t="s">
        <v>131</v>
      </c>
      <c r="L803" t="s">
        <v>2467</v>
      </c>
      <c r="M803" t="s">
        <v>2468</v>
      </c>
      <c r="N803">
        <v>0.65694444399999996</v>
      </c>
      <c r="O803">
        <v>44</v>
      </c>
      <c r="P803">
        <v>8</v>
      </c>
      <c r="Q803">
        <v>0</v>
      </c>
      <c r="R803">
        <v>0</v>
      </c>
      <c r="S803">
        <v>0</v>
      </c>
      <c r="T803">
        <v>0</v>
      </c>
      <c r="U803">
        <v>28.905556000000001</v>
      </c>
      <c r="V803">
        <v>5.2555560000000003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2665713</v>
      </c>
      <c r="B804">
        <v>1</v>
      </c>
      <c r="C804" t="s">
        <v>76</v>
      </c>
      <c r="D804" t="s">
        <v>102</v>
      </c>
      <c r="E804" t="s">
        <v>144</v>
      </c>
      <c r="F804" t="s">
        <v>2469</v>
      </c>
      <c r="G804" t="s">
        <v>136</v>
      </c>
      <c r="H804" t="s">
        <v>46</v>
      </c>
      <c r="I804" t="s">
        <v>129</v>
      </c>
      <c r="J804" t="s">
        <v>130</v>
      </c>
      <c r="K804" t="s">
        <v>131</v>
      </c>
      <c r="L804" t="s">
        <v>2470</v>
      </c>
      <c r="M804" t="s">
        <v>2471</v>
      </c>
      <c r="N804">
        <v>1.478611111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43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63.580278</v>
      </c>
    </row>
    <row r="805" spans="1:26" x14ac:dyDescent="0.3">
      <c r="A805">
        <v>2665717</v>
      </c>
      <c r="B805">
        <v>1</v>
      </c>
      <c r="C805" t="s">
        <v>77</v>
      </c>
      <c r="D805" t="s">
        <v>119</v>
      </c>
      <c r="E805" t="s">
        <v>126</v>
      </c>
      <c r="F805" t="s">
        <v>2472</v>
      </c>
      <c r="G805" t="s">
        <v>169</v>
      </c>
      <c r="H805" t="s">
        <v>47</v>
      </c>
      <c r="I805" t="s">
        <v>129</v>
      </c>
      <c r="J805" t="s">
        <v>130</v>
      </c>
      <c r="K805" t="s">
        <v>131</v>
      </c>
      <c r="L805" t="s">
        <v>2473</v>
      </c>
      <c r="M805" t="s">
        <v>2474</v>
      </c>
      <c r="N805">
        <v>1.4580555550000001</v>
      </c>
      <c r="O805">
        <v>11</v>
      </c>
      <c r="P805">
        <v>1211</v>
      </c>
      <c r="Q805">
        <v>0</v>
      </c>
      <c r="R805">
        <v>0</v>
      </c>
      <c r="S805">
        <v>0</v>
      </c>
      <c r="T805">
        <v>0</v>
      </c>
      <c r="U805">
        <v>16.038611</v>
      </c>
      <c r="V805">
        <v>1765.705277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2665715</v>
      </c>
      <c r="B806">
        <v>1</v>
      </c>
      <c r="C806" t="s">
        <v>76</v>
      </c>
      <c r="D806" t="s">
        <v>99</v>
      </c>
      <c r="E806" t="s">
        <v>156</v>
      </c>
      <c r="F806" t="s">
        <v>2475</v>
      </c>
      <c r="G806" t="s">
        <v>169</v>
      </c>
      <c r="H806" t="s">
        <v>47</v>
      </c>
      <c r="I806" t="s">
        <v>129</v>
      </c>
      <c r="J806" t="s">
        <v>130</v>
      </c>
      <c r="K806" t="s">
        <v>131</v>
      </c>
      <c r="L806" t="s">
        <v>2476</v>
      </c>
      <c r="M806" t="s">
        <v>2477</v>
      </c>
      <c r="N806">
        <v>0.28638888800000001</v>
      </c>
      <c r="O806">
        <v>23</v>
      </c>
      <c r="P806">
        <v>63</v>
      </c>
      <c r="Q806">
        <v>0</v>
      </c>
      <c r="R806">
        <v>0</v>
      </c>
      <c r="S806">
        <v>0</v>
      </c>
      <c r="T806">
        <v>0</v>
      </c>
      <c r="U806">
        <v>6.5869439999999999</v>
      </c>
      <c r="V806">
        <v>18.0425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2665716</v>
      </c>
      <c r="B807">
        <v>1</v>
      </c>
      <c r="C807" t="s">
        <v>76</v>
      </c>
      <c r="D807" t="s">
        <v>99</v>
      </c>
      <c r="E807" t="s">
        <v>152</v>
      </c>
      <c r="F807" t="s">
        <v>2478</v>
      </c>
      <c r="G807" t="s">
        <v>169</v>
      </c>
      <c r="H807" t="s">
        <v>47</v>
      </c>
      <c r="I807" t="s">
        <v>129</v>
      </c>
      <c r="J807" t="s">
        <v>130</v>
      </c>
      <c r="K807" t="s">
        <v>131</v>
      </c>
      <c r="L807" t="s">
        <v>2479</v>
      </c>
      <c r="M807" t="s">
        <v>2480</v>
      </c>
      <c r="N807">
        <v>0.27111111100000002</v>
      </c>
      <c r="O807">
        <v>55</v>
      </c>
      <c r="P807">
        <v>78</v>
      </c>
      <c r="Q807">
        <v>0</v>
      </c>
      <c r="R807">
        <v>0</v>
      </c>
      <c r="S807">
        <v>0</v>
      </c>
      <c r="T807">
        <v>0</v>
      </c>
      <c r="U807">
        <v>14.911111</v>
      </c>
      <c r="V807">
        <v>21.146667000000001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2665721</v>
      </c>
      <c r="B808">
        <v>1</v>
      </c>
      <c r="C808" t="s">
        <v>77</v>
      </c>
      <c r="D808" t="s">
        <v>120</v>
      </c>
      <c r="E808" t="s">
        <v>126</v>
      </c>
      <c r="F808" t="s">
        <v>2481</v>
      </c>
      <c r="G808" t="s">
        <v>158</v>
      </c>
      <c r="H808" t="s">
        <v>47</v>
      </c>
      <c r="I808" t="s">
        <v>129</v>
      </c>
      <c r="J808" t="s">
        <v>130</v>
      </c>
      <c r="K808" t="s">
        <v>131</v>
      </c>
      <c r="L808" t="s">
        <v>2482</v>
      </c>
      <c r="M808" t="s">
        <v>2483</v>
      </c>
      <c r="N808">
        <v>2.9988888880000002</v>
      </c>
      <c r="O808">
        <v>0</v>
      </c>
      <c r="P808">
        <v>0</v>
      </c>
      <c r="Q808">
        <v>0</v>
      </c>
      <c r="R808">
        <v>99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296.89</v>
      </c>
      <c r="Y808">
        <v>0</v>
      </c>
      <c r="Z808">
        <v>0</v>
      </c>
    </row>
    <row r="809" spans="1:26" x14ac:dyDescent="0.3">
      <c r="A809">
        <v>2665722</v>
      </c>
      <c r="B809">
        <v>1</v>
      </c>
      <c r="C809" t="s">
        <v>76</v>
      </c>
      <c r="D809" t="s">
        <v>100</v>
      </c>
      <c r="E809" t="s">
        <v>156</v>
      </c>
      <c r="F809" t="s">
        <v>2484</v>
      </c>
      <c r="G809" t="s">
        <v>169</v>
      </c>
      <c r="H809" t="s">
        <v>47</v>
      </c>
      <c r="I809" t="s">
        <v>129</v>
      </c>
      <c r="J809" t="s">
        <v>130</v>
      </c>
      <c r="K809" t="s">
        <v>131</v>
      </c>
      <c r="L809" t="s">
        <v>2485</v>
      </c>
      <c r="M809" t="s">
        <v>2486</v>
      </c>
      <c r="N809">
        <v>1.3405555549999999</v>
      </c>
      <c r="O809">
        <v>80</v>
      </c>
      <c r="P809">
        <v>173</v>
      </c>
      <c r="Q809">
        <v>0</v>
      </c>
      <c r="R809">
        <v>0</v>
      </c>
      <c r="S809">
        <v>0</v>
      </c>
      <c r="T809">
        <v>0</v>
      </c>
      <c r="U809">
        <v>107.244444</v>
      </c>
      <c r="V809">
        <v>231.916111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2665728</v>
      </c>
      <c r="B810">
        <v>1</v>
      </c>
      <c r="C810" t="s">
        <v>76</v>
      </c>
      <c r="D810" t="s">
        <v>81</v>
      </c>
      <c r="E810" t="s">
        <v>144</v>
      </c>
      <c r="F810" t="s">
        <v>2487</v>
      </c>
      <c r="G810" t="s">
        <v>136</v>
      </c>
      <c r="H810" t="s">
        <v>46</v>
      </c>
      <c r="I810" t="s">
        <v>129</v>
      </c>
      <c r="J810" t="s">
        <v>130</v>
      </c>
      <c r="K810" t="s">
        <v>131</v>
      </c>
      <c r="L810" t="s">
        <v>2488</v>
      </c>
      <c r="M810" t="s">
        <v>2489</v>
      </c>
      <c r="N810">
        <v>0.61277777700000002</v>
      </c>
      <c r="O810">
        <v>0</v>
      </c>
      <c r="P810">
        <v>23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14.093889000000001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2665730</v>
      </c>
      <c r="B811">
        <v>1</v>
      </c>
      <c r="C811" t="s">
        <v>76</v>
      </c>
      <c r="D811" t="s">
        <v>106</v>
      </c>
      <c r="E811" t="s">
        <v>144</v>
      </c>
      <c r="F811" t="s">
        <v>2490</v>
      </c>
      <c r="G811" t="s">
        <v>136</v>
      </c>
      <c r="H811" t="s">
        <v>46</v>
      </c>
      <c r="I811" t="s">
        <v>129</v>
      </c>
      <c r="J811" t="s">
        <v>130</v>
      </c>
      <c r="K811" t="s">
        <v>131</v>
      </c>
      <c r="L811" t="s">
        <v>2491</v>
      </c>
      <c r="M811" t="s">
        <v>2492</v>
      </c>
      <c r="N811">
        <v>0.94888888800000004</v>
      </c>
      <c r="O811">
        <v>0</v>
      </c>
      <c r="P811">
        <v>147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139.48666700000001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2665732</v>
      </c>
      <c r="B812">
        <v>1</v>
      </c>
      <c r="C812" t="s">
        <v>77</v>
      </c>
      <c r="D812" t="s">
        <v>114</v>
      </c>
      <c r="E812" t="s">
        <v>156</v>
      </c>
      <c r="F812" t="s">
        <v>2493</v>
      </c>
      <c r="G812" t="s">
        <v>306</v>
      </c>
      <c r="H812" t="s">
        <v>47</v>
      </c>
      <c r="I812" t="s">
        <v>129</v>
      </c>
      <c r="J812" t="s">
        <v>15</v>
      </c>
      <c r="K812" t="s">
        <v>131</v>
      </c>
      <c r="L812" t="s">
        <v>2494</v>
      </c>
      <c r="M812" t="s">
        <v>2495</v>
      </c>
      <c r="N812">
        <v>3.6580555549999998</v>
      </c>
      <c r="O812">
        <v>25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91.451389000000006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2665736</v>
      </c>
      <c r="B813">
        <v>1</v>
      </c>
      <c r="C813" t="s">
        <v>76</v>
      </c>
      <c r="D813" t="s">
        <v>82</v>
      </c>
      <c r="E813" t="s">
        <v>210</v>
      </c>
      <c r="F813" t="s">
        <v>2496</v>
      </c>
      <c r="G813" t="s">
        <v>212</v>
      </c>
      <c r="H813" t="s">
        <v>46</v>
      </c>
      <c r="I813" t="s">
        <v>129</v>
      </c>
      <c r="J813" t="s">
        <v>130</v>
      </c>
      <c r="K813" t="s">
        <v>131</v>
      </c>
      <c r="L813" t="s">
        <v>2497</v>
      </c>
      <c r="M813" t="s">
        <v>2498</v>
      </c>
      <c r="N813">
        <v>2.3711111109999998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2.371111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2665738</v>
      </c>
      <c r="B814">
        <v>1</v>
      </c>
      <c r="C814" t="s">
        <v>76</v>
      </c>
      <c r="D814" t="s">
        <v>100</v>
      </c>
      <c r="E814" t="s">
        <v>325</v>
      </c>
      <c r="F814" t="s">
        <v>2411</v>
      </c>
      <c r="G814" t="s">
        <v>169</v>
      </c>
      <c r="H814" t="s">
        <v>47</v>
      </c>
      <c r="I814" t="s">
        <v>129</v>
      </c>
      <c r="J814" t="s">
        <v>130</v>
      </c>
      <c r="K814" t="s">
        <v>131</v>
      </c>
      <c r="L814" t="s">
        <v>2499</v>
      </c>
      <c r="M814" t="s">
        <v>2500</v>
      </c>
      <c r="N814">
        <v>0.360682222</v>
      </c>
      <c r="O814">
        <v>80</v>
      </c>
      <c r="P814">
        <v>173</v>
      </c>
      <c r="Q814">
        <v>0</v>
      </c>
      <c r="R814">
        <v>0</v>
      </c>
      <c r="S814">
        <v>0</v>
      </c>
      <c r="T814">
        <v>0</v>
      </c>
      <c r="U814">
        <v>28.854578</v>
      </c>
      <c r="V814">
        <v>62.398023999999999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2665739</v>
      </c>
      <c r="B815">
        <v>1</v>
      </c>
      <c r="C815" t="s">
        <v>76</v>
      </c>
      <c r="D815" t="s">
        <v>89</v>
      </c>
      <c r="E815" t="s">
        <v>156</v>
      </c>
      <c r="F815" t="s">
        <v>2501</v>
      </c>
      <c r="G815" t="s">
        <v>169</v>
      </c>
      <c r="H815" t="s">
        <v>47</v>
      </c>
      <c r="I815" t="s">
        <v>129</v>
      </c>
      <c r="J815" t="s">
        <v>130</v>
      </c>
      <c r="K815" t="s">
        <v>131</v>
      </c>
      <c r="L815" t="s">
        <v>2502</v>
      </c>
      <c r="M815" t="s">
        <v>2503</v>
      </c>
      <c r="N815">
        <v>8.7222222000000002E-2</v>
      </c>
      <c r="O815">
        <v>22</v>
      </c>
      <c r="P815">
        <v>34</v>
      </c>
      <c r="Q815">
        <v>0</v>
      </c>
      <c r="R815">
        <v>0</v>
      </c>
      <c r="S815">
        <v>0</v>
      </c>
      <c r="T815">
        <v>0</v>
      </c>
      <c r="U815">
        <v>1.9188890000000001</v>
      </c>
      <c r="V815">
        <v>2.9655559999999999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2665741</v>
      </c>
      <c r="B816">
        <v>1</v>
      </c>
      <c r="C816" t="s">
        <v>77</v>
      </c>
      <c r="D816" t="s">
        <v>111</v>
      </c>
      <c r="E816" t="s">
        <v>144</v>
      </c>
      <c r="F816" t="s">
        <v>2504</v>
      </c>
      <c r="G816" t="s">
        <v>136</v>
      </c>
      <c r="H816" t="s">
        <v>46</v>
      </c>
      <c r="I816" t="s">
        <v>129</v>
      </c>
      <c r="J816" t="s">
        <v>130</v>
      </c>
      <c r="K816" t="s">
        <v>131</v>
      </c>
      <c r="L816" t="s">
        <v>2505</v>
      </c>
      <c r="M816" t="s">
        <v>2506</v>
      </c>
      <c r="N816">
        <v>2.6611111109999999</v>
      </c>
      <c r="O816">
        <v>0</v>
      </c>
      <c r="P816">
        <v>0</v>
      </c>
      <c r="Q816">
        <v>0</v>
      </c>
      <c r="R816">
        <v>30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79.833332999999996</v>
      </c>
      <c r="Y816">
        <v>0</v>
      </c>
      <c r="Z816">
        <v>0</v>
      </c>
    </row>
    <row r="817" spans="1:26" x14ac:dyDescent="0.3">
      <c r="A817">
        <v>2665743</v>
      </c>
      <c r="B817">
        <v>1</v>
      </c>
      <c r="C817" t="s">
        <v>76</v>
      </c>
      <c r="D817" t="s">
        <v>79</v>
      </c>
      <c r="E817" t="s">
        <v>144</v>
      </c>
      <c r="F817" t="s">
        <v>2507</v>
      </c>
      <c r="G817" t="s">
        <v>136</v>
      </c>
      <c r="H817" t="s">
        <v>46</v>
      </c>
      <c r="I817" t="s">
        <v>129</v>
      </c>
      <c r="J817" t="s">
        <v>130</v>
      </c>
      <c r="K817" t="s">
        <v>131</v>
      </c>
      <c r="L817" t="s">
        <v>2508</v>
      </c>
      <c r="M817" t="s">
        <v>2509</v>
      </c>
      <c r="N817">
        <v>3.0747222220000001</v>
      </c>
      <c r="O817">
        <v>0</v>
      </c>
      <c r="P817">
        <v>178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547.30055600000003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2665745</v>
      </c>
      <c r="B818">
        <v>1</v>
      </c>
      <c r="C818" t="s">
        <v>77</v>
      </c>
      <c r="D818" t="s">
        <v>110</v>
      </c>
      <c r="E818" t="s">
        <v>126</v>
      </c>
      <c r="F818" t="s">
        <v>2510</v>
      </c>
      <c r="G818" t="s">
        <v>128</v>
      </c>
      <c r="H818" t="s">
        <v>47</v>
      </c>
      <c r="I818" t="s">
        <v>129</v>
      </c>
      <c r="J818" t="s">
        <v>130</v>
      </c>
      <c r="K818" t="s">
        <v>131</v>
      </c>
      <c r="L818" t="s">
        <v>2511</v>
      </c>
      <c r="M818" t="s">
        <v>2512</v>
      </c>
      <c r="N818">
        <v>1.0038888880000001</v>
      </c>
      <c r="O818">
        <v>0</v>
      </c>
      <c r="P818">
        <v>0</v>
      </c>
      <c r="Q818">
        <v>0</v>
      </c>
      <c r="R818">
        <v>0</v>
      </c>
      <c r="S818">
        <v>4</v>
      </c>
      <c r="T818">
        <v>92</v>
      </c>
      <c r="U818">
        <v>0</v>
      </c>
      <c r="V818">
        <v>0</v>
      </c>
      <c r="W818">
        <v>0</v>
      </c>
      <c r="X818">
        <v>0</v>
      </c>
      <c r="Y818">
        <v>4.0155560000000001</v>
      </c>
      <c r="Z818">
        <v>92.357777999999996</v>
      </c>
    </row>
    <row r="819" spans="1:26" x14ac:dyDescent="0.3">
      <c r="A819">
        <v>2665746</v>
      </c>
      <c r="B819">
        <v>1</v>
      </c>
      <c r="C819" t="s">
        <v>76</v>
      </c>
      <c r="D819" t="s">
        <v>106</v>
      </c>
      <c r="E819" t="s">
        <v>210</v>
      </c>
      <c r="F819" t="s">
        <v>2513</v>
      </c>
      <c r="G819" t="s">
        <v>290</v>
      </c>
      <c r="H819" t="s">
        <v>46</v>
      </c>
      <c r="I819" t="s">
        <v>129</v>
      </c>
      <c r="J819" t="s">
        <v>130</v>
      </c>
      <c r="K819" t="s">
        <v>131</v>
      </c>
      <c r="L819" t="s">
        <v>2514</v>
      </c>
      <c r="M819" t="s">
        <v>2515</v>
      </c>
      <c r="N819">
        <v>1.8036111109999999</v>
      </c>
      <c r="O819">
        <v>0</v>
      </c>
      <c r="P819">
        <v>11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19.839721999999998</v>
      </c>
      <c r="W819">
        <v>0</v>
      </c>
      <c r="X819">
        <v>0</v>
      </c>
      <c r="Y819">
        <v>0</v>
      </c>
      <c r="Z819">
        <v>0</v>
      </c>
    </row>
    <row r="820" spans="1:26" x14ac:dyDescent="0.3">
      <c r="A820">
        <v>2665755</v>
      </c>
      <c r="B820">
        <v>1</v>
      </c>
      <c r="C820" t="s">
        <v>76</v>
      </c>
      <c r="D820" t="s">
        <v>78</v>
      </c>
      <c r="E820" t="s">
        <v>172</v>
      </c>
      <c r="F820" t="s">
        <v>2516</v>
      </c>
      <c r="G820" t="s">
        <v>260</v>
      </c>
      <c r="H820" t="s">
        <v>46</v>
      </c>
      <c r="I820" t="s">
        <v>129</v>
      </c>
      <c r="J820" t="s">
        <v>130</v>
      </c>
      <c r="K820" t="s">
        <v>141</v>
      </c>
      <c r="L820" t="s">
        <v>2517</v>
      </c>
      <c r="M820" t="s">
        <v>2518</v>
      </c>
      <c r="N820">
        <v>2.7091666659999998</v>
      </c>
      <c r="O820">
        <v>0</v>
      </c>
      <c r="P820">
        <v>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13.545833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2665756</v>
      </c>
      <c r="B821">
        <v>1</v>
      </c>
      <c r="C821" t="s">
        <v>77</v>
      </c>
      <c r="D821" t="s">
        <v>113</v>
      </c>
      <c r="E821" t="s">
        <v>144</v>
      </c>
      <c r="F821" t="s">
        <v>2519</v>
      </c>
      <c r="G821" t="s">
        <v>136</v>
      </c>
      <c r="H821" t="s">
        <v>46</v>
      </c>
      <c r="I821" t="s">
        <v>129</v>
      </c>
      <c r="J821" t="s">
        <v>130</v>
      </c>
      <c r="K821" t="s">
        <v>131</v>
      </c>
      <c r="L821" t="s">
        <v>2520</v>
      </c>
      <c r="M821" t="s">
        <v>2521</v>
      </c>
      <c r="N821">
        <v>1.2450000000000001</v>
      </c>
      <c r="O821">
        <v>0</v>
      </c>
      <c r="P821">
        <v>0</v>
      </c>
      <c r="Q821">
        <v>0</v>
      </c>
      <c r="R821">
        <v>29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36.104999999999997</v>
      </c>
      <c r="Y821">
        <v>0</v>
      </c>
      <c r="Z821">
        <v>0</v>
      </c>
    </row>
    <row r="822" spans="1:26" x14ac:dyDescent="0.3">
      <c r="A822">
        <v>2665768</v>
      </c>
      <c r="B822">
        <v>1</v>
      </c>
      <c r="C822" t="s">
        <v>77</v>
      </c>
      <c r="D822" t="s">
        <v>114</v>
      </c>
      <c r="E822" t="s">
        <v>126</v>
      </c>
      <c r="F822" t="s">
        <v>2522</v>
      </c>
      <c r="G822" t="s">
        <v>506</v>
      </c>
      <c r="H822" t="s">
        <v>47</v>
      </c>
      <c r="I822" t="s">
        <v>129</v>
      </c>
      <c r="J822" t="s">
        <v>130</v>
      </c>
      <c r="K822" t="s">
        <v>131</v>
      </c>
      <c r="L822" t="s">
        <v>2523</v>
      </c>
      <c r="M822" t="s">
        <v>2524</v>
      </c>
      <c r="N822">
        <v>8.4988888879999998</v>
      </c>
      <c r="O822">
        <v>0</v>
      </c>
      <c r="P822">
        <v>694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5898.2288879999996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2665758</v>
      </c>
      <c r="B823">
        <v>1</v>
      </c>
      <c r="C823" t="s">
        <v>77</v>
      </c>
      <c r="D823" t="s">
        <v>114</v>
      </c>
      <c r="E823" t="s">
        <v>126</v>
      </c>
      <c r="F823" t="s">
        <v>2525</v>
      </c>
      <c r="G823" t="s">
        <v>506</v>
      </c>
      <c r="H823" t="s">
        <v>47</v>
      </c>
      <c r="I823" t="s">
        <v>129</v>
      </c>
      <c r="J823" t="s">
        <v>130</v>
      </c>
      <c r="K823" t="s">
        <v>131</v>
      </c>
      <c r="L823" t="s">
        <v>2526</v>
      </c>
      <c r="M823" t="s">
        <v>2527</v>
      </c>
      <c r="N823">
        <v>1.315555555</v>
      </c>
      <c r="O823">
        <v>1</v>
      </c>
      <c r="P823">
        <v>1535</v>
      </c>
      <c r="Q823">
        <v>0</v>
      </c>
      <c r="R823">
        <v>0</v>
      </c>
      <c r="S823">
        <v>0</v>
      </c>
      <c r="T823">
        <v>0</v>
      </c>
      <c r="U823">
        <v>1.3155559999999999</v>
      </c>
      <c r="V823">
        <v>2019.3777769999999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2665756</v>
      </c>
      <c r="B824">
        <v>2</v>
      </c>
      <c r="C824" t="s">
        <v>77</v>
      </c>
      <c r="D824" t="s">
        <v>113</v>
      </c>
      <c r="E824" t="s">
        <v>134</v>
      </c>
      <c r="F824" t="s">
        <v>2528</v>
      </c>
      <c r="G824" t="s">
        <v>136</v>
      </c>
      <c r="H824" t="s">
        <v>46</v>
      </c>
      <c r="I824" t="s">
        <v>129</v>
      </c>
      <c r="J824" t="s">
        <v>130</v>
      </c>
      <c r="K824" t="s">
        <v>131</v>
      </c>
      <c r="L824" t="s">
        <v>2521</v>
      </c>
      <c r="M824" t="s">
        <v>2529</v>
      </c>
      <c r="N824">
        <v>0.29944444399999998</v>
      </c>
      <c r="O824">
        <v>0</v>
      </c>
      <c r="P824">
        <v>0</v>
      </c>
      <c r="Q824">
        <v>0</v>
      </c>
      <c r="R824">
        <v>36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10.78</v>
      </c>
      <c r="Y824">
        <v>0</v>
      </c>
      <c r="Z824">
        <v>0</v>
      </c>
    </row>
    <row r="825" spans="1:26" x14ac:dyDescent="0.3">
      <c r="A825">
        <v>2665763</v>
      </c>
      <c r="B825">
        <v>1</v>
      </c>
      <c r="C825" t="s">
        <v>76</v>
      </c>
      <c r="D825" t="s">
        <v>86</v>
      </c>
      <c r="E825" t="s">
        <v>126</v>
      </c>
      <c r="F825" t="s">
        <v>280</v>
      </c>
      <c r="G825" t="s">
        <v>146</v>
      </c>
      <c r="H825" t="s">
        <v>47</v>
      </c>
      <c r="I825" t="s">
        <v>129</v>
      </c>
      <c r="J825" t="s">
        <v>130</v>
      </c>
      <c r="K825" t="s">
        <v>131</v>
      </c>
      <c r="L825" t="s">
        <v>2530</v>
      </c>
      <c r="M825" t="s">
        <v>2531</v>
      </c>
      <c r="N825">
        <v>0.24916666600000001</v>
      </c>
      <c r="O825">
        <v>0</v>
      </c>
      <c r="P825">
        <v>247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61.544167000000002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2665766</v>
      </c>
      <c r="B826">
        <v>1</v>
      </c>
      <c r="C826" t="s">
        <v>77</v>
      </c>
      <c r="D826" t="s">
        <v>111</v>
      </c>
      <c r="E826" t="s">
        <v>126</v>
      </c>
      <c r="F826" t="s">
        <v>2532</v>
      </c>
      <c r="G826" t="s">
        <v>1939</v>
      </c>
      <c r="H826" t="s">
        <v>47</v>
      </c>
      <c r="I826" t="s">
        <v>129</v>
      </c>
      <c r="J826" t="s">
        <v>130</v>
      </c>
      <c r="K826" t="s">
        <v>131</v>
      </c>
      <c r="L826" t="s">
        <v>2533</v>
      </c>
      <c r="M826" t="s">
        <v>2534</v>
      </c>
      <c r="N826">
        <v>2.0847222219999999</v>
      </c>
      <c r="O826">
        <v>0</v>
      </c>
      <c r="P826">
        <v>0</v>
      </c>
      <c r="Q826">
        <v>0</v>
      </c>
      <c r="R826">
        <v>743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1548.948611</v>
      </c>
      <c r="Y826">
        <v>0</v>
      </c>
      <c r="Z826">
        <v>0</v>
      </c>
    </row>
    <row r="827" spans="1:26" x14ac:dyDescent="0.3">
      <c r="A827">
        <v>2665772</v>
      </c>
      <c r="B827">
        <v>1</v>
      </c>
      <c r="C827" t="s">
        <v>76</v>
      </c>
      <c r="D827" t="s">
        <v>99</v>
      </c>
      <c r="E827" t="s">
        <v>152</v>
      </c>
      <c r="F827" t="s">
        <v>2535</v>
      </c>
      <c r="G827" t="s">
        <v>169</v>
      </c>
      <c r="H827" t="s">
        <v>47</v>
      </c>
      <c r="I827" t="s">
        <v>129</v>
      </c>
      <c r="J827" t="s">
        <v>130</v>
      </c>
      <c r="K827" t="s">
        <v>131</v>
      </c>
      <c r="L827" t="s">
        <v>2536</v>
      </c>
      <c r="M827" t="s">
        <v>2537</v>
      </c>
      <c r="N827">
        <v>0.42083333299999998</v>
      </c>
      <c r="O827">
        <v>148</v>
      </c>
      <c r="P827">
        <v>2475</v>
      </c>
      <c r="Q827">
        <v>0</v>
      </c>
      <c r="R827">
        <v>0</v>
      </c>
      <c r="S827">
        <v>0</v>
      </c>
      <c r="T827">
        <v>0</v>
      </c>
      <c r="U827">
        <v>62.283332999999999</v>
      </c>
      <c r="V827">
        <v>1041.5624989999999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2665773</v>
      </c>
      <c r="B828">
        <v>1</v>
      </c>
      <c r="C828" t="s">
        <v>77</v>
      </c>
      <c r="D828" t="s">
        <v>111</v>
      </c>
      <c r="E828" t="s">
        <v>126</v>
      </c>
      <c r="F828" t="s">
        <v>2538</v>
      </c>
      <c r="G828" t="s">
        <v>1939</v>
      </c>
      <c r="H828" t="s">
        <v>47</v>
      </c>
      <c r="I828" t="s">
        <v>129</v>
      </c>
      <c r="J828" t="s">
        <v>130</v>
      </c>
      <c r="K828" t="s">
        <v>131</v>
      </c>
      <c r="L828" t="s">
        <v>2539</v>
      </c>
      <c r="M828" t="s">
        <v>2540</v>
      </c>
      <c r="N828">
        <v>1.1730555549999999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14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16.422778000000001</v>
      </c>
    </row>
    <row r="829" spans="1:26" x14ac:dyDescent="0.3">
      <c r="A829">
        <v>2665775</v>
      </c>
      <c r="B829">
        <v>1</v>
      </c>
      <c r="C829" t="s">
        <v>77</v>
      </c>
      <c r="D829" t="s">
        <v>124</v>
      </c>
      <c r="E829" t="s">
        <v>325</v>
      </c>
      <c r="F829" t="s">
        <v>995</v>
      </c>
      <c r="G829" t="s">
        <v>567</v>
      </c>
      <c r="H829" t="s">
        <v>47</v>
      </c>
      <c r="I829" t="s">
        <v>129</v>
      </c>
      <c r="J829" t="s">
        <v>130</v>
      </c>
      <c r="K829" t="s">
        <v>141</v>
      </c>
      <c r="L829" t="s">
        <v>2541</v>
      </c>
      <c r="M829" t="s">
        <v>2542</v>
      </c>
      <c r="N829">
        <v>0.52777777699999995</v>
      </c>
      <c r="O829">
        <v>850</v>
      </c>
      <c r="P829">
        <v>22929</v>
      </c>
      <c r="Q829">
        <v>0</v>
      </c>
      <c r="R829">
        <v>0</v>
      </c>
      <c r="S829">
        <v>10</v>
      </c>
      <c r="T829">
        <v>897</v>
      </c>
      <c r="U829">
        <v>448.61111</v>
      </c>
      <c r="V829">
        <v>12101.416649000001</v>
      </c>
      <c r="W829">
        <v>0</v>
      </c>
      <c r="X829">
        <v>0</v>
      </c>
      <c r="Y829">
        <v>5.2777779999999996</v>
      </c>
      <c r="Z829">
        <v>473.41666600000002</v>
      </c>
    </row>
    <row r="830" spans="1:26" x14ac:dyDescent="0.3">
      <c r="A830">
        <v>2665774</v>
      </c>
      <c r="B830">
        <v>1</v>
      </c>
      <c r="C830" t="s">
        <v>77</v>
      </c>
      <c r="D830" t="s">
        <v>124</v>
      </c>
      <c r="E830" t="s">
        <v>325</v>
      </c>
      <c r="F830" t="s">
        <v>2543</v>
      </c>
      <c r="G830" t="s">
        <v>567</v>
      </c>
      <c r="H830" t="s">
        <v>47</v>
      </c>
      <c r="I830" t="s">
        <v>129</v>
      </c>
      <c r="J830" t="s">
        <v>130</v>
      </c>
      <c r="K830" t="s">
        <v>141</v>
      </c>
      <c r="L830" t="s">
        <v>2544</v>
      </c>
      <c r="M830" t="s">
        <v>2545</v>
      </c>
      <c r="N830">
        <v>0.35666666600000002</v>
      </c>
      <c r="O830">
        <v>22</v>
      </c>
      <c r="P830">
        <v>5937</v>
      </c>
      <c r="Q830">
        <v>0</v>
      </c>
      <c r="R830">
        <v>0</v>
      </c>
      <c r="S830">
        <v>0</v>
      </c>
      <c r="T830">
        <v>0</v>
      </c>
      <c r="U830">
        <v>7.8466670000000001</v>
      </c>
      <c r="V830">
        <v>2117.5299960000002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2665778</v>
      </c>
      <c r="B831">
        <v>1</v>
      </c>
      <c r="C831" t="s">
        <v>76</v>
      </c>
      <c r="D831" t="s">
        <v>100</v>
      </c>
      <c r="E831" t="s">
        <v>325</v>
      </c>
      <c r="F831" t="s">
        <v>2546</v>
      </c>
      <c r="G831" t="s">
        <v>169</v>
      </c>
      <c r="H831" t="s">
        <v>47</v>
      </c>
      <c r="I831" t="s">
        <v>247</v>
      </c>
      <c r="J831" t="s">
        <v>130</v>
      </c>
      <c r="K831" t="s">
        <v>131</v>
      </c>
      <c r="L831" t="s">
        <v>2547</v>
      </c>
      <c r="M831" t="s">
        <v>2548</v>
      </c>
      <c r="N831">
        <v>3.4744443999999999E-2</v>
      </c>
      <c r="O831">
        <v>3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0.10423300000000001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2665779</v>
      </c>
      <c r="B832">
        <v>1</v>
      </c>
      <c r="C832" t="s">
        <v>77</v>
      </c>
      <c r="D832" t="s">
        <v>111</v>
      </c>
      <c r="E832" t="s">
        <v>134</v>
      </c>
      <c r="F832" t="s">
        <v>2549</v>
      </c>
      <c r="G832" t="s">
        <v>240</v>
      </c>
      <c r="H832" t="s">
        <v>46</v>
      </c>
      <c r="I832" t="s">
        <v>129</v>
      </c>
      <c r="J832" t="s">
        <v>130</v>
      </c>
      <c r="K832" t="s">
        <v>131</v>
      </c>
      <c r="L832" t="s">
        <v>2550</v>
      </c>
      <c r="M832" t="s">
        <v>2551</v>
      </c>
      <c r="N832">
        <v>4.7725</v>
      </c>
      <c r="O832">
        <v>0</v>
      </c>
      <c r="P832">
        <v>0</v>
      </c>
      <c r="Q832">
        <v>0</v>
      </c>
      <c r="R832">
        <v>25</v>
      </c>
      <c r="S832">
        <v>0</v>
      </c>
      <c r="T832">
        <v>24</v>
      </c>
      <c r="U832">
        <v>0</v>
      </c>
      <c r="V832">
        <v>0</v>
      </c>
      <c r="W832">
        <v>0</v>
      </c>
      <c r="X832">
        <v>119.3125</v>
      </c>
      <c r="Y832">
        <v>0</v>
      </c>
      <c r="Z832">
        <v>114.54</v>
      </c>
    </row>
    <row r="833" spans="1:26" x14ac:dyDescent="0.3">
      <c r="A833">
        <v>2665780</v>
      </c>
      <c r="B833">
        <v>1</v>
      </c>
      <c r="C833" t="s">
        <v>77</v>
      </c>
      <c r="D833" t="s">
        <v>109</v>
      </c>
      <c r="E833" t="s">
        <v>134</v>
      </c>
      <c r="F833" t="s">
        <v>2552</v>
      </c>
      <c r="G833" t="s">
        <v>240</v>
      </c>
      <c r="H833" t="s">
        <v>46</v>
      </c>
      <c r="I833" t="s">
        <v>129</v>
      </c>
      <c r="J833" t="s">
        <v>130</v>
      </c>
      <c r="K833" t="s">
        <v>131</v>
      </c>
      <c r="L833" t="s">
        <v>2553</v>
      </c>
      <c r="M833" t="s">
        <v>2554</v>
      </c>
      <c r="N833">
        <v>1.423333333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14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19.926666999999998</v>
      </c>
    </row>
    <row r="834" spans="1:26" x14ac:dyDescent="0.3">
      <c r="A834">
        <v>2665781</v>
      </c>
      <c r="B834">
        <v>1</v>
      </c>
      <c r="C834" t="s">
        <v>77</v>
      </c>
      <c r="D834" t="s">
        <v>108</v>
      </c>
      <c r="E834" t="s">
        <v>126</v>
      </c>
      <c r="F834" t="s">
        <v>2555</v>
      </c>
      <c r="G834" t="s">
        <v>169</v>
      </c>
      <c r="H834" t="s">
        <v>47</v>
      </c>
      <c r="I834" t="s">
        <v>247</v>
      </c>
      <c r="J834" t="s">
        <v>130</v>
      </c>
      <c r="K834" t="s">
        <v>131</v>
      </c>
      <c r="L834" t="s">
        <v>2556</v>
      </c>
      <c r="M834" t="s">
        <v>2557</v>
      </c>
      <c r="N834">
        <v>3.8888880000000001E-3</v>
      </c>
      <c r="O834">
        <v>1</v>
      </c>
      <c r="P834">
        <v>926</v>
      </c>
      <c r="Q834">
        <v>0</v>
      </c>
      <c r="R834">
        <v>0</v>
      </c>
      <c r="S834">
        <v>0</v>
      </c>
      <c r="T834">
        <v>1</v>
      </c>
      <c r="U834">
        <v>3.8890000000000001E-3</v>
      </c>
      <c r="V834">
        <v>3.6011099999999998</v>
      </c>
      <c r="W834">
        <v>0</v>
      </c>
      <c r="X834">
        <v>0</v>
      </c>
      <c r="Y834">
        <v>0</v>
      </c>
      <c r="Z834">
        <v>3.8890000000000001E-3</v>
      </c>
    </row>
    <row r="835" spans="1:26" x14ac:dyDescent="0.3">
      <c r="A835">
        <v>2665784</v>
      </c>
      <c r="B835">
        <v>1</v>
      </c>
      <c r="C835" t="s">
        <v>76</v>
      </c>
      <c r="D835" t="s">
        <v>103</v>
      </c>
      <c r="E835" t="s">
        <v>210</v>
      </c>
      <c r="F835" t="s">
        <v>2558</v>
      </c>
      <c r="G835" t="s">
        <v>212</v>
      </c>
      <c r="H835" t="s">
        <v>46</v>
      </c>
      <c r="I835" t="s">
        <v>129</v>
      </c>
      <c r="J835" t="s">
        <v>130</v>
      </c>
      <c r="K835" t="s">
        <v>131</v>
      </c>
      <c r="L835" t="s">
        <v>2559</v>
      </c>
      <c r="M835" t="s">
        <v>2560</v>
      </c>
      <c r="N835">
        <v>5.6052777770000004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5.6052780000000002</v>
      </c>
      <c r="Y835">
        <v>0</v>
      </c>
      <c r="Z835">
        <v>0</v>
      </c>
    </row>
    <row r="836" spans="1:26" x14ac:dyDescent="0.3">
      <c r="A836">
        <v>2665783</v>
      </c>
      <c r="B836">
        <v>1</v>
      </c>
      <c r="C836" t="s">
        <v>77</v>
      </c>
      <c r="D836" t="s">
        <v>119</v>
      </c>
      <c r="E836" t="s">
        <v>325</v>
      </c>
      <c r="F836" t="s">
        <v>2561</v>
      </c>
      <c r="G836" t="s">
        <v>140</v>
      </c>
      <c r="H836" t="s">
        <v>47</v>
      </c>
      <c r="I836" t="s">
        <v>129</v>
      </c>
      <c r="J836" t="s">
        <v>130</v>
      </c>
      <c r="K836" t="s">
        <v>141</v>
      </c>
      <c r="L836" t="s">
        <v>2562</v>
      </c>
      <c r="M836" t="s">
        <v>2563</v>
      </c>
      <c r="N836">
        <v>0.97722222199999997</v>
      </c>
      <c r="O836">
        <v>21</v>
      </c>
      <c r="P836">
        <v>0</v>
      </c>
      <c r="Q836">
        <v>248</v>
      </c>
      <c r="R836">
        <v>8565</v>
      </c>
      <c r="S836">
        <v>0</v>
      </c>
      <c r="T836">
        <v>0</v>
      </c>
      <c r="U836">
        <v>20.521667000000001</v>
      </c>
      <c r="V836">
        <v>0</v>
      </c>
      <c r="W836">
        <v>242.351111</v>
      </c>
      <c r="X836">
        <v>8369.9083310000005</v>
      </c>
      <c r="Y836">
        <v>0</v>
      </c>
      <c r="Z836">
        <v>0</v>
      </c>
    </row>
    <row r="837" spans="1:26" x14ac:dyDescent="0.3">
      <c r="A837">
        <v>2665786</v>
      </c>
      <c r="B837">
        <v>1</v>
      </c>
      <c r="C837" t="s">
        <v>77</v>
      </c>
      <c r="D837" t="s">
        <v>115</v>
      </c>
      <c r="E837" t="s">
        <v>156</v>
      </c>
      <c r="F837" t="s">
        <v>2564</v>
      </c>
      <c r="G837" t="s">
        <v>169</v>
      </c>
      <c r="H837" t="s">
        <v>47</v>
      </c>
      <c r="I837" t="s">
        <v>247</v>
      </c>
      <c r="J837" t="s">
        <v>130</v>
      </c>
      <c r="K837" t="s">
        <v>131</v>
      </c>
      <c r="L837" t="s">
        <v>2565</v>
      </c>
      <c r="M837" t="s">
        <v>2566</v>
      </c>
      <c r="N837">
        <v>2.7777769999999999E-3</v>
      </c>
      <c r="O837">
        <v>0</v>
      </c>
      <c r="P837">
        <v>0</v>
      </c>
      <c r="Q837">
        <v>34</v>
      </c>
      <c r="R837">
        <v>740</v>
      </c>
      <c r="S837">
        <v>104</v>
      </c>
      <c r="T837">
        <v>1458</v>
      </c>
      <c r="U837">
        <v>0</v>
      </c>
      <c r="V837">
        <v>0</v>
      </c>
      <c r="W837">
        <v>9.4444E-2</v>
      </c>
      <c r="X837">
        <v>2.055555</v>
      </c>
      <c r="Y837">
        <v>0.28888900000000001</v>
      </c>
      <c r="Z837">
        <v>4.0499989999999997</v>
      </c>
    </row>
    <row r="838" spans="1:26" x14ac:dyDescent="0.3">
      <c r="A838">
        <v>2665787</v>
      </c>
      <c r="B838">
        <v>1</v>
      </c>
      <c r="C838" t="s">
        <v>76</v>
      </c>
      <c r="D838" t="s">
        <v>93</v>
      </c>
      <c r="E838" t="s">
        <v>152</v>
      </c>
      <c r="F838" t="s">
        <v>2327</v>
      </c>
      <c r="G838" t="s">
        <v>169</v>
      </c>
      <c r="H838" t="s">
        <v>47</v>
      </c>
      <c r="I838" t="s">
        <v>129</v>
      </c>
      <c r="J838" t="s">
        <v>130</v>
      </c>
      <c r="K838" t="s">
        <v>131</v>
      </c>
      <c r="L838" t="s">
        <v>2567</v>
      </c>
      <c r="M838" t="s">
        <v>2568</v>
      </c>
      <c r="N838">
        <v>0.76277777700000005</v>
      </c>
      <c r="O838">
        <v>94</v>
      </c>
      <c r="P838">
        <v>2932</v>
      </c>
      <c r="Q838">
        <v>0</v>
      </c>
      <c r="R838">
        <v>0</v>
      </c>
      <c r="S838">
        <v>0</v>
      </c>
      <c r="T838">
        <v>0</v>
      </c>
      <c r="U838">
        <v>71.701110999999997</v>
      </c>
      <c r="V838">
        <v>2236.464442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2665791</v>
      </c>
      <c r="B839">
        <v>1</v>
      </c>
      <c r="C839" t="s">
        <v>77</v>
      </c>
      <c r="D839" t="s">
        <v>114</v>
      </c>
      <c r="E839" t="s">
        <v>126</v>
      </c>
      <c r="F839" t="s">
        <v>2569</v>
      </c>
      <c r="G839" t="s">
        <v>128</v>
      </c>
      <c r="H839" t="s">
        <v>47</v>
      </c>
      <c r="I839" t="s">
        <v>129</v>
      </c>
      <c r="J839" t="s">
        <v>130</v>
      </c>
      <c r="K839" t="s">
        <v>131</v>
      </c>
      <c r="L839" t="s">
        <v>2570</v>
      </c>
      <c r="M839" t="s">
        <v>2571</v>
      </c>
      <c r="N839">
        <v>2.0294444440000001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302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612.89222199999995</v>
      </c>
    </row>
    <row r="840" spans="1:26" x14ac:dyDescent="0.3">
      <c r="A840">
        <v>2665789</v>
      </c>
      <c r="B840">
        <v>1</v>
      </c>
      <c r="C840" t="s">
        <v>76</v>
      </c>
      <c r="D840" t="s">
        <v>86</v>
      </c>
      <c r="E840" t="s">
        <v>144</v>
      </c>
      <c r="F840" t="s">
        <v>2572</v>
      </c>
      <c r="G840" t="s">
        <v>1669</v>
      </c>
      <c r="H840" t="s">
        <v>46</v>
      </c>
      <c r="I840" t="s">
        <v>129</v>
      </c>
      <c r="J840" t="s">
        <v>15</v>
      </c>
      <c r="K840" t="s">
        <v>131</v>
      </c>
      <c r="L840" t="s">
        <v>2573</v>
      </c>
      <c r="M840" t="s">
        <v>2574</v>
      </c>
      <c r="N840">
        <v>4.2</v>
      </c>
      <c r="O840">
        <v>0</v>
      </c>
      <c r="P840">
        <v>173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726.6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2665794</v>
      </c>
      <c r="B841">
        <v>1</v>
      </c>
      <c r="C841" t="s">
        <v>77</v>
      </c>
      <c r="D841" t="s">
        <v>109</v>
      </c>
      <c r="E841" t="s">
        <v>144</v>
      </c>
      <c r="F841" t="s">
        <v>2575</v>
      </c>
      <c r="G841" t="s">
        <v>136</v>
      </c>
      <c r="H841" t="s">
        <v>46</v>
      </c>
      <c r="I841" t="s">
        <v>129</v>
      </c>
      <c r="J841" t="s">
        <v>130</v>
      </c>
      <c r="K841" t="s">
        <v>131</v>
      </c>
      <c r="L841" t="s">
        <v>2576</v>
      </c>
      <c r="M841" t="s">
        <v>2577</v>
      </c>
      <c r="N841">
        <v>1.9458333329999999</v>
      </c>
      <c r="O841">
        <v>0</v>
      </c>
      <c r="P841">
        <v>10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19.458333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2665796</v>
      </c>
      <c r="B842">
        <v>1</v>
      </c>
      <c r="C842" t="s">
        <v>77</v>
      </c>
      <c r="D842" t="s">
        <v>113</v>
      </c>
      <c r="E842" t="s">
        <v>144</v>
      </c>
      <c r="F842" t="s">
        <v>2578</v>
      </c>
      <c r="G842" t="s">
        <v>1698</v>
      </c>
      <c r="H842" t="s">
        <v>46</v>
      </c>
      <c r="I842" t="s">
        <v>129</v>
      </c>
      <c r="J842" t="s">
        <v>130</v>
      </c>
      <c r="K842" t="s">
        <v>131</v>
      </c>
      <c r="L842" t="s">
        <v>2579</v>
      </c>
      <c r="M842" t="s">
        <v>2580</v>
      </c>
      <c r="N842">
        <v>1.4444444439999999</v>
      </c>
      <c r="O842">
        <v>0</v>
      </c>
      <c r="P842">
        <v>0</v>
      </c>
      <c r="Q842">
        <v>0</v>
      </c>
      <c r="R842">
        <v>75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108.333333</v>
      </c>
      <c r="Y842">
        <v>0</v>
      </c>
      <c r="Z842">
        <v>0</v>
      </c>
    </row>
    <row r="843" spans="1:26" x14ac:dyDescent="0.3">
      <c r="A843">
        <v>2665797</v>
      </c>
      <c r="B843">
        <v>1</v>
      </c>
      <c r="C843" t="s">
        <v>77</v>
      </c>
      <c r="D843" t="s">
        <v>109</v>
      </c>
      <c r="E843" t="s">
        <v>210</v>
      </c>
      <c r="F843" t="s">
        <v>2581</v>
      </c>
      <c r="G843" t="s">
        <v>290</v>
      </c>
      <c r="H843" t="s">
        <v>46</v>
      </c>
      <c r="I843" t="s">
        <v>129</v>
      </c>
      <c r="J843" t="s">
        <v>130</v>
      </c>
      <c r="K843" t="s">
        <v>131</v>
      </c>
      <c r="L843" t="s">
        <v>2582</v>
      </c>
      <c r="M843" t="s">
        <v>2583</v>
      </c>
      <c r="N843">
        <v>2.1005555550000001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2.1005560000000001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2665801</v>
      </c>
      <c r="B844">
        <v>1</v>
      </c>
      <c r="C844" t="s">
        <v>76</v>
      </c>
      <c r="D844" t="s">
        <v>92</v>
      </c>
      <c r="E844" t="s">
        <v>134</v>
      </c>
      <c r="F844" t="s">
        <v>2584</v>
      </c>
      <c r="G844" t="s">
        <v>240</v>
      </c>
      <c r="H844" t="s">
        <v>46</v>
      </c>
      <c r="I844" t="s">
        <v>129</v>
      </c>
      <c r="J844" t="s">
        <v>130</v>
      </c>
      <c r="K844" t="s">
        <v>131</v>
      </c>
      <c r="L844" t="s">
        <v>2585</v>
      </c>
      <c r="M844" t="s">
        <v>2586</v>
      </c>
      <c r="N844">
        <v>1.4441666660000001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273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394.25749999999999</v>
      </c>
    </row>
    <row r="845" spans="1:26" x14ac:dyDescent="0.3">
      <c r="A845">
        <v>2665804</v>
      </c>
      <c r="B845">
        <v>1</v>
      </c>
      <c r="C845" t="s">
        <v>76</v>
      </c>
      <c r="D845" t="s">
        <v>100</v>
      </c>
      <c r="E845" t="s">
        <v>156</v>
      </c>
      <c r="F845" t="s">
        <v>2587</v>
      </c>
      <c r="G845" t="s">
        <v>805</v>
      </c>
      <c r="H845" t="s">
        <v>47</v>
      </c>
      <c r="I845" t="s">
        <v>129</v>
      </c>
      <c r="J845" t="s">
        <v>130</v>
      </c>
      <c r="K845" t="s">
        <v>131</v>
      </c>
      <c r="L845" t="s">
        <v>2588</v>
      </c>
      <c r="M845" t="s">
        <v>2589</v>
      </c>
      <c r="N845">
        <v>7.1208333330000002</v>
      </c>
      <c r="O845">
        <v>13</v>
      </c>
      <c r="P845">
        <v>1</v>
      </c>
      <c r="Q845">
        <v>0</v>
      </c>
      <c r="R845">
        <v>0</v>
      </c>
      <c r="S845">
        <v>0</v>
      </c>
      <c r="T845">
        <v>0</v>
      </c>
      <c r="U845">
        <v>92.570832999999993</v>
      </c>
      <c r="V845">
        <v>7.1208330000000002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2665809</v>
      </c>
      <c r="B846">
        <v>1</v>
      </c>
      <c r="C846" t="s">
        <v>76</v>
      </c>
      <c r="D846" t="s">
        <v>93</v>
      </c>
      <c r="E846" t="s">
        <v>152</v>
      </c>
      <c r="F846" t="s">
        <v>2590</v>
      </c>
      <c r="G846" t="s">
        <v>128</v>
      </c>
      <c r="H846" t="s">
        <v>47</v>
      </c>
      <c r="I846" t="s">
        <v>129</v>
      </c>
      <c r="J846" t="s">
        <v>130</v>
      </c>
      <c r="K846" t="s">
        <v>131</v>
      </c>
      <c r="L846" t="s">
        <v>2591</v>
      </c>
      <c r="M846" t="s">
        <v>2592</v>
      </c>
      <c r="N846">
        <v>1.9530555549999999</v>
      </c>
      <c r="O846">
        <v>41</v>
      </c>
      <c r="P846">
        <v>1137</v>
      </c>
      <c r="Q846">
        <v>0</v>
      </c>
      <c r="R846">
        <v>0</v>
      </c>
      <c r="S846">
        <v>0</v>
      </c>
      <c r="T846">
        <v>0</v>
      </c>
      <c r="U846">
        <v>80.075277999999997</v>
      </c>
      <c r="V846">
        <v>2220.6241660000001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2665806</v>
      </c>
      <c r="B847">
        <v>1</v>
      </c>
      <c r="C847" t="s">
        <v>76</v>
      </c>
      <c r="D847" t="s">
        <v>78</v>
      </c>
      <c r="E847" t="s">
        <v>172</v>
      </c>
      <c r="F847" t="s">
        <v>1479</v>
      </c>
      <c r="G847" t="s">
        <v>2593</v>
      </c>
      <c r="H847" t="s">
        <v>46</v>
      </c>
      <c r="I847" t="s">
        <v>129</v>
      </c>
      <c r="J847" t="s">
        <v>130</v>
      </c>
      <c r="K847" t="s">
        <v>131</v>
      </c>
      <c r="L847" t="s">
        <v>2594</v>
      </c>
      <c r="M847" t="s">
        <v>2595</v>
      </c>
      <c r="N847">
        <v>0.81</v>
      </c>
      <c r="O847">
        <v>0</v>
      </c>
      <c r="P847">
        <v>24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19.440000000000001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2665815</v>
      </c>
      <c r="B848">
        <v>1</v>
      </c>
      <c r="C848" t="s">
        <v>76</v>
      </c>
      <c r="D848" t="s">
        <v>99</v>
      </c>
      <c r="E848" t="s">
        <v>325</v>
      </c>
      <c r="F848" t="s">
        <v>2596</v>
      </c>
      <c r="G848" t="s">
        <v>169</v>
      </c>
      <c r="H848" t="s">
        <v>47</v>
      </c>
      <c r="I848" t="s">
        <v>129</v>
      </c>
      <c r="J848" t="s">
        <v>130</v>
      </c>
      <c r="K848" t="s">
        <v>131</v>
      </c>
      <c r="L848" t="s">
        <v>2597</v>
      </c>
      <c r="M848" t="s">
        <v>2598</v>
      </c>
      <c r="N848">
        <v>0.135833333</v>
      </c>
      <c r="O848">
        <v>274</v>
      </c>
      <c r="P848">
        <v>8734</v>
      </c>
      <c r="Q848">
        <v>0</v>
      </c>
      <c r="R848">
        <v>0</v>
      </c>
      <c r="S848">
        <v>0</v>
      </c>
      <c r="T848">
        <v>0</v>
      </c>
      <c r="U848">
        <v>37.218333000000001</v>
      </c>
      <c r="V848">
        <v>1186.36833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2665817</v>
      </c>
      <c r="B849">
        <v>1</v>
      </c>
      <c r="C849" t="s">
        <v>76</v>
      </c>
      <c r="D849" t="s">
        <v>94</v>
      </c>
      <c r="E849" t="s">
        <v>152</v>
      </c>
      <c r="F849" t="s">
        <v>2599</v>
      </c>
      <c r="G849" t="s">
        <v>169</v>
      </c>
      <c r="H849" t="s">
        <v>47</v>
      </c>
      <c r="I849" t="s">
        <v>247</v>
      </c>
      <c r="J849" t="s">
        <v>130</v>
      </c>
      <c r="K849" t="s">
        <v>131</v>
      </c>
      <c r="L849" t="s">
        <v>2600</v>
      </c>
      <c r="M849" t="s">
        <v>2601</v>
      </c>
      <c r="N849">
        <v>9.4444439999999998E-3</v>
      </c>
      <c r="O849">
        <v>70</v>
      </c>
      <c r="P849">
        <v>3509</v>
      </c>
      <c r="Q849">
        <v>0</v>
      </c>
      <c r="R849">
        <v>0</v>
      </c>
      <c r="S849">
        <v>0</v>
      </c>
      <c r="T849">
        <v>278</v>
      </c>
      <c r="U849">
        <v>0.661111</v>
      </c>
      <c r="V849">
        <v>33.140554000000002</v>
      </c>
      <c r="W849">
        <v>0</v>
      </c>
      <c r="X849">
        <v>0</v>
      </c>
      <c r="Y849">
        <v>0</v>
      </c>
      <c r="Z849">
        <v>2.6255549999999999</v>
      </c>
    </row>
    <row r="850" spans="1:26" x14ac:dyDescent="0.3">
      <c r="A850">
        <v>2665819</v>
      </c>
      <c r="B850">
        <v>1</v>
      </c>
      <c r="C850" t="s">
        <v>77</v>
      </c>
      <c r="D850" t="s">
        <v>115</v>
      </c>
      <c r="E850" t="s">
        <v>126</v>
      </c>
      <c r="F850" t="s">
        <v>1292</v>
      </c>
      <c r="G850" t="s">
        <v>169</v>
      </c>
      <c r="H850" t="s">
        <v>47</v>
      </c>
      <c r="I850" t="s">
        <v>129</v>
      </c>
      <c r="J850" t="s">
        <v>130</v>
      </c>
      <c r="K850" t="s">
        <v>131</v>
      </c>
      <c r="L850" t="s">
        <v>2602</v>
      </c>
      <c r="M850" t="s">
        <v>2603</v>
      </c>
      <c r="N850">
        <v>0.31</v>
      </c>
      <c r="O850">
        <v>0</v>
      </c>
      <c r="P850">
        <v>0</v>
      </c>
      <c r="Q850">
        <v>1</v>
      </c>
      <c r="R850">
        <v>138</v>
      </c>
      <c r="S850">
        <v>0</v>
      </c>
      <c r="T850">
        <v>0</v>
      </c>
      <c r="U850">
        <v>0</v>
      </c>
      <c r="V850">
        <v>0</v>
      </c>
      <c r="W850">
        <v>0.31</v>
      </c>
      <c r="X850">
        <v>42.78</v>
      </c>
      <c r="Y850">
        <v>0</v>
      </c>
      <c r="Z850">
        <v>0</v>
      </c>
    </row>
    <row r="851" spans="1:26" x14ac:dyDescent="0.3">
      <c r="A851">
        <v>2665828</v>
      </c>
      <c r="B851">
        <v>1</v>
      </c>
      <c r="C851" t="s">
        <v>76</v>
      </c>
      <c r="D851" t="s">
        <v>95</v>
      </c>
      <c r="E851" t="s">
        <v>134</v>
      </c>
      <c r="F851" t="s">
        <v>2604</v>
      </c>
      <c r="G851" t="s">
        <v>146</v>
      </c>
      <c r="H851" t="s">
        <v>46</v>
      </c>
      <c r="I851" t="s">
        <v>129</v>
      </c>
      <c r="J851" t="s">
        <v>130</v>
      </c>
      <c r="K851" t="s">
        <v>131</v>
      </c>
      <c r="L851" t="s">
        <v>2605</v>
      </c>
      <c r="M851" t="s">
        <v>2606</v>
      </c>
      <c r="N851">
        <v>1.4330555549999999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183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262.249167</v>
      </c>
    </row>
    <row r="852" spans="1:26" x14ac:dyDescent="0.3">
      <c r="A852">
        <v>2665832</v>
      </c>
      <c r="B852">
        <v>1</v>
      </c>
      <c r="C852" t="s">
        <v>77</v>
      </c>
      <c r="D852" t="s">
        <v>113</v>
      </c>
      <c r="E852" t="s">
        <v>210</v>
      </c>
      <c r="F852" t="s">
        <v>2607</v>
      </c>
      <c r="G852" t="s">
        <v>290</v>
      </c>
      <c r="H852" t="s">
        <v>46</v>
      </c>
      <c r="I852" t="s">
        <v>129</v>
      </c>
      <c r="J852" t="s">
        <v>130</v>
      </c>
      <c r="K852" t="s">
        <v>131</v>
      </c>
      <c r="L852" t="s">
        <v>2608</v>
      </c>
      <c r="M852" t="s">
        <v>2609</v>
      </c>
      <c r="N852">
        <v>1.219166666</v>
      </c>
      <c r="O852">
        <v>0</v>
      </c>
      <c r="P852">
        <v>0</v>
      </c>
      <c r="Q852">
        <v>0</v>
      </c>
      <c r="R852">
        <v>2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2.4383330000000001</v>
      </c>
      <c r="Y852">
        <v>0</v>
      </c>
      <c r="Z852">
        <v>0</v>
      </c>
    </row>
    <row r="853" spans="1:26" x14ac:dyDescent="0.3">
      <c r="A853">
        <v>2665835</v>
      </c>
      <c r="B853">
        <v>1</v>
      </c>
      <c r="C853" t="s">
        <v>76</v>
      </c>
      <c r="D853" t="s">
        <v>99</v>
      </c>
      <c r="E853" t="s">
        <v>156</v>
      </c>
      <c r="F853" t="s">
        <v>2610</v>
      </c>
      <c r="G853" t="s">
        <v>169</v>
      </c>
      <c r="H853" t="s">
        <v>47</v>
      </c>
      <c r="I853" t="s">
        <v>129</v>
      </c>
      <c r="J853" t="s">
        <v>130</v>
      </c>
      <c r="K853" t="s">
        <v>131</v>
      </c>
      <c r="L853" t="s">
        <v>2611</v>
      </c>
      <c r="M853" t="s">
        <v>2612</v>
      </c>
      <c r="N853">
        <v>0.94166666600000004</v>
      </c>
      <c r="O853">
        <v>59</v>
      </c>
      <c r="P853">
        <v>776</v>
      </c>
      <c r="Q853">
        <v>0</v>
      </c>
      <c r="R853">
        <v>0</v>
      </c>
      <c r="S853">
        <v>0</v>
      </c>
      <c r="T853">
        <v>0</v>
      </c>
      <c r="U853">
        <v>55.558332999999998</v>
      </c>
      <c r="V853">
        <v>730.73333300000002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2665833</v>
      </c>
      <c r="B854">
        <v>1</v>
      </c>
      <c r="C854" t="s">
        <v>77</v>
      </c>
      <c r="D854" t="s">
        <v>118</v>
      </c>
      <c r="E854" t="s">
        <v>126</v>
      </c>
      <c r="F854" t="s">
        <v>2613</v>
      </c>
      <c r="G854" t="s">
        <v>260</v>
      </c>
      <c r="H854" t="s">
        <v>47</v>
      </c>
      <c r="I854" t="s">
        <v>129</v>
      </c>
      <c r="J854" t="s">
        <v>130</v>
      </c>
      <c r="K854" t="s">
        <v>141</v>
      </c>
      <c r="L854" t="s">
        <v>2614</v>
      </c>
      <c r="M854" t="s">
        <v>2615</v>
      </c>
      <c r="N854">
        <v>5.528888888</v>
      </c>
      <c r="O854">
        <v>0</v>
      </c>
      <c r="P854">
        <v>333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1841.12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2665844</v>
      </c>
      <c r="B855">
        <v>1</v>
      </c>
      <c r="C855" t="s">
        <v>76</v>
      </c>
      <c r="D855" t="s">
        <v>106</v>
      </c>
      <c r="E855" t="s">
        <v>210</v>
      </c>
      <c r="F855" t="s">
        <v>2616</v>
      </c>
      <c r="G855" t="s">
        <v>627</v>
      </c>
      <c r="H855" t="s">
        <v>46</v>
      </c>
      <c r="I855" t="s">
        <v>129</v>
      </c>
      <c r="J855" t="s">
        <v>130</v>
      </c>
      <c r="K855" t="s">
        <v>131</v>
      </c>
      <c r="L855" t="s">
        <v>2617</v>
      </c>
      <c r="M855" t="s">
        <v>2612</v>
      </c>
      <c r="N855">
        <v>0.85222222199999997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0.85222200000000004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2665837</v>
      </c>
      <c r="B856">
        <v>1</v>
      </c>
      <c r="C856" t="s">
        <v>76</v>
      </c>
      <c r="D856" t="s">
        <v>79</v>
      </c>
      <c r="E856" t="s">
        <v>126</v>
      </c>
      <c r="F856" t="s">
        <v>2618</v>
      </c>
      <c r="G856" t="s">
        <v>140</v>
      </c>
      <c r="H856" t="s">
        <v>47</v>
      </c>
      <c r="I856" t="s">
        <v>129</v>
      </c>
      <c r="J856" t="s">
        <v>130</v>
      </c>
      <c r="K856" t="s">
        <v>141</v>
      </c>
      <c r="L856" t="s">
        <v>2619</v>
      </c>
      <c r="M856" t="s">
        <v>2620</v>
      </c>
      <c r="N856">
        <v>2.9327777770000001</v>
      </c>
      <c r="O856">
        <v>0</v>
      </c>
      <c r="P856">
        <v>4164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12212.086663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2665839</v>
      </c>
      <c r="B857">
        <v>1</v>
      </c>
      <c r="C857" t="s">
        <v>76</v>
      </c>
      <c r="D857" t="s">
        <v>99</v>
      </c>
      <c r="E857" t="s">
        <v>134</v>
      </c>
      <c r="F857" t="s">
        <v>309</v>
      </c>
      <c r="G857" t="s">
        <v>140</v>
      </c>
      <c r="H857" t="s">
        <v>46</v>
      </c>
      <c r="I857" t="s">
        <v>129</v>
      </c>
      <c r="J857" t="s">
        <v>130</v>
      </c>
      <c r="K857" t="s">
        <v>141</v>
      </c>
      <c r="L857" t="s">
        <v>2621</v>
      </c>
      <c r="M857" t="s">
        <v>2622</v>
      </c>
      <c r="N857">
        <v>7.6305555549999999</v>
      </c>
      <c r="O857">
        <v>0</v>
      </c>
      <c r="P857">
        <v>144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1098.8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2665840</v>
      </c>
      <c r="B858">
        <v>1</v>
      </c>
      <c r="C858" t="s">
        <v>76</v>
      </c>
      <c r="D858" t="s">
        <v>98</v>
      </c>
      <c r="E858" t="s">
        <v>156</v>
      </c>
      <c r="F858" t="s">
        <v>2623</v>
      </c>
      <c r="G858" t="s">
        <v>140</v>
      </c>
      <c r="H858" t="s">
        <v>47</v>
      </c>
      <c r="I858" t="s">
        <v>129</v>
      </c>
      <c r="J858" t="s">
        <v>130</v>
      </c>
      <c r="K858" t="s">
        <v>141</v>
      </c>
      <c r="L858" t="s">
        <v>2624</v>
      </c>
      <c r="M858" t="s">
        <v>2625</v>
      </c>
      <c r="N858">
        <v>2.3149999999999999</v>
      </c>
      <c r="O858">
        <v>0</v>
      </c>
      <c r="P858">
        <v>0</v>
      </c>
      <c r="Q858">
        <v>1</v>
      </c>
      <c r="R858">
        <v>39</v>
      </c>
      <c r="S858">
        <v>0</v>
      </c>
      <c r="T858">
        <v>0</v>
      </c>
      <c r="U858">
        <v>0</v>
      </c>
      <c r="V858">
        <v>0</v>
      </c>
      <c r="W858">
        <v>2.3149999999999999</v>
      </c>
      <c r="X858">
        <v>90.284999999999997</v>
      </c>
      <c r="Y858">
        <v>0</v>
      </c>
      <c r="Z858">
        <v>0</v>
      </c>
    </row>
    <row r="859" spans="1:26" x14ac:dyDescent="0.3">
      <c r="A859">
        <v>2665847</v>
      </c>
      <c r="B859">
        <v>1</v>
      </c>
      <c r="C859" t="s">
        <v>77</v>
      </c>
      <c r="D859" t="s">
        <v>109</v>
      </c>
      <c r="E859" t="s">
        <v>210</v>
      </c>
      <c r="F859" t="s">
        <v>2626</v>
      </c>
      <c r="G859" t="s">
        <v>212</v>
      </c>
      <c r="H859" t="s">
        <v>46</v>
      </c>
      <c r="I859" t="s">
        <v>129</v>
      </c>
      <c r="J859" t="s">
        <v>130</v>
      </c>
      <c r="K859" t="s">
        <v>131</v>
      </c>
      <c r="L859" t="s">
        <v>2627</v>
      </c>
      <c r="M859" t="s">
        <v>2628</v>
      </c>
      <c r="N859">
        <v>1.5405555550000001</v>
      </c>
      <c r="O859">
        <v>0</v>
      </c>
      <c r="P859">
        <v>3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4.6216670000000004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2665841</v>
      </c>
      <c r="B860">
        <v>1</v>
      </c>
      <c r="C860" t="s">
        <v>77</v>
      </c>
      <c r="D860" t="s">
        <v>108</v>
      </c>
      <c r="E860" t="s">
        <v>144</v>
      </c>
      <c r="F860" t="s">
        <v>2629</v>
      </c>
      <c r="G860" t="s">
        <v>260</v>
      </c>
      <c r="H860" t="s">
        <v>46</v>
      </c>
      <c r="I860" t="s">
        <v>129</v>
      </c>
      <c r="J860" t="s">
        <v>130</v>
      </c>
      <c r="K860" t="s">
        <v>141</v>
      </c>
      <c r="L860" t="s">
        <v>2630</v>
      </c>
      <c r="M860" t="s">
        <v>2631</v>
      </c>
      <c r="N860">
        <v>6.449166666</v>
      </c>
      <c r="O860">
        <v>0</v>
      </c>
      <c r="P860">
        <v>44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283.76333299999999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2665843</v>
      </c>
      <c r="B861">
        <v>1</v>
      </c>
      <c r="C861" t="s">
        <v>77</v>
      </c>
      <c r="D861" t="s">
        <v>124</v>
      </c>
      <c r="E861" t="s">
        <v>210</v>
      </c>
      <c r="F861" t="s">
        <v>2632</v>
      </c>
      <c r="G861" t="s">
        <v>212</v>
      </c>
      <c r="H861" t="s">
        <v>46</v>
      </c>
      <c r="I861" t="s">
        <v>129</v>
      </c>
      <c r="J861" t="s">
        <v>130</v>
      </c>
      <c r="K861" t="s">
        <v>131</v>
      </c>
      <c r="L861" t="s">
        <v>2633</v>
      </c>
      <c r="M861" t="s">
        <v>2634</v>
      </c>
      <c r="N861">
        <v>3.2911111110000002</v>
      </c>
      <c r="O861">
        <v>0</v>
      </c>
      <c r="P861">
        <v>11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36.202221999999999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2665854</v>
      </c>
      <c r="B862">
        <v>1</v>
      </c>
      <c r="C862" t="s">
        <v>77</v>
      </c>
      <c r="D862" t="s">
        <v>111</v>
      </c>
      <c r="E862" t="s">
        <v>126</v>
      </c>
      <c r="F862" t="s">
        <v>2635</v>
      </c>
      <c r="G862" t="s">
        <v>128</v>
      </c>
      <c r="H862" t="s">
        <v>47</v>
      </c>
      <c r="I862" t="s">
        <v>129</v>
      </c>
      <c r="J862" t="s">
        <v>130</v>
      </c>
      <c r="K862" t="s">
        <v>131</v>
      </c>
      <c r="L862" t="s">
        <v>2636</v>
      </c>
      <c r="M862" t="s">
        <v>2637</v>
      </c>
      <c r="N862">
        <v>2.5272222219999998</v>
      </c>
      <c r="O862">
        <v>0</v>
      </c>
      <c r="P862">
        <v>0</v>
      </c>
      <c r="Q862">
        <v>0</v>
      </c>
      <c r="R862">
        <v>91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229.97722200000001</v>
      </c>
      <c r="Y862">
        <v>0</v>
      </c>
      <c r="Z862">
        <v>0</v>
      </c>
    </row>
    <row r="863" spans="1:26" x14ac:dyDescent="0.3">
      <c r="A863">
        <v>2665845</v>
      </c>
      <c r="B863">
        <v>1</v>
      </c>
      <c r="C863" t="s">
        <v>76</v>
      </c>
      <c r="D863" t="s">
        <v>78</v>
      </c>
      <c r="E863" t="s">
        <v>210</v>
      </c>
      <c r="F863" t="s">
        <v>2638</v>
      </c>
      <c r="G863" t="s">
        <v>627</v>
      </c>
      <c r="H863" t="s">
        <v>46</v>
      </c>
      <c r="I863" t="s">
        <v>129</v>
      </c>
      <c r="J863" t="s">
        <v>130</v>
      </c>
      <c r="K863" t="s">
        <v>131</v>
      </c>
      <c r="L863" t="s">
        <v>2595</v>
      </c>
      <c r="M863" t="s">
        <v>2639</v>
      </c>
      <c r="N863">
        <v>1.416666666</v>
      </c>
      <c r="O863">
        <v>0</v>
      </c>
      <c r="P863">
        <v>17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24.083333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2665846</v>
      </c>
      <c r="B864">
        <v>1</v>
      </c>
      <c r="C864" t="s">
        <v>76</v>
      </c>
      <c r="D864" t="s">
        <v>104</v>
      </c>
      <c r="E864" t="s">
        <v>156</v>
      </c>
      <c r="F864" t="s">
        <v>2640</v>
      </c>
      <c r="G864" t="s">
        <v>140</v>
      </c>
      <c r="H864" t="s">
        <v>47</v>
      </c>
      <c r="I864" t="s">
        <v>129</v>
      </c>
      <c r="J864" t="s">
        <v>130</v>
      </c>
      <c r="K864" t="s">
        <v>141</v>
      </c>
      <c r="L864" t="s">
        <v>2641</v>
      </c>
      <c r="M864" t="s">
        <v>2642</v>
      </c>
      <c r="N864">
        <v>7.7336111110000001</v>
      </c>
      <c r="O864">
        <v>0</v>
      </c>
      <c r="P864">
        <v>0</v>
      </c>
      <c r="Q864">
        <v>1</v>
      </c>
      <c r="R864">
        <v>548</v>
      </c>
      <c r="S864">
        <v>0</v>
      </c>
      <c r="T864">
        <v>214</v>
      </c>
      <c r="U864">
        <v>0</v>
      </c>
      <c r="V864">
        <v>0</v>
      </c>
      <c r="W864">
        <v>7.7336109999999998</v>
      </c>
      <c r="X864">
        <v>4238.0188889999999</v>
      </c>
      <c r="Y864">
        <v>0</v>
      </c>
      <c r="Z864">
        <v>1654.992778</v>
      </c>
    </row>
    <row r="865" spans="1:26" x14ac:dyDescent="0.3">
      <c r="A865">
        <v>2665852</v>
      </c>
      <c r="B865">
        <v>1</v>
      </c>
      <c r="C865" t="s">
        <v>77</v>
      </c>
      <c r="D865" t="s">
        <v>108</v>
      </c>
      <c r="E865" t="s">
        <v>126</v>
      </c>
      <c r="F865" t="s">
        <v>2643</v>
      </c>
      <c r="G865" t="s">
        <v>140</v>
      </c>
      <c r="H865" t="s">
        <v>47</v>
      </c>
      <c r="I865" t="s">
        <v>129</v>
      </c>
      <c r="J865" t="s">
        <v>130</v>
      </c>
      <c r="K865" t="s">
        <v>141</v>
      </c>
      <c r="L865" t="s">
        <v>2644</v>
      </c>
      <c r="M865" t="s">
        <v>2645</v>
      </c>
      <c r="N865">
        <v>5.3155555550000004</v>
      </c>
      <c r="O865">
        <v>1</v>
      </c>
      <c r="P865">
        <v>953</v>
      </c>
      <c r="Q865">
        <v>0</v>
      </c>
      <c r="R865">
        <v>0</v>
      </c>
      <c r="S865">
        <v>0</v>
      </c>
      <c r="T865">
        <v>0</v>
      </c>
      <c r="U865">
        <v>5.3155559999999999</v>
      </c>
      <c r="V865">
        <v>5065.7244440000004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2666004</v>
      </c>
      <c r="B866">
        <v>1</v>
      </c>
      <c r="C866" t="s">
        <v>76</v>
      </c>
      <c r="D866" t="s">
        <v>86</v>
      </c>
      <c r="E866" t="s">
        <v>126</v>
      </c>
      <c r="F866" t="s">
        <v>2646</v>
      </c>
      <c r="G866" t="s">
        <v>140</v>
      </c>
      <c r="H866" t="s">
        <v>47</v>
      </c>
      <c r="I866" t="s">
        <v>129</v>
      </c>
      <c r="J866" t="s">
        <v>130</v>
      </c>
      <c r="K866" t="s">
        <v>141</v>
      </c>
      <c r="L866" t="s">
        <v>2647</v>
      </c>
      <c r="M866" t="s">
        <v>2648</v>
      </c>
      <c r="N866">
        <v>5.5625</v>
      </c>
      <c r="O866">
        <v>0</v>
      </c>
      <c r="P866">
        <v>2696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14996.5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2665857</v>
      </c>
      <c r="B867">
        <v>1</v>
      </c>
      <c r="C867" t="s">
        <v>76</v>
      </c>
      <c r="D867" t="s">
        <v>90</v>
      </c>
      <c r="E867" t="s">
        <v>134</v>
      </c>
      <c r="F867" t="s">
        <v>312</v>
      </c>
      <c r="G867" t="s">
        <v>146</v>
      </c>
      <c r="H867" t="s">
        <v>46</v>
      </c>
      <c r="I867" t="s">
        <v>129</v>
      </c>
      <c r="J867" t="s">
        <v>130</v>
      </c>
      <c r="K867" t="s">
        <v>131</v>
      </c>
      <c r="L867" t="s">
        <v>2649</v>
      </c>
      <c r="M867" t="s">
        <v>2650</v>
      </c>
      <c r="N867">
        <v>8.3333332999999996E-2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256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21.333333</v>
      </c>
    </row>
    <row r="868" spans="1:26" x14ac:dyDescent="0.3">
      <c r="A868">
        <v>2665858</v>
      </c>
      <c r="B868">
        <v>1</v>
      </c>
      <c r="C868" t="s">
        <v>76</v>
      </c>
      <c r="D868" t="s">
        <v>96</v>
      </c>
      <c r="E868" t="s">
        <v>156</v>
      </c>
      <c r="F868" t="s">
        <v>2651</v>
      </c>
      <c r="G868" t="s">
        <v>169</v>
      </c>
      <c r="H868" t="s">
        <v>47</v>
      </c>
      <c r="I868" t="s">
        <v>129</v>
      </c>
      <c r="J868" t="s">
        <v>130</v>
      </c>
      <c r="K868" t="s">
        <v>131</v>
      </c>
      <c r="L868" t="s">
        <v>2652</v>
      </c>
      <c r="M868" t="s">
        <v>2653</v>
      </c>
      <c r="N868">
        <v>0.53722222200000003</v>
      </c>
      <c r="O868">
        <v>32</v>
      </c>
      <c r="P868">
        <v>347</v>
      </c>
      <c r="Q868">
        <v>0</v>
      </c>
      <c r="R868">
        <v>0</v>
      </c>
      <c r="S868">
        <v>0</v>
      </c>
      <c r="T868">
        <v>0</v>
      </c>
      <c r="U868">
        <v>17.191110999999999</v>
      </c>
      <c r="V868">
        <v>186.416111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2665863</v>
      </c>
      <c r="B869">
        <v>1</v>
      </c>
      <c r="C869" t="s">
        <v>76</v>
      </c>
      <c r="D869" t="s">
        <v>89</v>
      </c>
      <c r="E869" t="s">
        <v>172</v>
      </c>
      <c r="F869" t="s">
        <v>2654</v>
      </c>
      <c r="G869" t="s">
        <v>2655</v>
      </c>
      <c r="H869" t="s">
        <v>46</v>
      </c>
      <c r="I869" t="s">
        <v>129</v>
      </c>
      <c r="J869" t="s">
        <v>130</v>
      </c>
      <c r="K869" t="s">
        <v>131</v>
      </c>
      <c r="L869" t="s">
        <v>2656</v>
      </c>
      <c r="M869" t="s">
        <v>2657</v>
      </c>
      <c r="N869">
        <v>2.9580555550000001</v>
      </c>
      <c r="O869">
        <v>0</v>
      </c>
      <c r="P869">
        <v>5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14.790278000000001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2665867</v>
      </c>
      <c r="B870">
        <v>1</v>
      </c>
      <c r="C870" t="s">
        <v>76</v>
      </c>
      <c r="D870" t="s">
        <v>80</v>
      </c>
      <c r="E870" t="s">
        <v>210</v>
      </c>
      <c r="F870" t="s">
        <v>2658</v>
      </c>
      <c r="G870" t="s">
        <v>212</v>
      </c>
      <c r="H870" t="s">
        <v>46</v>
      </c>
      <c r="I870" t="s">
        <v>129</v>
      </c>
      <c r="J870" t="s">
        <v>130</v>
      </c>
      <c r="K870" t="s">
        <v>131</v>
      </c>
      <c r="L870" t="s">
        <v>2659</v>
      </c>
      <c r="M870" t="s">
        <v>2660</v>
      </c>
      <c r="N870">
        <v>3.188055555</v>
      </c>
      <c r="O870">
        <v>0</v>
      </c>
      <c r="P870">
        <v>2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6.3761109999999999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2665869</v>
      </c>
      <c r="B871">
        <v>1</v>
      </c>
      <c r="C871" t="s">
        <v>76</v>
      </c>
      <c r="D871" t="s">
        <v>89</v>
      </c>
      <c r="E871" t="s">
        <v>152</v>
      </c>
      <c r="F871" t="s">
        <v>2661</v>
      </c>
      <c r="G871" t="s">
        <v>140</v>
      </c>
      <c r="H871" t="s">
        <v>47</v>
      </c>
      <c r="I871" t="s">
        <v>129</v>
      </c>
      <c r="J871" t="s">
        <v>130</v>
      </c>
      <c r="K871" t="s">
        <v>141</v>
      </c>
      <c r="L871" t="s">
        <v>2662</v>
      </c>
      <c r="M871" t="s">
        <v>2663</v>
      </c>
      <c r="N871">
        <v>7.5652777770000004</v>
      </c>
      <c r="O871">
        <v>9</v>
      </c>
      <c r="P871">
        <v>707</v>
      </c>
      <c r="Q871">
        <v>0</v>
      </c>
      <c r="R871">
        <v>0</v>
      </c>
      <c r="S871">
        <v>0</v>
      </c>
      <c r="T871">
        <v>133</v>
      </c>
      <c r="U871">
        <v>68.087500000000006</v>
      </c>
      <c r="V871">
        <v>5348.6513880000002</v>
      </c>
      <c r="W871">
        <v>0</v>
      </c>
      <c r="X871">
        <v>0</v>
      </c>
      <c r="Y871">
        <v>0</v>
      </c>
      <c r="Z871">
        <v>1006.181944</v>
      </c>
    </row>
    <row r="872" spans="1:26" x14ac:dyDescent="0.3">
      <c r="A872">
        <v>2665872</v>
      </c>
      <c r="B872">
        <v>1</v>
      </c>
      <c r="C872" t="s">
        <v>77</v>
      </c>
      <c r="D872" t="s">
        <v>108</v>
      </c>
      <c r="E872" t="s">
        <v>134</v>
      </c>
      <c r="F872" t="s">
        <v>2664</v>
      </c>
      <c r="G872" t="s">
        <v>260</v>
      </c>
      <c r="H872" t="s">
        <v>46</v>
      </c>
      <c r="I872" t="s">
        <v>129</v>
      </c>
      <c r="J872" t="s">
        <v>130</v>
      </c>
      <c r="K872" t="s">
        <v>141</v>
      </c>
      <c r="L872" t="s">
        <v>2665</v>
      </c>
      <c r="M872" t="s">
        <v>2666</v>
      </c>
      <c r="N872">
        <v>3.5358333329999998</v>
      </c>
      <c r="O872">
        <v>0</v>
      </c>
      <c r="P872">
        <v>480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1697.2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2665874</v>
      </c>
      <c r="B873">
        <v>1</v>
      </c>
      <c r="C873" t="s">
        <v>77</v>
      </c>
      <c r="D873" t="s">
        <v>108</v>
      </c>
      <c r="E873" t="s">
        <v>144</v>
      </c>
      <c r="F873" t="s">
        <v>2667</v>
      </c>
      <c r="G873" t="s">
        <v>406</v>
      </c>
      <c r="H873" t="s">
        <v>46</v>
      </c>
      <c r="I873" t="s">
        <v>129</v>
      </c>
      <c r="J873" t="s">
        <v>130</v>
      </c>
      <c r="K873" t="s">
        <v>131</v>
      </c>
      <c r="L873" t="s">
        <v>2668</v>
      </c>
      <c r="M873" t="s">
        <v>2669</v>
      </c>
      <c r="N873">
        <v>3.2944444439999998</v>
      </c>
      <c r="O873">
        <v>0</v>
      </c>
      <c r="P873">
        <v>78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256.96666699999997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2665876</v>
      </c>
      <c r="B874">
        <v>1</v>
      </c>
      <c r="C874" t="s">
        <v>76</v>
      </c>
      <c r="D874" t="s">
        <v>101</v>
      </c>
      <c r="E874" t="s">
        <v>152</v>
      </c>
      <c r="F874" t="s">
        <v>2670</v>
      </c>
      <c r="G874" t="s">
        <v>260</v>
      </c>
      <c r="H874" t="s">
        <v>47</v>
      </c>
      <c r="I874" t="s">
        <v>129</v>
      </c>
      <c r="J874" t="s">
        <v>130</v>
      </c>
      <c r="K874" t="s">
        <v>141</v>
      </c>
      <c r="L874" t="s">
        <v>2671</v>
      </c>
      <c r="M874" t="s">
        <v>2672</v>
      </c>
      <c r="N874">
        <v>5.8516666659999999</v>
      </c>
      <c r="O874">
        <v>8</v>
      </c>
      <c r="P874">
        <v>453</v>
      </c>
      <c r="Q874">
        <v>0</v>
      </c>
      <c r="R874">
        <v>0</v>
      </c>
      <c r="S874">
        <v>0</v>
      </c>
      <c r="T874">
        <v>0</v>
      </c>
      <c r="U874">
        <v>46.813333</v>
      </c>
      <c r="V874">
        <v>2650.8049999999998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2665879</v>
      </c>
      <c r="B875">
        <v>1</v>
      </c>
      <c r="C875" t="s">
        <v>76</v>
      </c>
      <c r="D875" t="s">
        <v>90</v>
      </c>
      <c r="E875" t="s">
        <v>144</v>
      </c>
      <c r="F875" t="s">
        <v>357</v>
      </c>
      <c r="G875" t="s">
        <v>260</v>
      </c>
      <c r="H875" t="s">
        <v>46</v>
      </c>
      <c r="I875" t="s">
        <v>129</v>
      </c>
      <c r="J875" t="s">
        <v>130</v>
      </c>
      <c r="K875" t="s">
        <v>141</v>
      </c>
      <c r="L875" t="s">
        <v>2673</v>
      </c>
      <c r="M875" t="s">
        <v>2674</v>
      </c>
      <c r="N875">
        <v>7.6830555550000001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79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606.96138900000005</v>
      </c>
    </row>
    <row r="876" spans="1:26" x14ac:dyDescent="0.3">
      <c r="A876">
        <v>2665880</v>
      </c>
      <c r="B876">
        <v>1</v>
      </c>
      <c r="C876" t="s">
        <v>76</v>
      </c>
      <c r="D876" t="s">
        <v>83</v>
      </c>
      <c r="E876" t="s">
        <v>126</v>
      </c>
      <c r="F876" t="s">
        <v>2675</v>
      </c>
      <c r="G876" t="s">
        <v>140</v>
      </c>
      <c r="H876" t="s">
        <v>47</v>
      </c>
      <c r="I876" t="s">
        <v>129</v>
      </c>
      <c r="J876" t="s">
        <v>130</v>
      </c>
      <c r="K876" t="s">
        <v>141</v>
      </c>
      <c r="L876" t="s">
        <v>2676</v>
      </c>
      <c r="M876" t="s">
        <v>2677</v>
      </c>
      <c r="N876">
        <v>0.43</v>
      </c>
      <c r="O876">
        <v>0</v>
      </c>
      <c r="P876">
        <v>56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24.08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2665881</v>
      </c>
      <c r="B877">
        <v>1</v>
      </c>
      <c r="C877" t="s">
        <v>76</v>
      </c>
      <c r="D877" t="s">
        <v>88</v>
      </c>
      <c r="E877" t="s">
        <v>134</v>
      </c>
      <c r="F877" t="s">
        <v>467</v>
      </c>
      <c r="G877" t="s">
        <v>140</v>
      </c>
      <c r="H877" t="s">
        <v>46</v>
      </c>
      <c r="I877" t="s">
        <v>129</v>
      </c>
      <c r="J877" t="s">
        <v>130</v>
      </c>
      <c r="K877" t="s">
        <v>141</v>
      </c>
      <c r="L877" t="s">
        <v>2678</v>
      </c>
      <c r="M877" t="s">
        <v>2679</v>
      </c>
      <c r="N877">
        <v>7.9108333330000002</v>
      </c>
      <c r="O877">
        <v>0</v>
      </c>
      <c r="P877">
        <v>123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973.03250000000003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2665886</v>
      </c>
      <c r="B878">
        <v>1</v>
      </c>
      <c r="C878" t="s">
        <v>76</v>
      </c>
      <c r="D878" t="s">
        <v>78</v>
      </c>
      <c r="E878" t="s">
        <v>210</v>
      </c>
      <c r="F878" t="s">
        <v>2680</v>
      </c>
      <c r="G878" t="s">
        <v>627</v>
      </c>
      <c r="H878" t="s">
        <v>46</v>
      </c>
      <c r="I878" t="s">
        <v>129</v>
      </c>
      <c r="J878" t="s">
        <v>130</v>
      </c>
      <c r="K878" t="s">
        <v>131</v>
      </c>
      <c r="L878" t="s">
        <v>2681</v>
      </c>
      <c r="M878" t="s">
        <v>2682</v>
      </c>
      <c r="N878">
        <v>1.9058333329999999</v>
      </c>
      <c r="O878">
        <v>0</v>
      </c>
      <c r="P878">
        <v>10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19.058333000000001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2665893</v>
      </c>
      <c r="B879">
        <v>1</v>
      </c>
      <c r="C879" t="s">
        <v>77</v>
      </c>
      <c r="D879" t="s">
        <v>122</v>
      </c>
      <c r="E879" t="s">
        <v>134</v>
      </c>
      <c r="F879" t="s">
        <v>2683</v>
      </c>
      <c r="G879" t="s">
        <v>140</v>
      </c>
      <c r="H879" t="s">
        <v>46</v>
      </c>
      <c r="I879" t="s">
        <v>129</v>
      </c>
      <c r="J879" t="s">
        <v>130</v>
      </c>
      <c r="K879" t="s">
        <v>141</v>
      </c>
      <c r="L879" t="s">
        <v>2583</v>
      </c>
      <c r="M879" t="s">
        <v>2684</v>
      </c>
      <c r="N879">
        <v>4.1508333329999996</v>
      </c>
      <c r="O879">
        <v>0</v>
      </c>
      <c r="P879">
        <v>0</v>
      </c>
      <c r="Q879">
        <v>0</v>
      </c>
      <c r="R879">
        <v>92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381.876667</v>
      </c>
      <c r="Y879">
        <v>0</v>
      </c>
      <c r="Z879">
        <v>0</v>
      </c>
    </row>
    <row r="880" spans="1:26" x14ac:dyDescent="0.3">
      <c r="A880">
        <v>2665892</v>
      </c>
      <c r="B880">
        <v>1</v>
      </c>
      <c r="C880" t="s">
        <v>76</v>
      </c>
      <c r="D880" t="s">
        <v>99</v>
      </c>
      <c r="E880" t="s">
        <v>144</v>
      </c>
      <c r="F880" t="s">
        <v>2685</v>
      </c>
      <c r="G880" t="s">
        <v>136</v>
      </c>
      <c r="H880" t="s">
        <v>46</v>
      </c>
      <c r="I880" t="s">
        <v>129</v>
      </c>
      <c r="J880" t="s">
        <v>130</v>
      </c>
      <c r="K880" t="s">
        <v>131</v>
      </c>
      <c r="L880" t="s">
        <v>2686</v>
      </c>
      <c r="M880" t="s">
        <v>2687</v>
      </c>
      <c r="N880">
        <v>1.4508333330000001</v>
      </c>
      <c r="O880">
        <v>0</v>
      </c>
      <c r="P880">
        <v>26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37.721666999999997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2665889</v>
      </c>
      <c r="B881">
        <v>1</v>
      </c>
      <c r="C881" t="s">
        <v>77</v>
      </c>
      <c r="D881" t="s">
        <v>116</v>
      </c>
      <c r="E881" t="s">
        <v>156</v>
      </c>
      <c r="F881" t="s">
        <v>2688</v>
      </c>
      <c r="G881" t="s">
        <v>260</v>
      </c>
      <c r="H881" t="s">
        <v>47</v>
      </c>
      <c r="I881" t="s">
        <v>129</v>
      </c>
      <c r="J881" t="s">
        <v>130</v>
      </c>
      <c r="K881" t="s">
        <v>141</v>
      </c>
      <c r="L881" t="s">
        <v>2689</v>
      </c>
      <c r="M881" t="s">
        <v>2690</v>
      </c>
      <c r="N881">
        <v>2.346944444</v>
      </c>
      <c r="O881">
        <v>67</v>
      </c>
      <c r="P881">
        <v>809</v>
      </c>
      <c r="Q881">
        <v>0</v>
      </c>
      <c r="R881">
        <v>0</v>
      </c>
      <c r="S881">
        <v>0</v>
      </c>
      <c r="T881">
        <v>57</v>
      </c>
      <c r="U881">
        <v>157.24527800000001</v>
      </c>
      <c r="V881">
        <v>1898.6780550000001</v>
      </c>
      <c r="W881">
        <v>0</v>
      </c>
      <c r="X881">
        <v>0</v>
      </c>
      <c r="Y881">
        <v>0</v>
      </c>
      <c r="Z881">
        <v>133.77583300000001</v>
      </c>
    </row>
    <row r="882" spans="1:26" x14ac:dyDescent="0.3">
      <c r="A882">
        <v>2665891</v>
      </c>
      <c r="B882">
        <v>1</v>
      </c>
      <c r="C882" t="s">
        <v>77</v>
      </c>
      <c r="D882" t="s">
        <v>108</v>
      </c>
      <c r="E882" t="s">
        <v>152</v>
      </c>
      <c r="F882" t="s">
        <v>2691</v>
      </c>
      <c r="G882" t="s">
        <v>169</v>
      </c>
      <c r="H882" t="s">
        <v>47</v>
      </c>
      <c r="I882" t="s">
        <v>129</v>
      </c>
      <c r="J882" t="s">
        <v>130</v>
      </c>
      <c r="K882" t="s">
        <v>131</v>
      </c>
      <c r="L882" t="s">
        <v>2692</v>
      </c>
      <c r="M882" t="s">
        <v>2693</v>
      </c>
      <c r="N882">
        <v>1.361111111</v>
      </c>
      <c r="O882">
        <v>14</v>
      </c>
      <c r="P882">
        <v>942</v>
      </c>
      <c r="Q882">
        <v>28</v>
      </c>
      <c r="R882">
        <v>6</v>
      </c>
      <c r="S882">
        <v>23</v>
      </c>
      <c r="T882">
        <v>458</v>
      </c>
      <c r="U882">
        <v>19.055555999999999</v>
      </c>
      <c r="V882">
        <v>1282.166667</v>
      </c>
      <c r="W882">
        <v>38.111111000000001</v>
      </c>
      <c r="X882">
        <v>8.1666670000000003</v>
      </c>
      <c r="Y882">
        <v>31.305555999999999</v>
      </c>
      <c r="Z882">
        <v>623.38888899999995</v>
      </c>
    </row>
    <row r="883" spans="1:26" x14ac:dyDescent="0.3">
      <c r="A883">
        <v>2665895</v>
      </c>
      <c r="B883">
        <v>1</v>
      </c>
      <c r="C883" t="s">
        <v>77</v>
      </c>
      <c r="D883" t="s">
        <v>119</v>
      </c>
      <c r="E883" t="s">
        <v>126</v>
      </c>
      <c r="F883" t="s">
        <v>2694</v>
      </c>
      <c r="G883" t="s">
        <v>260</v>
      </c>
      <c r="H883" t="s">
        <v>47</v>
      </c>
      <c r="I883" t="s">
        <v>129</v>
      </c>
      <c r="J883" t="s">
        <v>130</v>
      </c>
      <c r="K883" t="s">
        <v>141</v>
      </c>
      <c r="L883" t="s">
        <v>2695</v>
      </c>
      <c r="M883" t="s">
        <v>2696</v>
      </c>
      <c r="N883">
        <v>6.7961111110000001</v>
      </c>
      <c r="O883">
        <v>11</v>
      </c>
      <c r="P883">
        <v>1210</v>
      </c>
      <c r="Q883">
        <v>0</v>
      </c>
      <c r="R883">
        <v>0</v>
      </c>
      <c r="S883">
        <v>0</v>
      </c>
      <c r="T883">
        <v>0</v>
      </c>
      <c r="U883">
        <v>74.757221999999999</v>
      </c>
      <c r="V883">
        <v>8223.2944439999992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2665896</v>
      </c>
      <c r="B884">
        <v>1</v>
      </c>
      <c r="C884" t="s">
        <v>76</v>
      </c>
      <c r="D884" t="s">
        <v>103</v>
      </c>
      <c r="E884" t="s">
        <v>144</v>
      </c>
      <c r="F884" t="s">
        <v>2697</v>
      </c>
      <c r="G884" t="s">
        <v>146</v>
      </c>
      <c r="H884" t="s">
        <v>46</v>
      </c>
      <c r="I884" t="s">
        <v>129</v>
      </c>
      <c r="J884" t="s">
        <v>130</v>
      </c>
      <c r="K884" t="s">
        <v>131</v>
      </c>
      <c r="L884" t="s">
        <v>2698</v>
      </c>
      <c r="M884" t="s">
        <v>2699</v>
      </c>
      <c r="N884">
        <v>1.919166666</v>
      </c>
      <c r="O884">
        <v>0</v>
      </c>
      <c r="P884">
        <v>0</v>
      </c>
      <c r="Q884">
        <v>0</v>
      </c>
      <c r="R884">
        <v>5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9.5958330000000007</v>
      </c>
      <c r="Y884">
        <v>0</v>
      </c>
      <c r="Z884">
        <v>0</v>
      </c>
    </row>
    <row r="885" spans="1:26" x14ac:dyDescent="0.3">
      <c r="A885">
        <v>2665901</v>
      </c>
      <c r="B885">
        <v>1</v>
      </c>
      <c r="C885" t="s">
        <v>76</v>
      </c>
      <c r="D885" t="s">
        <v>91</v>
      </c>
      <c r="E885" t="s">
        <v>325</v>
      </c>
      <c r="F885" t="s">
        <v>786</v>
      </c>
      <c r="G885" t="s">
        <v>169</v>
      </c>
      <c r="H885" t="s">
        <v>47</v>
      </c>
      <c r="I885" t="s">
        <v>247</v>
      </c>
      <c r="J885" t="s">
        <v>130</v>
      </c>
      <c r="K885" t="s">
        <v>131</v>
      </c>
      <c r="L885" t="s">
        <v>2700</v>
      </c>
      <c r="M885" t="s">
        <v>2701</v>
      </c>
      <c r="N885">
        <v>4.8333332999999999E-2</v>
      </c>
      <c r="O885">
        <v>98</v>
      </c>
      <c r="P885">
        <v>1665</v>
      </c>
      <c r="Q885">
        <v>0</v>
      </c>
      <c r="R885">
        <v>0</v>
      </c>
      <c r="S885">
        <v>0</v>
      </c>
      <c r="T885">
        <v>0</v>
      </c>
      <c r="U885">
        <v>4.7366669999999997</v>
      </c>
      <c r="V885">
        <v>80.474998999999997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2665903</v>
      </c>
      <c r="B886">
        <v>1</v>
      </c>
      <c r="C886" t="s">
        <v>76</v>
      </c>
      <c r="D886" t="s">
        <v>104</v>
      </c>
      <c r="E886" t="s">
        <v>134</v>
      </c>
      <c r="F886" t="s">
        <v>2702</v>
      </c>
      <c r="G886" t="s">
        <v>260</v>
      </c>
      <c r="H886" t="s">
        <v>46</v>
      </c>
      <c r="I886" t="s">
        <v>129</v>
      </c>
      <c r="J886" t="s">
        <v>130</v>
      </c>
      <c r="K886" t="s">
        <v>141</v>
      </c>
      <c r="L886" t="s">
        <v>2703</v>
      </c>
      <c r="M886" t="s">
        <v>2704</v>
      </c>
      <c r="N886">
        <v>4.608055555</v>
      </c>
      <c r="O886">
        <v>0</v>
      </c>
      <c r="P886">
        <v>0</v>
      </c>
      <c r="Q886">
        <v>0</v>
      </c>
      <c r="R886">
        <v>41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188.93027799999999</v>
      </c>
      <c r="Y886">
        <v>0</v>
      </c>
      <c r="Z886">
        <v>0</v>
      </c>
    </row>
    <row r="887" spans="1:26" x14ac:dyDescent="0.3">
      <c r="A887">
        <v>2665906</v>
      </c>
      <c r="B887">
        <v>1</v>
      </c>
      <c r="C887" t="s">
        <v>76</v>
      </c>
      <c r="D887" t="s">
        <v>89</v>
      </c>
      <c r="E887" t="s">
        <v>134</v>
      </c>
      <c r="F887" t="s">
        <v>2705</v>
      </c>
      <c r="G887" t="s">
        <v>260</v>
      </c>
      <c r="H887" t="s">
        <v>46</v>
      </c>
      <c r="I887" t="s">
        <v>129</v>
      </c>
      <c r="J887" t="s">
        <v>130</v>
      </c>
      <c r="K887" t="s">
        <v>141</v>
      </c>
      <c r="L887" t="s">
        <v>2706</v>
      </c>
      <c r="M887" t="s">
        <v>2707</v>
      </c>
      <c r="N887">
        <v>6.9416666659999997</v>
      </c>
      <c r="O887">
        <v>0</v>
      </c>
      <c r="P887">
        <v>124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860.76666699999998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2665910</v>
      </c>
      <c r="B888">
        <v>1</v>
      </c>
      <c r="C888" t="s">
        <v>76</v>
      </c>
      <c r="D888" t="s">
        <v>95</v>
      </c>
      <c r="E888" t="s">
        <v>134</v>
      </c>
      <c r="F888" t="s">
        <v>2708</v>
      </c>
      <c r="G888" t="s">
        <v>260</v>
      </c>
      <c r="H888" t="s">
        <v>46</v>
      </c>
      <c r="I888" t="s">
        <v>129</v>
      </c>
      <c r="J888" t="s">
        <v>130</v>
      </c>
      <c r="K888" t="s">
        <v>141</v>
      </c>
      <c r="L888" t="s">
        <v>2709</v>
      </c>
      <c r="M888" t="s">
        <v>2710</v>
      </c>
      <c r="N888">
        <v>4.9983333329999997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246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1229.5899999999999</v>
      </c>
    </row>
    <row r="889" spans="1:26" x14ac:dyDescent="0.3">
      <c r="A889">
        <v>2665933</v>
      </c>
      <c r="B889">
        <v>1</v>
      </c>
      <c r="C889" t="s">
        <v>77</v>
      </c>
      <c r="D889" t="s">
        <v>117</v>
      </c>
      <c r="E889" t="s">
        <v>210</v>
      </c>
      <c r="F889" t="s">
        <v>2711</v>
      </c>
      <c r="G889" t="s">
        <v>306</v>
      </c>
      <c r="H889" t="s">
        <v>46</v>
      </c>
      <c r="I889" t="s">
        <v>129</v>
      </c>
      <c r="J889" t="s">
        <v>15</v>
      </c>
      <c r="K889" t="s">
        <v>131</v>
      </c>
      <c r="L889" t="s">
        <v>2712</v>
      </c>
      <c r="M889" t="s">
        <v>2713</v>
      </c>
      <c r="N889">
        <v>7.9924999999999997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7.9924999999999997</v>
      </c>
      <c r="Y889">
        <v>0</v>
      </c>
      <c r="Z889">
        <v>0</v>
      </c>
    </row>
    <row r="890" spans="1:26" x14ac:dyDescent="0.3">
      <c r="A890">
        <v>2665931</v>
      </c>
      <c r="B890">
        <v>1</v>
      </c>
      <c r="C890" t="s">
        <v>77</v>
      </c>
      <c r="D890" t="s">
        <v>108</v>
      </c>
      <c r="E890" t="s">
        <v>144</v>
      </c>
      <c r="F890" t="s">
        <v>2714</v>
      </c>
      <c r="G890" t="s">
        <v>1698</v>
      </c>
      <c r="H890" t="s">
        <v>46</v>
      </c>
      <c r="I890" t="s">
        <v>129</v>
      </c>
      <c r="J890" t="s">
        <v>130</v>
      </c>
      <c r="K890" t="s">
        <v>131</v>
      </c>
      <c r="L890" t="s">
        <v>2715</v>
      </c>
      <c r="M890" t="s">
        <v>2716</v>
      </c>
      <c r="N890">
        <v>2.5919444440000001</v>
      </c>
      <c r="O890">
        <v>0</v>
      </c>
      <c r="P890">
        <v>9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23.327500000000001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2665916</v>
      </c>
      <c r="B891">
        <v>1</v>
      </c>
      <c r="C891" t="s">
        <v>76</v>
      </c>
      <c r="D891" t="s">
        <v>86</v>
      </c>
      <c r="E891" t="s">
        <v>210</v>
      </c>
      <c r="F891" t="s">
        <v>2717</v>
      </c>
      <c r="G891" t="s">
        <v>290</v>
      </c>
      <c r="H891" t="s">
        <v>46</v>
      </c>
      <c r="I891" t="s">
        <v>129</v>
      </c>
      <c r="J891" t="s">
        <v>130</v>
      </c>
      <c r="K891" t="s">
        <v>131</v>
      </c>
      <c r="L891" t="s">
        <v>2718</v>
      </c>
      <c r="M891" t="s">
        <v>2719</v>
      </c>
      <c r="N891">
        <v>2.9080555549999998</v>
      </c>
      <c r="O891">
        <v>0</v>
      </c>
      <c r="P891">
        <v>15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43.620832999999998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2665943</v>
      </c>
      <c r="B892">
        <v>1</v>
      </c>
      <c r="C892" t="s">
        <v>77</v>
      </c>
      <c r="D892" t="s">
        <v>108</v>
      </c>
      <c r="E892" t="s">
        <v>210</v>
      </c>
      <c r="F892" t="s">
        <v>2720</v>
      </c>
      <c r="G892" t="s">
        <v>290</v>
      </c>
      <c r="H892" t="s">
        <v>46</v>
      </c>
      <c r="I892" t="s">
        <v>129</v>
      </c>
      <c r="J892" t="s">
        <v>130</v>
      </c>
      <c r="K892" t="s">
        <v>131</v>
      </c>
      <c r="L892" t="s">
        <v>2721</v>
      </c>
      <c r="M892" t="s">
        <v>2722</v>
      </c>
      <c r="N892">
        <v>4.1994444440000001</v>
      </c>
      <c r="O892">
        <v>0</v>
      </c>
      <c r="P892">
        <v>2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8.3988890000000005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2665923</v>
      </c>
      <c r="B893">
        <v>1</v>
      </c>
      <c r="C893" t="s">
        <v>77</v>
      </c>
      <c r="D893" t="s">
        <v>123</v>
      </c>
      <c r="E893" t="s">
        <v>210</v>
      </c>
      <c r="F893" t="s">
        <v>2723</v>
      </c>
      <c r="G893" t="s">
        <v>212</v>
      </c>
      <c r="H893" t="s">
        <v>46</v>
      </c>
      <c r="I893" t="s">
        <v>129</v>
      </c>
      <c r="J893" t="s">
        <v>130</v>
      </c>
      <c r="K893" t="s">
        <v>131</v>
      </c>
      <c r="L893" t="s">
        <v>2724</v>
      </c>
      <c r="M893" t="s">
        <v>2725</v>
      </c>
      <c r="N893">
        <v>2.8925000000000001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2.8925000000000001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2665925</v>
      </c>
      <c r="B894">
        <v>1</v>
      </c>
      <c r="C894" t="s">
        <v>77</v>
      </c>
      <c r="D894" t="s">
        <v>108</v>
      </c>
      <c r="E894" t="s">
        <v>325</v>
      </c>
      <c r="F894" t="s">
        <v>2726</v>
      </c>
      <c r="G894" t="s">
        <v>169</v>
      </c>
      <c r="H894" t="s">
        <v>47</v>
      </c>
      <c r="I894" t="s">
        <v>129</v>
      </c>
      <c r="J894" t="s">
        <v>130</v>
      </c>
      <c r="K894" t="s">
        <v>131</v>
      </c>
      <c r="L894" t="s">
        <v>2727</v>
      </c>
      <c r="M894" t="s">
        <v>2728</v>
      </c>
      <c r="N894">
        <v>5.4166666000000002E-2</v>
      </c>
      <c r="O894">
        <v>177</v>
      </c>
      <c r="P894">
        <v>604</v>
      </c>
      <c r="Q894">
        <v>0</v>
      </c>
      <c r="R894">
        <v>0</v>
      </c>
      <c r="S894">
        <v>123</v>
      </c>
      <c r="T894">
        <v>892</v>
      </c>
      <c r="U894">
        <v>9.5875000000000004</v>
      </c>
      <c r="V894">
        <v>32.716665999999996</v>
      </c>
      <c r="W894">
        <v>0</v>
      </c>
      <c r="X894">
        <v>0</v>
      </c>
      <c r="Y894">
        <v>6.6624999999999996</v>
      </c>
      <c r="Z894">
        <v>48.316665999999998</v>
      </c>
    </row>
    <row r="895" spans="1:26" x14ac:dyDescent="0.3">
      <c r="A895">
        <v>2665928</v>
      </c>
      <c r="B895">
        <v>1</v>
      </c>
      <c r="C895" t="s">
        <v>77</v>
      </c>
      <c r="D895" t="s">
        <v>123</v>
      </c>
      <c r="E895" t="s">
        <v>156</v>
      </c>
      <c r="F895" t="s">
        <v>2729</v>
      </c>
      <c r="G895" t="s">
        <v>169</v>
      </c>
      <c r="H895" t="s">
        <v>47</v>
      </c>
      <c r="I895" t="s">
        <v>247</v>
      </c>
      <c r="J895" t="s">
        <v>130</v>
      </c>
      <c r="K895" t="s">
        <v>131</v>
      </c>
      <c r="L895" t="s">
        <v>2730</v>
      </c>
      <c r="M895" t="s">
        <v>2731</v>
      </c>
      <c r="N895">
        <v>1.666666E-3</v>
      </c>
      <c r="O895">
        <v>117</v>
      </c>
      <c r="P895">
        <v>665</v>
      </c>
      <c r="Q895">
        <v>0</v>
      </c>
      <c r="R895">
        <v>0</v>
      </c>
      <c r="S895">
        <v>0</v>
      </c>
      <c r="T895">
        <v>0</v>
      </c>
      <c r="U895">
        <v>0.19500000000000001</v>
      </c>
      <c r="V895">
        <v>1.108333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2665930</v>
      </c>
      <c r="B896">
        <v>1</v>
      </c>
      <c r="C896" t="s">
        <v>77</v>
      </c>
      <c r="D896" t="s">
        <v>117</v>
      </c>
      <c r="E896" t="s">
        <v>152</v>
      </c>
      <c r="F896" t="s">
        <v>1644</v>
      </c>
      <c r="G896" t="s">
        <v>169</v>
      </c>
      <c r="H896" t="s">
        <v>47</v>
      </c>
      <c r="I896" t="s">
        <v>129</v>
      </c>
      <c r="J896" t="s">
        <v>130</v>
      </c>
      <c r="K896" t="s">
        <v>131</v>
      </c>
      <c r="L896" t="s">
        <v>2732</v>
      </c>
      <c r="M896" t="s">
        <v>2733</v>
      </c>
      <c r="N896">
        <v>0.778888888</v>
      </c>
      <c r="O896">
        <v>0</v>
      </c>
      <c r="P896">
        <v>0</v>
      </c>
      <c r="Q896">
        <v>6</v>
      </c>
      <c r="R896">
        <v>215</v>
      </c>
      <c r="S896">
        <v>12</v>
      </c>
      <c r="T896">
        <v>1354</v>
      </c>
      <c r="U896">
        <v>0</v>
      </c>
      <c r="V896">
        <v>0</v>
      </c>
      <c r="W896">
        <v>4.6733330000000004</v>
      </c>
      <c r="X896">
        <v>167.46111099999999</v>
      </c>
      <c r="Y896">
        <v>9.3466670000000001</v>
      </c>
      <c r="Z896">
        <v>1054.615554</v>
      </c>
    </row>
    <row r="897" spans="1:26" x14ac:dyDescent="0.3">
      <c r="A897">
        <v>2665952</v>
      </c>
      <c r="B897">
        <v>1</v>
      </c>
      <c r="C897" t="s">
        <v>77</v>
      </c>
      <c r="D897" t="s">
        <v>108</v>
      </c>
      <c r="E897" t="s">
        <v>144</v>
      </c>
      <c r="F897" t="s">
        <v>2734</v>
      </c>
      <c r="G897" t="s">
        <v>1698</v>
      </c>
      <c r="H897" t="s">
        <v>46</v>
      </c>
      <c r="I897" t="s">
        <v>129</v>
      </c>
      <c r="J897" t="s">
        <v>130</v>
      </c>
      <c r="K897" t="s">
        <v>131</v>
      </c>
      <c r="L897" t="s">
        <v>2735</v>
      </c>
      <c r="M897" t="s">
        <v>2736</v>
      </c>
      <c r="N897">
        <v>1.6488888880000001</v>
      </c>
      <c r="O897">
        <v>0</v>
      </c>
      <c r="P897">
        <v>35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57.711111000000002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2665934</v>
      </c>
      <c r="B898">
        <v>1</v>
      </c>
      <c r="C898" t="s">
        <v>76</v>
      </c>
      <c r="D898" t="s">
        <v>91</v>
      </c>
      <c r="E898" t="s">
        <v>144</v>
      </c>
      <c r="F898" t="s">
        <v>2737</v>
      </c>
      <c r="G898" t="s">
        <v>146</v>
      </c>
      <c r="H898" t="s">
        <v>46</v>
      </c>
      <c r="I898" t="s">
        <v>129</v>
      </c>
      <c r="J898" t="s">
        <v>130</v>
      </c>
      <c r="K898" t="s">
        <v>131</v>
      </c>
      <c r="L898" t="s">
        <v>2738</v>
      </c>
      <c r="M898" t="s">
        <v>2739</v>
      </c>
      <c r="N898">
        <v>0.78249999999999997</v>
      </c>
      <c r="O898">
        <v>0</v>
      </c>
      <c r="P898">
        <v>88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68.86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2665938</v>
      </c>
      <c r="B899">
        <v>1</v>
      </c>
      <c r="C899" t="s">
        <v>76</v>
      </c>
      <c r="D899" t="s">
        <v>87</v>
      </c>
      <c r="E899" t="s">
        <v>126</v>
      </c>
      <c r="F899" t="s">
        <v>2740</v>
      </c>
      <c r="G899" t="s">
        <v>158</v>
      </c>
      <c r="H899" t="s">
        <v>47</v>
      </c>
      <c r="I899" t="s">
        <v>129</v>
      </c>
      <c r="J899" t="s">
        <v>130</v>
      </c>
      <c r="K899" t="s">
        <v>131</v>
      </c>
      <c r="L899" t="s">
        <v>2741</v>
      </c>
      <c r="M899" t="s">
        <v>2742</v>
      </c>
      <c r="N899">
        <v>1.9172222219999999</v>
      </c>
      <c r="O899">
        <v>0</v>
      </c>
      <c r="P899">
        <v>12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23.006667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2665944</v>
      </c>
      <c r="B900">
        <v>1</v>
      </c>
      <c r="C900" t="s">
        <v>76</v>
      </c>
      <c r="D900" t="s">
        <v>95</v>
      </c>
      <c r="E900" t="s">
        <v>134</v>
      </c>
      <c r="F900" t="s">
        <v>2743</v>
      </c>
      <c r="G900" t="s">
        <v>260</v>
      </c>
      <c r="H900" t="s">
        <v>46</v>
      </c>
      <c r="I900" t="s">
        <v>129</v>
      </c>
      <c r="J900" t="s">
        <v>130</v>
      </c>
      <c r="K900" t="s">
        <v>141</v>
      </c>
      <c r="L900" t="s">
        <v>2744</v>
      </c>
      <c r="M900" t="s">
        <v>2745</v>
      </c>
      <c r="N900">
        <v>7.4444444440000002</v>
      </c>
      <c r="O900">
        <v>0</v>
      </c>
      <c r="P900">
        <v>0</v>
      </c>
      <c r="Q900">
        <v>0</v>
      </c>
      <c r="R900">
        <v>16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119.11111099999999</v>
      </c>
      <c r="Y900">
        <v>0</v>
      </c>
      <c r="Z900">
        <v>0</v>
      </c>
    </row>
    <row r="901" spans="1:26" x14ac:dyDescent="0.3">
      <c r="A901">
        <v>2665941</v>
      </c>
      <c r="B901">
        <v>1</v>
      </c>
      <c r="C901" t="s">
        <v>77</v>
      </c>
      <c r="D901" t="s">
        <v>108</v>
      </c>
      <c r="E901" t="s">
        <v>156</v>
      </c>
      <c r="F901" t="s">
        <v>2746</v>
      </c>
      <c r="G901" t="s">
        <v>260</v>
      </c>
      <c r="H901" t="s">
        <v>47</v>
      </c>
      <c r="I901" t="s">
        <v>129</v>
      </c>
      <c r="J901" t="s">
        <v>130</v>
      </c>
      <c r="K901" t="s">
        <v>141</v>
      </c>
      <c r="L901" t="s">
        <v>2747</v>
      </c>
      <c r="M901" t="s">
        <v>2748</v>
      </c>
      <c r="N901">
        <v>5.9874999999999998</v>
      </c>
      <c r="O901">
        <v>0</v>
      </c>
      <c r="P901">
        <v>0</v>
      </c>
      <c r="Q901">
        <v>0</v>
      </c>
      <c r="R901">
        <v>0</v>
      </c>
      <c r="S901">
        <v>3</v>
      </c>
      <c r="T901">
        <v>438</v>
      </c>
      <c r="U901">
        <v>0</v>
      </c>
      <c r="V901">
        <v>0</v>
      </c>
      <c r="W901">
        <v>0</v>
      </c>
      <c r="X901">
        <v>0</v>
      </c>
      <c r="Y901">
        <v>17.962499999999999</v>
      </c>
      <c r="Z901">
        <v>2622.5250000000001</v>
      </c>
    </row>
    <row r="902" spans="1:26" x14ac:dyDescent="0.3">
      <c r="A902">
        <v>2665953</v>
      </c>
      <c r="B902">
        <v>1</v>
      </c>
      <c r="C902" t="s">
        <v>76</v>
      </c>
      <c r="D902" t="s">
        <v>90</v>
      </c>
      <c r="E902" t="s">
        <v>210</v>
      </c>
      <c r="F902" t="s">
        <v>2749</v>
      </c>
      <c r="G902" t="s">
        <v>290</v>
      </c>
      <c r="H902" t="s">
        <v>46</v>
      </c>
      <c r="I902" t="s">
        <v>129</v>
      </c>
      <c r="J902" t="s">
        <v>130</v>
      </c>
      <c r="K902" t="s">
        <v>131</v>
      </c>
      <c r="L902" t="s">
        <v>2750</v>
      </c>
      <c r="M902" t="s">
        <v>2751</v>
      </c>
      <c r="N902">
        <v>2.8958333330000001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1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2.8958330000000001</v>
      </c>
    </row>
    <row r="903" spans="1:26" x14ac:dyDescent="0.3">
      <c r="A903">
        <v>2665950</v>
      </c>
      <c r="B903">
        <v>1</v>
      </c>
      <c r="C903" t="s">
        <v>76</v>
      </c>
      <c r="D903" t="s">
        <v>93</v>
      </c>
      <c r="E903" t="s">
        <v>172</v>
      </c>
      <c r="F903" t="s">
        <v>2752</v>
      </c>
      <c r="G903" t="s">
        <v>455</v>
      </c>
      <c r="H903" t="s">
        <v>46</v>
      </c>
      <c r="I903" t="s">
        <v>129</v>
      </c>
      <c r="J903" t="s">
        <v>130</v>
      </c>
      <c r="K903" t="s">
        <v>131</v>
      </c>
      <c r="L903" t="s">
        <v>2753</v>
      </c>
      <c r="M903" t="s">
        <v>2754</v>
      </c>
      <c r="N903">
        <v>1.5463888880000001</v>
      </c>
      <c r="O903">
        <v>0</v>
      </c>
      <c r="P903">
        <v>28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43.298889000000003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2665949</v>
      </c>
      <c r="B904">
        <v>1</v>
      </c>
      <c r="C904" t="s">
        <v>76</v>
      </c>
      <c r="D904" t="s">
        <v>89</v>
      </c>
      <c r="E904" t="s">
        <v>156</v>
      </c>
      <c r="F904" t="s">
        <v>2755</v>
      </c>
      <c r="G904" t="s">
        <v>169</v>
      </c>
      <c r="H904" t="s">
        <v>47</v>
      </c>
      <c r="I904" t="s">
        <v>129</v>
      </c>
      <c r="J904" t="s">
        <v>130</v>
      </c>
      <c r="K904" t="s">
        <v>131</v>
      </c>
      <c r="L904" t="s">
        <v>2756</v>
      </c>
      <c r="M904" t="s">
        <v>2757</v>
      </c>
      <c r="N904">
        <v>0.18055555500000001</v>
      </c>
      <c r="O904">
        <v>66</v>
      </c>
      <c r="P904">
        <v>318</v>
      </c>
      <c r="Q904">
        <v>0</v>
      </c>
      <c r="R904">
        <v>0</v>
      </c>
      <c r="S904">
        <v>0</v>
      </c>
      <c r="T904">
        <v>0</v>
      </c>
      <c r="U904">
        <v>11.916667</v>
      </c>
      <c r="V904">
        <v>57.416665999999999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2665960</v>
      </c>
      <c r="B905">
        <v>1</v>
      </c>
      <c r="C905" t="s">
        <v>77</v>
      </c>
      <c r="D905" t="s">
        <v>108</v>
      </c>
      <c r="E905" t="s">
        <v>152</v>
      </c>
      <c r="F905" t="s">
        <v>2758</v>
      </c>
      <c r="G905" t="s">
        <v>169</v>
      </c>
      <c r="H905" t="s">
        <v>47</v>
      </c>
      <c r="I905" t="s">
        <v>129</v>
      </c>
      <c r="J905" t="s">
        <v>130</v>
      </c>
      <c r="K905" t="s">
        <v>131</v>
      </c>
      <c r="L905" t="s">
        <v>2759</v>
      </c>
      <c r="M905" t="s">
        <v>2760</v>
      </c>
      <c r="N905">
        <v>5.5661111109999997</v>
      </c>
      <c r="O905">
        <v>2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11.132222000000001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2665967</v>
      </c>
      <c r="B906">
        <v>1</v>
      </c>
      <c r="C906" t="s">
        <v>76</v>
      </c>
      <c r="D906" t="s">
        <v>82</v>
      </c>
      <c r="E906" t="s">
        <v>134</v>
      </c>
      <c r="F906" t="s">
        <v>1624</v>
      </c>
      <c r="G906" t="s">
        <v>240</v>
      </c>
      <c r="H906" t="s">
        <v>46</v>
      </c>
      <c r="I906" t="s">
        <v>129</v>
      </c>
      <c r="J906" t="s">
        <v>130</v>
      </c>
      <c r="K906" t="s">
        <v>131</v>
      </c>
      <c r="L906" t="s">
        <v>2761</v>
      </c>
      <c r="M906" t="s">
        <v>2762</v>
      </c>
      <c r="N906">
        <v>0.55277777699999997</v>
      </c>
      <c r="O906">
        <v>0</v>
      </c>
      <c r="P906">
        <v>53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29.297222000000001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2665961</v>
      </c>
      <c r="B907">
        <v>1</v>
      </c>
      <c r="C907" t="s">
        <v>76</v>
      </c>
      <c r="D907" t="s">
        <v>89</v>
      </c>
      <c r="E907" t="s">
        <v>152</v>
      </c>
      <c r="F907" t="s">
        <v>2763</v>
      </c>
      <c r="G907" t="s">
        <v>169</v>
      </c>
      <c r="H907" t="s">
        <v>47</v>
      </c>
      <c r="I907" t="s">
        <v>129</v>
      </c>
      <c r="J907" t="s">
        <v>130</v>
      </c>
      <c r="K907" t="s">
        <v>131</v>
      </c>
      <c r="L907" t="s">
        <v>2764</v>
      </c>
      <c r="M907" t="s">
        <v>2765</v>
      </c>
      <c r="N907">
        <v>0.16083333299999999</v>
      </c>
      <c r="O907">
        <v>38</v>
      </c>
      <c r="P907">
        <v>2175</v>
      </c>
      <c r="Q907">
        <v>0</v>
      </c>
      <c r="R907">
        <v>0</v>
      </c>
      <c r="S907">
        <v>0</v>
      </c>
      <c r="T907">
        <v>0</v>
      </c>
      <c r="U907">
        <v>6.1116669999999997</v>
      </c>
      <c r="V907">
        <v>349.812499</v>
      </c>
      <c r="W907">
        <v>0</v>
      </c>
      <c r="X907">
        <v>0</v>
      </c>
      <c r="Y907">
        <v>0</v>
      </c>
      <c r="Z907">
        <v>0</v>
      </c>
    </row>
    <row r="908" spans="1:26" x14ac:dyDescent="0.3">
      <c r="A908">
        <v>2665980</v>
      </c>
      <c r="B908">
        <v>1</v>
      </c>
      <c r="C908" t="s">
        <v>76</v>
      </c>
      <c r="D908" t="s">
        <v>80</v>
      </c>
      <c r="E908" t="s">
        <v>134</v>
      </c>
      <c r="F908" t="s">
        <v>2766</v>
      </c>
      <c r="G908" t="s">
        <v>146</v>
      </c>
      <c r="H908" t="s">
        <v>46</v>
      </c>
      <c r="I908" t="s">
        <v>129</v>
      </c>
      <c r="J908" t="s">
        <v>130</v>
      </c>
      <c r="K908" t="s">
        <v>131</v>
      </c>
      <c r="L908" t="s">
        <v>2767</v>
      </c>
      <c r="M908" t="s">
        <v>2768</v>
      </c>
      <c r="N908">
        <v>2.6433333330000002</v>
      </c>
      <c r="O908">
        <v>0</v>
      </c>
      <c r="P908">
        <v>335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885.51666699999998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2665963</v>
      </c>
      <c r="B909">
        <v>1</v>
      </c>
      <c r="C909" t="s">
        <v>76</v>
      </c>
      <c r="D909" t="s">
        <v>83</v>
      </c>
      <c r="E909" t="s">
        <v>210</v>
      </c>
      <c r="F909" t="s">
        <v>1689</v>
      </c>
      <c r="G909" t="s">
        <v>212</v>
      </c>
      <c r="H909" t="s">
        <v>46</v>
      </c>
      <c r="I909" t="s">
        <v>129</v>
      </c>
      <c r="J909" t="s">
        <v>130</v>
      </c>
      <c r="K909" t="s">
        <v>131</v>
      </c>
      <c r="L909" t="s">
        <v>2769</v>
      </c>
      <c r="M909" t="s">
        <v>2770</v>
      </c>
      <c r="N909">
        <v>6.7761111109999996</v>
      </c>
      <c r="O909">
        <v>0</v>
      </c>
      <c r="P909">
        <v>2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13.552222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2665979</v>
      </c>
      <c r="B910">
        <v>1</v>
      </c>
      <c r="C910" t="s">
        <v>76</v>
      </c>
      <c r="D910" t="s">
        <v>96</v>
      </c>
      <c r="E910" t="s">
        <v>144</v>
      </c>
      <c r="F910" t="s">
        <v>2771</v>
      </c>
      <c r="G910" t="s">
        <v>2593</v>
      </c>
      <c r="H910" t="s">
        <v>46</v>
      </c>
      <c r="I910" t="s">
        <v>129</v>
      </c>
      <c r="J910" t="s">
        <v>130</v>
      </c>
      <c r="K910" t="s">
        <v>131</v>
      </c>
      <c r="L910" t="s">
        <v>2772</v>
      </c>
      <c r="M910" t="s">
        <v>2773</v>
      </c>
      <c r="N910">
        <v>1.5677777770000001</v>
      </c>
      <c r="O910">
        <v>0</v>
      </c>
      <c r="P910">
        <v>53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83.092222000000007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2665965</v>
      </c>
      <c r="B911">
        <v>1</v>
      </c>
      <c r="C911" t="s">
        <v>77</v>
      </c>
      <c r="D911" t="s">
        <v>108</v>
      </c>
      <c r="E911" t="s">
        <v>144</v>
      </c>
      <c r="F911" t="s">
        <v>2774</v>
      </c>
      <c r="G911" t="s">
        <v>140</v>
      </c>
      <c r="H911" t="s">
        <v>46</v>
      </c>
      <c r="I911" t="s">
        <v>129</v>
      </c>
      <c r="J911" t="s">
        <v>130</v>
      </c>
      <c r="K911" t="s">
        <v>141</v>
      </c>
      <c r="L911" t="s">
        <v>2775</v>
      </c>
      <c r="M911" t="s">
        <v>2776</v>
      </c>
      <c r="N911">
        <v>3.8152777769999999</v>
      </c>
      <c r="O911">
        <v>0</v>
      </c>
      <c r="P911">
        <v>86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328.11388899999997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2665966</v>
      </c>
      <c r="B912">
        <v>1</v>
      </c>
      <c r="C912" t="s">
        <v>76</v>
      </c>
      <c r="D912" t="s">
        <v>82</v>
      </c>
      <c r="E912" t="s">
        <v>134</v>
      </c>
      <c r="F912" t="s">
        <v>2777</v>
      </c>
      <c r="G912" t="s">
        <v>824</v>
      </c>
      <c r="H912" t="s">
        <v>46</v>
      </c>
      <c r="I912" t="s">
        <v>129</v>
      </c>
      <c r="J912" t="s">
        <v>130</v>
      </c>
      <c r="K912" t="s">
        <v>131</v>
      </c>
      <c r="L912" t="s">
        <v>2778</v>
      </c>
      <c r="M912" t="s">
        <v>2779</v>
      </c>
      <c r="N912">
        <v>0.236666666</v>
      </c>
      <c r="O912">
        <v>0</v>
      </c>
      <c r="P912">
        <v>221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52.303333000000002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2665969</v>
      </c>
      <c r="B913">
        <v>1</v>
      </c>
      <c r="C913" t="s">
        <v>76</v>
      </c>
      <c r="D913" t="s">
        <v>80</v>
      </c>
      <c r="E913" t="s">
        <v>134</v>
      </c>
      <c r="F913" t="s">
        <v>2780</v>
      </c>
      <c r="G913" t="s">
        <v>319</v>
      </c>
      <c r="H913" t="s">
        <v>46</v>
      </c>
      <c r="I913" t="s">
        <v>129</v>
      </c>
      <c r="J913" t="s">
        <v>130</v>
      </c>
      <c r="K913" t="s">
        <v>141</v>
      </c>
      <c r="L913" t="s">
        <v>2781</v>
      </c>
      <c r="M913" t="s">
        <v>2782</v>
      </c>
      <c r="N913">
        <v>2.582222222</v>
      </c>
      <c r="O913">
        <v>0</v>
      </c>
      <c r="P913">
        <v>31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80.048889000000003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2665977</v>
      </c>
      <c r="B914">
        <v>1</v>
      </c>
      <c r="C914" t="s">
        <v>77</v>
      </c>
      <c r="D914" t="s">
        <v>119</v>
      </c>
      <c r="E914" t="s">
        <v>134</v>
      </c>
      <c r="F914" t="s">
        <v>2783</v>
      </c>
      <c r="G914" t="s">
        <v>146</v>
      </c>
      <c r="H914" t="s">
        <v>46</v>
      </c>
      <c r="I914" t="s">
        <v>129</v>
      </c>
      <c r="J914" t="s">
        <v>130</v>
      </c>
      <c r="K914" t="s">
        <v>131</v>
      </c>
      <c r="L914" t="s">
        <v>2784</v>
      </c>
      <c r="M914" t="s">
        <v>2785</v>
      </c>
      <c r="N914">
        <v>1.0241666659999999</v>
      </c>
      <c r="O914">
        <v>0</v>
      </c>
      <c r="P914">
        <v>272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278.57333299999999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2665981</v>
      </c>
      <c r="B915">
        <v>1</v>
      </c>
      <c r="C915" t="s">
        <v>77</v>
      </c>
      <c r="D915" t="s">
        <v>124</v>
      </c>
      <c r="E915" t="s">
        <v>172</v>
      </c>
      <c r="F915" t="s">
        <v>2786</v>
      </c>
      <c r="G915" t="s">
        <v>306</v>
      </c>
      <c r="H915" t="s">
        <v>46</v>
      </c>
      <c r="I915" t="s">
        <v>129</v>
      </c>
      <c r="J915" t="s">
        <v>15</v>
      </c>
      <c r="K915" t="s">
        <v>131</v>
      </c>
      <c r="L915" t="s">
        <v>2787</v>
      </c>
      <c r="M915" t="s">
        <v>2788</v>
      </c>
      <c r="N915">
        <v>3.7355555549999999</v>
      </c>
      <c r="O915">
        <v>0</v>
      </c>
      <c r="P915">
        <v>162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605.16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2666003</v>
      </c>
      <c r="B916">
        <v>1</v>
      </c>
      <c r="C916" t="s">
        <v>77</v>
      </c>
      <c r="D916" t="s">
        <v>114</v>
      </c>
      <c r="E916" t="s">
        <v>144</v>
      </c>
      <c r="F916" t="s">
        <v>2789</v>
      </c>
      <c r="G916" t="s">
        <v>136</v>
      </c>
      <c r="H916" t="s">
        <v>46</v>
      </c>
      <c r="I916" t="s">
        <v>129</v>
      </c>
      <c r="J916" t="s">
        <v>130</v>
      </c>
      <c r="K916" t="s">
        <v>131</v>
      </c>
      <c r="L916" t="s">
        <v>2790</v>
      </c>
      <c r="M916" t="s">
        <v>2791</v>
      </c>
      <c r="N916">
        <v>1.4127777770000001</v>
      </c>
      <c r="O916">
        <v>0</v>
      </c>
      <c r="P916">
        <v>239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337.65388899999999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2665995</v>
      </c>
      <c r="B917">
        <v>1</v>
      </c>
      <c r="C917" t="s">
        <v>77</v>
      </c>
      <c r="D917" t="s">
        <v>119</v>
      </c>
      <c r="E917" t="s">
        <v>134</v>
      </c>
      <c r="F917" t="s">
        <v>2792</v>
      </c>
      <c r="G917" t="s">
        <v>146</v>
      </c>
      <c r="H917" t="s">
        <v>46</v>
      </c>
      <c r="I917" t="s">
        <v>129</v>
      </c>
      <c r="J917" t="s">
        <v>130</v>
      </c>
      <c r="K917" t="s">
        <v>131</v>
      </c>
      <c r="L917" t="s">
        <v>2793</v>
      </c>
      <c r="M917" t="s">
        <v>2794</v>
      </c>
      <c r="N917">
        <v>0.68805555500000004</v>
      </c>
      <c r="O917">
        <v>0</v>
      </c>
      <c r="P917">
        <v>2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1.3761110000000001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2666000</v>
      </c>
      <c r="B918">
        <v>1</v>
      </c>
      <c r="C918" t="s">
        <v>76</v>
      </c>
      <c r="D918" t="s">
        <v>91</v>
      </c>
      <c r="E918" t="s">
        <v>210</v>
      </c>
      <c r="F918" t="s">
        <v>2795</v>
      </c>
      <c r="G918" t="s">
        <v>290</v>
      </c>
      <c r="H918" t="s">
        <v>46</v>
      </c>
      <c r="I918" t="s">
        <v>129</v>
      </c>
      <c r="J918" t="s">
        <v>130</v>
      </c>
      <c r="K918" t="s">
        <v>131</v>
      </c>
      <c r="L918" t="s">
        <v>2796</v>
      </c>
      <c r="M918" t="s">
        <v>2797</v>
      </c>
      <c r="N918">
        <v>3.2033333329999998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3.2033330000000002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2665996</v>
      </c>
      <c r="B919">
        <v>1</v>
      </c>
      <c r="C919" t="s">
        <v>77</v>
      </c>
      <c r="D919" t="s">
        <v>117</v>
      </c>
      <c r="E919" t="s">
        <v>152</v>
      </c>
      <c r="F919" t="s">
        <v>2798</v>
      </c>
      <c r="G919" t="s">
        <v>146</v>
      </c>
      <c r="H919" t="s">
        <v>47</v>
      </c>
      <c r="I919" t="s">
        <v>129</v>
      </c>
      <c r="J919" t="s">
        <v>130</v>
      </c>
      <c r="K919" t="s">
        <v>131</v>
      </c>
      <c r="L919" t="s">
        <v>2799</v>
      </c>
      <c r="M919" t="s">
        <v>2800</v>
      </c>
      <c r="N919">
        <v>1.5061111110000001</v>
      </c>
      <c r="O919">
        <v>0</v>
      </c>
      <c r="P919">
        <v>0</v>
      </c>
      <c r="Q919">
        <v>6</v>
      </c>
      <c r="R919">
        <v>215</v>
      </c>
      <c r="S919">
        <v>12</v>
      </c>
      <c r="T919">
        <v>1354</v>
      </c>
      <c r="U919">
        <v>0</v>
      </c>
      <c r="V919">
        <v>0</v>
      </c>
      <c r="W919">
        <v>9.0366669999999996</v>
      </c>
      <c r="X919">
        <v>323.81388900000002</v>
      </c>
      <c r="Y919">
        <v>18.073333000000002</v>
      </c>
      <c r="Z919">
        <v>2039.2744439999999</v>
      </c>
    </row>
    <row r="920" spans="1:26" x14ac:dyDescent="0.3">
      <c r="A920">
        <v>2665997</v>
      </c>
      <c r="B920">
        <v>1</v>
      </c>
      <c r="C920" t="s">
        <v>76</v>
      </c>
      <c r="D920" t="s">
        <v>91</v>
      </c>
      <c r="E920" t="s">
        <v>126</v>
      </c>
      <c r="F920" t="s">
        <v>2801</v>
      </c>
      <c r="G920" t="s">
        <v>146</v>
      </c>
      <c r="H920" t="s">
        <v>47</v>
      </c>
      <c r="I920" t="s">
        <v>129</v>
      </c>
      <c r="J920" t="s">
        <v>130</v>
      </c>
      <c r="K920" t="s">
        <v>131</v>
      </c>
      <c r="L920" t="s">
        <v>2802</v>
      </c>
      <c r="M920" t="s">
        <v>2803</v>
      </c>
      <c r="N920">
        <v>0.67027777700000002</v>
      </c>
      <c r="O920">
        <v>3</v>
      </c>
      <c r="P920">
        <v>294</v>
      </c>
      <c r="Q920">
        <v>0</v>
      </c>
      <c r="R920">
        <v>0</v>
      </c>
      <c r="S920">
        <v>0</v>
      </c>
      <c r="T920">
        <v>0</v>
      </c>
      <c r="U920">
        <v>2.0108329999999999</v>
      </c>
      <c r="V920">
        <v>197.061666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2665999</v>
      </c>
      <c r="B921">
        <v>1</v>
      </c>
      <c r="C921" t="s">
        <v>76</v>
      </c>
      <c r="D921" t="s">
        <v>87</v>
      </c>
      <c r="E921" t="s">
        <v>152</v>
      </c>
      <c r="F921" t="s">
        <v>2804</v>
      </c>
      <c r="G921" t="s">
        <v>169</v>
      </c>
      <c r="H921" t="s">
        <v>47</v>
      </c>
      <c r="I921" t="s">
        <v>129</v>
      </c>
      <c r="J921" t="s">
        <v>130</v>
      </c>
      <c r="K921" t="s">
        <v>131</v>
      </c>
      <c r="L921" t="s">
        <v>2805</v>
      </c>
      <c r="M921" t="s">
        <v>2806</v>
      </c>
      <c r="N921">
        <v>0.50194444400000005</v>
      </c>
      <c r="O921">
        <v>34</v>
      </c>
      <c r="P921">
        <v>354</v>
      </c>
      <c r="Q921">
        <v>7</v>
      </c>
      <c r="R921">
        <v>35</v>
      </c>
      <c r="S921">
        <v>0</v>
      </c>
      <c r="T921">
        <v>0</v>
      </c>
      <c r="U921">
        <v>17.066110999999999</v>
      </c>
      <c r="V921">
        <v>177.688333</v>
      </c>
      <c r="W921">
        <v>3.513611</v>
      </c>
      <c r="X921">
        <v>17.568055999999999</v>
      </c>
      <c r="Y921">
        <v>0</v>
      </c>
      <c r="Z921">
        <v>0</v>
      </c>
    </row>
    <row r="922" spans="1:26" x14ac:dyDescent="0.3">
      <c r="A922">
        <v>2666001</v>
      </c>
      <c r="B922">
        <v>1</v>
      </c>
      <c r="C922" t="s">
        <v>76</v>
      </c>
      <c r="D922" t="s">
        <v>99</v>
      </c>
      <c r="E922" t="s">
        <v>325</v>
      </c>
      <c r="F922" t="s">
        <v>2807</v>
      </c>
      <c r="G922" t="s">
        <v>169</v>
      </c>
      <c r="H922" t="s">
        <v>47</v>
      </c>
      <c r="I922" t="s">
        <v>247</v>
      </c>
      <c r="J922" t="s">
        <v>130</v>
      </c>
      <c r="K922" t="s">
        <v>131</v>
      </c>
      <c r="L922" t="s">
        <v>2808</v>
      </c>
      <c r="M922" t="s">
        <v>2809</v>
      </c>
      <c r="N922">
        <v>2.4456387999999999E-2</v>
      </c>
      <c r="O922">
        <v>40</v>
      </c>
      <c r="P922">
        <v>21</v>
      </c>
      <c r="Q922">
        <v>0</v>
      </c>
      <c r="R922">
        <v>0</v>
      </c>
      <c r="S922">
        <v>0</v>
      </c>
      <c r="T922">
        <v>0</v>
      </c>
      <c r="U922">
        <v>0.97825600000000001</v>
      </c>
      <c r="V922">
        <v>0.51358400000000004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2666007</v>
      </c>
      <c r="B923">
        <v>1</v>
      </c>
      <c r="C923" t="s">
        <v>76</v>
      </c>
      <c r="D923" t="s">
        <v>99</v>
      </c>
      <c r="E923" t="s">
        <v>210</v>
      </c>
      <c r="F923" t="s">
        <v>2810</v>
      </c>
      <c r="G923" t="s">
        <v>306</v>
      </c>
      <c r="H923" t="s">
        <v>46</v>
      </c>
      <c r="I923" t="s">
        <v>129</v>
      </c>
      <c r="J923" t="s">
        <v>15</v>
      </c>
      <c r="K923" t="s">
        <v>131</v>
      </c>
      <c r="L923" t="s">
        <v>2811</v>
      </c>
      <c r="M923" t="s">
        <v>2812</v>
      </c>
      <c r="N923">
        <v>0.53222222200000002</v>
      </c>
      <c r="O923">
        <v>0</v>
      </c>
      <c r="P923">
        <v>5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2.661111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2666028</v>
      </c>
      <c r="B924">
        <v>1</v>
      </c>
      <c r="C924" t="s">
        <v>76</v>
      </c>
      <c r="D924" t="s">
        <v>78</v>
      </c>
      <c r="E924" t="s">
        <v>210</v>
      </c>
      <c r="F924" t="s">
        <v>2813</v>
      </c>
      <c r="G924" t="s">
        <v>290</v>
      </c>
      <c r="H924" t="s">
        <v>46</v>
      </c>
      <c r="I924" t="s">
        <v>129</v>
      </c>
      <c r="J924" t="s">
        <v>130</v>
      </c>
      <c r="K924" t="s">
        <v>131</v>
      </c>
      <c r="L924" t="s">
        <v>2814</v>
      </c>
      <c r="M924" t="s">
        <v>2815</v>
      </c>
      <c r="N924">
        <v>1.3205555550000001</v>
      </c>
      <c r="O924">
        <v>0</v>
      </c>
      <c r="P924">
        <v>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3.9616669999999998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2666050</v>
      </c>
      <c r="B925">
        <v>1</v>
      </c>
      <c r="C925" t="s">
        <v>76</v>
      </c>
      <c r="D925" t="s">
        <v>106</v>
      </c>
      <c r="E925" t="s">
        <v>126</v>
      </c>
      <c r="F925" t="s">
        <v>2816</v>
      </c>
      <c r="G925" t="s">
        <v>140</v>
      </c>
      <c r="H925" t="s">
        <v>47</v>
      </c>
      <c r="I925" t="s">
        <v>129</v>
      </c>
      <c r="J925" t="s">
        <v>130</v>
      </c>
      <c r="K925" t="s">
        <v>141</v>
      </c>
      <c r="L925" t="s">
        <v>2817</v>
      </c>
      <c r="M925" t="s">
        <v>2818</v>
      </c>
      <c r="N925">
        <v>3.1066666660000002</v>
      </c>
      <c r="O925">
        <v>0</v>
      </c>
      <c r="P925">
        <v>5804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18031.093328999999</v>
      </c>
      <c r="W925">
        <v>0</v>
      </c>
      <c r="X925">
        <v>0</v>
      </c>
      <c r="Y925">
        <v>0</v>
      </c>
      <c r="Z925">
        <v>0</v>
      </c>
    </row>
    <row r="926" spans="1:26" x14ac:dyDescent="0.3">
      <c r="A926">
        <v>2666013</v>
      </c>
      <c r="B926">
        <v>1</v>
      </c>
      <c r="C926" t="s">
        <v>76</v>
      </c>
      <c r="D926" t="s">
        <v>93</v>
      </c>
      <c r="E926" t="s">
        <v>210</v>
      </c>
      <c r="F926" t="s">
        <v>2819</v>
      </c>
      <c r="G926" t="s">
        <v>290</v>
      </c>
      <c r="H926" t="s">
        <v>46</v>
      </c>
      <c r="I926" t="s">
        <v>129</v>
      </c>
      <c r="J926" t="s">
        <v>130</v>
      </c>
      <c r="K926" t="s">
        <v>131</v>
      </c>
      <c r="L926" t="s">
        <v>2820</v>
      </c>
      <c r="M926" t="s">
        <v>2821</v>
      </c>
      <c r="N926">
        <v>3.1327777769999998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3.1327780000000001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2666027</v>
      </c>
      <c r="B927">
        <v>1</v>
      </c>
      <c r="C927" t="s">
        <v>76</v>
      </c>
      <c r="D927" t="s">
        <v>83</v>
      </c>
      <c r="E927" t="s">
        <v>210</v>
      </c>
      <c r="F927" t="s">
        <v>2822</v>
      </c>
      <c r="G927" t="s">
        <v>627</v>
      </c>
      <c r="H927" t="s">
        <v>46</v>
      </c>
      <c r="I927" t="s">
        <v>129</v>
      </c>
      <c r="J927" t="s">
        <v>130</v>
      </c>
      <c r="K927" t="s">
        <v>131</v>
      </c>
      <c r="L927" t="s">
        <v>2823</v>
      </c>
      <c r="M927" t="s">
        <v>2824</v>
      </c>
      <c r="N927">
        <v>3.2683333330000002</v>
      </c>
      <c r="O927">
        <v>0</v>
      </c>
      <c r="P927">
        <v>21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68.635000000000005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2666032</v>
      </c>
      <c r="B928">
        <v>1</v>
      </c>
      <c r="C928" t="s">
        <v>76</v>
      </c>
      <c r="D928" t="s">
        <v>80</v>
      </c>
      <c r="E928" t="s">
        <v>172</v>
      </c>
      <c r="F928" t="s">
        <v>2825</v>
      </c>
      <c r="G928" t="s">
        <v>2826</v>
      </c>
      <c r="H928" t="s">
        <v>46</v>
      </c>
      <c r="I928" t="s">
        <v>129</v>
      </c>
      <c r="J928" t="s">
        <v>130</v>
      </c>
      <c r="K928" t="s">
        <v>131</v>
      </c>
      <c r="L928" t="s">
        <v>2827</v>
      </c>
      <c r="M928" t="s">
        <v>2828</v>
      </c>
      <c r="N928">
        <v>1.4752777770000001</v>
      </c>
      <c r="O928">
        <v>0</v>
      </c>
      <c r="P928">
        <v>55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81.140277999999995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2666014</v>
      </c>
      <c r="B929">
        <v>1</v>
      </c>
      <c r="C929" t="s">
        <v>76</v>
      </c>
      <c r="D929" t="s">
        <v>101</v>
      </c>
      <c r="E929" t="s">
        <v>152</v>
      </c>
      <c r="F929" t="s">
        <v>597</v>
      </c>
      <c r="G929" t="s">
        <v>260</v>
      </c>
      <c r="H929" t="s">
        <v>47</v>
      </c>
      <c r="I929" t="s">
        <v>129</v>
      </c>
      <c r="J929" t="s">
        <v>130</v>
      </c>
      <c r="K929" t="s">
        <v>141</v>
      </c>
      <c r="L929" t="s">
        <v>2829</v>
      </c>
      <c r="M929" t="s">
        <v>2830</v>
      </c>
      <c r="N929">
        <v>4.6811111109999999</v>
      </c>
      <c r="O929">
        <v>135</v>
      </c>
      <c r="P929">
        <v>198</v>
      </c>
      <c r="Q929">
        <v>0</v>
      </c>
      <c r="R929">
        <v>0</v>
      </c>
      <c r="S929">
        <v>0</v>
      </c>
      <c r="T929">
        <v>0</v>
      </c>
      <c r="U929">
        <v>631.95000000000005</v>
      </c>
      <c r="V929">
        <v>926.86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2666007</v>
      </c>
      <c r="B930">
        <v>2</v>
      </c>
      <c r="C930" t="s">
        <v>76</v>
      </c>
      <c r="D930" t="s">
        <v>99</v>
      </c>
      <c r="E930" t="s">
        <v>172</v>
      </c>
      <c r="F930" t="s">
        <v>2831</v>
      </c>
      <c r="G930" t="s">
        <v>306</v>
      </c>
      <c r="H930" t="s">
        <v>46</v>
      </c>
      <c r="I930" t="s">
        <v>129</v>
      </c>
      <c r="J930" t="s">
        <v>15</v>
      </c>
      <c r="K930" t="s">
        <v>131</v>
      </c>
      <c r="L930" t="s">
        <v>2812</v>
      </c>
      <c r="M930" t="s">
        <v>2832</v>
      </c>
      <c r="N930">
        <v>2.0419444439999999</v>
      </c>
      <c r="O930">
        <v>0</v>
      </c>
      <c r="P930">
        <v>74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151.10388900000001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2666022</v>
      </c>
      <c r="B931">
        <v>1</v>
      </c>
      <c r="C931" t="s">
        <v>76</v>
      </c>
      <c r="D931" t="s">
        <v>93</v>
      </c>
      <c r="E931" t="s">
        <v>152</v>
      </c>
      <c r="F931" t="s">
        <v>2833</v>
      </c>
      <c r="G931" t="s">
        <v>306</v>
      </c>
      <c r="H931" t="s">
        <v>47</v>
      </c>
      <c r="I931" t="s">
        <v>129</v>
      </c>
      <c r="J931" t="s">
        <v>15</v>
      </c>
      <c r="K931" t="s">
        <v>131</v>
      </c>
      <c r="L931" t="s">
        <v>2834</v>
      </c>
      <c r="M931" t="s">
        <v>2835</v>
      </c>
      <c r="N931">
        <v>0.82222222199999995</v>
      </c>
      <c r="O931">
        <v>53</v>
      </c>
      <c r="P931">
        <v>1795</v>
      </c>
      <c r="Q931">
        <v>0</v>
      </c>
      <c r="R931">
        <v>0</v>
      </c>
      <c r="S931">
        <v>0</v>
      </c>
      <c r="T931">
        <v>0</v>
      </c>
      <c r="U931">
        <v>43.577778000000002</v>
      </c>
      <c r="V931">
        <v>1475.888888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2666025</v>
      </c>
      <c r="B932">
        <v>1</v>
      </c>
      <c r="C932" t="s">
        <v>76</v>
      </c>
      <c r="D932" t="s">
        <v>99</v>
      </c>
      <c r="E932" t="s">
        <v>325</v>
      </c>
      <c r="F932" t="s">
        <v>2807</v>
      </c>
      <c r="G932" t="s">
        <v>169</v>
      </c>
      <c r="H932" t="s">
        <v>47</v>
      </c>
      <c r="I932" t="s">
        <v>247</v>
      </c>
      <c r="J932" t="s">
        <v>130</v>
      </c>
      <c r="K932" t="s">
        <v>131</v>
      </c>
      <c r="L932" t="s">
        <v>2836</v>
      </c>
      <c r="M932" t="s">
        <v>2837</v>
      </c>
      <c r="N932">
        <v>2.8254444E-2</v>
      </c>
      <c r="O932">
        <v>40</v>
      </c>
      <c r="P932">
        <v>21</v>
      </c>
      <c r="Q932">
        <v>0</v>
      </c>
      <c r="R932">
        <v>0</v>
      </c>
      <c r="S932">
        <v>0</v>
      </c>
      <c r="T932">
        <v>0</v>
      </c>
      <c r="U932">
        <v>1.1301779999999999</v>
      </c>
      <c r="V932">
        <v>0.59334299999999995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2666029</v>
      </c>
      <c r="B933">
        <v>1</v>
      </c>
      <c r="C933" t="s">
        <v>77</v>
      </c>
      <c r="D933" t="s">
        <v>116</v>
      </c>
      <c r="E933" t="s">
        <v>156</v>
      </c>
      <c r="F933" t="s">
        <v>2838</v>
      </c>
      <c r="G933" t="s">
        <v>169</v>
      </c>
      <c r="H933" t="s">
        <v>47</v>
      </c>
      <c r="I933" t="s">
        <v>129</v>
      </c>
      <c r="J933" t="s">
        <v>130</v>
      </c>
      <c r="K933" t="s">
        <v>131</v>
      </c>
      <c r="L933" t="s">
        <v>2839</v>
      </c>
      <c r="M933" t="s">
        <v>2840</v>
      </c>
      <c r="N933">
        <v>0.88055555500000005</v>
      </c>
      <c r="O933">
        <v>32</v>
      </c>
      <c r="P933">
        <v>604</v>
      </c>
      <c r="Q933">
        <v>0</v>
      </c>
      <c r="R933">
        <v>0</v>
      </c>
      <c r="S933">
        <v>5</v>
      </c>
      <c r="T933">
        <v>18</v>
      </c>
      <c r="U933">
        <v>28.177778</v>
      </c>
      <c r="V933">
        <v>531.85555499999998</v>
      </c>
      <c r="W933">
        <v>0</v>
      </c>
      <c r="X933">
        <v>0</v>
      </c>
      <c r="Y933">
        <v>4.4027779999999996</v>
      </c>
      <c r="Z933">
        <v>15.85</v>
      </c>
    </row>
    <row r="934" spans="1:26" x14ac:dyDescent="0.3">
      <c r="A934">
        <v>2666031</v>
      </c>
      <c r="B934">
        <v>1</v>
      </c>
      <c r="C934" t="s">
        <v>77</v>
      </c>
      <c r="D934" t="s">
        <v>114</v>
      </c>
      <c r="E934" t="s">
        <v>126</v>
      </c>
      <c r="F934" t="s">
        <v>2841</v>
      </c>
      <c r="G934" t="s">
        <v>169</v>
      </c>
      <c r="H934" t="s">
        <v>47</v>
      </c>
      <c r="I934" t="s">
        <v>129</v>
      </c>
      <c r="J934" t="s">
        <v>130</v>
      </c>
      <c r="K934" t="s">
        <v>131</v>
      </c>
      <c r="L934" t="s">
        <v>2842</v>
      </c>
      <c r="M934" t="s">
        <v>2843</v>
      </c>
      <c r="N934">
        <v>1.9827777769999999</v>
      </c>
      <c r="O934">
        <v>0</v>
      </c>
      <c r="P934">
        <v>0</v>
      </c>
      <c r="Q934">
        <v>0</v>
      </c>
      <c r="R934">
        <v>0</v>
      </c>
      <c r="S934">
        <v>7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13.879443999999999</v>
      </c>
      <c r="Z934">
        <v>0</v>
      </c>
    </row>
    <row r="935" spans="1:26" x14ac:dyDescent="0.3">
      <c r="A935">
        <v>2666041</v>
      </c>
      <c r="B935">
        <v>1</v>
      </c>
      <c r="C935" t="s">
        <v>77</v>
      </c>
      <c r="D935" t="s">
        <v>124</v>
      </c>
      <c r="E935" t="s">
        <v>210</v>
      </c>
      <c r="F935" t="s">
        <v>2844</v>
      </c>
      <c r="G935" t="s">
        <v>627</v>
      </c>
      <c r="H935" t="s">
        <v>46</v>
      </c>
      <c r="I935" t="s">
        <v>129</v>
      </c>
      <c r="J935" t="s">
        <v>130</v>
      </c>
      <c r="K935" t="s">
        <v>131</v>
      </c>
      <c r="L935" t="s">
        <v>2845</v>
      </c>
      <c r="M935" t="s">
        <v>2846</v>
      </c>
      <c r="N935">
        <v>3.6247222219999999</v>
      </c>
      <c r="O935">
        <v>0</v>
      </c>
      <c r="P935">
        <v>7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25.373055999999998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2666042</v>
      </c>
      <c r="B936">
        <v>1</v>
      </c>
      <c r="C936" t="s">
        <v>76</v>
      </c>
      <c r="D936" t="s">
        <v>93</v>
      </c>
      <c r="E936" t="s">
        <v>152</v>
      </c>
      <c r="F936" t="s">
        <v>2847</v>
      </c>
      <c r="G936" t="s">
        <v>169</v>
      </c>
      <c r="H936" t="s">
        <v>47</v>
      </c>
      <c r="I936" t="s">
        <v>129</v>
      </c>
      <c r="J936" t="s">
        <v>130</v>
      </c>
      <c r="K936" t="s">
        <v>131</v>
      </c>
      <c r="L936" t="s">
        <v>2848</v>
      </c>
      <c r="M936" t="s">
        <v>2849</v>
      </c>
      <c r="N936">
        <v>0.13250000000000001</v>
      </c>
      <c r="O936">
        <v>2</v>
      </c>
      <c r="P936">
        <v>470</v>
      </c>
      <c r="Q936">
        <v>0</v>
      </c>
      <c r="R936">
        <v>0</v>
      </c>
      <c r="S936">
        <v>0</v>
      </c>
      <c r="T936">
        <v>0</v>
      </c>
      <c r="U936">
        <v>0.26500000000000001</v>
      </c>
      <c r="V936">
        <v>62.274999999999999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2666045</v>
      </c>
      <c r="B937">
        <v>1</v>
      </c>
      <c r="C937" t="s">
        <v>76</v>
      </c>
      <c r="D937" t="s">
        <v>79</v>
      </c>
      <c r="E937" t="s">
        <v>134</v>
      </c>
      <c r="F937" t="s">
        <v>2850</v>
      </c>
      <c r="G937" t="s">
        <v>146</v>
      </c>
      <c r="H937" t="s">
        <v>46</v>
      </c>
      <c r="I937" t="s">
        <v>129</v>
      </c>
      <c r="J937" t="s">
        <v>130</v>
      </c>
      <c r="K937" t="s">
        <v>131</v>
      </c>
      <c r="L937" t="s">
        <v>2851</v>
      </c>
      <c r="M937" t="s">
        <v>2852</v>
      </c>
      <c r="N937">
        <v>0.18305555500000001</v>
      </c>
      <c r="O937">
        <v>0</v>
      </c>
      <c r="P937">
        <v>861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157.61083300000001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2666055</v>
      </c>
      <c r="B938">
        <v>1</v>
      </c>
      <c r="C938" t="s">
        <v>77</v>
      </c>
      <c r="D938" t="s">
        <v>109</v>
      </c>
      <c r="E938" t="s">
        <v>126</v>
      </c>
      <c r="F938" t="s">
        <v>2309</v>
      </c>
      <c r="G938" t="s">
        <v>128</v>
      </c>
      <c r="H938" t="s">
        <v>47</v>
      </c>
      <c r="I938" t="s">
        <v>129</v>
      </c>
      <c r="J938" t="s">
        <v>130</v>
      </c>
      <c r="K938" t="s">
        <v>131</v>
      </c>
      <c r="L938" t="s">
        <v>2853</v>
      </c>
      <c r="M938" t="s">
        <v>2854</v>
      </c>
      <c r="N938">
        <v>2.0825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2.0825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2666056</v>
      </c>
      <c r="B939">
        <v>1</v>
      </c>
      <c r="C939" t="s">
        <v>76</v>
      </c>
      <c r="D939" t="s">
        <v>82</v>
      </c>
      <c r="E939" t="s">
        <v>210</v>
      </c>
      <c r="F939" t="s">
        <v>2855</v>
      </c>
      <c r="G939" t="s">
        <v>212</v>
      </c>
      <c r="H939" t="s">
        <v>46</v>
      </c>
      <c r="I939" t="s">
        <v>129</v>
      </c>
      <c r="J939" t="s">
        <v>130</v>
      </c>
      <c r="K939" t="s">
        <v>131</v>
      </c>
      <c r="L939" t="s">
        <v>2856</v>
      </c>
      <c r="M939" t="s">
        <v>2857</v>
      </c>
      <c r="N939">
        <v>1.589444444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1.5894440000000001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2666061</v>
      </c>
      <c r="B940">
        <v>1</v>
      </c>
      <c r="C940" t="s">
        <v>76</v>
      </c>
      <c r="D940" t="s">
        <v>88</v>
      </c>
      <c r="E940" t="s">
        <v>134</v>
      </c>
      <c r="F940" t="s">
        <v>2858</v>
      </c>
      <c r="G940" t="s">
        <v>2593</v>
      </c>
      <c r="H940" t="s">
        <v>46</v>
      </c>
      <c r="I940" t="s">
        <v>129</v>
      </c>
      <c r="J940" t="s">
        <v>130</v>
      </c>
      <c r="K940" t="s">
        <v>131</v>
      </c>
      <c r="L940" t="s">
        <v>2859</v>
      </c>
      <c r="M940" t="s">
        <v>2860</v>
      </c>
      <c r="N940">
        <v>0.40666666600000001</v>
      </c>
      <c r="O940">
        <v>0</v>
      </c>
      <c r="P940">
        <v>17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6.9133329999999997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2666057</v>
      </c>
      <c r="B941">
        <v>1</v>
      </c>
      <c r="C941" t="s">
        <v>76</v>
      </c>
      <c r="D941" t="s">
        <v>90</v>
      </c>
      <c r="E941" t="s">
        <v>144</v>
      </c>
      <c r="F941" t="s">
        <v>2861</v>
      </c>
      <c r="G941" t="s">
        <v>146</v>
      </c>
      <c r="H941" t="s">
        <v>46</v>
      </c>
      <c r="I941" t="s">
        <v>129</v>
      </c>
      <c r="J941" t="s">
        <v>130</v>
      </c>
      <c r="K941" t="s">
        <v>131</v>
      </c>
      <c r="L941" t="s">
        <v>2862</v>
      </c>
      <c r="M941" t="s">
        <v>2863</v>
      </c>
      <c r="N941">
        <v>1.749166666</v>
      </c>
      <c r="O941">
        <v>0</v>
      </c>
      <c r="P941">
        <v>34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59.471666999999997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2666059</v>
      </c>
      <c r="B942">
        <v>1</v>
      </c>
      <c r="C942" t="s">
        <v>77</v>
      </c>
      <c r="D942" t="s">
        <v>116</v>
      </c>
      <c r="E942" t="s">
        <v>156</v>
      </c>
      <c r="F942" t="s">
        <v>2864</v>
      </c>
      <c r="G942" t="s">
        <v>169</v>
      </c>
      <c r="H942" t="s">
        <v>47</v>
      </c>
      <c r="I942" t="s">
        <v>129</v>
      </c>
      <c r="J942" t="s">
        <v>130</v>
      </c>
      <c r="K942" t="s">
        <v>131</v>
      </c>
      <c r="L942" t="s">
        <v>2865</v>
      </c>
      <c r="M942" t="s">
        <v>2866</v>
      </c>
      <c r="N942">
        <v>1.63</v>
      </c>
      <c r="O942">
        <v>42</v>
      </c>
      <c r="P942">
        <v>44</v>
      </c>
      <c r="Q942">
        <v>2</v>
      </c>
      <c r="R942">
        <v>0</v>
      </c>
      <c r="S942">
        <v>0</v>
      </c>
      <c r="T942">
        <v>0</v>
      </c>
      <c r="U942">
        <v>68.459999999999994</v>
      </c>
      <c r="V942">
        <v>71.72</v>
      </c>
      <c r="W942">
        <v>3.26</v>
      </c>
      <c r="X942">
        <v>0</v>
      </c>
      <c r="Y942">
        <v>0</v>
      </c>
      <c r="Z942">
        <v>0</v>
      </c>
    </row>
    <row r="943" spans="1:26" x14ac:dyDescent="0.3">
      <c r="A943">
        <v>2665953</v>
      </c>
      <c r="B943">
        <v>2</v>
      </c>
      <c r="C943" t="s">
        <v>76</v>
      </c>
      <c r="D943" t="s">
        <v>90</v>
      </c>
      <c r="E943" t="s">
        <v>134</v>
      </c>
      <c r="F943" t="s">
        <v>2867</v>
      </c>
      <c r="G943" t="s">
        <v>146</v>
      </c>
      <c r="H943" t="s">
        <v>46</v>
      </c>
      <c r="I943" t="s">
        <v>129</v>
      </c>
      <c r="J943" t="s">
        <v>130</v>
      </c>
      <c r="K943" t="s">
        <v>131</v>
      </c>
      <c r="L943" t="s">
        <v>2751</v>
      </c>
      <c r="M943" t="s">
        <v>2868</v>
      </c>
      <c r="N943">
        <v>0.171666666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223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38.281666999999999</v>
      </c>
    </row>
    <row r="944" spans="1:26" x14ac:dyDescent="0.3">
      <c r="A944">
        <v>2666064</v>
      </c>
      <c r="B944">
        <v>1</v>
      </c>
      <c r="C944" t="s">
        <v>77</v>
      </c>
      <c r="D944" t="s">
        <v>123</v>
      </c>
      <c r="E944" t="s">
        <v>126</v>
      </c>
      <c r="F944" t="s">
        <v>2869</v>
      </c>
      <c r="G944" t="s">
        <v>128</v>
      </c>
      <c r="H944" t="s">
        <v>47</v>
      </c>
      <c r="I944" t="s">
        <v>129</v>
      </c>
      <c r="J944" t="s">
        <v>130</v>
      </c>
      <c r="K944" t="s">
        <v>131</v>
      </c>
      <c r="L944" t="s">
        <v>2870</v>
      </c>
      <c r="M944" t="s">
        <v>2871</v>
      </c>
      <c r="N944">
        <v>4.5972222220000001</v>
      </c>
      <c r="O944">
        <v>0</v>
      </c>
      <c r="P944">
        <v>172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790.72222199999999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2666074</v>
      </c>
      <c r="B945">
        <v>1</v>
      </c>
      <c r="C945" t="s">
        <v>77</v>
      </c>
      <c r="D945" t="s">
        <v>124</v>
      </c>
      <c r="E945" t="s">
        <v>210</v>
      </c>
      <c r="F945" t="s">
        <v>2872</v>
      </c>
      <c r="G945" t="s">
        <v>306</v>
      </c>
      <c r="H945" t="s">
        <v>46</v>
      </c>
      <c r="I945" t="s">
        <v>129</v>
      </c>
      <c r="J945" t="s">
        <v>15</v>
      </c>
      <c r="K945" t="s">
        <v>131</v>
      </c>
      <c r="L945" t="s">
        <v>2873</v>
      </c>
      <c r="M945" t="s">
        <v>2874</v>
      </c>
      <c r="N945">
        <v>6.2477777769999996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6.2477780000000003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2666032</v>
      </c>
      <c r="B946">
        <v>2</v>
      </c>
      <c r="C946" t="s">
        <v>76</v>
      </c>
      <c r="D946" t="s">
        <v>80</v>
      </c>
      <c r="E946" t="s">
        <v>134</v>
      </c>
      <c r="F946" t="s">
        <v>2875</v>
      </c>
      <c r="G946" t="s">
        <v>2826</v>
      </c>
      <c r="H946" t="s">
        <v>46</v>
      </c>
      <c r="I946" t="s">
        <v>129</v>
      </c>
      <c r="J946" t="s">
        <v>130</v>
      </c>
      <c r="K946" t="s">
        <v>131</v>
      </c>
      <c r="L946" t="s">
        <v>2828</v>
      </c>
      <c r="M946" t="s">
        <v>2876</v>
      </c>
      <c r="N946">
        <v>0.66666666600000002</v>
      </c>
      <c r="O946">
        <v>0</v>
      </c>
      <c r="P946">
        <v>609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406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2666077</v>
      </c>
      <c r="B947">
        <v>1</v>
      </c>
      <c r="C947" t="s">
        <v>77</v>
      </c>
      <c r="D947" t="s">
        <v>108</v>
      </c>
      <c r="E947" t="s">
        <v>152</v>
      </c>
      <c r="F947" t="s">
        <v>2877</v>
      </c>
      <c r="G947" t="s">
        <v>169</v>
      </c>
      <c r="H947" t="s">
        <v>47</v>
      </c>
      <c r="I947" t="s">
        <v>129</v>
      </c>
      <c r="J947" t="s">
        <v>130</v>
      </c>
      <c r="K947" t="s">
        <v>131</v>
      </c>
      <c r="L947" t="s">
        <v>2878</v>
      </c>
      <c r="M947" t="s">
        <v>2879</v>
      </c>
      <c r="N947">
        <v>0.45500000000000002</v>
      </c>
      <c r="O947">
        <v>14</v>
      </c>
      <c r="P947">
        <v>76</v>
      </c>
      <c r="Q947">
        <v>0</v>
      </c>
      <c r="R947">
        <v>0</v>
      </c>
      <c r="S947">
        <v>0</v>
      </c>
      <c r="T947">
        <v>0</v>
      </c>
      <c r="U947">
        <v>6.37</v>
      </c>
      <c r="V947">
        <v>34.58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2666080</v>
      </c>
      <c r="B948">
        <v>1</v>
      </c>
      <c r="C948" t="s">
        <v>76</v>
      </c>
      <c r="D948" t="s">
        <v>101</v>
      </c>
      <c r="E948" t="s">
        <v>156</v>
      </c>
      <c r="F948" t="s">
        <v>2880</v>
      </c>
      <c r="G948" t="s">
        <v>169</v>
      </c>
      <c r="H948" t="s">
        <v>47</v>
      </c>
      <c r="I948" t="s">
        <v>129</v>
      </c>
      <c r="J948" t="s">
        <v>130</v>
      </c>
      <c r="K948" t="s">
        <v>131</v>
      </c>
      <c r="L948" t="s">
        <v>2881</v>
      </c>
      <c r="M948" t="s">
        <v>2882</v>
      </c>
      <c r="N948">
        <v>0.95944444399999995</v>
      </c>
      <c r="O948">
        <v>4</v>
      </c>
      <c r="P948">
        <v>13</v>
      </c>
      <c r="Q948">
        <v>0</v>
      </c>
      <c r="R948">
        <v>0</v>
      </c>
      <c r="S948">
        <v>0</v>
      </c>
      <c r="T948">
        <v>0</v>
      </c>
      <c r="U948">
        <v>3.8377780000000001</v>
      </c>
      <c r="V948">
        <v>12.472778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2666092</v>
      </c>
      <c r="B949">
        <v>1</v>
      </c>
      <c r="C949" t="s">
        <v>76</v>
      </c>
      <c r="D949" t="s">
        <v>94</v>
      </c>
      <c r="E949" t="s">
        <v>210</v>
      </c>
      <c r="F949" t="s">
        <v>2883</v>
      </c>
      <c r="G949" t="s">
        <v>290</v>
      </c>
      <c r="H949" t="s">
        <v>46</v>
      </c>
      <c r="I949" t="s">
        <v>129</v>
      </c>
      <c r="J949" t="s">
        <v>130</v>
      </c>
      <c r="K949" t="s">
        <v>131</v>
      </c>
      <c r="L949" t="s">
        <v>2884</v>
      </c>
      <c r="M949" t="s">
        <v>2885</v>
      </c>
      <c r="N949">
        <v>2.5080555549999999</v>
      </c>
      <c r="O949">
        <v>0</v>
      </c>
      <c r="P949">
        <v>2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5.0161110000000004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2666093</v>
      </c>
      <c r="B950">
        <v>1</v>
      </c>
      <c r="C950" t="s">
        <v>76</v>
      </c>
      <c r="D950" t="s">
        <v>93</v>
      </c>
      <c r="E950" t="s">
        <v>172</v>
      </c>
      <c r="F950" t="s">
        <v>2886</v>
      </c>
      <c r="G950" t="s">
        <v>136</v>
      </c>
      <c r="H950" t="s">
        <v>46</v>
      </c>
      <c r="I950" t="s">
        <v>129</v>
      </c>
      <c r="J950" t="s">
        <v>130</v>
      </c>
      <c r="K950" t="s">
        <v>131</v>
      </c>
      <c r="L950" t="s">
        <v>2887</v>
      </c>
      <c r="M950" t="s">
        <v>2888</v>
      </c>
      <c r="N950">
        <v>3.4361111110000002</v>
      </c>
      <c r="O950">
        <v>0</v>
      </c>
      <c r="P950">
        <v>12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41.233333000000002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2666120</v>
      </c>
      <c r="B951">
        <v>1</v>
      </c>
      <c r="C951" t="s">
        <v>77</v>
      </c>
      <c r="D951" t="s">
        <v>110</v>
      </c>
      <c r="E951" t="s">
        <v>126</v>
      </c>
      <c r="F951" t="s">
        <v>2889</v>
      </c>
      <c r="G951" t="s">
        <v>169</v>
      </c>
      <c r="H951" t="s">
        <v>47</v>
      </c>
      <c r="I951" t="s">
        <v>129</v>
      </c>
      <c r="J951" t="s">
        <v>130</v>
      </c>
      <c r="K951" t="s">
        <v>131</v>
      </c>
      <c r="L951" t="s">
        <v>2890</v>
      </c>
      <c r="M951" t="s">
        <v>2672</v>
      </c>
      <c r="N951">
        <v>0.79444444400000003</v>
      </c>
      <c r="O951">
        <v>0</v>
      </c>
      <c r="P951">
        <v>0</v>
      </c>
      <c r="Q951">
        <v>0</v>
      </c>
      <c r="R951">
        <v>0</v>
      </c>
      <c r="S951">
        <v>1</v>
      </c>
      <c r="T951">
        <v>548</v>
      </c>
      <c r="U951">
        <v>0</v>
      </c>
      <c r="V951">
        <v>0</v>
      </c>
      <c r="W951">
        <v>0</v>
      </c>
      <c r="X951">
        <v>0</v>
      </c>
      <c r="Y951">
        <v>0.79444400000000004</v>
      </c>
      <c r="Z951">
        <v>435.35555499999998</v>
      </c>
    </row>
    <row r="952" spans="1:26" x14ac:dyDescent="0.3">
      <c r="A952">
        <v>2666124</v>
      </c>
      <c r="B952">
        <v>1</v>
      </c>
      <c r="C952" t="s">
        <v>77</v>
      </c>
      <c r="D952" t="s">
        <v>122</v>
      </c>
      <c r="E952" t="s">
        <v>126</v>
      </c>
      <c r="F952" t="s">
        <v>2891</v>
      </c>
      <c r="G952" t="s">
        <v>169</v>
      </c>
      <c r="H952" t="s">
        <v>47</v>
      </c>
      <c r="I952" t="s">
        <v>129</v>
      </c>
      <c r="J952" t="s">
        <v>130</v>
      </c>
      <c r="K952" t="s">
        <v>131</v>
      </c>
      <c r="L952" t="s">
        <v>2892</v>
      </c>
      <c r="M952" t="s">
        <v>2893</v>
      </c>
      <c r="N952">
        <v>0.38777777699999999</v>
      </c>
      <c r="O952">
        <v>0</v>
      </c>
      <c r="P952">
        <v>0</v>
      </c>
      <c r="Q952">
        <v>1</v>
      </c>
      <c r="R952">
        <v>159</v>
      </c>
      <c r="S952">
        <v>0</v>
      </c>
      <c r="T952">
        <v>0</v>
      </c>
      <c r="U952">
        <v>0</v>
      </c>
      <c r="V952">
        <v>0</v>
      </c>
      <c r="W952">
        <v>0.38777800000000001</v>
      </c>
      <c r="X952">
        <v>61.656666999999999</v>
      </c>
      <c r="Y952">
        <v>0</v>
      </c>
      <c r="Z952">
        <v>0</v>
      </c>
    </row>
    <row r="953" spans="1:26" x14ac:dyDescent="0.3">
      <c r="A953">
        <v>2666125</v>
      </c>
      <c r="B953">
        <v>1</v>
      </c>
      <c r="C953" t="s">
        <v>76</v>
      </c>
      <c r="D953" t="s">
        <v>80</v>
      </c>
      <c r="E953" t="s">
        <v>210</v>
      </c>
      <c r="F953" t="s">
        <v>2894</v>
      </c>
      <c r="G953" t="s">
        <v>212</v>
      </c>
      <c r="H953" t="s">
        <v>46</v>
      </c>
      <c r="I953" t="s">
        <v>129</v>
      </c>
      <c r="J953" t="s">
        <v>130</v>
      </c>
      <c r="K953" t="s">
        <v>131</v>
      </c>
      <c r="L953" t="s">
        <v>2895</v>
      </c>
      <c r="M953" t="s">
        <v>2896</v>
      </c>
      <c r="N953">
        <v>4.6861111109999998</v>
      </c>
      <c r="O953">
        <v>0</v>
      </c>
      <c r="P953">
        <v>9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42.174999999999997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2666128</v>
      </c>
      <c r="B954">
        <v>1</v>
      </c>
      <c r="C954" t="s">
        <v>77</v>
      </c>
      <c r="D954" t="s">
        <v>117</v>
      </c>
      <c r="E954" t="s">
        <v>126</v>
      </c>
      <c r="F954" t="s">
        <v>2897</v>
      </c>
      <c r="G954" t="s">
        <v>169</v>
      </c>
      <c r="H954" t="s">
        <v>47</v>
      </c>
      <c r="I954" t="s">
        <v>129</v>
      </c>
      <c r="J954" t="s">
        <v>130</v>
      </c>
      <c r="K954" t="s">
        <v>131</v>
      </c>
      <c r="L954" t="s">
        <v>2898</v>
      </c>
      <c r="M954" t="s">
        <v>2899</v>
      </c>
      <c r="N954">
        <v>0.30111111099999999</v>
      </c>
      <c r="O954">
        <v>0</v>
      </c>
      <c r="P954">
        <v>0</v>
      </c>
      <c r="Q954">
        <v>1</v>
      </c>
      <c r="R954">
        <v>665</v>
      </c>
      <c r="S954">
        <v>0</v>
      </c>
      <c r="T954">
        <v>0</v>
      </c>
      <c r="U954">
        <v>0</v>
      </c>
      <c r="V954">
        <v>0</v>
      </c>
      <c r="W954">
        <v>0.30111100000000002</v>
      </c>
      <c r="X954">
        <v>200.238889</v>
      </c>
      <c r="Y954">
        <v>0</v>
      </c>
      <c r="Z954">
        <v>0</v>
      </c>
    </row>
    <row r="955" spans="1:26" x14ac:dyDescent="0.3">
      <c r="A955">
        <v>2666136</v>
      </c>
      <c r="B955">
        <v>1</v>
      </c>
      <c r="C955" t="s">
        <v>77</v>
      </c>
      <c r="D955" t="s">
        <v>117</v>
      </c>
      <c r="E955" t="s">
        <v>134</v>
      </c>
      <c r="F955" t="s">
        <v>2900</v>
      </c>
      <c r="G955" t="s">
        <v>240</v>
      </c>
      <c r="H955" t="s">
        <v>46</v>
      </c>
      <c r="I955" t="s">
        <v>129</v>
      </c>
      <c r="J955" t="s">
        <v>130</v>
      </c>
      <c r="K955" t="s">
        <v>131</v>
      </c>
      <c r="L955" t="s">
        <v>2901</v>
      </c>
      <c r="M955" t="s">
        <v>2902</v>
      </c>
      <c r="N955">
        <v>0.96611111100000002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7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6.762778</v>
      </c>
    </row>
    <row r="956" spans="1:26" x14ac:dyDescent="0.3">
      <c r="A956">
        <v>2666135</v>
      </c>
      <c r="B956">
        <v>1</v>
      </c>
      <c r="C956" t="s">
        <v>77</v>
      </c>
      <c r="D956" t="s">
        <v>124</v>
      </c>
      <c r="E956" t="s">
        <v>210</v>
      </c>
      <c r="F956" t="s">
        <v>2903</v>
      </c>
      <c r="G956" t="s">
        <v>212</v>
      </c>
      <c r="H956" t="s">
        <v>46</v>
      </c>
      <c r="I956" t="s">
        <v>129</v>
      </c>
      <c r="J956" t="s">
        <v>130</v>
      </c>
      <c r="K956" t="s">
        <v>131</v>
      </c>
      <c r="L956" t="s">
        <v>2904</v>
      </c>
      <c r="M956" t="s">
        <v>2905</v>
      </c>
      <c r="N956">
        <v>1.335555555</v>
      </c>
      <c r="O956">
        <v>0</v>
      </c>
      <c r="P956">
        <v>27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36.06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2666137</v>
      </c>
      <c r="B957">
        <v>1</v>
      </c>
      <c r="C957" t="s">
        <v>76</v>
      </c>
      <c r="D957" t="s">
        <v>84</v>
      </c>
      <c r="E957" t="s">
        <v>210</v>
      </c>
      <c r="F957" t="s">
        <v>2906</v>
      </c>
      <c r="G957" t="s">
        <v>212</v>
      </c>
      <c r="H957" t="s">
        <v>46</v>
      </c>
      <c r="I957" t="s">
        <v>129</v>
      </c>
      <c r="J957" t="s">
        <v>130</v>
      </c>
      <c r="K957" t="s">
        <v>131</v>
      </c>
      <c r="L957" t="s">
        <v>2907</v>
      </c>
      <c r="M957" t="s">
        <v>2908</v>
      </c>
      <c r="N957">
        <v>3.0022222219999999</v>
      </c>
      <c r="O957">
        <v>0</v>
      </c>
      <c r="P957">
        <v>13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39.028888999999999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2666145</v>
      </c>
      <c r="B958">
        <v>1</v>
      </c>
      <c r="C958" t="s">
        <v>76</v>
      </c>
      <c r="D958" t="s">
        <v>79</v>
      </c>
      <c r="E958" t="s">
        <v>134</v>
      </c>
      <c r="F958" t="s">
        <v>2909</v>
      </c>
      <c r="G958" t="s">
        <v>240</v>
      </c>
      <c r="H958" t="s">
        <v>46</v>
      </c>
      <c r="I958" t="s">
        <v>129</v>
      </c>
      <c r="J958" t="s">
        <v>130</v>
      </c>
      <c r="K958" t="s">
        <v>131</v>
      </c>
      <c r="L958" t="s">
        <v>2910</v>
      </c>
      <c r="M958" t="s">
        <v>2911</v>
      </c>
      <c r="N958">
        <v>0.56388888800000003</v>
      </c>
      <c r="O958">
        <v>0</v>
      </c>
      <c r="P958">
        <v>372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209.76666599999999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2666143</v>
      </c>
      <c r="B959">
        <v>1</v>
      </c>
      <c r="C959" t="s">
        <v>76</v>
      </c>
      <c r="D959" t="s">
        <v>99</v>
      </c>
      <c r="E959" t="s">
        <v>210</v>
      </c>
      <c r="F959" t="s">
        <v>2912</v>
      </c>
      <c r="G959" t="s">
        <v>212</v>
      </c>
      <c r="H959" t="s">
        <v>46</v>
      </c>
      <c r="I959" t="s">
        <v>129</v>
      </c>
      <c r="J959" t="s">
        <v>130</v>
      </c>
      <c r="K959" t="s">
        <v>131</v>
      </c>
      <c r="L959" t="s">
        <v>2913</v>
      </c>
      <c r="M959" t="s">
        <v>2914</v>
      </c>
      <c r="N959">
        <v>0.64805555500000001</v>
      </c>
      <c r="O959">
        <v>0</v>
      </c>
      <c r="P959">
        <v>3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1.944167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2666148</v>
      </c>
      <c r="B960">
        <v>1</v>
      </c>
      <c r="C960" t="s">
        <v>77</v>
      </c>
      <c r="D960" t="s">
        <v>109</v>
      </c>
      <c r="E960" t="s">
        <v>134</v>
      </c>
      <c r="F960" t="s">
        <v>2915</v>
      </c>
      <c r="G960" t="s">
        <v>240</v>
      </c>
      <c r="H960" t="s">
        <v>46</v>
      </c>
      <c r="I960" t="s">
        <v>129</v>
      </c>
      <c r="J960" t="s">
        <v>130</v>
      </c>
      <c r="K960" t="s">
        <v>131</v>
      </c>
      <c r="L960" t="s">
        <v>2916</v>
      </c>
      <c r="M960" t="s">
        <v>2917</v>
      </c>
      <c r="N960">
        <v>2.2908333330000001</v>
      </c>
      <c r="O960">
        <v>0</v>
      </c>
      <c r="P960">
        <v>47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107.669167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2666147</v>
      </c>
      <c r="B961">
        <v>1</v>
      </c>
      <c r="C961" t="s">
        <v>77</v>
      </c>
      <c r="D961" t="s">
        <v>108</v>
      </c>
      <c r="E961" t="s">
        <v>144</v>
      </c>
      <c r="F961" t="s">
        <v>2918</v>
      </c>
      <c r="G961" t="s">
        <v>2919</v>
      </c>
      <c r="H961" t="s">
        <v>46</v>
      </c>
      <c r="I961" t="s">
        <v>129</v>
      </c>
      <c r="J961" t="s">
        <v>130</v>
      </c>
      <c r="K961" t="s">
        <v>131</v>
      </c>
      <c r="L961" t="s">
        <v>2920</v>
      </c>
      <c r="M961" t="s">
        <v>2921</v>
      </c>
      <c r="N961">
        <v>3.0411111110000002</v>
      </c>
      <c r="O961">
        <v>0</v>
      </c>
      <c r="P961">
        <v>174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529.15333299999998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2666146</v>
      </c>
      <c r="B962">
        <v>1</v>
      </c>
      <c r="C962" t="s">
        <v>76</v>
      </c>
      <c r="D962" t="s">
        <v>91</v>
      </c>
      <c r="E962" t="s">
        <v>172</v>
      </c>
      <c r="F962" t="s">
        <v>2922</v>
      </c>
      <c r="G962" t="s">
        <v>455</v>
      </c>
      <c r="H962" t="s">
        <v>46</v>
      </c>
      <c r="I962" t="s">
        <v>129</v>
      </c>
      <c r="J962" t="s">
        <v>130</v>
      </c>
      <c r="K962" t="s">
        <v>131</v>
      </c>
      <c r="L962" t="s">
        <v>2923</v>
      </c>
      <c r="M962" t="s">
        <v>2924</v>
      </c>
      <c r="N962">
        <v>0.73222222199999998</v>
      </c>
      <c r="O962">
        <v>0</v>
      </c>
      <c r="P962">
        <v>7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5.1255559999999996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2666162</v>
      </c>
      <c r="B963">
        <v>1</v>
      </c>
      <c r="C963" t="s">
        <v>77</v>
      </c>
      <c r="D963" t="s">
        <v>117</v>
      </c>
      <c r="E963" t="s">
        <v>134</v>
      </c>
      <c r="F963" t="s">
        <v>2925</v>
      </c>
      <c r="G963" t="s">
        <v>146</v>
      </c>
      <c r="H963" t="s">
        <v>46</v>
      </c>
      <c r="I963" t="s">
        <v>129</v>
      </c>
      <c r="J963" t="s">
        <v>130</v>
      </c>
      <c r="K963" t="s">
        <v>131</v>
      </c>
      <c r="L963" t="s">
        <v>2926</v>
      </c>
      <c r="M963" t="s">
        <v>2927</v>
      </c>
      <c r="N963">
        <v>5.9166666E-2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83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4.9108330000000002</v>
      </c>
    </row>
    <row r="964" spans="1:26" x14ac:dyDescent="0.3">
      <c r="A964">
        <v>2666151</v>
      </c>
      <c r="B964">
        <v>1</v>
      </c>
      <c r="C964" t="s">
        <v>76</v>
      </c>
      <c r="D964" t="s">
        <v>99</v>
      </c>
      <c r="E964" t="s">
        <v>144</v>
      </c>
      <c r="F964" t="s">
        <v>2928</v>
      </c>
      <c r="G964" t="s">
        <v>406</v>
      </c>
      <c r="H964" t="s">
        <v>46</v>
      </c>
      <c r="I964" t="s">
        <v>129</v>
      </c>
      <c r="J964" t="s">
        <v>130</v>
      </c>
      <c r="K964" t="s">
        <v>131</v>
      </c>
      <c r="L964" t="s">
        <v>2929</v>
      </c>
      <c r="M964" t="s">
        <v>2930</v>
      </c>
      <c r="N964">
        <v>1.973055555</v>
      </c>
      <c r="O964">
        <v>0</v>
      </c>
      <c r="P964">
        <v>72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142.06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2666154</v>
      </c>
      <c r="B965">
        <v>1</v>
      </c>
      <c r="C965" t="s">
        <v>76</v>
      </c>
      <c r="D965" t="s">
        <v>101</v>
      </c>
      <c r="E965" t="s">
        <v>144</v>
      </c>
      <c r="F965" t="s">
        <v>2931</v>
      </c>
      <c r="G965" t="s">
        <v>146</v>
      </c>
      <c r="H965" t="s">
        <v>46</v>
      </c>
      <c r="I965" t="s">
        <v>129</v>
      </c>
      <c r="J965" t="s">
        <v>130</v>
      </c>
      <c r="K965" t="s">
        <v>131</v>
      </c>
      <c r="L965" t="s">
        <v>2932</v>
      </c>
      <c r="M965" t="s">
        <v>2933</v>
      </c>
      <c r="N965">
        <v>0.53777777699999996</v>
      </c>
      <c r="O965">
        <v>0</v>
      </c>
      <c r="P965">
        <v>29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15.595556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2666157</v>
      </c>
      <c r="B966">
        <v>1</v>
      </c>
      <c r="C966" t="s">
        <v>76</v>
      </c>
      <c r="D966" t="s">
        <v>86</v>
      </c>
      <c r="E966" t="s">
        <v>144</v>
      </c>
      <c r="F966" t="s">
        <v>2934</v>
      </c>
      <c r="G966" t="s">
        <v>2171</v>
      </c>
      <c r="H966" t="s">
        <v>46</v>
      </c>
      <c r="I966" t="s">
        <v>129</v>
      </c>
      <c r="J966" t="s">
        <v>130</v>
      </c>
      <c r="K966" t="s">
        <v>131</v>
      </c>
      <c r="L966" t="s">
        <v>2935</v>
      </c>
      <c r="M966" t="s">
        <v>2936</v>
      </c>
      <c r="N966">
        <v>0.68333333299999999</v>
      </c>
      <c r="O966">
        <v>0</v>
      </c>
      <c r="P966">
        <v>85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58.083333000000003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2666156</v>
      </c>
      <c r="B967">
        <v>1</v>
      </c>
      <c r="C967" t="s">
        <v>76</v>
      </c>
      <c r="D967" t="s">
        <v>96</v>
      </c>
      <c r="E967" t="s">
        <v>152</v>
      </c>
      <c r="F967" t="s">
        <v>2937</v>
      </c>
      <c r="G967" t="s">
        <v>169</v>
      </c>
      <c r="H967" t="s">
        <v>47</v>
      </c>
      <c r="I967" t="s">
        <v>129</v>
      </c>
      <c r="J967" t="s">
        <v>130</v>
      </c>
      <c r="K967" t="s">
        <v>131</v>
      </c>
      <c r="L967" t="s">
        <v>2938</v>
      </c>
      <c r="M967" t="s">
        <v>2939</v>
      </c>
      <c r="N967">
        <v>0.54972222199999998</v>
      </c>
      <c r="O967">
        <v>93</v>
      </c>
      <c r="P967">
        <v>167</v>
      </c>
      <c r="Q967">
        <v>0</v>
      </c>
      <c r="R967">
        <v>0</v>
      </c>
      <c r="S967">
        <v>0</v>
      </c>
      <c r="T967">
        <v>0</v>
      </c>
      <c r="U967">
        <v>51.124167</v>
      </c>
      <c r="V967">
        <v>91.803611000000004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2666057</v>
      </c>
      <c r="B968">
        <v>2</v>
      </c>
      <c r="C968" t="s">
        <v>76</v>
      </c>
      <c r="D968" t="s">
        <v>90</v>
      </c>
      <c r="E968" t="s">
        <v>134</v>
      </c>
      <c r="F968" t="s">
        <v>2940</v>
      </c>
      <c r="G968" t="s">
        <v>146</v>
      </c>
      <c r="H968" t="s">
        <v>46</v>
      </c>
      <c r="I968" t="s">
        <v>129</v>
      </c>
      <c r="J968" t="s">
        <v>130</v>
      </c>
      <c r="K968" t="s">
        <v>131</v>
      </c>
      <c r="L968" t="s">
        <v>2863</v>
      </c>
      <c r="M968" t="s">
        <v>2941</v>
      </c>
      <c r="N968">
        <v>0.315</v>
      </c>
      <c r="O968">
        <v>0</v>
      </c>
      <c r="P968">
        <v>66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20.79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2666160</v>
      </c>
      <c r="B969">
        <v>1</v>
      </c>
      <c r="C969" t="s">
        <v>77</v>
      </c>
      <c r="D969" t="s">
        <v>117</v>
      </c>
      <c r="E969" t="s">
        <v>156</v>
      </c>
      <c r="F969" t="s">
        <v>2942</v>
      </c>
      <c r="G969" t="s">
        <v>169</v>
      </c>
      <c r="H969" t="s">
        <v>47</v>
      </c>
      <c r="I969" t="s">
        <v>129</v>
      </c>
      <c r="J969" t="s">
        <v>130</v>
      </c>
      <c r="K969" t="s">
        <v>131</v>
      </c>
      <c r="L969" t="s">
        <v>2943</v>
      </c>
      <c r="M969" t="s">
        <v>2944</v>
      </c>
      <c r="N969">
        <v>0.53888888800000001</v>
      </c>
      <c r="O969">
        <v>0</v>
      </c>
      <c r="P969">
        <v>0</v>
      </c>
      <c r="Q969">
        <v>4</v>
      </c>
      <c r="R969">
        <v>387</v>
      </c>
      <c r="S969">
        <v>17</v>
      </c>
      <c r="T969">
        <v>1367</v>
      </c>
      <c r="U969">
        <v>0</v>
      </c>
      <c r="V969">
        <v>0</v>
      </c>
      <c r="W969">
        <v>2.1555559999999998</v>
      </c>
      <c r="X969">
        <v>208.55</v>
      </c>
      <c r="Y969">
        <v>9.161111</v>
      </c>
      <c r="Z969">
        <v>736.66111000000001</v>
      </c>
    </row>
    <row r="970" spans="1:26" x14ac:dyDescent="0.3">
      <c r="A970">
        <v>2666165</v>
      </c>
      <c r="B970">
        <v>1</v>
      </c>
      <c r="C970" t="s">
        <v>77</v>
      </c>
      <c r="D970" t="s">
        <v>113</v>
      </c>
      <c r="E970" t="s">
        <v>152</v>
      </c>
      <c r="F970" t="s">
        <v>363</v>
      </c>
      <c r="G970" t="s">
        <v>169</v>
      </c>
      <c r="H970" t="s">
        <v>47</v>
      </c>
      <c r="I970" t="s">
        <v>129</v>
      </c>
      <c r="J970" t="s">
        <v>130</v>
      </c>
      <c r="K970" t="s">
        <v>131</v>
      </c>
      <c r="L970" t="s">
        <v>2945</v>
      </c>
      <c r="M970" t="s">
        <v>2946</v>
      </c>
      <c r="N970">
        <v>0.203333333</v>
      </c>
      <c r="O970">
        <v>0</v>
      </c>
      <c r="P970">
        <v>0</v>
      </c>
      <c r="Q970">
        <v>21</v>
      </c>
      <c r="R970">
        <v>96</v>
      </c>
      <c r="S970">
        <v>12</v>
      </c>
      <c r="T970">
        <v>213</v>
      </c>
      <c r="U970">
        <v>0</v>
      </c>
      <c r="V970">
        <v>0</v>
      </c>
      <c r="W970">
        <v>4.2699999999999996</v>
      </c>
      <c r="X970">
        <v>19.52</v>
      </c>
      <c r="Y970">
        <v>2.44</v>
      </c>
      <c r="Z970">
        <v>43.31</v>
      </c>
    </row>
    <row r="971" spans="1:26" x14ac:dyDescent="0.3">
      <c r="A971">
        <v>2666170</v>
      </c>
      <c r="B971">
        <v>1</v>
      </c>
      <c r="C971" t="s">
        <v>77</v>
      </c>
      <c r="D971" t="s">
        <v>123</v>
      </c>
      <c r="E971" t="s">
        <v>210</v>
      </c>
      <c r="F971" t="s">
        <v>2947</v>
      </c>
      <c r="G971" t="s">
        <v>627</v>
      </c>
      <c r="H971" t="s">
        <v>46</v>
      </c>
      <c r="I971" t="s">
        <v>129</v>
      </c>
      <c r="J971" t="s">
        <v>130</v>
      </c>
      <c r="K971" t="s">
        <v>131</v>
      </c>
      <c r="L971" t="s">
        <v>2948</v>
      </c>
      <c r="M971" t="s">
        <v>2949</v>
      </c>
      <c r="N971">
        <v>4.2422222219999997</v>
      </c>
      <c r="O971">
        <v>0</v>
      </c>
      <c r="P971">
        <v>9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38.18</v>
      </c>
      <c r="W971">
        <v>0</v>
      </c>
      <c r="X971">
        <v>0</v>
      </c>
      <c r="Y971">
        <v>0</v>
      </c>
      <c r="Z971">
        <v>0</v>
      </c>
    </row>
    <row r="972" spans="1:26" x14ac:dyDescent="0.3">
      <c r="A972">
        <v>2666163</v>
      </c>
      <c r="B972">
        <v>1</v>
      </c>
      <c r="C972" t="s">
        <v>76</v>
      </c>
      <c r="D972" t="s">
        <v>93</v>
      </c>
      <c r="E972" t="s">
        <v>152</v>
      </c>
      <c r="F972" t="s">
        <v>2950</v>
      </c>
      <c r="G972" t="s">
        <v>567</v>
      </c>
      <c r="H972" t="s">
        <v>47</v>
      </c>
      <c r="I972" t="s">
        <v>247</v>
      </c>
      <c r="J972" t="s">
        <v>130</v>
      </c>
      <c r="K972" t="s">
        <v>131</v>
      </c>
      <c r="L972" t="s">
        <v>2951</v>
      </c>
      <c r="M972" t="s">
        <v>2952</v>
      </c>
      <c r="N972">
        <v>2.0833332999999999E-2</v>
      </c>
      <c r="O972">
        <v>53</v>
      </c>
      <c r="P972">
        <v>1783</v>
      </c>
      <c r="Q972">
        <v>0</v>
      </c>
      <c r="R972">
        <v>0</v>
      </c>
      <c r="S972">
        <v>0</v>
      </c>
      <c r="T972">
        <v>0</v>
      </c>
      <c r="U972">
        <v>1.1041669999999999</v>
      </c>
      <c r="V972">
        <v>37.145833000000003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2666173</v>
      </c>
      <c r="B973">
        <v>1</v>
      </c>
      <c r="C973" t="s">
        <v>77</v>
      </c>
      <c r="D973" t="s">
        <v>111</v>
      </c>
      <c r="E973" t="s">
        <v>156</v>
      </c>
      <c r="F973" t="s">
        <v>2291</v>
      </c>
      <c r="G973" t="s">
        <v>169</v>
      </c>
      <c r="H973" t="s">
        <v>47</v>
      </c>
      <c r="I973" t="s">
        <v>129</v>
      </c>
      <c r="J973" t="s">
        <v>130</v>
      </c>
      <c r="K973" t="s">
        <v>131</v>
      </c>
      <c r="L973" t="s">
        <v>2953</v>
      </c>
      <c r="M973" t="s">
        <v>2954</v>
      </c>
      <c r="N973">
        <v>8.2222221999999998E-2</v>
      </c>
      <c r="O973">
        <v>0</v>
      </c>
      <c r="P973">
        <v>0</v>
      </c>
      <c r="Q973">
        <v>0</v>
      </c>
      <c r="R973">
        <v>0</v>
      </c>
      <c r="S973">
        <v>9</v>
      </c>
      <c r="T973">
        <v>578</v>
      </c>
      <c r="U973">
        <v>0</v>
      </c>
      <c r="V973">
        <v>0</v>
      </c>
      <c r="W973">
        <v>0</v>
      </c>
      <c r="X973">
        <v>0</v>
      </c>
      <c r="Y973">
        <v>0.74</v>
      </c>
      <c r="Z973">
        <v>47.524444000000003</v>
      </c>
    </row>
    <row r="974" spans="1:26" x14ac:dyDescent="0.3">
      <c r="A974">
        <v>2666175</v>
      </c>
      <c r="B974">
        <v>1</v>
      </c>
      <c r="C974" t="s">
        <v>77</v>
      </c>
      <c r="D974" t="s">
        <v>114</v>
      </c>
      <c r="E974" t="s">
        <v>126</v>
      </c>
      <c r="F974" t="s">
        <v>2955</v>
      </c>
      <c r="G974" t="s">
        <v>169</v>
      </c>
      <c r="H974" t="s">
        <v>47</v>
      </c>
      <c r="I974" t="s">
        <v>247</v>
      </c>
      <c r="J974" t="s">
        <v>130</v>
      </c>
      <c r="K974" t="s">
        <v>131</v>
      </c>
      <c r="L974" t="s">
        <v>2956</v>
      </c>
      <c r="M974" t="s">
        <v>2957</v>
      </c>
      <c r="N974">
        <v>2.7777777E-2</v>
      </c>
      <c r="O974">
        <v>0</v>
      </c>
      <c r="P974">
        <v>416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11.555555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2666178</v>
      </c>
      <c r="B975">
        <v>1</v>
      </c>
      <c r="C975" t="s">
        <v>76</v>
      </c>
      <c r="D975" t="s">
        <v>98</v>
      </c>
      <c r="E975" t="s">
        <v>134</v>
      </c>
      <c r="F975" t="s">
        <v>2958</v>
      </c>
      <c r="G975" t="s">
        <v>162</v>
      </c>
      <c r="H975" t="s">
        <v>46</v>
      </c>
      <c r="I975" t="s">
        <v>129</v>
      </c>
      <c r="J975" t="s">
        <v>130</v>
      </c>
      <c r="K975" t="s">
        <v>131</v>
      </c>
      <c r="L975" t="s">
        <v>2959</v>
      </c>
      <c r="M975" t="s">
        <v>2960</v>
      </c>
      <c r="N975">
        <v>1.656666666</v>
      </c>
      <c r="O975">
        <v>0</v>
      </c>
      <c r="P975">
        <v>0</v>
      </c>
      <c r="Q975">
        <v>0</v>
      </c>
      <c r="R975">
        <v>63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104.37</v>
      </c>
      <c r="Y975">
        <v>0</v>
      </c>
      <c r="Z975">
        <v>0</v>
      </c>
    </row>
    <row r="976" spans="1:26" x14ac:dyDescent="0.3">
      <c r="A976">
        <v>2666192</v>
      </c>
      <c r="B976">
        <v>1</v>
      </c>
      <c r="C976" t="s">
        <v>77</v>
      </c>
      <c r="D976" t="s">
        <v>111</v>
      </c>
      <c r="E976" t="s">
        <v>210</v>
      </c>
      <c r="F976" t="s">
        <v>2961</v>
      </c>
      <c r="G976" t="s">
        <v>290</v>
      </c>
      <c r="H976" t="s">
        <v>46</v>
      </c>
      <c r="I976" t="s">
        <v>129</v>
      </c>
      <c r="J976" t="s">
        <v>130</v>
      </c>
      <c r="K976" t="s">
        <v>131</v>
      </c>
      <c r="L976" t="s">
        <v>2962</v>
      </c>
      <c r="M976" t="s">
        <v>2963</v>
      </c>
      <c r="N976">
        <v>1.166388888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1.1663889999999999</v>
      </c>
    </row>
    <row r="977" spans="1:26" x14ac:dyDescent="0.3">
      <c r="A977">
        <v>2666157</v>
      </c>
      <c r="B977">
        <v>2</v>
      </c>
      <c r="C977" t="s">
        <v>76</v>
      </c>
      <c r="D977" t="s">
        <v>86</v>
      </c>
      <c r="E977" t="s">
        <v>134</v>
      </c>
      <c r="F977" t="s">
        <v>2964</v>
      </c>
      <c r="G977" t="s">
        <v>2171</v>
      </c>
      <c r="H977" t="s">
        <v>46</v>
      </c>
      <c r="I977" t="s">
        <v>129</v>
      </c>
      <c r="J977" t="s">
        <v>130</v>
      </c>
      <c r="K977" t="s">
        <v>131</v>
      </c>
      <c r="L977" t="s">
        <v>2936</v>
      </c>
      <c r="M977" t="s">
        <v>2965</v>
      </c>
      <c r="N977">
        <v>0.32861111100000001</v>
      </c>
      <c r="O977">
        <v>0</v>
      </c>
      <c r="P977">
        <v>258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84.781666999999999</v>
      </c>
      <c r="W977">
        <v>0</v>
      </c>
      <c r="X977">
        <v>0</v>
      </c>
      <c r="Y977">
        <v>0</v>
      </c>
      <c r="Z977">
        <v>0</v>
      </c>
    </row>
    <row r="978" spans="1:26" x14ac:dyDescent="0.3">
      <c r="A978">
        <v>2666182</v>
      </c>
      <c r="B978">
        <v>1</v>
      </c>
      <c r="C978" t="s">
        <v>76</v>
      </c>
      <c r="D978" t="s">
        <v>79</v>
      </c>
      <c r="E978" t="s">
        <v>210</v>
      </c>
      <c r="F978" t="s">
        <v>2966</v>
      </c>
      <c r="G978" t="s">
        <v>290</v>
      </c>
      <c r="H978" t="s">
        <v>46</v>
      </c>
      <c r="I978" t="s">
        <v>129</v>
      </c>
      <c r="J978" t="s">
        <v>130</v>
      </c>
      <c r="K978" t="s">
        <v>131</v>
      </c>
      <c r="L978" t="s">
        <v>2967</v>
      </c>
      <c r="M978" t="s">
        <v>2968</v>
      </c>
      <c r="N978">
        <v>1.400833333</v>
      </c>
      <c r="O978">
        <v>0</v>
      </c>
      <c r="P978">
        <v>38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53.231667000000002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2666185</v>
      </c>
      <c r="B979">
        <v>1</v>
      </c>
      <c r="C979" t="s">
        <v>77</v>
      </c>
      <c r="D979" t="s">
        <v>111</v>
      </c>
      <c r="E979" t="s">
        <v>156</v>
      </c>
      <c r="F979" t="s">
        <v>2969</v>
      </c>
      <c r="G979" t="s">
        <v>169</v>
      </c>
      <c r="H979" t="s">
        <v>47</v>
      </c>
      <c r="I979" t="s">
        <v>247</v>
      </c>
      <c r="J979" t="s">
        <v>130</v>
      </c>
      <c r="K979" t="s">
        <v>131</v>
      </c>
      <c r="L979" t="s">
        <v>2970</v>
      </c>
      <c r="M979" t="s">
        <v>2971</v>
      </c>
      <c r="N979">
        <v>1.3888888E-2</v>
      </c>
      <c r="O979">
        <v>0</v>
      </c>
      <c r="P979">
        <v>0</v>
      </c>
      <c r="Q979">
        <v>5</v>
      </c>
      <c r="R979">
        <v>874</v>
      </c>
      <c r="S979">
        <v>0</v>
      </c>
      <c r="T979">
        <v>14</v>
      </c>
      <c r="U979">
        <v>0</v>
      </c>
      <c r="V979">
        <v>0</v>
      </c>
      <c r="W979">
        <v>6.9444000000000006E-2</v>
      </c>
      <c r="X979">
        <v>12.138888</v>
      </c>
      <c r="Y979">
        <v>0</v>
      </c>
      <c r="Z979">
        <v>0.19444400000000001</v>
      </c>
    </row>
    <row r="980" spans="1:26" x14ac:dyDescent="0.3">
      <c r="A980">
        <v>2666187</v>
      </c>
      <c r="B980">
        <v>1</v>
      </c>
      <c r="C980" t="s">
        <v>77</v>
      </c>
      <c r="D980" t="s">
        <v>117</v>
      </c>
      <c r="E980" t="s">
        <v>152</v>
      </c>
      <c r="F980" t="s">
        <v>1644</v>
      </c>
      <c r="G980" t="s">
        <v>146</v>
      </c>
      <c r="H980" t="s">
        <v>47</v>
      </c>
      <c r="I980" t="s">
        <v>129</v>
      </c>
      <c r="J980" t="s">
        <v>130</v>
      </c>
      <c r="K980" t="s">
        <v>131</v>
      </c>
      <c r="L980" t="s">
        <v>2972</v>
      </c>
      <c r="M980" t="s">
        <v>2973</v>
      </c>
      <c r="N980">
        <v>0.51249999999999996</v>
      </c>
      <c r="O980">
        <v>0</v>
      </c>
      <c r="P980">
        <v>0</v>
      </c>
      <c r="Q980">
        <v>6</v>
      </c>
      <c r="R980">
        <v>215</v>
      </c>
      <c r="S980">
        <v>12</v>
      </c>
      <c r="T980">
        <v>1354</v>
      </c>
      <c r="U980">
        <v>0</v>
      </c>
      <c r="V980">
        <v>0</v>
      </c>
      <c r="W980">
        <v>3.0750000000000002</v>
      </c>
      <c r="X980">
        <v>110.1875</v>
      </c>
      <c r="Y980">
        <v>6.15</v>
      </c>
      <c r="Z980">
        <v>693.92499999999995</v>
      </c>
    </row>
    <row r="981" spans="1:26" x14ac:dyDescent="0.3">
      <c r="A981">
        <v>2666188</v>
      </c>
      <c r="B981">
        <v>1</v>
      </c>
      <c r="C981" t="s">
        <v>77</v>
      </c>
      <c r="D981" t="s">
        <v>114</v>
      </c>
      <c r="E981" t="s">
        <v>156</v>
      </c>
      <c r="F981" t="s">
        <v>654</v>
      </c>
      <c r="G981" t="s">
        <v>169</v>
      </c>
      <c r="H981" t="s">
        <v>47</v>
      </c>
      <c r="I981" t="s">
        <v>247</v>
      </c>
      <c r="J981" t="s">
        <v>130</v>
      </c>
      <c r="K981" t="s">
        <v>131</v>
      </c>
      <c r="L981" t="s">
        <v>2974</v>
      </c>
      <c r="M981" t="s">
        <v>2975</v>
      </c>
      <c r="N981">
        <v>2.7777769999999999E-3</v>
      </c>
      <c r="O981">
        <v>0</v>
      </c>
      <c r="P981">
        <v>0</v>
      </c>
      <c r="Q981">
        <v>3</v>
      </c>
      <c r="R981">
        <v>0</v>
      </c>
      <c r="S981">
        <v>62</v>
      </c>
      <c r="T981">
        <v>501</v>
      </c>
      <c r="U981">
        <v>0</v>
      </c>
      <c r="V981">
        <v>0</v>
      </c>
      <c r="W981">
        <v>8.3330000000000001E-3</v>
      </c>
      <c r="X981">
        <v>0</v>
      </c>
      <c r="Y981">
        <v>0.17222199999999999</v>
      </c>
      <c r="Z981">
        <v>1.3916660000000001</v>
      </c>
    </row>
    <row r="982" spans="1:26" x14ac:dyDescent="0.3">
      <c r="A982">
        <v>2666194</v>
      </c>
      <c r="B982">
        <v>1</v>
      </c>
      <c r="C982" t="s">
        <v>77</v>
      </c>
      <c r="D982" t="s">
        <v>123</v>
      </c>
      <c r="E982" t="s">
        <v>156</v>
      </c>
      <c r="F982" t="s">
        <v>2976</v>
      </c>
      <c r="G982" t="s">
        <v>169</v>
      </c>
      <c r="H982" t="s">
        <v>47</v>
      </c>
      <c r="I982" t="s">
        <v>129</v>
      </c>
      <c r="J982" t="s">
        <v>130</v>
      </c>
      <c r="K982" t="s">
        <v>131</v>
      </c>
      <c r="L982" t="s">
        <v>2977</v>
      </c>
      <c r="M982" t="s">
        <v>2978</v>
      </c>
      <c r="N982">
        <v>1.109444444</v>
      </c>
      <c r="O982">
        <v>51</v>
      </c>
      <c r="P982">
        <v>27</v>
      </c>
      <c r="Q982">
        <v>0</v>
      </c>
      <c r="R982">
        <v>0</v>
      </c>
      <c r="S982">
        <v>0</v>
      </c>
      <c r="T982">
        <v>0</v>
      </c>
      <c r="U982">
        <v>56.581667000000003</v>
      </c>
      <c r="V982">
        <v>29.954999999999998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2666199</v>
      </c>
      <c r="B983">
        <v>1</v>
      </c>
      <c r="C983" t="s">
        <v>77</v>
      </c>
      <c r="D983" t="s">
        <v>123</v>
      </c>
      <c r="E983" t="s">
        <v>156</v>
      </c>
      <c r="F983" t="s">
        <v>2979</v>
      </c>
      <c r="G983" t="s">
        <v>169</v>
      </c>
      <c r="H983" t="s">
        <v>47</v>
      </c>
      <c r="I983" t="s">
        <v>129</v>
      </c>
      <c r="J983" t="s">
        <v>130</v>
      </c>
      <c r="K983" t="s">
        <v>131</v>
      </c>
      <c r="L983" t="s">
        <v>2980</v>
      </c>
      <c r="M983" t="s">
        <v>2981</v>
      </c>
      <c r="N983">
        <v>0.17111111100000001</v>
      </c>
      <c r="O983">
        <v>602</v>
      </c>
      <c r="P983">
        <v>2984</v>
      </c>
      <c r="Q983">
        <v>0</v>
      </c>
      <c r="R983">
        <v>0</v>
      </c>
      <c r="S983">
        <v>0</v>
      </c>
      <c r="T983">
        <v>0</v>
      </c>
      <c r="U983">
        <v>103.008889</v>
      </c>
      <c r="V983">
        <v>510.59555499999999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2666198</v>
      </c>
      <c r="B984">
        <v>1</v>
      </c>
      <c r="C984" t="s">
        <v>77</v>
      </c>
      <c r="D984" t="s">
        <v>110</v>
      </c>
      <c r="E984" t="s">
        <v>134</v>
      </c>
      <c r="F984" t="s">
        <v>2982</v>
      </c>
      <c r="G984" t="s">
        <v>240</v>
      </c>
      <c r="H984" t="s">
        <v>46</v>
      </c>
      <c r="I984" t="s">
        <v>129</v>
      </c>
      <c r="J984" t="s">
        <v>130</v>
      </c>
      <c r="K984" t="s">
        <v>131</v>
      </c>
      <c r="L984" t="s">
        <v>2983</v>
      </c>
      <c r="M984" t="s">
        <v>2984</v>
      </c>
      <c r="N984">
        <v>1.136111111</v>
      </c>
      <c r="O984">
        <v>0</v>
      </c>
      <c r="P984">
        <v>0</v>
      </c>
      <c r="Q984">
        <v>0</v>
      </c>
      <c r="R984">
        <v>84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95.433333000000005</v>
      </c>
      <c r="Y984">
        <v>0</v>
      </c>
      <c r="Z984">
        <v>0</v>
      </c>
    </row>
    <row r="985" spans="1:26" x14ac:dyDescent="0.3">
      <c r="A985">
        <v>2666205</v>
      </c>
      <c r="B985">
        <v>1</v>
      </c>
      <c r="C985" t="s">
        <v>77</v>
      </c>
      <c r="D985" t="s">
        <v>111</v>
      </c>
      <c r="E985" t="s">
        <v>126</v>
      </c>
      <c r="F985" t="s">
        <v>2985</v>
      </c>
      <c r="G985" t="s">
        <v>128</v>
      </c>
      <c r="H985" t="s">
        <v>47</v>
      </c>
      <c r="I985" t="s">
        <v>129</v>
      </c>
      <c r="J985" t="s">
        <v>130</v>
      </c>
      <c r="K985" t="s">
        <v>131</v>
      </c>
      <c r="L985" t="s">
        <v>2986</v>
      </c>
      <c r="M985" t="s">
        <v>2987</v>
      </c>
      <c r="N985">
        <v>1.400833333</v>
      </c>
      <c r="O985">
        <v>0</v>
      </c>
      <c r="P985">
        <v>0</v>
      </c>
      <c r="Q985">
        <v>0</v>
      </c>
      <c r="R985">
        <v>138</v>
      </c>
      <c r="S985">
        <v>0</v>
      </c>
      <c r="T985">
        <v>11</v>
      </c>
      <c r="U985">
        <v>0</v>
      </c>
      <c r="V985">
        <v>0</v>
      </c>
      <c r="W985">
        <v>0</v>
      </c>
      <c r="X985">
        <v>193.315</v>
      </c>
      <c r="Y985">
        <v>0</v>
      </c>
      <c r="Z985">
        <v>15.409167</v>
      </c>
    </row>
    <row r="986" spans="1:26" x14ac:dyDescent="0.3">
      <c r="A986">
        <v>2666213</v>
      </c>
      <c r="B986">
        <v>1</v>
      </c>
      <c r="C986" t="s">
        <v>76</v>
      </c>
      <c r="D986" t="s">
        <v>91</v>
      </c>
      <c r="E986" t="s">
        <v>210</v>
      </c>
      <c r="F986" t="s">
        <v>2988</v>
      </c>
      <c r="G986" t="s">
        <v>627</v>
      </c>
      <c r="H986" t="s">
        <v>46</v>
      </c>
      <c r="I986" t="s">
        <v>129</v>
      </c>
      <c r="J986" t="s">
        <v>130</v>
      </c>
      <c r="K986" t="s">
        <v>131</v>
      </c>
      <c r="L986" t="s">
        <v>2989</v>
      </c>
      <c r="M986" t="s">
        <v>2990</v>
      </c>
      <c r="N986">
        <v>1.465833333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1.4658329999999999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2666214</v>
      </c>
      <c r="B987">
        <v>1</v>
      </c>
      <c r="C987" t="s">
        <v>76</v>
      </c>
      <c r="D987" t="s">
        <v>106</v>
      </c>
      <c r="E987" t="s">
        <v>126</v>
      </c>
      <c r="F987" t="s">
        <v>2991</v>
      </c>
      <c r="G987" t="s">
        <v>128</v>
      </c>
      <c r="H987" t="s">
        <v>47</v>
      </c>
      <c r="I987" t="s">
        <v>129</v>
      </c>
      <c r="J987" t="s">
        <v>130</v>
      </c>
      <c r="K987" t="s">
        <v>131</v>
      </c>
      <c r="L987" t="s">
        <v>2992</v>
      </c>
      <c r="M987" t="s">
        <v>2993</v>
      </c>
      <c r="N987">
        <v>1.7011111109999999</v>
      </c>
      <c r="O987">
        <v>1</v>
      </c>
      <c r="P987">
        <v>356</v>
      </c>
      <c r="Q987">
        <v>0</v>
      </c>
      <c r="R987">
        <v>0</v>
      </c>
      <c r="S987">
        <v>0</v>
      </c>
      <c r="T987">
        <v>0</v>
      </c>
      <c r="U987">
        <v>1.701111</v>
      </c>
      <c r="V987">
        <v>605.59555599999999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2666228</v>
      </c>
      <c r="B988">
        <v>1</v>
      </c>
      <c r="C988" t="s">
        <v>77</v>
      </c>
      <c r="D988" t="s">
        <v>108</v>
      </c>
      <c r="E988" t="s">
        <v>210</v>
      </c>
      <c r="F988" t="s">
        <v>2994</v>
      </c>
      <c r="G988" t="s">
        <v>290</v>
      </c>
      <c r="H988" t="s">
        <v>46</v>
      </c>
      <c r="I988" t="s">
        <v>129</v>
      </c>
      <c r="J988" t="s">
        <v>130</v>
      </c>
      <c r="K988" t="s">
        <v>131</v>
      </c>
      <c r="L988" t="s">
        <v>2995</v>
      </c>
      <c r="M988" t="s">
        <v>2996</v>
      </c>
      <c r="N988">
        <v>1.5225</v>
      </c>
      <c r="O988">
        <v>0</v>
      </c>
      <c r="P988">
        <v>2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3.0449999999999999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2666217</v>
      </c>
      <c r="B989">
        <v>1</v>
      </c>
      <c r="C989" t="s">
        <v>76</v>
      </c>
      <c r="D989" t="s">
        <v>102</v>
      </c>
      <c r="E989" t="s">
        <v>134</v>
      </c>
      <c r="F989" t="s">
        <v>2997</v>
      </c>
      <c r="G989" t="s">
        <v>162</v>
      </c>
      <c r="H989" t="s">
        <v>46</v>
      </c>
      <c r="I989" t="s">
        <v>129</v>
      </c>
      <c r="J989" t="s">
        <v>130</v>
      </c>
      <c r="K989" t="s">
        <v>131</v>
      </c>
      <c r="L989" t="s">
        <v>2998</v>
      </c>
      <c r="M989" t="s">
        <v>2999</v>
      </c>
      <c r="N989">
        <v>1.0491666660000001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19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19.934166999999999</v>
      </c>
    </row>
    <row r="990" spans="1:26" x14ac:dyDescent="0.3">
      <c r="A990">
        <v>2666220</v>
      </c>
      <c r="B990">
        <v>1</v>
      </c>
      <c r="C990" t="s">
        <v>76</v>
      </c>
      <c r="D990" t="s">
        <v>90</v>
      </c>
      <c r="E990" t="s">
        <v>210</v>
      </c>
      <c r="F990" t="s">
        <v>3000</v>
      </c>
      <c r="G990" t="s">
        <v>212</v>
      </c>
      <c r="H990" t="s">
        <v>46</v>
      </c>
      <c r="I990" t="s">
        <v>129</v>
      </c>
      <c r="J990" t="s">
        <v>130</v>
      </c>
      <c r="K990" t="s">
        <v>131</v>
      </c>
      <c r="L990" t="s">
        <v>3001</v>
      </c>
      <c r="M990" t="s">
        <v>3002</v>
      </c>
      <c r="N990">
        <v>1.2075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1.2075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2666221</v>
      </c>
      <c r="B991">
        <v>1</v>
      </c>
      <c r="C991" t="s">
        <v>76</v>
      </c>
      <c r="D991" t="s">
        <v>89</v>
      </c>
      <c r="E991" t="s">
        <v>144</v>
      </c>
      <c r="F991" t="s">
        <v>3003</v>
      </c>
      <c r="G991" t="s">
        <v>136</v>
      </c>
      <c r="H991" t="s">
        <v>46</v>
      </c>
      <c r="I991" t="s">
        <v>129</v>
      </c>
      <c r="J991" t="s">
        <v>130</v>
      </c>
      <c r="K991" t="s">
        <v>131</v>
      </c>
      <c r="L991" t="s">
        <v>3004</v>
      </c>
      <c r="M991" t="s">
        <v>3005</v>
      </c>
      <c r="N991">
        <v>0.84083333299999996</v>
      </c>
      <c r="O991">
        <v>0</v>
      </c>
      <c r="P991">
        <v>11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9.2491669999999999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2666222</v>
      </c>
      <c r="B992">
        <v>1</v>
      </c>
      <c r="C992" t="s">
        <v>77</v>
      </c>
      <c r="D992" t="s">
        <v>108</v>
      </c>
      <c r="E992" t="s">
        <v>126</v>
      </c>
      <c r="F992" t="s">
        <v>3006</v>
      </c>
      <c r="G992" t="s">
        <v>128</v>
      </c>
      <c r="H992" t="s">
        <v>47</v>
      </c>
      <c r="I992" t="s">
        <v>129</v>
      </c>
      <c r="J992" t="s">
        <v>130</v>
      </c>
      <c r="K992" t="s">
        <v>131</v>
      </c>
      <c r="L992" t="s">
        <v>3007</v>
      </c>
      <c r="M992" t="s">
        <v>3008</v>
      </c>
      <c r="N992">
        <v>2.358333333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2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4.7166670000000002</v>
      </c>
    </row>
    <row r="993" spans="1:26" x14ac:dyDescent="0.3">
      <c r="A993">
        <v>2666223</v>
      </c>
      <c r="B993">
        <v>1</v>
      </c>
      <c r="C993" t="s">
        <v>76</v>
      </c>
      <c r="D993" t="s">
        <v>89</v>
      </c>
      <c r="E993" t="s">
        <v>156</v>
      </c>
      <c r="F993" t="s">
        <v>3009</v>
      </c>
      <c r="G993" t="s">
        <v>169</v>
      </c>
      <c r="H993" t="s">
        <v>47</v>
      </c>
      <c r="I993" t="s">
        <v>247</v>
      </c>
      <c r="J993" t="s">
        <v>130</v>
      </c>
      <c r="K993" t="s">
        <v>131</v>
      </c>
      <c r="L993" t="s">
        <v>3010</v>
      </c>
      <c r="M993" t="s">
        <v>3011</v>
      </c>
      <c r="N993">
        <v>1.666666E-3</v>
      </c>
      <c r="O993">
        <v>0</v>
      </c>
      <c r="P993">
        <v>0</v>
      </c>
      <c r="Q993">
        <v>0</v>
      </c>
      <c r="R993">
        <v>0</v>
      </c>
      <c r="S993">
        <v>16</v>
      </c>
      <c r="T993">
        <v>334</v>
      </c>
      <c r="U993">
        <v>0</v>
      </c>
      <c r="V993">
        <v>0</v>
      </c>
      <c r="W993">
        <v>0</v>
      </c>
      <c r="X993">
        <v>0</v>
      </c>
      <c r="Y993">
        <v>2.6667E-2</v>
      </c>
      <c r="Z993">
        <v>0.55666599999999999</v>
      </c>
    </row>
    <row r="994" spans="1:26" x14ac:dyDescent="0.3">
      <c r="A994">
        <v>2666224</v>
      </c>
      <c r="B994">
        <v>1</v>
      </c>
      <c r="C994" t="s">
        <v>77</v>
      </c>
      <c r="D994" t="s">
        <v>109</v>
      </c>
      <c r="E994" t="s">
        <v>126</v>
      </c>
      <c r="F994" t="s">
        <v>3012</v>
      </c>
      <c r="G994" t="s">
        <v>128</v>
      </c>
      <c r="H994" t="s">
        <v>47</v>
      </c>
      <c r="I994" t="s">
        <v>129</v>
      </c>
      <c r="J994" t="s">
        <v>130</v>
      </c>
      <c r="K994" t="s">
        <v>131</v>
      </c>
      <c r="L994" t="s">
        <v>3013</v>
      </c>
      <c r="M994" t="s">
        <v>3014</v>
      </c>
      <c r="N994">
        <v>1.223055555</v>
      </c>
      <c r="O994">
        <v>0</v>
      </c>
      <c r="P994">
        <v>769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940.52972199999999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2666225</v>
      </c>
      <c r="B995">
        <v>1</v>
      </c>
      <c r="C995" t="s">
        <v>77</v>
      </c>
      <c r="D995" t="s">
        <v>108</v>
      </c>
      <c r="E995" t="s">
        <v>152</v>
      </c>
      <c r="F995" t="s">
        <v>3015</v>
      </c>
      <c r="G995" t="s">
        <v>169</v>
      </c>
      <c r="H995" t="s">
        <v>47</v>
      </c>
      <c r="I995" t="s">
        <v>129</v>
      </c>
      <c r="J995" t="s">
        <v>130</v>
      </c>
      <c r="K995" t="s">
        <v>131</v>
      </c>
      <c r="L995" t="s">
        <v>3016</v>
      </c>
      <c r="M995" t="s">
        <v>3017</v>
      </c>
      <c r="N995">
        <v>0.40361111100000002</v>
      </c>
      <c r="O995">
        <v>19</v>
      </c>
      <c r="P995">
        <v>80</v>
      </c>
      <c r="Q995">
        <v>0</v>
      </c>
      <c r="R995">
        <v>0</v>
      </c>
      <c r="S995">
        <v>0</v>
      </c>
      <c r="T995">
        <v>0</v>
      </c>
      <c r="U995">
        <v>7.6686110000000003</v>
      </c>
      <c r="V995">
        <v>32.288888999999998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2666229</v>
      </c>
      <c r="B996">
        <v>1</v>
      </c>
      <c r="C996" t="s">
        <v>76</v>
      </c>
      <c r="D996" t="s">
        <v>94</v>
      </c>
      <c r="E996" t="s">
        <v>134</v>
      </c>
      <c r="F996" t="s">
        <v>3018</v>
      </c>
      <c r="G996" t="s">
        <v>240</v>
      </c>
      <c r="H996" t="s">
        <v>46</v>
      </c>
      <c r="I996" t="s">
        <v>129</v>
      </c>
      <c r="J996" t="s">
        <v>130</v>
      </c>
      <c r="K996" t="s">
        <v>131</v>
      </c>
      <c r="L996" t="s">
        <v>3019</v>
      </c>
      <c r="M996" t="s">
        <v>3020</v>
      </c>
      <c r="N996">
        <v>1.0725</v>
      </c>
      <c r="O996">
        <v>0</v>
      </c>
      <c r="P996">
        <v>0</v>
      </c>
      <c r="Q996">
        <v>0</v>
      </c>
      <c r="R996">
        <v>198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212.35499999999999</v>
      </c>
      <c r="Y996">
        <v>0</v>
      </c>
      <c r="Z996">
        <v>0</v>
      </c>
    </row>
    <row r="997" spans="1:26" x14ac:dyDescent="0.3">
      <c r="A997">
        <v>2666231</v>
      </c>
      <c r="B997">
        <v>1</v>
      </c>
      <c r="C997" t="s">
        <v>76</v>
      </c>
      <c r="D997" t="s">
        <v>80</v>
      </c>
      <c r="E997" t="s">
        <v>134</v>
      </c>
      <c r="F997" t="s">
        <v>3021</v>
      </c>
      <c r="G997" t="s">
        <v>146</v>
      </c>
      <c r="H997" t="s">
        <v>46</v>
      </c>
      <c r="I997" t="s">
        <v>129</v>
      </c>
      <c r="J997" t="s">
        <v>130</v>
      </c>
      <c r="K997" t="s">
        <v>131</v>
      </c>
      <c r="L997" t="s">
        <v>3022</v>
      </c>
      <c r="M997" t="s">
        <v>3023</v>
      </c>
      <c r="N997">
        <v>0.26</v>
      </c>
      <c r="O997">
        <v>0</v>
      </c>
      <c r="P997">
        <v>84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21.84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2666233</v>
      </c>
      <c r="B998">
        <v>1</v>
      </c>
      <c r="C998" t="s">
        <v>76</v>
      </c>
      <c r="D998" t="s">
        <v>100</v>
      </c>
      <c r="E998" t="s">
        <v>144</v>
      </c>
      <c r="F998" t="s">
        <v>3024</v>
      </c>
      <c r="G998" t="s">
        <v>136</v>
      </c>
      <c r="H998" t="s">
        <v>46</v>
      </c>
      <c r="I998" t="s">
        <v>129</v>
      </c>
      <c r="J998" t="s">
        <v>130</v>
      </c>
      <c r="K998" t="s">
        <v>131</v>
      </c>
      <c r="L998" t="s">
        <v>3025</v>
      </c>
      <c r="M998" t="s">
        <v>3026</v>
      </c>
      <c r="N998">
        <v>2.7297222219999999</v>
      </c>
      <c r="O998">
        <v>0</v>
      </c>
      <c r="P998">
        <v>13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35.486389000000003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2666238</v>
      </c>
      <c r="B999">
        <v>1</v>
      </c>
      <c r="C999" t="s">
        <v>77</v>
      </c>
      <c r="D999" t="s">
        <v>114</v>
      </c>
      <c r="E999" t="s">
        <v>156</v>
      </c>
      <c r="F999" t="s">
        <v>1328</v>
      </c>
      <c r="G999" t="s">
        <v>169</v>
      </c>
      <c r="H999" t="s">
        <v>47</v>
      </c>
      <c r="I999" t="s">
        <v>129</v>
      </c>
      <c r="J999" t="s">
        <v>130</v>
      </c>
      <c r="K999" t="s">
        <v>131</v>
      </c>
      <c r="L999" t="s">
        <v>3027</v>
      </c>
      <c r="M999" t="s">
        <v>3028</v>
      </c>
      <c r="N999">
        <v>0.60722222199999998</v>
      </c>
      <c r="O999">
        <v>71</v>
      </c>
      <c r="P999">
        <v>592</v>
      </c>
      <c r="Q999">
        <v>0</v>
      </c>
      <c r="R999">
        <v>0</v>
      </c>
      <c r="S999">
        <v>0</v>
      </c>
      <c r="T999">
        <v>0</v>
      </c>
      <c r="U999">
        <v>43.112777999999999</v>
      </c>
      <c r="V999">
        <v>359.47555499999999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2666243</v>
      </c>
      <c r="B1000">
        <v>1</v>
      </c>
      <c r="C1000" t="s">
        <v>76</v>
      </c>
      <c r="D1000" t="s">
        <v>88</v>
      </c>
      <c r="E1000" t="s">
        <v>210</v>
      </c>
      <c r="F1000" t="s">
        <v>3029</v>
      </c>
      <c r="G1000" t="s">
        <v>290</v>
      </c>
      <c r="H1000" t="s">
        <v>46</v>
      </c>
      <c r="I1000" t="s">
        <v>129</v>
      </c>
      <c r="J1000" t="s">
        <v>130</v>
      </c>
      <c r="K1000" t="s">
        <v>131</v>
      </c>
      <c r="L1000" t="s">
        <v>3030</v>
      </c>
      <c r="M1000" t="s">
        <v>3031</v>
      </c>
      <c r="N1000">
        <v>3.4905555549999998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3.4905560000000002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2666248</v>
      </c>
      <c r="B1001">
        <v>1</v>
      </c>
      <c r="C1001" t="s">
        <v>76</v>
      </c>
      <c r="D1001" t="s">
        <v>102</v>
      </c>
      <c r="E1001" t="s">
        <v>144</v>
      </c>
      <c r="F1001" t="s">
        <v>3032</v>
      </c>
      <c r="G1001" t="s">
        <v>136</v>
      </c>
      <c r="H1001" t="s">
        <v>46</v>
      </c>
      <c r="I1001" t="s">
        <v>129</v>
      </c>
      <c r="J1001" t="s">
        <v>130</v>
      </c>
      <c r="K1001" t="s">
        <v>131</v>
      </c>
      <c r="L1001" t="s">
        <v>3033</v>
      </c>
      <c r="M1001" t="s">
        <v>3034</v>
      </c>
      <c r="N1001">
        <v>1.8352777769999999</v>
      </c>
      <c r="O1001">
        <v>0</v>
      </c>
      <c r="P1001">
        <v>2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3.6705559999999999</v>
      </c>
      <c r="W1001">
        <v>0</v>
      </c>
      <c r="X1001">
        <v>0</v>
      </c>
      <c r="Y1001">
        <v>0</v>
      </c>
      <c r="Z1001">
        <v>0</v>
      </c>
    </row>
    <row r="1002" spans="1:26" x14ac:dyDescent="0.3">
      <c r="A1002">
        <v>2666264</v>
      </c>
      <c r="B1002">
        <v>1</v>
      </c>
      <c r="C1002" t="s">
        <v>76</v>
      </c>
      <c r="D1002" t="s">
        <v>106</v>
      </c>
      <c r="E1002" t="s">
        <v>126</v>
      </c>
      <c r="F1002" t="s">
        <v>3035</v>
      </c>
      <c r="G1002" t="s">
        <v>128</v>
      </c>
      <c r="H1002" t="s">
        <v>47</v>
      </c>
      <c r="I1002" t="s">
        <v>129</v>
      </c>
      <c r="J1002" t="s">
        <v>130</v>
      </c>
      <c r="K1002" t="s">
        <v>131</v>
      </c>
      <c r="L1002" t="s">
        <v>3036</v>
      </c>
      <c r="M1002" t="s">
        <v>3037</v>
      </c>
      <c r="N1002">
        <v>2.0299999999999998</v>
      </c>
      <c r="O1002">
        <v>0</v>
      </c>
      <c r="P1002">
        <v>213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432.39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2666295</v>
      </c>
      <c r="B1003">
        <v>1</v>
      </c>
      <c r="C1003" t="s">
        <v>77</v>
      </c>
      <c r="D1003" t="s">
        <v>119</v>
      </c>
      <c r="E1003" t="s">
        <v>152</v>
      </c>
      <c r="F1003" t="s">
        <v>3038</v>
      </c>
      <c r="G1003" t="s">
        <v>169</v>
      </c>
      <c r="H1003" t="s">
        <v>47</v>
      </c>
      <c r="I1003" t="s">
        <v>129</v>
      </c>
      <c r="J1003" t="s">
        <v>130</v>
      </c>
      <c r="K1003" t="s">
        <v>131</v>
      </c>
      <c r="L1003" t="s">
        <v>3039</v>
      </c>
      <c r="M1003" t="s">
        <v>3040</v>
      </c>
      <c r="N1003">
        <v>0.99166666599999997</v>
      </c>
      <c r="O1003">
        <v>0</v>
      </c>
      <c r="P1003">
        <v>0</v>
      </c>
      <c r="Q1003">
        <v>0</v>
      </c>
      <c r="R1003">
        <v>0</v>
      </c>
      <c r="S1003">
        <v>30</v>
      </c>
      <c r="T1003">
        <v>1205</v>
      </c>
      <c r="U1003">
        <v>0</v>
      </c>
      <c r="V1003">
        <v>0</v>
      </c>
      <c r="W1003">
        <v>0</v>
      </c>
      <c r="X1003">
        <v>0</v>
      </c>
      <c r="Y1003">
        <v>29.75</v>
      </c>
      <c r="Z1003">
        <v>1194.958333</v>
      </c>
    </row>
    <row r="1004" spans="1:26" x14ac:dyDescent="0.3">
      <c r="A1004">
        <v>2666252</v>
      </c>
      <c r="B1004">
        <v>1</v>
      </c>
      <c r="C1004" t="s">
        <v>77</v>
      </c>
      <c r="D1004" t="s">
        <v>111</v>
      </c>
      <c r="E1004" t="s">
        <v>156</v>
      </c>
      <c r="F1004" t="s">
        <v>1911</v>
      </c>
      <c r="G1004" t="s">
        <v>169</v>
      </c>
      <c r="H1004" t="s">
        <v>47</v>
      </c>
      <c r="I1004" t="s">
        <v>129</v>
      </c>
      <c r="J1004" t="s">
        <v>130</v>
      </c>
      <c r="K1004" t="s">
        <v>131</v>
      </c>
      <c r="L1004" t="s">
        <v>3041</v>
      </c>
      <c r="M1004" t="s">
        <v>3042</v>
      </c>
      <c r="N1004">
        <v>0.208055555</v>
      </c>
      <c r="O1004">
        <v>0</v>
      </c>
      <c r="P1004">
        <v>0</v>
      </c>
      <c r="Q1004">
        <v>0</v>
      </c>
      <c r="R1004">
        <v>0</v>
      </c>
      <c r="S1004">
        <v>10</v>
      </c>
      <c r="T1004">
        <v>1434</v>
      </c>
      <c r="U1004">
        <v>0</v>
      </c>
      <c r="V1004">
        <v>0</v>
      </c>
      <c r="W1004">
        <v>0</v>
      </c>
      <c r="X1004">
        <v>0</v>
      </c>
      <c r="Y1004">
        <v>2.0805560000000001</v>
      </c>
      <c r="Z1004">
        <v>298.35166600000002</v>
      </c>
    </row>
    <row r="1005" spans="1:26" x14ac:dyDescent="0.3">
      <c r="A1005">
        <v>2666253</v>
      </c>
      <c r="B1005">
        <v>1</v>
      </c>
      <c r="C1005" t="s">
        <v>77</v>
      </c>
      <c r="D1005" t="s">
        <v>114</v>
      </c>
      <c r="E1005" t="s">
        <v>152</v>
      </c>
      <c r="F1005" t="s">
        <v>3043</v>
      </c>
      <c r="G1005" t="s">
        <v>169</v>
      </c>
      <c r="H1005" t="s">
        <v>47</v>
      </c>
      <c r="I1005" t="s">
        <v>129</v>
      </c>
      <c r="J1005" t="s">
        <v>130</v>
      </c>
      <c r="K1005" t="s">
        <v>131</v>
      </c>
      <c r="L1005" t="s">
        <v>3044</v>
      </c>
      <c r="M1005" t="s">
        <v>3045</v>
      </c>
      <c r="N1005">
        <v>0.20583333300000001</v>
      </c>
      <c r="O1005">
        <v>126</v>
      </c>
      <c r="P1005">
        <v>955</v>
      </c>
      <c r="Q1005">
        <v>71</v>
      </c>
      <c r="R1005">
        <v>426</v>
      </c>
      <c r="S1005">
        <v>0</v>
      </c>
      <c r="T1005">
        <v>0</v>
      </c>
      <c r="U1005">
        <v>25.934999999999999</v>
      </c>
      <c r="V1005">
        <v>196.57083299999999</v>
      </c>
      <c r="W1005">
        <v>14.614167</v>
      </c>
      <c r="X1005">
        <v>87.685000000000002</v>
      </c>
      <c r="Y1005">
        <v>0</v>
      </c>
      <c r="Z1005">
        <v>0</v>
      </c>
    </row>
    <row r="1006" spans="1:26" x14ac:dyDescent="0.3">
      <c r="A1006">
        <v>2666255</v>
      </c>
      <c r="B1006">
        <v>1</v>
      </c>
      <c r="C1006" t="s">
        <v>77</v>
      </c>
      <c r="D1006" t="s">
        <v>120</v>
      </c>
      <c r="E1006" t="s">
        <v>156</v>
      </c>
      <c r="F1006" t="s">
        <v>3046</v>
      </c>
      <c r="G1006" t="s">
        <v>169</v>
      </c>
      <c r="H1006" t="s">
        <v>47</v>
      </c>
      <c r="I1006" t="s">
        <v>129</v>
      </c>
      <c r="J1006" t="s">
        <v>130</v>
      </c>
      <c r="K1006" t="s">
        <v>131</v>
      </c>
      <c r="L1006" t="s">
        <v>3047</v>
      </c>
      <c r="M1006" t="s">
        <v>3048</v>
      </c>
      <c r="N1006">
        <v>1.5177777770000001</v>
      </c>
      <c r="O1006">
        <v>0</v>
      </c>
      <c r="P1006">
        <v>0</v>
      </c>
      <c r="Q1006">
        <v>1</v>
      </c>
      <c r="R1006">
        <v>0</v>
      </c>
      <c r="S1006">
        <v>111</v>
      </c>
      <c r="T1006">
        <v>20</v>
      </c>
      <c r="U1006">
        <v>0</v>
      </c>
      <c r="V1006">
        <v>0</v>
      </c>
      <c r="W1006">
        <v>1.5177780000000001</v>
      </c>
      <c r="X1006">
        <v>0</v>
      </c>
      <c r="Y1006">
        <v>168.473333</v>
      </c>
      <c r="Z1006">
        <v>30.355556</v>
      </c>
    </row>
    <row r="1007" spans="1:26" x14ac:dyDescent="0.3">
      <c r="A1007">
        <v>2666278</v>
      </c>
      <c r="B1007">
        <v>1</v>
      </c>
      <c r="C1007" t="s">
        <v>77</v>
      </c>
      <c r="D1007" t="s">
        <v>108</v>
      </c>
      <c r="E1007" t="s">
        <v>126</v>
      </c>
      <c r="F1007" t="s">
        <v>3049</v>
      </c>
      <c r="G1007" t="s">
        <v>169</v>
      </c>
      <c r="H1007" t="s">
        <v>47</v>
      </c>
      <c r="I1007" t="s">
        <v>129</v>
      </c>
      <c r="J1007" t="s">
        <v>130</v>
      </c>
      <c r="K1007" t="s">
        <v>131</v>
      </c>
      <c r="L1007" t="s">
        <v>3050</v>
      </c>
      <c r="M1007" t="s">
        <v>3051</v>
      </c>
      <c r="N1007">
        <v>1.558611111</v>
      </c>
      <c r="O1007">
        <v>34</v>
      </c>
      <c r="P1007">
        <v>113</v>
      </c>
      <c r="Q1007">
        <v>0</v>
      </c>
      <c r="R1007">
        <v>0</v>
      </c>
      <c r="S1007">
        <v>0</v>
      </c>
      <c r="T1007">
        <v>0</v>
      </c>
      <c r="U1007">
        <v>52.992778000000001</v>
      </c>
      <c r="V1007">
        <v>176.12305599999999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2697513</v>
      </c>
      <c r="B1008">
        <v>1</v>
      </c>
      <c r="C1008" t="s">
        <v>77</v>
      </c>
      <c r="D1008" t="s">
        <v>119</v>
      </c>
      <c r="E1008" t="s">
        <v>325</v>
      </c>
      <c r="F1008" t="s">
        <v>3052</v>
      </c>
      <c r="G1008" t="s">
        <v>169</v>
      </c>
      <c r="H1008" t="s">
        <v>47</v>
      </c>
      <c r="I1008" t="s">
        <v>129</v>
      </c>
      <c r="J1008" t="s">
        <v>130</v>
      </c>
      <c r="K1008" t="s">
        <v>131</v>
      </c>
      <c r="L1008" t="s">
        <v>3053</v>
      </c>
      <c r="M1008" t="s">
        <v>3054</v>
      </c>
      <c r="N1008">
        <v>0.93555555499999998</v>
      </c>
      <c r="O1008">
        <v>136</v>
      </c>
      <c r="P1008">
        <v>6274</v>
      </c>
      <c r="Q1008">
        <v>0</v>
      </c>
      <c r="R1008">
        <v>0</v>
      </c>
      <c r="S1008">
        <v>0</v>
      </c>
      <c r="T1008">
        <v>0</v>
      </c>
      <c r="U1008">
        <v>127.23555500000001</v>
      </c>
      <c r="V1008">
        <v>5869.6755519999997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2666263</v>
      </c>
      <c r="B1009">
        <v>1</v>
      </c>
      <c r="C1009" t="s">
        <v>76</v>
      </c>
      <c r="D1009" t="s">
        <v>89</v>
      </c>
      <c r="E1009" t="s">
        <v>144</v>
      </c>
      <c r="F1009" t="s">
        <v>3055</v>
      </c>
      <c r="G1009" t="s">
        <v>136</v>
      </c>
      <c r="H1009" t="s">
        <v>46</v>
      </c>
      <c r="I1009" t="s">
        <v>129</v>
      </c>
      <c r="J1009" t="s">
        <v>130</v>
      </c>
      <c r="K1009" t="s">
        <v>131</v>
      </c>
      <c r="L1009" t="s">
        <v>3056</v>
      </c>
      <c r="M1009" t="s">
        <v>3057</v>
      </c>
      <c r="N1009">
        <v>2.9497222220000001</v>
      </c>
      <c r="O1009">
        <v>0</v>
      </c>
      <c r="P1009">
        <v>9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26.547499999999999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2666262</v>
      </c>
      <c r="B1010">
        <v>1</v>
      </c>
      <c r="C1010" t="s">
        <v>76</v>
      </c>
      <c r="D1010" t="s">
        <v>97</v>
      </c>
      <c r="E1010" t="s">
        <v>144</v>
      </c>
      <c r="F1010" t="s">
        <v>3058</v>
      </c>
      <c r="G1010" t="s">
        <v>146</v>
      </c>
      <c r="H1010" t="s">
        <v>46</v>
      </c>
      <c r="I1010" t="s">
        <v>129</v>
      </c>
      <c r="J1010" t="s">
        <v>130</v>
      </c>
      <c r="K1010" t="s">
        <v>131</v>
      </c>
      <c r="L1010" t="s">
        <v>3059</v>
      </c>
      <c r="M1010" t="s">
        <v>3060</v>
      </c>
      <c r="N1010">
        <v>4.3080555550000001</v>
      </c>
      <c r="O1010">
        <v>0</v>
      </c>
      <c r="P1010">
        <v>6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25.848333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2666267</v>
      </c>
      <c r="B1011">
        <v>1</v>
      </c>
      <c r="C1011" t="s">
        <v>77</v>
      </c>
      <c r="D1011" t="s">
        <v>114</v>
      </c>
      <c r="E1011" t="s">
        <v>134</v>
      </c>
      <c r="F1011" t="s">
        <v>3061</v>
      </c>
      <c r="G1011" t="s">
        <v>240</v>
      </c>
      <c r="H1011" t="s">
        <v>46</v>
      </c>
      <c r="I1011" t="s">
        <v>129</v>
      </c>
      <c r="J1011" t="s">
        <v>130</v>
      </c>
      <c r="K1011" t="s">
        <v>131</v>
      </c>
      <c r="L1011" t="s">
        <v>3062</v>
      </c>
      <c r="M1011" t="s">
        <v>3063</v>
      </c>
      <c r="N1011">
        <v>1.3516666660000001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122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164.903333</v>
      </c>
    </row>
    <row r="1012" spans="1:26" x14ac:dyDescent="0.3">
      <c r="A1012">
        <v>2666268</v>
      </c>
      <c r="B1012">
        <v>1</v>
      </c>
      <c r="C1012" t="s">
        <v>77</v>
      </c>
      <c r="D1012" t="s">
        <v>119</v>
      </c>
      <c r="E1012" t="s">
        <v>156</v>
      </c>
      <c r="F1012" t="s">
        <v>1451</v>
      </c>
      <c r="G1012" t="s">
        <v>169</v>
      </c>
      <c r="H1012" t="s">
        <v>47</v>
      </c>
      <c r="I1012" t="s">
        <v>129</v>
      </c>
      <c r="J1012" t="s">
        <v>130</v>
      </c>
      <c r="K1012" t="s">
        <v>131</v>
      </c>
      <c r="L1012" t="s">
        <v>3064</v>
      </c>
      <c r="M1012" t="s">
        <v>3065</v>
      </c>
      <c r="N1012">
        <v>1.890833333</v>
      </c>
      <c r="O1012">
        <v>290</v>
      </c>
      <c r="P1012">
        <v>543</v>
      </c>
      <c r="Q1012">
        <v>0</v>
      </c>
      <c r="R1012">
        <v>0</v>
      </c>
      <c r="S1012">
        <v>0</v>
      </c>
      <c r="T1012">
        <v>0</v>
      </c>
      <c r="U1012">
        <v>548.34166700000003</v>
      </c>
      <c r="V1012">
        <v>1026.7225000000001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2666286</v>
      </c>
      <c r="B1013">
        <v>1</v>
      </c>
      <c r="C1013" t="s">
        <v>77</v>
      </c>
      <c r="D1013" t="s">
        <v>114</v>
      </c>
      <c r="E1013" t="s">
        <v>144</v>
      </c>
      <c r="F1013" t="s">
        <v>3066</v>
      </c>
      <c r="G1013" t="s">
        <v>136</v>
      </c>
      <c r="H1013" t="s">
        <v>46</v>
      </c>
      <c r="I1013" t="s">
        <v>129</v>
      </c>
      <c r="J1013" t="s">
        <v>130</v>
      </c>
      <c r="K1013" t="s">
        <v>131</v>
      </c>
      <c r="L1013" t="s">
        <v>3067</v>
      </c>
      <c r="M1013" t="s">
        <v>3068</v>
      </c>
      <c r="N1013">
        <v>1.5219444440000001</v>
      </c>
      <c r="O1013">
        <v>0</v>
      </c>
      <c r="P1013">
        <v>606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922.29833299999996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2666266</v>
      </c>
      <c r="B1014">
        <v>1</v>
      </c>
      <c r="C1014" t="s">
        <v>76</v>
      </c>
      <c r="D1014" t="s">
        <v>101</v>
      </c>
      <c r="E1014" t="s">
        <v>172</v>
      </c>
      <c r="F1014" t="s">
        <v>3069</v>
      </c>
      <c r="G1014" t="s">
        <v>306</v>
      </c>
      <c r="H1014" t="s">
        <v>46</v>
      </c>
      <c r="I1014" t="s">
        <v>129</v>
      </c>
      <c r="J1014" t="s">
        <v>15</v>
      </c>
      <c r="K1014" t="s">
        <v>131</v>
      </c>
      <c r="L1014" t="s">
        <v>3070</v>
      </c>
      <c r="M1014" t="s">
        <v>3071</v>
      </c>
      <c r="N1014">
        <v>1.571666666</v>
      </c>
      <c r="O1014">
        <v>0</v>
      </c>
      <c r="P1014">
        <v>48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75.44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2666282</v>
      </c>
      <c r="B1015">
        <v>1</v>
      </c>
      <c r="C1015" t="s">
        <v>76</v>
      </c>
      <c r="D1015" t="s">
        <v>106</v>
      </c>
      <c r="E1015" t="s">
        <v>210</v>
      </c>
      <c r="F1015" t="s">
        <v>3072</v>
      </c>
      <c r="G1015" t="s">
        <v>212</v>
      </c>
      <c r="H1015" t="s">
        <v>46</v>
      </c>
      <c r="I1015" t="s">
        <v>129</v>
      </c>
      <c r="J1015" t="s">
        <v>130</v>
      </c>
      <c r="K1015" t="s">
        <v>131</v>
      </c>
      <c r="L1015" t="s">
        <v>3073</v>
      </c>
      <c r="M1015" t="s">
        <v>3074</v>
      </c>
      <c r="N1015">
        <v>3.301388888</v>
      </c>
      <c r="O1015">
        <v>0</v>
      </c>
      <c r="P1015">
        <v>20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66.027777999999998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2666277</v>
      </c>
      <c r="B1016">
        <v>1</v>
      </c>
      <c r="C1016" t="s">
        <v>77</v>
      </c>
      <c r="D1016" t="s">
        <v>115</v>
      </c>
      <c r="E1016" t="s">
        <v>156</v>
      </c>
      <c r="F1016" t="s">
        <v>777</v>
      </c>
      <c r="G1016" t="s">
        <v>169</v>
      </c>
      <c r="H1016" t="s">
        <v>47</v>
      </c>
      <c r="I1016" t="s">
        <v>129</v>
      </c>
      <c r="J1016" t="s">
        <v>130</v>
      </c>
      <c r="K1016" t="s">
        <v>131</v>
      </c>
      <c r="L1016" t="s">
        <v>3075</v>
      </c>
      <c r="M1016" t="s">
        <v>3076</v>
      </c>
      <c r="N1016">
        <v>0.24</v>
      </c>
      <c r="O1016">
        <v>0</v>
      </c>
      <c r="P1016">
        <v>0</v>
      </c>
      <c r="Q1016">
        <v>34</v>
      </c>
      <c r="R1016">
        <v>739</v>
      </c>
      <c r="S1016">
        <v>76</v>
      </c>
      <c r="T1016">
        <v>874</v>
      </c>
      <c r="U1016">
        <v>0</v>
      </c>
      <c r="V1016">
        <v>0</v>
      </c>
      <c r="W1016">
        <v>8.16</v>
      </c>
      <c r="X1016">
        <v>177.36</v>
      </c>
      <c r="Y1016">
        <v>18.239999999999998</v>
      </c>
      <c r="Z1016">
        <v>209.76</v>
      </c>
    </row>
    <row r="1017" spans="1:26" x14ac:dyDescent="0.3">
      <c r="A1017">
        <v>2666274</v>
      </c>
      <c r="B1017">
        <v>1</v>
      </c>
      <c r="C1017" t="s">
        <v>77</v>
      </c>
      <c r="D1017" t="s">
        <v>114</v>
      </c>
      <c r="E1017" t="s">
        <v>144</v>
      </c>
      <c r="F1017" t="s">
        <v>3077</v>
      </c>
      <c r="G1017" t="s">
        <v>406</v>
      </c>
      <c r="H1017" t="s">
        <v>46</v>
      </c>
      <c r="I1017" t="s">
        <v>129</v>
      </c>
      <c r="J1017" t="s">
        <v>130</v>
      </c>
      <c r="K1017" t="s">
        <v>131</v>
      </c>
      <c r="L1017" t="s">
        <v>3078</v>
      </c>
      <c r="M1017" t="s">
        <v>3079</v>
      </c>
      <c r="N1017">
        <v>0.80194444399999998</v>
      </c>
      <c r="O1017">
        <v>0</v>
      </c>
      <c r="P1017">
        <v>249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199.684167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2666300</v>
      </c>
      <c r="B1018">
        <v>1</v>
      </c>
      <c r="C1018" t="s">
        <v>77</v>
      </c>
      <c r="D1018" t="s">
        <v>115</v>
      </c>
      <c r="E1018" t="s">
        <v>126</v>
      </c>
      <c r="F1018" t="s">
        <v>3080</v>
      </c>
      <c r="G1018" t="s">
        <v>128</v>
      </c>
      <c r="H1018" t="s">
        <v>47</v>
      </c>
      <c r="I1018" t="s">
        <v>129</v>
      </c>
      <c r="J1018" t="s">
        <v>130</v>
      </c>
      <c r="K1018" t="s">
        <v>131</v>
      </c>
      <c r="L1018" t="s">
        <v>3081</v>
      </c>
      <c r="M1018" t="s">
        <v>3082</v>
      </c>
      <c r="N1018">
        <v>3.8738888880000002</v>
      </c>
      <c r="O1018">
        <v>0</v>
      </c>
      <c r="P1018">
        <v>0</v>
      </c>
      <c r="Q1018">
        <v>0</v>
      </c>
      <c r="R1018">
        <v>0</v>
      </c>
      <c r="S1018">
        <v>28</v>
      </c>
      <c r="T1018">
        <v>584</v>
      </c>
      <c r="U1018">
        <v>0</v>
      </c>
      <c r="V1018">
        <v>0</v>
      </c>
      <c r="W1018">
        <v>0</v>
      </c>
      <c r="X1018">
        <v>0</v>
      </c>
      <c r="Y1018">
        <v>108.468889</v>
      </c>
      <c r="Z1018">
        <v>2262.3511109999999</v>
      </c>
    </row>
    <row r="1019" spans="1:26" x14ac:dyDescent="0.3">
      <c r="A1019">
        <v>2666275</v>
      </c>
      <c r="B1019">
        <v>1</v>
      </c>
      <c r="C1019" t="s">
        <v>77</v>
      </c>
      <c r="D1019" t="s">
        <v>119</v>
      </c>
      <c r="E1019" t="s">
        <v>152</v>
      </c>
      <c r="F1019" t="s">
        <v>3083</v>
      </c>
      <c r="G1019" t="s">
        <v>169</v>
      </c>
      <c r="H1019" t="s">
        <v>47</v>
      </c>
      <c r="I1019" t="s">
        <v>129</v>
      </c>
      <c r="J1019" t="s">
        <v>130</v>
      </c>
      <c r="K1019" t="s">
        <v>131</v>
      </c>
      <c r="L1019" t="s">
        <v>3084</v>
      </c>
      <c r="M1019" t="s">
        <v>3085</v>
      </c>
      <c r="N1019">
        <v>1.2055555549999999</v>
      </c>
      <c r="O1019">
        <v>30</v>
      </c>
      <c r="P1019">
        <v>530</v>
      </c>
      <c r="Q1019">
        <v>0</v>
      </c>
      <c r="R1019">
        <v>0</v>
      </c>
      <c r="S1019">
        <v>0</v>
      </c>
      <c r="T1019">
        <v>0</v>
      </c>
      <c r="U1019">
        <v>36.166666999999997</v>
      </c>
      <c r="V1019">
        <v>638.94444399999998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2666281</v>
      </c>
      <c r="B1020">
        <v>1</v>
      </c>
      <c r="C1020" t="s">
        <v>77</v>
      </c>
      <c r="D1020" t="s">
        <v>109</v>
      </c>
      <c r="E1020" t="s">
        <v>134</v>
      </c>
      <c r="F1020" t="s">
        <v>3086</v>
      </c>
      <c r="G1020" t="s">
        <v>406</v>
      </c>
      <c r="H1020" t="s">
        <v>46</v>
      </c>
      <c r="I1020" t="s">
        <v>129</v>
      </c>
      <c r="J1020" t="s">
        <v>130</v>
      </c>
      <c r="K1020" t="s">
        <v>131</v>
      </c>
      <c r="L1020" t="s">
        <v>3087</v>
      </c>
      <c r="M1020" t="s">
        <v>3088</v>
      </c>
      <c r="N1020">
        <v>3.0938888879999999</v>
      </c>
      <c r="O1020">
        <v>0</v>
      </c>
      <c r="P1020">
        <v>57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176.35166699999999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2666280</v>
      </c>
      <c r="B1021">
        <v>1</v>
      </c>
      <c r="C1021" t="s">
        <v>76</v>
      </c>
      <c r="D1021" t="s">
        <v>90</v>
      </c>
      <c r="E1021" t="s">
        <v>210</v>
      </c>
      <c r="F1021" t="s">
        <v>3089</v>
      </c>
      <c r="G1021" t="s">
        <v>212</v>
      </c>
      <c r="H1021" t="s">
        <v>46</v>
      </c>
      <c r="I1021" t="s">
        <v>129</v>
      </c>
      <c r="J1021" t="s">
        <v>130</v>
      </c>
      <c r="K1021" t="s">
        <v>131</v>
      </c>
      <c r="L1021" t="s">
        <v>3090</v>
      </c>
      <c r="M1021" t="s">
        <v>3091</v>
      </c>
      <c r="N1021">
        <v>1.8277777770000001</v>
      </c>
      <c r="O1021">
        <v>0</v>
      </c>
      <c r="P1021">
        <v>2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3.6555559999999998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2666288</v>
      </c>
      <c r="B1022">
        <v>1</v>
      </c>
      <c r="C1022" t="s">
        <v>77</v>
      </c>
      <c r="D1022" t="s">
        <v>115</v>
      </c>
      <c r="E1022" t="s">
        <v>144</v>
      </c>
      <c r="F1022" t="s">
        <v>3092</v>
      </c>
      <c r="G1022" t="s">
        <v>406</v>
      </c>
      <c r="H1022" t="s">
        <v>46</v>
      </c>
      <c r="I1022" t="s">
        <v>129</v>
      </c>
      <c r="J1022" t="s">
        <v>130</v>
      </c>
      <c r="K1022" t="s">
        <v>131</v>
      </c>
      <c r="L1022" t="s">
        <v>3090</v>
      </c>
      <c r="M1022" t="s">
        <v>3093</v>
      </c>
      <c r="N1022">
        <v>0.61277777700000002</v>
      </c>
      <c r="O1022">
        <v>0</v>
      </c>
      <c r="P1022">
        <v>0</v>
      </c>
      <c r="Q1022">
        <v>0</v>
      </c>
      <c r="R1022">
        <v>52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31.864443999999999</v>
      </c>
      <c r="Y1022">
        <v>0</v>
      </c>
      <c r="Z1022">
        <v>0</v>
      </c>
    </row>
    <row r="1023" spans="1:26" x14ac:dyDescent="0.3">
      <c r="A1023">
        <v>2666283</v>
      </c>
      <c r="B1023">
        <v>1</v>
      </c>
      <c r="C1023" t="s">
        <v>76</v>
      </c>
      <c r="D1023" t="s">
        <v>104</v>
      </c>
      <c r="E1023" t="s">
        <v>134</v>
      </c>
      <c r="F1023" t="s">
        <v>161</v>
      </c>
      <c r="G1023" t="s">
        <v>240</v>
      </c>
      <c r="H1023" t="s">
        <v>46</v>
      </c>
      <c r="I1023" t="s">
        <v>129</v>
      </c>
      <c r="J1023" t="s">
        <v>130</v>
      </c>
      <c r="K1023" t="s">
        <v>131</v>
      </c>
      <c r="L1023" t="s">
        <v>3094</v>
      </c>
      <c r="M1023" t="s">
        <v>3095</v>
      </c>
      <c r="N1023">
        <v>0.58444444399999995</v>
      </c>
      <c r="O1023">
        <v>0</v>
      </c>
      <c r="P1023">
        <v>0</v>
      </c>
      <c r="Q1023">
        <v>0</v>
      </c>
      <c r="R1023">
        <v>92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53.768889000000001</v>
      </c>
      <c r="Y1023">
        <v>0</v>
      </c>
      <c r="Z1023">
        <v>0</v>
      </c>
    </row>
    <row r="1024" spans="1:26" x14ac:dyDescent="0.3">
      <c r="A1024">
        <v>2666289</v>
      </c>
      <c r="B1024">
        <v>1</v>
      </c>
      <c r="C1024" t="s">
        <v>77</v>
      </c>
      <c r="D1024" t="s">
        <v>115</v>
      </c>
      <c r="E1024" t="s">
        <v>144</v>
      </c>
      <c r="F1024" t="s">
        <v>3096</v>
      </c>
      <c r="G1024" t="s">
        <v>136</v>
      </c>
      <c r="H1024" t="s">
        <v>46</v>
      </c>
      <c r="I1024" t="s">
        <v>129</v>
      </c>
      <c r="J1024" t="s">
        <v>130</v>
      </c>
      <c r="K1024" t="s">
        <v>131</v>
      </c>
      <c r="L1024" t="s">
        <v>3097</v>
      </c>
      <c r="M1024" t="s">
        <v>3098</v>
      </c>
      <c r="N1024">
        <v>2.3944444439999999</v>
      </c>
      <c r="O1024">
        <v>0</v>
      </c>
      <c r="P1024">
        <v>0</v>
      </c>
      <c r="Q1024">
        <v>0</v>
      </c>
      <c r="R1024">
        <v>143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342.40555499999999</v>
      </c>
      <c r="Y1024">
        <v>0</v>
      </c>
      <c r="Z1024">
        <v>0</v>
      </c>
    </row>
    <row r="1025" spans="1:26" x14ac:dyDescent="0.3">
      <c r="A1025">
        <v>2666284</v>
      </c>
      <c r="B1025">
        <v>1</v>
      </c>
      <c r="C1025" t="s">
        <v>77</v>
      </c>
      <c r="D1025" t="s">
        <v>121</v>
      </c>
      <c r="E1025" t="s">
        <v>156</v>
      </c>
      <c r="F1025" t="s">
        <v>3099</v>
      </c>
      <c r="G1025" t="s">
        <v>169</v>
      </c>
      <c r="H1025" t="s">
        <v>47</v>
      </c>
      <c r="I1025" t="s">
        <v>247</v>
      </c>
      <c r="J1025" t="s">
        <v>130</v>
      </c>
      <c r="K1025" t="s">
        <v>131</v>
      </c>
      <c r="L1025" t="s">
        <v>3100</v>
      </c>
      <c r="M1025" t="s">
        <v>3101</v>
      </c>
      <c r="N1025">
        <v>2.6666665999999999E-2</v>
      </c>
      <c r="O1025">
        <v>0</v>
      </c>
      <c r="P1025">
        <v>0</v>
      </c>
      <c r="Q1025">
        <v>3</v>
      </c>
      <c r="R1025">
        <v>191</v>
      </c>
      <c r="S1025">
        <v>2</v>
      </c>
      <c r="T1025">
        <v>164</v>
      </c>
      <c r="U1025">
        <v>0</v>
      </c>
      <c r="V1025">
        <v>0</v>
      </c>
      <c r="W1025">
        <v>0.08</v>
      </c>
      <c r="X1025">
        <v>5.0933330000000003</v>
      </c>
      <c r="Y1025">
        <v>5.3332999999999998E-2</v>
      </c>
      <c r="Z1025">
        <v>4.3733329999999997</v>
      </c>
    </row>
    <row r="1026" spans="1:26" x14ac:dyDescent="0.3">
      <c r="A1026">
        <v>2666285</v>
      </c>
      <c r="B1026">
        <v>1</v>
      </c>
      <c r="C1026" t="s">
        <v>77</v>
      </c>
      <c r="D1026" t="s">
        <v>120</v>
      </c>
      <c r="E1026" t="s">
        <v>152</v>
      </c>
      <c r="F1026" t="s">
        <v>3102</v>
      </c>
      <c r="G1026" t="s">
        <v>169</v>
      </c>
      <c r="H1026" t="s">
        <v>47</v>
      </c>
      <c r="I1026" t="s">
        <v>129</v>
      </c>
      <c r="J1026" t="s">
        <v>130</v>
      </c>
      <c r="K1026" t="s">
        <v>131</v>
      </c>
      <c r="L1026" t="s">
        <v>3100</v>
      </c>
      <c r="M1026" t="s">
        <v>3103</v>
      </c>
      <c r="N1026">
        <v>0.80555555499999998</v>
      </c>
      <c r="O1026">
        <v>21</v>
      </c>
      <c r="P1026">
        <v>0</v>
      </c>
      <c r="Q1026">
        <v>35</v>
      </c>
      <c r="R1026">
        <v>338</v>
      </c>
      <c r="S1026">
        <v>0</v>
      </c>
      <c r="T1026">
        <v>0</v>
      </c>
      <c r="U1026">
        <v>16.916667</v>
      </c>
      <c r="V1026">
        <v>0</v>
      </c>
      <c r="W1026">
        <v>28.194444000000001</v>
      </c>
      <c r="X1026">
        <v>272.27777800000001</v>
      </c>
      <c r="Y1026">
        <v>0</v>
      </c>
      <c r="Z1026">
        <v>0</v>
      </c>
    </row>
    <row r="1027" spans="1:26" x14ac:dyDescent="0.3">
      <c r="A1027">
        <v>2666287</v>
      </c>
      <c r="B1027">
        <v>1</v>
      </c>
      <c r="C1027" t="s">
        <v>77</v>
      </c>
      <c r="D1027" t="s">
        <v>121</v>
      </c>
      <c r="E1027" t="s">
        <v>126</v>
      </c>
      <c r="F1027" t="s">
        <v>3104</v>
      </c>
      <c r="G1027" t="s">
        <v>169</v>
      </c>
      <c r="H1027" t="s">
        <v>47</v>
      </c>
      <c r="I1027" t="s">
        <v>129</v>
      </c>
      <c r="J1027" t="s">
        <v>130</v>
      </c>
      <c r="K1027" t="s">
        <v>131</v>
      </c>
      <c r="L1027" t="s">
        <v>3105</v>
      </c>
      <c r="M1027" t="s">
        <v>3106</v>
      </c>
      <c r="N1027">
        <v>0.15</v>
      </c>
      <c r="O1027">
        <v>0</v>
      </c>
      <c r="P1027">
        <v>0</v>
      </c>
      <c r="Q1027">
        <v>3</v>
      </c>
      <c r="R1027">
        <v>0</v>
      </c>
      <c r="S1027">
        <v>2</v>
      </c>
      <c r="T1027">
        <v>164</v>
      </c>
      <c r="U1027">
        <v>0</v>
      </c>
      <c r="V1027">
        <v>0</v>
      </c>
      <c r="W1027">
        <v>0.45</v>
      </c>
      <c r="X1027">
        <v>0</v>
      </c>
      <c r="Y1027">
        <v>0.3</v>
      </c>
      <c r="Z1027">
        <v>24.6</v>
      </c>
    </row>
    <row r="1028" spans="1:26" x14ac:dyDescent="0.3">
      <c r="A1028">
        <v>2666298</v>
      </c>
      <c r="B1028">
        <v>1</v>
      </c>
      <c r="C1028" t="s">
        <v>76</v>
      </c>
      <c r="D1028" t="s">
        <v>102</v>
      </c>
      <c r="E1028" t="s">
        <v>144</v>
      </c>
      <c r="F1028" t="s">
        <v>3107</v>
      </c>
      <c r="G1028" t="s">
        <v>136</v>
      </c>
      <c r="H1028" t="s">
        <v>46</v>
      </c>
      <c r="I1028" t="s">
        <v>129</v>
      </c>
      <c r="J1028" t="s">
        <v>130</v>
      </c>
      <c r="K1028" t="s">
        <v>131</v>
      </c>
      <c r="L1028" t="s">
        <v>3108</v>
      </c>
      <c r="M1028" t="s">
        <v>3109</v>
      </c>
      <c r="N1028">
        <v>1.2424999999999999</v>
      </c>
      <c r="O1028">
        <v>0</v>
      </c>
      <c r="P1028">
        <v>11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13.6675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2666299</v>
      </c>
      <c r="B1029">
        <v>1</v>
      </c>
      <c r="C1029" t="s">
        <v>77</v>
      </c>
      <c r="D1029" t="s">
        <v>113</v>
      </c>
      <c r="E1029" t="s">
        <v>134</v>
      </c>
      <c r="F1029" t="s">
        <v>3110</v>
      </c>
      <c r="G1029" t="s">
        <v>240</v>
      </c>
      <c r="H1029" t="s">
        <v>46</v>
      </c>
      <c r="I1029" t="s">
        <v>129</v>
      </c>
      <c r="J1029" t="s">
        <v>130</v>
      </c>
      <c r="K1029" t="s">
        <v>131</v>
      </c>
      <c r="L1029" t="s">
        <v>3111</v>
      </c>
      <c r="M1029" t="s">
        <v>3112</v>
      </c>
      <c r="N1029">
        <v>1.0122222219999999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41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41.501111000000002</v>
      </c>
    </row>
    <row r="1030" spans="1:26" x14ac:dyDescent="0.3">
      <c r="A1030">
        <v>2682839</v>
      </c>
      <c r="B1030">
        <v>1</v>
      </c>
      <c r="C1030" t="s">
        <v>77</v>
      </c>
      <c r="D1030" t="s">
        <v>111</v>
      </c>
      <c r="E1030" t="s">
        <v>156</v>
      </c>
      <c r="F1030" t="s">
        <v>3113</v>
      </c>
      <c r="G1030" t="s">
        <v>169</v>
      </c>
      <c r="H1030" t="s">
        <v>47</v>
      </c>
      <c r="I1030" t="s">
        <v>129</v>
      </c>
      <c r="J1030" t="s">
        <v>130</v>
      </c>
      <c r="K1030" t="s">
        <v>131</v>
      </c>
      <c r="L1030" t="s">
        <v>3114</v>
      </c>
      <c r="M1030" t="s">
        <v>3115</v>
      </c>
      <c r="N1030">
        <v>0.261944444</v>
      </c>
      <c r="O1030">
        <v>0</v>
      </c>
      <c r="P1030">
        <v>0</v>
      </c>
      <c r="Q1030">
        <v>0</v>
      </c>
      <c r="R1030">
        <v>0</v>
      </c>
      <c r="S1030">
        <v>8</v>
      </c>
      <c r="T1030">
        <v>543</v>
      </c>
      <c r="U1030">
        <v>0</v>
      </c>
      <c r="V1030">
        <v>0</v>
      </c>
      <c r="W1030">
        <v>0</v>
      </c>
      <c r="X1030">
        <v>0</v>
      </c>
      <c r="Y1030">
        <v>2.0955560000000002</v>
      </c>
      <c r="Z1030">
        <v>142.23583300000001</v>
      </c>
    </row>
    <row r="1031" spans="1:26" x14ac:dyDescent="0.3">
      <c r="A1031">
        <v>2666294</v>
      </c>
      <c r="B1031">
        <v>1</v>
      </c>
      <c r="C1031" t="s">
        <v>77</v>
      </c>
      <c r="D1031" t="s">
        <v>124</v>
      </c>
      <c r="E1031" t="s">
        <v>126</v>
      </c>
      <c r="F1031" t="s">
        <v>3116</v>
      </c>
      <c r="G1031" t="s">
        <v>169</v>
      </c>
      <c r="H1031" t="s">
        <v>47</v>
      </c>
      <c r="I1031" t="s">
        <v>129</v>
      </c>
      <c r="J1031" t="s">
        <v>130</v>
      </c>
      <c r="K1031" t="s">
        <v>131</v>
      </c>
      <c r="L1031" t="s">
        <v>3117</v>
      </c>
      <c r="M1031" t="s">
        <v>3118</v>
      </c>
      <c r="N1031">
        <v>1.8872222219999999</v>
      </c>
      <c r="O1031">
        <v>24</v>
      </c>
      <c r="P1031">
        <v>209</v>
      </c>
      <c r="Q1031">
        <v>0</v>
      </c>
      <c r="R1031">
        <v>0</v>
      </c>
      <c r="S1031">
        <v>0</v>
      </c>
      <c r="T1031">
        <v>0</v>
      </c>
      <c r="U1031">
        <v>45.293332999999997</v>
      </c>
      <c r="V1031">
        <v>394.42944399999999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2666297</v>
      </c>
      <c r="B1032">
        <v>1</v>
      </c>
      <c r="C1032" t="s">
        <v>77</v>
      </c>
      <c r="D1032" t="s">
        <v>123</v>
      </c>
      <c r="E1032" t="s">
        <v>144</v>
      </c>
      <c r="F1032" t="s">
        <v>3119</v>
      </c>
      <c r="G1032" t="s">
        <v>136</v>
      </c>
      <c r="H1032" t="s">
        <v>46</v>
      </c>
      <c r="I1032" t="s">
        <v>129</v>
      </c>
      <c r="J1032" t="s">
        <v>130</v>
      </c>
      <c r="K1032" t="s">
        <v>131</v>
      </c>
      <c r="L1032" t="s">
        <v>3120</v>
      </c>
      <c r="M1032" t="s">
        <v>3121</v>
      </c>
      <c r="N1032">
        <v>0.61444444399999998</v>
      </c>
      <c r="O1032">
        <v>0</v>
      </c>
      <c r="P1032">
        <v>50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30.722221999999999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2666304</v>
      </c>
      <c r="B1033">
        <v>1</v>
      </c>
      <c r="C1033" t="s">
        <v>77</v>
      </c>
      <c r="D1033" t="s">
        <v>108</v>
      </c>
      <c r="E1033" t="s">
        <v>152</v>
      </c>
      <c r="F1033" t="s">
        <v>3122</v>
      </c>
      <c r="G1033" t="s">
        <v>169</v>
      </c>
      <c r="H1033" t="s">
        <v>47</v>
      </c>
      <c r="I1033" t="s">
        <v>129</v>
      </c>
      <c r="J1033" t="s">
        <v>130</v>
      </c>
      <c r="K1033" t="s">
        <v>131</v>
      </c>
      <c r="L1033" t="s">
        <v>3123</v>
      </c>
      <c r="M1033" t="s">
        <v>3124</v>
      </c>
      <c r="N1033">
        <v>0.61666666599999997</v>
      </c>
      <c r="O1033">
        <v>0</v>
      </c>
      <c r="P1033">
        <v>0</v>
      </c>
      <c r="Q1033">
        <v>9</v>
      </c>
      <c r="R1033">
        <v>489</v>
      </c>
      <c r="S1033">
        <v>0</v>
      </c>
      <c r="T1033">
        <v>0</v>
      </c>
      <c r="U1033">
        <v>0</v>
      </c>
      <c r="V1033">
        <v>0</v>
      </c>
      <c r="W1033">
        <v>5.55</v>
      </c>
      <c r="X1033">
        <v>301.55</v>
      </c>
      <c r="Y1033">
        <v>0</v>
      </c>
      <c r="Z1033">
        <v>0</v>
      </c>
    </row>
    <row r="1034" spans="1:26" x14ac:dyDescent="0.3">
      <c r="A1034">
        <v>2666301</v>
      </c>
      <c r="B1034">
        <v>1</v>
      </c>
      <c r="C1034" t="s">
        <v>77</v>
      </c>
      <c r="D1034" t="s">
        <v>108</v>
      </c>
      <c r="E1034" t="s">
        <v>152</v>
      </c>
      <c r="F1034" t="s">
        <v>1823</v>
      </c>
      <c r="G1034" t="s">
        <v>146</v>
      </c>
      <c r="H1034" t="s">
        <v>47</v>
      </c>
      <c r="I1034" t="s">
        <v>129</v>
      </c>
      <c r="J1034" t="s">
        <v>130</v>
      </c>
      <c r="K1034" t="s">
        <v>131</v>
      </c>
      <c r="L1034" t="s">
        <v>3125</v>
      </c>
      <c r="M1034" t="s">
        <v>3126</v>
      </c>
      <c r="N1034">
        <v>0.948333333</v>
      </c>
      <c r="O1034">
        <v>0</v>
      </c>
      <c r="P1034">
        <v>0</v>
      </c>
      <c r="Q1034">
        <v>28</v>
      </c>
      <c r="R1034">
        <v>6</v>
      </c>
      <c r="S1034">
        <v>7</v>
      </c>
      <c r="T1034">
        <v>18</v>
      </c>
      <c r="U1034">
        <v>0</v>
      </c>
      <c r="V1034">
        <v>0</v>
      </c>
      <c r="W1034">
        <v>26.553332999999999</v>
      </c>
      <c r="X1034">
        <v>5.69</v>
      </c>
      <c r="Y1034">
        <v>6.6383330000000003</v>
      </c>
      <c r="Z1034">
        <v>17.07</v>
      </c>
    </row>
    <row r="1035" spans="1:26" x14ac:dyDescent="0.3">
      <c r="A1035">
        <v>2666308</v>
      </c>
      <c r="B1035">
        <v>1</v>
      </c>
      <c r="C1035" t="s">
        <v>76</v>
      </c>
      <c r="D1035" t="s">
        <v>98</v>
      </c>
      <c r="E1035" t="s">
        <v>134</v>
      </c>
      <c r="F1035" t="s">
        <v>2958</v>
      </c>
      <c r="G1035" t="s">
        <v>162</v>
      </c>
      <c r="H1035" t="s">
        <v>46</v>
      </c>
      <c r="I1035" t="s">
        <v>129</v>
      </c>
      <c r="J1035" t="s">
        <v>130</v>
      </c>
      <c r="K1035" t="s">
        <v>131</v>
      </c>
      <c r="L1035" t="s">
        <v>3127</v>
      </c>
      <c r="M1035" t="s">
        <v>3128</v>
      </c>
      <c r="N1035">
        <v>0.59888888799999995</v>
      </c>
      <c r="O1035">
        <v>0</v>
      </c>
      <c r="P1035">
        <v>0</v>
      </c>
      <c r="Q1035">
        <v>0</v>
      </c>
      <c r="R1035">
        <v>63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37.729999999999997</v>
      </c>
      <c r="Y1035">
        <v>0</v>
      </c>
      <c r="Z1035">
        <v>0</v>
      </c>
    </row>
    <row r="1036" spans="1:26" x14ac:dyDescent="0.3">
      <c r="A1036">
        <v>2666305</v>
      </c>
      <c r="B1036">
        <v>1</v>
      </c>
      <c r="C1036" t="s">
        <v>77</v>
      </c>
      <c r="D1036" t="s">
        <v>119</v>
      </c>
      <c r="E1036" t="s">
        <v>152</v>
      </c>
      <c r="F1036" t="s">
        <v>3129</v>
      </c>
      <c r="G1036" t="s">
        <v>169</v>
      </c>
      <c r="H1036" t="s">
        <v>47</v>
      </c>
      <c r="I1036" t="s">
        <v>129</v>
      </c>
      <c r="J1036" t="s">
        <v>130</v>
      </c>
      <c r="K1036" t="s">
        <v>131</v>
      </c>
      <c r="L1036" t="s">
        <v>3130</v>
      </c>
      <c r="M1036" t="s">
        <v>3131</v>
      </c>
      <c r="N1036">
        <v>3.9072222220000001</v>
      </c>
      <c r="O1036">
        <v>7</v>
      </c>
      <c r="P1036">
        <v>14</v>
      </c>
      <c r="Q1036">
        <v>0</v>
      </c>
      <c r="R1036">
        <v>0</v>
      </c>
      <c r="S1036">
        <v>0</v>
      </c>
      <c r="T1036">
        <v>0</v>
      </c>
      <c r="U1036">
        <v>27.350556000000001</v>
      </c>
      <c r="V1036">
        <v>54.701110999999997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2666323</v>
      </c>
      <c r="B1037">
        <v>1</v>
      </c>
      <c r="C1037" t="s">
        <v>77</v>
      </c>
      <c r="D1037" t="s">
        <v>114</v>
      </c>
      <c r="E1037" t="s">
        <v>156</v>
      </c>
      <c r="F1037" t="s">
        <v>3132</v>
      </c>
      <c r="G1037" t="s">
        <v>169</v>
      </c>
      <c r="H1037" t="s">
        <v>47</v>
      </c>
      <c r="I1037" t="s">
        <v>129</v>
      </c>
      <c r="J1037" t="s">
        <v>130</v>
      </c>
      <c r="K1037" t="s">
        <v>131</v>
      </c>
      <c r="L1037" t="s">
        <v>3133</v>
      </c>
      <c r="M1037" t="s">
        <v>3134</v>
      </c>
      <c r="N1037">
        <v>1.426111111</v>
      </c>
      <c r="O1037">
        <v>0</v>
      </c>
      <c r="P1037">
        <v>0</v>
      </c>
      <c r="Q1037">
        <v>0</v>
      </c>
      <c r="R1037">
        <v>0</v>
      </c>
      <c r="S1037">
        <v>22</v>
      </c>
      <c r="T1037">
        <v>448</v>
      </c>
      <c r="U1037">
        <v>0</v>
      </c>
      <c r="V1037">
        <v>0</v>
      </c>
      <c r="W1037">
        <v>0</v>
      </c>
      <c r="X1037">
        <v>0</v>
      </c>
      <c r="Y1037">
        <v>31.374444</v>
      </c>
      <c r="Z1037">
        <v>638.89777800000002</v>
      </c>
    </row>
    <row r="1038" spans="1:26" x14ac:dyDescent="0.3">
      <c r="A1038">
        <v>2666309</v>
      </c>
      <c r="B1038">
        <v>1</v>
      </c>
      <c r="C1038" t="s">
        <v>77</v>
      </c>
      <c r="D1038" t="s">
        <v>124</v>
      </c>
      <c r="E1038" t="s">
        <v>210</v>
      </c>
      <c r="F1038" t="s">
        <v>3135</v>
      </c>
      <c r="G1038" t="s">
        <v>627</v>
      </c>
      <c r="H1038" t="s">
        <v>46</v>
      </c>
      <c r="I1038" t="s">
        <v>129</v>
      </c>
      <c r="J1038" t="s">
        <v>130</v>
      </c>
      <c r="K1038" t="s">
        <v>131</v>
      </c>
      <c r="L1038" t="s">
        <v>3136</v>
      </c>
      <c r="M1038" t="s">
        <v>3137</v>
      </c>
      <c r="N1038">
        <v>2.7197222220000001</v>
      </c>
      <c r="O1038">
        <v>0</v>
      </c>
      <c r="P1038">
        <v>4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10.878888999999999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2666310</v>
      </c>
      <c r="B1039">
        <v>1</v>
      </c>
      <c r="C1039" t="s">
        <v>77</v>
      </c>
      <c r="D1039" t="s">
        <v>123</v>
      </c>
      <c r="E1039" t="s">
        <v>126</v>
      </c>
      <c r="F1039" t="s">
        <v>3138</v>
      </c>
      <c r="G1039" t="s">
        <v>158</v>
      </c>
      <c r="H1039" t="s">
        <v>47</v>
      </c>
      <c r="I1039" t="s">
        <v>129</v>
      </c>
      <c r="J1039" t="s">
        <v>130</v>
      </c>
      <c r="K1039" t="s">
        <v>131</v>
      </c>
      <c r="L1039" t="s">
        <v>3139</v>
      </c>
      <c r="M1039" t="s">
        <v>3140</v>
      </c>
      <c r="N1039">
        <v>3.4766666659999999</v>
      </c>
      <c r="O1039">
        <v>0</v>
      </c>
      <c r="P1039">
        <v>153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531.92999999999995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2666311</v>
      </c>
      <c r="B1040">
        <v>1</v>
      </c>
      <c r="C1040" t="s">
        <v>76</v>
      </c>
      <c r="D1040" t="s">
        <v>94</v>
      </c>
      <c r="E1040" t="s">
        <v>156</v>
      </c>
      <c r="F1040" t="s">
        <v>3141</v>
      </c>
      <c r="G1040" t="s">
        <v>169</v>
      </c>
      <c r="H1040" t="s">
        <v>47</v>
      </c>
      <c r="I1040" t="s">
        <v>247</v>
      </c>
      <c r="J1040" t="s">
        <v>130</v>
      </c>
      <c r="K1040" t="s">
        <v>131</v>
      </c>
      <c r="L1040" t="s">
        <v>3142</v>
      </c>
      <c r="M1040" t="s">
        <v>3143</v>
      </c>
      <c r="N1040">
        <v>1.666666E-3</v>
      </c>
      <c r="O1040">
        <v>8</v>
      </c>
      <c r="P1040">
        <v>1671</v>
      </c>
      <c r="Q1040">
        <v>1</v>
      </c>
      <c r="R1040">
        <v>205</v>
      </c>
      <c r="S1040">
        <v>0</v>
      </c>
      <c r="T1040">
        <v>0</v>
      </c>
      <c r="U1040">
        <v>1.3332999999999999E-2</v>
      </c>
      <c r="V1040">
        <v>2.784999</v>
      </c>
      <c r="W1040">
        <v>1.6670000000000001E-3</v>
      </c>
      <c r="X1040">
        <v>0.341667</v>
      </c>
      <c r="Y1040">
        <v>0</v>
      </c>
      <c r="Z1040">
        <v>0</v>
      </c>
    </row>
    <row r="1041" spans="1:26" x14ac:dyDescent="0.3">
      <c r="A1041">
        <v>2666313</v>
      </c>
      <c r="B1041">
        <v>1</v>
      </c>
      <c r="C1041" t="s">
        <v>77</v>
      </c>
      <c r="D1041" t="s">
        <v>109</v>
      </c>
      <c r="E1041" t="s">
        <v>156</v>
      </c>
      <c r="F1041" t="s">
        <v>3144</v>
      </c>
      <c r="G1041" t="s">
        <v>169</v>
      </c>
      <c r="H1041" t="s">
        <v>47</v>
      </c>
      <c r="I1041" t="s">
        <v>129</v>
      </c>
      <c r="J1041" t="s">
        <v>130</v>
      </c>
      <c r="K1041" t="s">
        <v>131</v>
      </c>
      <c r="L1041" t="s">
        <v>3145</v>
      </c>
      <c r="M1041" t="s">
        <v>3146</v>
      </c>
      <c r="N1041">
        <v>0.53611111099999997</v>
      </c>
      <c r="O1041">
        <v>43</v>
      </c>
      <c r="P1041">
        <v>1603</v>
      </c>
      <c r="Q1041">
        <v>0</v>
      </c>
      <c r="R1041">
        <v>0</v>
      </c>
      <c r="S1041">
        <v>2</v>
      </c>
      <c r="T1041">
        <v>276</v>
      </c>
      <c r="U1041">
        <v>23.052778</v>
      </c>
      <c r="V1041">
        <v>859.38611100000003</v>
      </c>
      <c r="W1041">
        <v>0</v>
      </c>
      <c r="X1041">
        <v>0</v>
      </c>
      <c r="Y1041">
        <v>1.072222</v>
      </c>
      <c r="Z1041">
        <v>147.966667</v>
      </c>
    </row>
    <row r="1042" spans="1:26" x14ac:dyDescent="0.3">
      <c r="A1042">
        <v>2666324</v>
      </c>
      <c r="B1042">
        <v>1</v>
      </c>
      <c r="C1042" t="s">
        <v>77</v>
      </c>
      <c r="D1042" t="s">
        <v>111</v>
      </c>
      <c r="E1042" t="s">
        <v>126</v>
      </c>
      <c r="F1042" t="s">
        <v>3147</v>
      </c>
      <c r="G1042" t="s">
        <v>146</v>
      </c>
      <c r="H1042" t="s">
        <v>47</v>
      </c>
      <c r="I1042" t="s">
        <v>129</v>
      </c>
      <c r="J1042" t="s">
        <v>130</v>
      </c>
      <c r="K1042" t="s">
        <v>131</v>
      </c>
      <c r="L1042" t="s">
        <v>3148</v>
      </c>
      <c r="M1042" t="s">
        <v>2896</v>
      </c>
      <c r="N1042">
        <v>0.13055555499999999</v>
      </c>
      <c r="O1042">
        <v>0</v>
      </c>
      <c r="P1042">
        <v>0</v>
      </c>
      <c r="Q1042">
        <v>6</v>
      </c>
      <c r="R1042">
        <v>347</v>
      </c>
      <c r="S1042">
        <v>5</v>
      </c>
      <c r="T1042">
        <v>182</v>
      </c>
      <c r="U1042">
        <v>0</v>
      </c>
      <c r="V1042">
        <v>0</v>
      </c>
      <c r="W1042">
        <v>0.78333299999999995</v>
      </c>
      <c r="X1042">
        <v>45.302778000000004</v>
      </c>
      <c r="Y1042">
        <v>0.65277799999999997</v>
      </c>
      <c r="Z1042">
        <v>23.761111</v>
      </c>
    </row>
    <row r="1043" spans="1:26" x14ac:dyDescent="0.3">
      <c r="A1043">
        <v>2666317</v>
      </c>
      <c r="B1043">
        <v>1</v>
      </c>
      <c r="C1043" t="s">
        <v>77</v>
      </c>
      <c r="D1043" t="s">
        <v>108</v>
      </c>
      <c r="E1043" t="s">
        <v>325</v>
      </c>
      <c r="F1043" t="s">
        <v>3149</v>
      </c>
      <c r="G1043" t="s">
        <v>169</v>
      </c>
      <c r="H1043" t="s">
        <v>47</v>
      </c>
      <c r="I1043" t="s">
        <v>129</v>
      </c>
      <c r="J1043" t="s">
        <v>130</v>
      </c>
      <c r="K1043" t="s">
        <v>131</v>
      </c>
      <c r="L1043" t="s">
        <v>3150</v>
      </c>
      <c r="M1043" t="s">
        <v>3151</v>
      </c>
      <c r="N1043">
        <v>0.81222222200000005</v>
      </c>
      <c r="O1043">
        <v>354</v>
      </c>
      <c r="P1043">
        <v>8397</v>
      </c>
      <c r="Q1043">
        <v>238</v>
      </c>
      <c r="R1043">
        <v>2064</v>
      </c>
      <c r="S1043">
        <v>306</v>
      </c>
      <c r="T1043">
        <v>2944</v>
      </c>
      <c r="U1043">
        <v>287.52666699999997</v>
      </c>
      <c r="V1043">
        <v>6820.2299979999998</v>
      </c>
      <c r="W1043">
        <v>193.30888899999999</v>
      </c>
      <c r="X1043">
        <v>1676.4266660000001</v>
      </c>
      <c r="Y1043">
        <v>248.54</v>
      </c>
      <c r="Z1043">
        <v>2391.1822219999999</v>
      </c>
    </row>
    <row r="1044" spans="1:26" x14ac:dyDescent="0.3">
      <c r="A1044">
        <v>2666288</v>
      </c>
      <c r="B1044">
        <v>2</v>
      </c>
      <c r="C1044" t="s">
        <v>77</v>
      </c>
      <c r="D1044" t="s">
        <v>115</v>
      </c>
      <c r="E1044" t="s">
        <v>134</v>
      </c>
      <c r="F1044" t="s">
        <v>3152</v>
      </c>
      <c r="G1044" t="s">
        <v>406</v>
      </c>
      <c r="H1044" t="s">
        <v>46</v>
      </c>
      <c r="I1044" t="s">
        <v>129</v>
      </c>
      <c r="J1044" t="s">
        <v>130</v>
      </c>
      <c r="K1044" t="s">
        <v>131</v>
      </c>
      <c r="L1044" t="s">
        <v>3093</v>
      </c>
      <c r="M1044" t="s">
        <v>3153</v>
      </c>
      <c r="N1044">
        <v>0.95166666600000005</v>
      </c>
      <c r="O1044">
        <v>0</v>
      </c>
      <c r="P1044">
        <v>0</v>
      </c>
      <c r="Q1044">
        <v>0</v>
      </c>
      <c r="R1044">
        <v>129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122.765</v>
      </c>
      <c r="Y1044">
        <v>0</v>
      </c>
      <c r="Z1044">
        <v>0</v>
      </c>
    </row>
    <row r="1045" spans="1:26" x14ac:dyDescent="0.3">
      <c r="A1045">
        <v>2666321</v>
      </c>
      <c r="B1045">
        <v>1</v>
      </c>
      <c r="C1045" t="s">
        <v>77</v>
      </c>
      <c r="D1045" t="s">
        <v>122</v>
      </c>
      <c r="E1045" t="s">
        <v>156</v>
      </c>
      <c r="F1045" t="s">
        <v>3154</v>
      </c>
      <c r="G1045" t="s">
        <v>169</v>
      </c>
      <c r="H1045" t="s">
        <v>47</v>
      </c>
      <c r="I1045" t="s">
        <v>129</v>
      </c>
      <c r="J1045" t="s">
        <v>130</v>
      </c>
      <c r="K1045" t="s">
        <v>131</v>
      </c>
      <c r="L1045" t="s">
        <v>3155</v>
      </c>
      <c r="M1045" t="s">
        <v>3156</v>
      </c>
      <c r="N1045">
        <v>0.49361111099999999</v>
      </c>
      <c r="O1045">
        <v>0</v>
      </c>
      <c r="P1045">
        <v>0</v>
      </c>
      <c r="Q1045">
        <v>5</v>
      </c>
      <c r="R1045">
        <v>11</v>
      </c>
      <c r="S1045">
        <v>30</v>
      </c>
      <c r="T1045">
        <v>903</v>
      </c>
      <c r="U1045">
        <v>0</v>
      </c>
      <c r="V1045">
        <v>0</v>
      </c>
      <c r="W1045">
        <v>2.4680559999999998</v>
      </c>
      <c r="X1045">
        <v>5.4297219999999999</v>
      </c>
      <c r="Y1045">
        <v>14.808332999999999</v>
      </c>
      <c r="Z1045">
        <v>445.73083300000002</v>
      </c>
    </row>
    <row r="1046" spans="1:26" x14ac:dyDescent="0.3">
      <c r="A1046">
        <v>2666330</v>
      </c>
      <c r="B1046">
        <v>1</v>
      </c>
      <c r="C1046" t="s">
        <v>77</v>
      </c>
      <c r="D1046" t="s">
        <v>108</v>
      </c>
      <c r="E1046" t="s">
        <v>325</v>
      </c>
      <c r="F1046" t="s">
        <v>3157</v>
      </c>
      <c r="G1046" t="s">
        <v>169</v>
      </c>
      <c r="H1046" t="s">
        <v>47</v>
      </c>
      <c r="I1046" t="s">
        <v>129</v>
      </c>
      <c r="J1046" t="s">
        <v>130</v>
      </c>
      <c r="K1046" t="s">
        <v>131</v>
      </c>
      <c r="L1046" t="s">
        <v>3158</v>
      </c>
      <c r="M1046" t="s">
        <v>3159</v>
      </c>
      <c r="N1046">
        <v>1.6883333330000001</v>
      </c>
      <c r="O1046">
        <v>0</v>
      </c>
      <c r="P1046">
        <v>0</v>
      </c>
      <c r="Q1046">
        <v>76</v>
      </c>
      <c r="R1046">
        <v>11686</v>
      </c>
      <c r="S1046">
        <v>97</v>
      </c>
      <c r="T1046">
        <v>11848</v>
      </c>
      <c r="U1046">
        <v>0</v>
      </c>
      <c r="V1046">
        <v>0</v>
      </c>
      <c r="W1046">
        <v>128.313333</v>
      </c>
      <c r="X1046">
        <v>19729.863329</v>
      </c>
      <c r="Y1046">
        <v>163.76833300000001</v>
      </c>
      <c r="Z1046">
        <v>20003.373328999998</v>
      </c>
    </row>
    <row r="1047" spans="1:26" x14ac:dyDescent="0.3">
      <c r="A1047">
        <v>2666331</v>
      </c>
      <c r="B1047">
        <v>1</v>
      </c>
      <c r="C1047" t="s">
        <v>76</v>
      </c>
      <c r="D1047" t="s">
        <v>99</v>
      </c>
      <c r="E1047" t="s">
        <v>210</v>
      </c>
      <c r="F1047" t="s">
        <v>3160</v>
      </c>
      <c r="G1047" t="s">
        <v>627</v>
      </c>
      <c r="H1047" t="s">
        <v>46</v>
      </c>
      <c r="I1047" t="s">
        <v>129</v>
      </c>
      <c r="J1047" t="s">
        <v>130</v>
      </c>
      <c r="K1047" t="s">
        <v>131</v>
      </c>
      <c r="L1047" t="s">
        <v>3161</v>
      </c>
      <c r="M1047" t="s">
        <v>3162</v>
      </c>
      <c r="N1047">
        <v>2.0794444439999999</v>
      </c>
      <c r="O1047">
        <v>0</v>
      </c>
      <c r="P1047">
        <v>22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45.747777999999997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2666334</v>
      </c>
      <c r="B1048">
        <v>1</v>
      </c>
      <c r="C1048" t="s">
        <v>76</v>
      </c>
      <c r="D1048" t="s">
        <v>97</v>
      </c>
      <c r="E1048" t="s">
        <v>144</v>
      </c>
      <c r="F1048" t="s">
        <v>3163</v>
      </c>
      <c r="G1048" t="s">
        <v>146</v>
      </c>
      <c r="H1048" t="s">
        <v>46</v>
      </c>
      <c r="I1048" t="s">
        <v>129</v>
      </c>
      <c r="J1048" t="s">
        <v>130</v>
      </c>
      <c r="K1048" t="s">
        <v>131</v>
      </c>
      <c r="L1048" t="s">
        <v>3164</v>
      </c>
      <c r="M1048" t="s">
        <v>3165</v>
      </c>
      <c r="N1048">
        <v>0.76388888799999999</v>
      </c>
      <c r="O1048">
        <v>0</v>
      </c>
      <c r="P1048">
        <v>112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85.555554999999998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2666343</v>
      </c>
      <c r="B1049">
        <v>1</v>
      </c>
      <c r="C1049" t="s">
        <v>77</v>
      </c>
      <c r="D1049" t="s">
        <v>117</v>
      </c>
      <c r="E1049" t="s">
        <v>126</v>
      </c>
      <c r="F1049" t="s">
        <v>3166</v>
      </c>
      <c r="G1049" t="s">
        <v>169</v>
      </c>
      <c r="H1049" t="s">
        <v>47</v>
      </c>
      <c r="I1049" t="s">
        <v>129</v>
      </c>
      <c r="J1049" t="s">
        <v>130</v>
      </c>
      <c r="K1049" t="s">
        <v>131</v>
      </c>
      <c r="L1049" t="s">
        <v>3167</v>
      </c>
      <c r="M1049" t="s">
        <v>3168</v>
      </c>
      <c r="N1049">
        <v>0.59361111099999997</v>
      </c>
      <c r="O1049">
        <v>0</v>
      </c>
      <c r="P1049">
        <v>0</v>
      </c>
      <c r="Q1049">
        <v>3</v>
      </c>
      <c r="R1049">
        <v>1450</v>
      </c>
      <c r="S1049">
        <v>0</v>
      </c>
      <c r="T1049">
        <v>0</v>
      </c>
      <c r="U1049">
        <v>0</v>
      </c>
      <c r="V1049">
        <v>0</v>
      </c>
      <c r="W1049">
        <v>1.7808330000000001</v>
      </c>
      <c r="X1049">
        <v>860.73611100000005</v>
      </c>
      <c r="Y1049">
        <v>0</v>
      </c>
      <c r="Z1049">
        <v>0</v>
      </c>
    </row>
    <row r="1050" spans="1:26" x14ac:dyDescent="0.3">
      <c r="A1050">
        <v>2666335</v>
      </c>
      <c r="B1050">
        <v>1</v>
      </c>
      <c r="C1050" t="s">
        <v>76</v>
      </c>
      <c r="D1050" t="s">
        <v>91</v>
      </c>
      <c r="E1050" t="s">
        <v>144</v>
      </c>
      <c r="F1050" t="s">
        <v>3169</v>
      </c>
      <c r="G1050" t="s">
        <v>146</v>
      </c>
      <c r="H1050" t="s">
        <v>46</v>
      </c>
      <c r="I1050" t="s">
        <v>129</v>
      </c>
      <c r="J1050" t="s">
        <v>130</v>
      </c>
      <c r="K1050" t="s">
        <v>131</v>
      </c>
      <c r="L1050" t="s">
        <v>3170</v>
      </c>
      <c r="M1050" t="s">
        <v>3171</v>
      </c>
      <c r="N1050">
        <v>0.83972222200000002</v>
      </c>
      <c r="O1050">
        <v>0</v>
      </c>
      <c r="P1050">
        <v>37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31.069721999999999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2666337</v>
      </c>
      <c r="B1051">
        <v>1</v>
      </c>
      <c r="C1051" t="s">
        <v>77</v>
      </c>
      <c r="D1051" t="s">
        <v>108</v>
      </c>
      <c r="E1051" t="s">
        <v>156</v>
      </c>
      <c r="F1051" t="s">
        <v>3172</v>
      </c>
      <c r="G1051" t="s">
        <v>169</v>
      </c>
      <c r="H1051" t="s">
        <v>47</v>
      </c>
      <c r="I1051" t="s">
        <v>247</v>
      </c>
      <c r="J1051" t="s">
        <v>130</v>
      </c>
      <c r="K1051" t="s">
        <v>131</v>
      </c>
      <c r="L1051" t="s">
        <v>3173</v>
      </c>
      <c r="M1051" t="s">
        <v>3174</v>
      </c>
      <c r="N1051">
        <v>6.9444440000000001E-3</v>
      </c>
      <c r="O1051">
        <v>11</v>
      </c>
      <c r="P1051">
        <v>329</v>
      </c>
      <c r="Q1051">
        <v>0</v>
      </c>
      <c r="R1051">
        <v>0</v>
      </c>
      <c r="S1051">
        <v>0</v>
      </c>
      <c r="T1051">
        <v>0</v>
      </c>
      <c r="U1051">
        <v>7.6388999999999999E-2</v>
      </c>
      <c r="V1051">
        <v>2.2847219999999999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2666348</v>
      </c>
      <c r="B1052">
        <v>1</v>
      </c>
      <c r="C1052" t="s">
        <v>77</v>
      </c>
      <c r="D1052" t="s">
        <v>113</v>
      </c>
      <c r="E1052" t="s">
        <v>126</v>
      </c>
      <c r="F1052" t="s">
        <v>3175</v>
      </c>
      <c r="G1052" t="s">
        <v>169</v>
      </c>
      <c r="H1052" t="s">
        <v>47</v>
      </c>
      <c r="I1052" t="s">
        <v>129</v>
      </c>
      <c r="J1052" t="s">
        <v>130</v>
      </c>
      <c r="K1052" t="s">
        <v>131</v>
      </c>
      <c r="L1052" t="s">
        <v>3176</v>
      </c>
      <c r="M1052" t="s">
        <v>3177</v>
      </c>
      <c r="N1052">
        <v>0.92694444399999998</v>
      </c>
      <c r="O1052">
        <v>0</v>
      </c>
      <c r="P1052">
        <v>0</v>
      </c>
      <c r="Q1052">
        <v>1</v>
      </c>
      <c r="R1052">
        <v>0</v>
      </c>
      <c r="S1052">
        <v>3</v>
      </c>
      <c r="T1052">
        <v>80</v>
      </c>
      <c r="U1052">
        <v>0</v>
      </c>
      <c r="V1052">
        <v>0</v>
      </c>
      <c r="W1052">
        <v>0.92694399999999999</v>
      </c>
      <c r="X1052">
        <v>0</v>
      </c>
      <c r="Y1052">
        <v>2.7808329999999999</v>
      </c>
      <c r="Z1052">
        <v>74.155556000000004</v>
      </c>
    </row>
    <row r="1053" spans="1:26" x14ac:dyDescent="0.3">
      <c r="A1053">
        <v>2666339</v>
      </c>
      <c r="B1053">
        <v>1</v>
      </c>
      <c r="C1053" t="s">
        <v>76</v>
      </c>
      <c r="D1053" t="s">
        <v>106</v>
      </c>
      <c r="E1053" t="s">
        <v>126</v>
      </c>
      <c r="F1053" t="s">
        <v>3178</v>
      </c>
      <c r="G1053" t="s">
        <v>146</v>
      </c>
      <c r="H1053" t="s">
        <v>47</v>
      </c>
      <c r="I1053" t="s">
        <v>129</v>
      </c>
      <c r="J1053" t="s">
        <v>130</v>
      </c>
      <c r="K1053" t="s">
        <v>131</v>
      </c>
      <c r="L1053" t="s">
        <v>3179</v>
      </c>
      <c r="M1053" t="s">
        <v>3180</v>
      </c>
      <c r="N1053">
        <v>0.16666666599999999</v>
      </c>
      <c r="O1053">
        <v>0</v>
      </c>
      <c r="P1053">
        <v>683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113.833333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2666340</v>
      </c>
      <c r="B1054">
        <v>1</v>
      </c>
      <c r="C1054" t="s">
        <v>77</v>
      </c>
      <c r="D1054" t="s">
        <v>119</v>
      </c>
      <c r="E1054" t="s">
        <v>144</v>
      </c>
      <c r="F1054" t="s">
        <v>3181</v>
      </c>
      <c r="G1054" t="s">
        <v>136</v>
      </c>
      <c r="H1054" t="s">
        <v>46</v>
      </c>
      <c r="I1054" t="s">
        <v>129</v>
      </c>
      <c r="J1054" t="s">
        <v>130</v>
      </c>
      <c r="K1054" t="s">
        <v>131</v>
      </c>
      <c r="L1054" t="s">
        <v>3182</v>
      </c>
      <c r="M1054" t="s">
        <v>3183</v>
      </c>
      <c r="N1054">
        <v>0.96583333299999996</v>
      </c>
      <c r="O1054">
        <v>0</v>
      </c>
      <c r="P1054">
        <v>8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7.726667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2666353</v>
      </c>
      <c r="B1055">
        <v>1</v>
      </c>
      <c r="C1055" t="s">
        <v>77</v>
      </c>
      <c r="D1055" t="s">
        <v>114</v>
      </c>
      <c r="E1055" t="s">
        <v>144</v>
      </c>
      <c r="F1055" t="s">
        <v>3184</v>
      </c>
      <c r="G1055" t="s">
        <v>136</v>
      </c>
      <c r="H1055" t="s">
        <v>46</v>
      </c>
      <c r="I1055" t="s">
        <v>129</v>
      </c>
      <c r="J1055" t="s">
        <v>130</v>
      </c>
      <c r="K1055" t="s">
        <v>131</v>
      </c>
      <c r="L1055" t="s">
        <v>3185</v>
      </c>
      <c r="M1055" t="s">
        <v>3186</v>
      </c>
      <c r="N1055">
        <v>1.678055555</v>
      </c>
      <c r="O1055">
        <v>0</v>
      </c>
      <c r="P1055">
        <v>139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233.24972199999999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2666342</v>
      </c>
      <c r="B1056">
        <v>1</v>
      </c>
      <c r="C1056" t="s">
        <v>77</v>
      </c>
      <c r="D1056" t="s">
        <v>110</v>
      </c>
      <c r="E1056" t="s">
        <v>144</v>
      </c>
      <c r="F1056" t="s">
        <v>3187</v>
      </c>
      <c r="G1056" t="s">
        <v>136</v>
      </c>
      <c r="H1056" t="s">
        <v>46</v>
      </c>
      <c r="I1056" t="s">
        <v>129</v>
      </c>
      <c r="J1056" t="s">
        <v>130</v>
      </c>
      <c r="K1056" t="s">
        <v>131</v>
      </c>
      <c r="L1056" t="s">
        <v>3188</v>
      </c>
      <c r="M1056" t="s">
        <v>3189</v>
      </c>
      <c r="N1056">
        <v>0.46777777700000001</v>
      </c>
      <c r="O1056">
        <v>0</v>
      </c>
      <c r="P1056">
        <v>0</v>
      </c>
      <c r="Q1056">
        <v>0</v>
      </c>
      <c r="R1056">
        <v>98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45.842222</v>
      </c>
      <c r="Y1056">
        <v>0</v>
      </c>
      <c r="Z1056">
        <v>0</v>
      </c>
    </row>
    <row r="1057" spans="1:26" x14ac:dyDescent="0.3">
      <c r="A1057">
        <v>2666346</v>
      </c>
      <c r="B1057">
        <v>1</v>
      </c>
      <c r="C1057" t="s">
        <v>77</v>
      </c>
      <c r="D1057" t="s">
        <v>108</v>
      </c>
      <c r="E1057" t="s">
        <v>325</v>
      </c>
      <c r="F1057" t="s">
        <v>3190</v>
      </c>
      <c r="G1057" t="s">
        <v>169</v>
      </c>
      <c r="H1057" t="s">
        <v>47</v>
      </c>
      <c r="I1057" t="s">
        <v>129</v>
      </c>
      <c r="J1057" t="s">
        <v>130</v>
      </c>
      <c r="K1057" t="s">
        <v>131</v>
      </c>
      <c r="L1057" t="s">
        <v>3191</v>
      </c>
      <c r="M1057" t="s">
        <v>3192</v>
      </c>
      <c r="N1057">
        <v>0.48388888800000002</v>
      </c>
      <c r="O1057">
        <v>54</v>
      </c>
      <c r="P1057">
        <v>1023</v>
      </c>
      <c r="Q1057">
        <v>0</v>
      </c>
      <c r="R1057">
        <v>0</v>
      </c>
      <c r="S1057">
        <v>0</v>
      </c>
      <c r="T1057">
        <v>0</v>
      </c>
      <c r="U1057">
        <v>26.13</v>
      </c>
      <c r="V1057">
        <v>495.01833199999999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2666391</v>
      </c>
      <c r="B1058">
        <v>1</v>
      </c>
      <c r="C1058" t="s">
        <v>77</v>
      </c>
      <c r="D1058" t="s">
        <v>108</v>
      </c>
      <c r="E1058" t="s">
        <v>152</v>
      </c>
      <c r="F1058" t="s">
        <v>3193</v>
      </c>
      <c r="G1058" t="s">
        <v>169</v>
      </c>
      <c r="H1058" t="s">
        <v>47</v>
      </c>
      <c r="I1058" t="s">
        <v>129</v>
      </c>
      <c r="J1058" t="s">
        <v>130</v>
      </c>
      <c r="K1058" t="s">
        <v>131</v>
      </c>
      <c r="L1058" t="s">
        <v>3194</v>
      </c>
      <c r="M1058" t="s">
        <v>3195</v>
      </c>
      <c r="N1058">
        <v>8.3330555549999996</v>
      </c>
      <c r="O1058">
        <v>115</v>
      </c>
      <c r="P1058">
        <v>1940</v>
      </c>
      <c r="Q1058">
        <v>0</v>
      </c>
      <c r="R1058">
        <v>0</v>
      </c>
      <c r="S1058">
        <v>98</v>
      </c>
      <c r="T1058">
        <v>4056</v>
      </c>
      <c r="U1058">
        <v>958.30138899999997</v>
      </c>
      <c r="V1058">
        <v>16166.127777</v>
      </c>
      <c r="W1058">
        <v>0</v>
      </c>
      <c r="X1058">
        <v>0</v>
      </c>
      <c r="Y1058">
        <v>816.63944400000003</v>
      </c>
      <c r="Z1058">
        <v>33798.873331000003</v>
      </c>
    </row>
    <row r="1059" spans="1:26" x14ac:dyDescent="0.3">
      <c r="A1059">
        <v>2666355</v>
      </c>
      <c r="B1059">
        <v>1</v>
      </c>
      <c r="C1059" t="s">
        <v>77</v>
      </c>
      <c r="D1059" t="s">
        <v>109</v>
      </c>
      <c r="E1059" t="s">
        <v>156</v>
      </c>
      <c r="F1059" t="s">
        <v>3196</v>
      </c>
      <c r="G1059" t="s">
        <v>169</v>
      </c>
      <c r="H1059" t="s">
        <v>47</v>
      </c>
      <c r="I1059" t="s">
        <v>129</v>
      </c>
      <c r="J1059" t="s">
        <v>130</v>
      </c>
      <c r="K1059" t="s">
        <v>131</v>
      </c>
      <c r="L1059" t="s">
        <v>3197</v>
      </c>
      <c r="M1059" t="s">
        <v>3198</v>
      </c>
      <c r="N1059">
        <v>0.39</v>
      </c>
      <c r="O1059">
        <v>23</v>
      </c>
      <c r="P1059">
        <v>1224</v>
      </c>
      <c r="Q1059">
        <v>0</v>
      </c>
      <c r="R1059">
        <v>0</v>
      </c>
      <c r="S1059">
        <v>2</v>
      </c>
      <c r="T1059">
        <v>276</v>
      </c>
      <c r="U1059">
        <v>8.9700000000000006</v>
      </c>
      <c r="V1059">
        <v>477.36</v>
      </c>
      <c r="W1059">
        <v>0</v>
      </c>
      <c r="X1059">
        <v>0</v>
      </c>
      <c r="Y1059">
        <v>0.78</v>
      </c>
      <c r="Z1059">
        <v>107.64</v>
      </c>
    </row>
    <row r="1060" spans="1:26" x14ac:dyDescent="0.3">
      <c r="A1060">
        <v>2666350</v>
      </c>
      <c r="B1060">
        <v>1</v>
      </c>
      <c r="C1060" t="s">
        <v>77</v>
      </c>
      <c r="D1060" t="s">
        <v>119</v>
      </c>
      <c r="E1060" t="s">
        <v>134</v>
      </c>
      <c r="F1060" t="s">
        <v>3199</v>
      </c>
      <c r="G1060" t="s">
        <v>240</v>
      </c>
      <c r="H1060" t="s">
        <v>46</v>
      </c>
      <c r="I1060" t="s">
        <v>129</v>
      </c>
      <c r="J1060" t="s">
        <v>130</v>
      </c>
      <c r="K1060" t="s">
        <v>131</v>
      </c>
      <c r="L1060" t="s">
        <v>3200</v>
      </c>
      <c r="M1060" t="s">
        <v>3201</v>
      </c>
      <c r="N1060">
        <v>3.051666666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152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463.85333300000002</v>
      </c>
    </row>
    <row r="1061" spans="1:26" x14ac:dyDescent="0.3">
      <c r="A1061">
        <v>2666351</v>
      </c>
      <c r="B1061">
        <v>1</v>
      </c>
      <c r="C1061" t="s">
        <v>76</v>
      </c>
      <c r="D1061" t="s">
        <v>99</v>
      </c>
      <c r="E1061" t="s">
        <v>152</v>
      </c>
      <c r="F1061" t="s">
        <v>3202</v>
      </c>
      <c r="G1061" t="s">
        <v>169</v>
      </c>
      <c r="H1061" t="s">
        <v>47</v>
      </c>
      <c r="I1061" t="s">
        <v>129</v>
      </c>
      <c r="J1061" t="s">
        <v>130</v>
      </c>
      <c r="K1061" t="s">
        <v>131</v>
      </c>
      <c r="L1061" t="s">
        <v>3203</v>
      </c>
      <c r="M1061" t="s">
        <v>3204</v>
      </c>
      <c r="N1061">
        <v>0.46250000000000002</v>
      </c>
      <c r="O1061">
        <v>34</v>
      </c>
      <c r="P1061">
        <v>458</v>
      </c>
      <c r="Q1061">
        <v>0</v>
      </c>
      <c r="R1061">
        <v>0</v>
      </c>
      <c r="S1061">
        <v>0</v>
      </c>
      <c r="T1061">
        <v>0</v>
      </c>
      <c r="U1061">
        <v>15.725</v>
      </c>
      <c r="V1061">
        <v>211.82499999999999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2666356</v>
      </c>
      <c r="B1062">
        <v>1</v>
      </c>
      <c r="C1062" t="s">
        <v>77</v>
      </c>
      <c r="D1062" t="s">
        <v>117</v>
      </c>
      <c r="E1062" t="s">
        <v>126</v>
      </c>
      <c r="F1062" t="s">
        <v>3205</v>
      </c>
      <c r="G1062" t="s">
        <v>169</v>
      </c>
      <c r="H1062" t="s">
        <v>47</v>
      </c>
      <c r="I1062" t="s">
        <v>129</v>
      </c>
      <c r="J1062" t="s">
        <v>130</v>
      </c>
      <c r="K1062" t="s">
        <v>131</v>
      </c>
      <c r="L1062" t="s">
        <v>3206</v>
      </c>
      <c r="M1062" t="s">
        <v>3207</v>
      </c>
      <c r="N1062">
        <v>7.2222222000000003E-2</v>
      </c>
      <c r="O1062">
        <v>0</v>
      </c>
      <c r="P1062">
        <v>0</v>
      </c>
      <c r="Q1062">
        <v>1</v>
      </c>
      <c r="R1062">
        <v>333</v>
      </c>
      <c r="S1062">
        <v>0</v>
      </c>
      <c r="T1062">
        <v>0</v>
      </c>
      <c r="U1062">
        <v>0</v>
      </c>
      <c r="V1062">
        <v>0</v>
      </c>
      <c r="W1062">
        <v>7.2221999999999995E-2</v>
      </c>
      <c r="X1062">
        <v>24.05</v>
      </c>
      <c r="Y1062">
        <v>0</v>
      </c>
      <c r="Z1062">
        <v>0</v>
      </c>
    </row>
    <row r="1063" spans="1:26" x14ac:dyDescent="0.3">
      <c r="A1063">
        <v>2666357</v>
      </c>
      <c r="B1063">
        <v>1</v>
      </c>
      <c r="C1063" t="s">
        <v>76</v>
      </c>
      <c r="D1063" t="s">
        <v>79</v>
      </c>
      <c r="E1063" t="s">
        <v>156</v>
      </c>
      <c r="F1063" t="s">
        <v>3208</v>
      </c>
      <c r="G1063" t="s">
        <v>169</v>
      </c>
      <c r="H1063" t="s">
        <v>47</v>
      </c>
      <c r="I1063" t="s">
        <v>129</v>
      </c>
      <c r="J1063" t="s">
        <v>130</v>
      </c>
      <c r="K1063" t="s">
        <v>131</v>
      </c>
      <c r="L1063" t="s">
        <v>3209</v>
      </c>
      <c r="M1063" t="s">
        <v>3210</v>
      </c>
      <c r="N1063">
        <v>1.1188888880000001</v>
      </c>
      <c r="O1063">
        <v>6</v>
      </c>
      <c r="P1063">
        <v>2</v>
      </c>
      <c r="Q1063">
        <v>0</v>
      </c>
      <c r="R1063">
        <v>0</v>
      </c>
      <c r="S1063">
        <v>0</v>
      </c>
      <c r="T1063">
        <v>0</v>
      </c>
      <c r="U1063">
        <v>6.7133330000000004</v>
      </c>
      <c r="V1063">
        <v>2.237778</v>
      </c>
      <c r="W1063">
        <v>0</v>
      </c>
      <c r="X1063">
        <v>0</v>
      </c>
      <c r="Y1063">
        <v>0</v>
      </c>
      <c r="Z1063">
        <v>0</v>
      </c>
    </row>
    <row r="1064" spans="1:26" x14ac:dyDescent="0.3">
      <c r="A1064">
        <v>2666358</v>
      </c>
      <c r="B1064">
        <v>1</v>
      </c>
      <c r="C1064" t="s">
        <v>76</v>
      </c>
      <c r="D1064" t="s">
        <v>79</v>
      </c>
      <c r="E1064" t="s">
        <v>126</v>
      </c>
      <c r="F1064" t="s">
        <v>3211</v>
      </c>
      <c r="G1064" t="s">
        <v>169</v>
      </c>
      <c r="H1064" t="s">
        <v>47</v>
      </c>
      <c r="I1064" t="s">
        <v>129</v>
      </c>
      <c r="J1064" t="s">
        <v>130</v>
      </c>
      <c r="K1064" t="s">
        <v>131</v>
      </c>
      <c r="L1064" t="s">
        <v>3212</v>
      </c>
      <c r="M1064" t="s">
        <v>3213</v>
      </c>
      <c r="N1064">
        <v>0.49138888800000002</v>
      </c>
      <c r="O1064">
        <v>18</v>
      </c>
      <c r="P1064">
        <v>1035</v>
      </c>
      <c r="Q1064">
        <v>0</v>
      </c>
      <c r="R1064">
        <v>0</v>
      </c>
      <c r="S1064">
        <v>0</v>
      </c>
      <c r="T1064">
        <v>0</v>
      </c>
      <c r="U1064">
        <v>8.8450000000000006</v>
      </c>
      <c r="V1064">
        <v>508.58749899999998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2666395</v>
      </c>
      <c r="B1065">
        <v>1</v>
      </c>
      <c r="C1065" t="s">
        <v>77</v>
      </c>
      <c r="D1065" t="s">
        <v>115</v>
      </c>
      <c r="E1065" t="s">
        <v>144</v>
      </c>
      <c r="F1065" t="s">
        <v>3214</v>
      </c>
      <c r="G1065" t="s">
        <v>136</v>
      </c>
      <c r="H1065" t="s">
        <v>46</v>
      </c>
      <c r="I1065" t="s">
        <v>129</v>
      </c>
      <c r="J1065" t="s">
        <v>130</v>
      </c>
      <c r="K1065" t="s">
        <v>131</v>
      </c>
      <c r="L1065" t="s">
        <v>3215</v>
      </c>
      <c r="M1065" t="s">
        <v>3216</v>
      </c>
      <c r="N1065">
        <v>2.082222222</v>
      </c>
      <c r="O1065">
        <v>0</v>
      </c>
      <c r="P1065">
        <v>0</v>
      </c>
      <c r="Q1065">
        <v>0</v>
      </c>
      <c r="R1065">
        <v>18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37.479999999999997</v>
      </c>
      <c r="Y1065">
        <v>0</v>
      </c>
      <c r="Z1065">
        <v>0</v>
      </c>
    </row>
    <row r="1066" spans="1:26" x14ac:dyDescent="0.3">
      <c r="A1066">
        <v>2666366</v>
      </c>
      <c r="B1066">
        <v>1</v>
      </c>
      <c r="C1066" t="s">
        <v>77</v>
      </c>
      <c r="D1066" t="s">
        <v>117</v>
      </c>
      <c r="E1066" t="s">
        <v>134</v>
      </c>
      <c r="F1066" t="s">
        <v>3217</v>
      </c>
      <c r="G1066" t="s">
        <v>240</v>
      </c>
      <c r="H1066" t="s">
        <v>46</v>
      </c>
      <c r="I1066" t="s">
        <v>129</v>
      </c>
      <c r="J1066" t="s">
        <v>130</v>
      </c>
      <c r="K1066" t="s">
        <v>131</v>
      </c>
      <c r="L1066" t="s">
        <v>3218</v>
      </c>
      <c r="M1066" t="s">
        <v>3219</v>
      </c>
      <c r="N1066">
        <v>0.58861111099999996</v>
      </c>
      <c r="O1066">
        <v>0</v>
      </c>
      <c r="P1066">
        <v>0</v>
      </c>
      <c r="Q1066">
        <v>0</v>
      </c>
      <c r="R1066">
        <v>435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256.04583300000002</v>
      </c>
      <c r="Y1066">
        <v>0</v>
      </c>
      <c r="Z1066">
        <v>0</v>
      </c>
    </row>
    <row r="1067" spans="1:26" x14ac:dyDescent="0.3">
      <c r="A1067">
        <v>2666367</v>
      </c>
      <c r="B1067">
        <v>1</v>
      </c>
      <c r="C1067" t="s">
        <v>77</v>
      </c>
      <c r="D1067" t="s">
        <v>117</v>
      </c>
      <c r="E1067" t="s">
        <v>126</v>
      </c>
      <c r="F1067" t="s">
        <v>3220</v>
      </c>
      <c r="G1067" t="s">
        <v>3221</v>
      </c>
      <c r="H1067" t="s">
        <v>47</v>
      </c>
      <c r="I1067" t="s">
        <v>129</v>
      </c>
      <c r="J1067" t="s">
        <v>130</v>
      </c>
      <c r="K1067" t="s">
        <v>131</v>
      </c>
      <c r="L1067" t="s">
        <v>3222</v>
      </c>
      <c r="M1067" t="s">
        <v>3223</v>
      </c>
      <c r="N1067">
        <v>4.1922222219999998</v>
      </c>
      <c r="O1067">
        <v>0</v>
      </c>
      <c r="P1067">
        <v>0</v>
      </c>
      <c r="Q1067">
        <v>3</v>
      </c>
      <c r="R1067">
        <v>183</v>
      </c>
      <c r="S1067">
        <v>0</v>
      </c>
      <c r="T1067">
        <v>0</v>
      </c>
      <c r="U1067">
        <v>0</v>
      </c>
      <c r="V1067">
        <v>0</v>
      </c>
      <c r="W1067">
        <v>12.576667</v>
      </c>
      <c r="X1067">
        <v>767.17666699999995</v>
      </c>
      <c r="Y1067">
        <v>0</v>
      </c>
      <c r="Z1067">
        <v>0</v>
      </c>
    </row>
    <row r="1068" spans="1:26" x14ac:dyDescent="0.3">
      <c r="A1068">
        <v>2666410</v>
      </c>
      <c r="B1068">
        <v>1</v>
      </c>
      <c r="C1068" t="s">
        <v>77</v>
      </c>
      <c r="D1068" t="s">
        <v>117</v>
      </c>
      <c r="E1068" t="s">
        <v>144</v>
      </c>
      <c r="F1068" t="s">
        <v>3224</v>
      </c>
      <c r="G1068" t="s">
        <v>136</v>
      </c>
      <c r="H1068" t="s">
        <v>46</v>
      </c>
      <c r="I1068" t="s">
        <v>129</v>
      </c>
      <c r="J1068" t="s">
        <v>130</v>
      </c>
      <c r="K1068" t="s">
        <v>131</v>
      </c>
      <c r="L1068" t="s">
        <v>3222</v>
      </c>
      <c r="M1068" t="s">
        <v>3225</v>
      </c>
      <c r="N1068">
        <v>4.8458333329999999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23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111.454167</v>
      </c>
    </row>
    <row r="1069" spans="1:26" x14ac:dyDescent="0.3">
      <c r="A1069">
        <v>2666372</v>
      </c>
      <c r="B1069">
        <v>1</v>
      </c>
      <c r="C1069" t="s">
        <v>76</v>
      </c>
      <c r="D1069" t="s">
        <v>78</v>
      </c>
      <c r="E1069" t="s">
        <v>210</v>
      </c>
      <c r="F1069" t="s">
        <v>3226</v>
      </c>
      <c r="G1069" t="s">
        <v>290</v>
      </c>
      <c r="H1069" t="s">
        <v>46</v>
      </c>
      <c r="I1069" t="s">
        <v>129</v>
      </c>
      <c r="J1069" t="s">
        <v>130</v>
      </c>
      <c r="K1069" t="s">
        <v>131</v>
      </c>
      <c r="L1069" t="s">
        <v>3227</v>
      </c>
      <c r="M1069" t="s">
        <v>3228</v>
      </c>
      <c r="N1069">
        <v>2.2197222220000001</v>
      </c>
      <c r="O1069">
        <v>0</v>
      </c>
      <c r="P1069">
        <v>13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28.856389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2666365</v>
      </c>
      <c r="B1070">
        <v>1</v>
      </c>
      <c r="C1070" t="s">
        <v>76</v>
      </c>
      <c r="D1070" t="s">
        <v>89</v>
      </c>
      <c r="E1070" t="s">
        <v>144</v>
      </c>
      <c r="F1070" t="s">
        <v>3229</v>
      </c>
      <c r="G1070" t="s">
        <v>146</v>
      </c>
      <c r="H1070" t="s">
        <v>46</v>
      </c>
      <c r="I1070" t="s">
        <v>129</v>
      </c>
      <c r="J1070" t="s">
        <v>130</v>
      </c>
      <c r="K1070" t="s">
        <v>131</v>
      </c>
      <c r="L1070" t="s">
        <v>3230</v>
      </c>
      <c r="M1070" t="s">
        <v>3231</v>
      </c>
      <c r="N1070">
        <v>0.15944444399999999</v>
      </c>
      <c r="O1070">
        <v>0</v>
      </c>
      <c r="P1070">
        <v>25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3.9861110000000002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2666370</v>
      </c>
      <c r="B1071">
        <v>1</v>
      </c>
      <c r="C1071" t="s">
        <v>76</v>
      </c>
      <c r="D1071" t="s">
        <v>89</v>
      </c>
      <c r="E1071" t="s">
        <v>144</v>
      </c>
      <c r="F1071" t="s">
        <v>3232</v>
      </c>
      <c r="G1071" t="s">
        <v>136</v>
      </c>
      <c r="H1071" t="s">
        <v>46</v>
      </c>
      <c r="I1071" t="s">
        <v>129</v>
      </c>
      <c r="J1071" t="s">
        <v>130</v>
      </c>
      <c r="K1071" t="s">
        <v>131</v>
      </c>
      <c r="L1071" t="s">
        <v>3233</v>
      </c>
      <c r="M1071" t="s">
        <v>3234</v>
      </c>
      <c r="N1071">
        <v>2.673611111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28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74.861110999999994</v>
      </c>
    </row>
    <row r="1072" spans="1:26" x14ac:dyDescent="0.3">
      <c r="A1072">
        <v>2666369</v>
      </c>
      <c r="B1072">
        <v>1</v>
      </c>
      <c r="C1072" t="s">
        <v>76</v>
      </c>
      <c r="D1072" t="s">
        <v>90</v>
      </c>
      <c r="E1072" t="s">
        <v>144</v>
      </c>
      <c r="F1072" t="s">
        <v>3235</v>
      </c>
      <c r="G1072" t="s">
        <v>136</v>
      </c>
      <c r="H1072" t="s">
        <v>46</v>
      </c>
      <c r="I1072" t="s">
        <v>129</v>
      </c>
      <c r="J1072" t="s">
        <v>130</v>
      </c>
      <c r="K1072" t="s">
        <v>131</v>
      </c>
      <c r="L1072" t="s">
        <v>3236</v>
      </c>
      <c r="M1072" t="s">
        <v>3237</v>
      </c>
      <c r="N1072">
        <v>0.51749999999999996</v>
      </c>
      <c r="O1072">
        <v>0</v>
      </c>
      <c r="P1072">
        <v>35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18.112500000000001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2666371</v>
      </c>
      <c r="B1073">
        <v>1</v>
      </c>
      <c r="C1073" t="s">
        <v>76</v>
      </c>
      <c r="D1073" t="s">
        <v>89</v>
      </c>
      <c r="E1073" t="s">
        <v>152</v>
      </c>
      <c r="F1073" t="s">
        <v>433</v>
      </c>
      <c r="G1073" t="s">
        <v>169</v>
      </c>
      <c r="H1073" t="s">
        <v>47</v>
      </c>
      <c r="I1073" t="s">
        <v>129</v>
      </c>
      <c r="J1073" t="s">
        <v>130</v>
      </c>
      <c r="K1073" t="s">
        <v>131</v>
      </c>
      <c r="L1073" t="s">
        <v>3238</v>
      </c>
      <c r="M1073" t="s">
        <v>3239</v>
      </c>
      <c r="N1073">
        <v>0.130833333</v>
      </c>
      <c r="O1073">
        <v>56</v>
      </c>
      <c r="P1073">
        <v>262</v>
      </c>
      <c r="Q1073">
        <v>0</v>
      </c>
      <c r="R1073">
        <v>0</v>
      </c>
      <c r="S1073">
        <v>0</v>
      </c>
      <c r="T1073">
        <v>0</v>
      </c>
      <c r="U1073">
        <v>7.3266669999999996</v>
      </c>
      <c r="V1073">
        <v>34.278333000000003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2666378</v>
      </c>
      <c r="B1074">
        <v>1</v>
      </c>
      <c r="C1074" t="s">
        <v>76</v>
      </c>
      <c r="D1074" t="s">
        <v>93</v>
      </c>
      <c r="E1074" t="s">
        <v>144</v>
      </c>
      <c r="F1074" t="s">
        <v>3240</v>
      </c>
      <c r="G1074" t="s">
        <v>136</v>
      </c>
      <c r="H1074" t="s">
        <v>46</v>
      </c>
      <c r="I1074" t="s">
        <v>129</v>
      </c>
      <c r="J1074" t="s">
        <v>130</v>
      </c>
      <c r="K1074" t="s">
        <v>131</v>
      </c>
      <c r="L1074" t="s">
        <v>3241</v>
      </c>
      <c r="M1074" t="s">
        <v>3242</v>
      </c>
      <c r="N1074">
        <v>0.57277777699999999</v>
      </c>
      <c r="O1074">
        <v>0</v>
      </c>
      <c r="P1074">
        <v>22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12.601111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2666373</v>
      </c>
      <c r="B1075">
        <v>1</v>
      </c>
      <c r="C1075" t="s">
        <v>77</v>
      </c>
      <c r="D1075" t="s">
        <v>123</v>
      </c>
      <c r="E1075" t="s">
        <v>156</v>
      </c>
      <c r="F1075" t="s">
        <v>3243</v>
      </c>
      <c r="G1075" t="s">
        <v>169</v>
      </c>
      <c r="H1075" t="s">
        <v>47</v>
      </c>
      <c r="I1075" t="s">
        <v>129</v>
      </c>
      <c r="J1075" t="s">
        <v>130</v>
      </c>
      <c r="K1075" t="s">
        <v>131</v>
      </c>
      <c r="L1075" t="s">
        <v>3244</v>
      </c>
      <c r="M1075" t="s">
        <v>3245</v>
      </c>
      <c r="N1075">
        <v>0.91388888800000001</v>
      </c>
      <c r="O1075">
        <v>24</v>
      </c>
      <c r="P1075">
        <v>27</v>
      </c>
      <c r="Q1075">
        <v>0</v>
      </c>
      <c r="R1075">
        <v>0</v>
      </c>
      <c r="S1075">
        <v>0</v>
      </c>
      <c r="T1075">
        <v>0</v>
      </c>
      <c r="U1075">
        <v>21.933333000000001</v>
      </c>
      <c r="V1075">
        <v>24.675000000000001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2666407</v>
      </c>
      <c r="B1076">
        <v>1</v>
      </c>
      <c r="C1076" t="s">
        <v>77</v>
      </c>
      <c r="D1076" t="s">
        <v>108</v>
      </c>
      <c r="E1076" t="s">
        <v>156</v>
      </c>
      <c r="F1076" t="s">
        <v>3246</v>
      </c>
      <c r="G1076" t="s">
        <v>169</v>
      </c>
      <c r="H1076" t="s">
        <v>47</v>
      </c>
      <c r="I1076" t="s">
        <v>129</v>
      </c>
      <c r="J1076" t="s">
        <v>130</v>
      </c>
      <c r="K1076" t="s">
        <v>131</v>
      </c>
      <c r="L1076" t="s">
        <v>3247</v>
      </c>
      <c r="M1076" t="s">
        <v>3248</v>
      </c>
      <c r="N1076">
        <v>1.434722222</v>
      </c>
      <c r="O1076">
        <v>23</v>
      </c>
      <c r="P1076">
        <v>1034</v>
      </c>
      <c r="Q1076">
        <v>0</v>
      </c>
      <c r="R1076">
        <v>0</v>
      </c>
      <c r="S1076">
        <v>0</v>
      </c>
      <c r="T1076">
        <v>0</v>
      </c>
      <c r="U1076">
        <v>32.998610999999997</v>
      </c>
      <c r="V1076">
        <v>1483.502778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2666376</v>
      </c>
      <c r="B1077">
        <v>1</v>
      </c>
      <c r="C1077" t="s">
        <v>76</v>
      </c>
      <c r="D1077" t="s">
        <v>94</v>
      </c>
      <c r="E1077" t="s">
        <v>210</v>
      </c>
      <c r="F1077" t="s">
        <v>3249</v>
      </c>
      <c r="G1077" t="s">
        <v>290</v>
      </c>
      <c r="H1077" t="s">
        <v>46</v>
      </c>
      <c r="I1077" t="s">
        <v>129</v>
      </c>
      <c r="J1077" t="s">
        <v>130</v>
      </c>
      <c r="K1077" t="s">
        <v>131</v>
      </c>
      <c r="L1077" t="s">
        <v>3250</v>
      </c>
      <c r="M1077" t="s">
        <v>3251</v>
      </c>
      <c r="N1077">
        <v>1.6922222220000001</v>
      </c>
      <c r="O1077">
        <v>0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1.6922219999999999</v>
      </c>
      <c r="Y1077">
        <v>0</v>
      </c>
      <c r="Z1077">
        <v>0</v>
      </c>
    </row>
    <row r="1078" spans="1:26" x14ac:dyDescent="0.3">
      <c r="A1078">
        <v>2666411</v>
      </c>
      <c r="B1078">
        <v>1</v>
      </c>
      <c r="C1078" t="s">
        <v>77</v>
      </c>
      <c r="D1078" t="s">
        <v>112</v>
      </c>
      <c r="E1078" t="s">
        <v>152</v>
      </c>
      <c r="F1078" t="s">
        <v>3252</v>
      </c>
      <c r="G1078" t="s">
        <v>3221</v>
      </c>
      <c r="H1078" t="s">
        <v>47</v>
      </c>
      <c r="I1078" t="s">
        <v>129</v>
      </c>
      <c r="J1078" t="s">
        <v>130</v>
      </c>
      <c r="K1078" t="s">
        <v>131</v>
      </c>
      <c r="L1078" t="s">
        <v>3253</v>
      </c>
      <c r="M1078" t="s">
        <v>3254</v>
      </c>
      <c r="N1078">
        <v>3.173333333</v>
      </c>
      <c r="O1078">
        <v>11</v>
      </c>
      <c r="P1078">
        <v>0</v>
      </c>
      <c r="Q1078">
        <v>424</v>
      </c>
      <c r="R1078">
        <v>110</v>
      </c>
      <c r="S1078">
        <v>194</v>
      </c>
      <c r="T1078">
        <v>5498</v>
      </c>
      <c r="U1078">
        <v>34.906666999999999</v>
      </c>
      <c r="V1078">
        <v>0</v>
      </c>
      <c r="W1078">
        <v>1345.4933329999999</v>
      </c>
      <c r="X1078">
        <v>349.066667</v>
      </c>
      <c r="Y1078">
        <v>615.626667</v>
      </c>
      <c r="Z1078">
        <v>17446.986665</v>
      </c>
    </row>
    <row r="1079" spans="1:26" x14ac:dyDescent="0.3">
      <c r="A1079">
        <v>2666387</v>
      </c>
      <c r="B1079">
        <v>1</v>
      </c>
      <c r="C1079" t="s">
        <v>76</v>
      </c>
      <c r="D1079" t="s">
        <v>87</v>
      </c>
      <c r="E1079" t="s">
        <v>126</v>
      </c>
      <c r="F1079" t="s">
        <v>3255</v>
      </c>
      <c r="G1079" t="s">
        <v>169</v>
      </c>
      <c r="H1079" t="s">
        <v>47</v>
      </c>
      <c r="I1079" t="s">
        <v>129</v>
      </c>
      <c r="J1079" t="s">
        <v>130</v>
      </c>
      <c r="K1079" t="s">
        <v>131</v>
      </c>
      <c r="L1079" t="s">
        <v>3256</v>
      </c>
      <c r="M1079" t="s">
        <v>3257</v>
      </c>
      <c r="N1079">
        <v>0.454444444</v>
      </c>
      <c r="O1079">
        <v>0</v>
      </c>
      <c r="P1079">
        <v>0</v>
      </c>
      <c r="Q1079">
        <v>1</v>
      </c>
      <c r="R1079">
        <v>2646</v>
      </c>
      <c r="S1079">
        <v>0</v>
      </c>
      <c r="T1079">
        <v>0</v>
      </c>
      <c r="U1079">
        <v>0</v>
      </c>
      <c r="V1079">
        <v>0</v>
      </c>
      <c r="W1079">
        <v>0.45444400000000001</v>
      </c>
      <c r="X1079">
        <v>1202.4599989999999</v>
      </c>
      <c r="Y1079">
        <v>0</v>
      </c>
      <c r="Z1079">
        <v>0</v>
      </c>
    </row>
    <row r="1080" spans="1:26" x14ac:dyDescent="0.3">
      <c r="A1080">
        <v>2666423</v>
      </c>
      <c r="B1080">
        <v>1</v>
      </c>
      <c r="C1080" t="s">
        <v>77</v>
      </c>
      <c r="D1080" t="s">
        <v>108</v>
      </c>
      <c r="E1080" t="s">
        <v>144</v>
      </c>
      <c r="F1080" t="s">
        <v>3258</v>
      </c>
      <c r="G1080" t="s">
        <v>136</v>
      </c>
      <c r="H1080" t="s">
        <v>46</v>
      </c>
      <c r="I1080" t="s">
        <v>129</v>
      </c>
      <c r="J1080" t="s">
        <v>130</v>
      </c>
      <c r="K1080" t="s">
        <v>131</v>
      </c>
      <c r="L1080" t="s">
        <v>3259</v>
      </c>
      <c r="M1080" t="s">
        <v>3260</v>
      </c>
      <c r="N1080">
        <v>7.5669444439999998</v>
      </c>
      <c r="O1080">
        <v>0</v>
      </c>
      <c r="P1080">
        <v>11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83.236389000000003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2666379</v>
      </c>
      <c r="B1081">
        <v>1</v>
      </c>
      <c r="C1081" t="s">
        <v>76</v>
      </c>
      <c r="D1081" t="s">
        <v>87</v>
      </c>
      <c r="E1081" t="s">
        <v>152</v>
      </c>
      <c r="F1081" t="s">
        <v>3261</v>
      </c>
      <c r="G1081" t="s">
        <v>169</v>
      </c>
      <c r="H1081" t="s">
        <v>47</v>
      </c>
      <c r="I1081" t="s">
        <v>247</v>
      </c>
      <c r="J1081" t="s">
        <v>130</v>
      </c>
      <c r="K1081" t="s">
        <v>131</v>
      </c>
      <c r="L1081" t="s">
        <v>3262</v>
      </c>
      <c r="M1081" t="s">
        <v>3263</v>
      </c>
      <c r="N1081">
        <v>4.9444443999999997E-2</v>
      </c>
      <c r="O1081">
        <v>0</v>
      </c>
      <c r="P1081">
        <v>0</v>
      </c>
      <c r="Q1081">
        <v>2</v>
      </c>
      <c r="R1081">
        <v>7864</v>
      </c>
      <c r="S1081">
        <v>0</v>
      </c>
      <c r="T1081">
        <v>0</v>
      </c>
      <c r="U1081">
        <v>0</v>
      </c>
      <c r="V1081">
        <v>0</v>
      </c>
      <c r="W1081">
        <v>9.8889000000000005E-2</v>
      </c>
      <c r="X1081">
        <v>388.83110799999997</v>
      </c>
      <c r="Y1081">
        <v>0</v>
      </c>
      <c r="Z1081">
        <v>0</v>
      </c>
    </row>
    <row r="1082" spans="1:26" x14ac:dyDescent="0.3">
      <c r="A1082">
        <v>2666380</v>
      </c>
      <c r="B1082">
        <v>1</v>
      </c>
      <c r="C1082" t="s">
        <v>77</v>
      </c>
      <c r="D1082" t="s">
        <v>110</v>
      </c>
      <c r="E1082" t="s">
        <v>156</v>
      </c>
      <c r="F1082" t="s">
        <v>3264</v>
      </c>
      <c r="G1082" t="s">
        <v>169</v>
      </c>
      <c r="H1082" t="s">
        <v>47</v>
      </c>
      <c r="I1082" t="s">
        <v>247</v>
      </c>
      <c r="J1082" t="s">
        <v>130</v>
      </c>
      <c r="K1082" t="s">
        <v>131</v>
      </c>
      <c r="L1082" t="s">
        <v>3265</v>
      </c>
      <c r="M1082" t="s">
        <v>3266</v>
      </c>
      <c r="N1082">
        <v>5.277777E-3</v>
      </c>
      <c r="O1082">
        <v>0</v>
      </c>
      <c r="P1082">
        <v>0</v>
      </c>
      <c r="Q1082">
        <v>1</v>
      </c>
      <c r="R1082">
        <v>442</v>
      </c>
      <c r="S1082">
        <v>3</v>
      </c>
      <c r="T1082">
        <v>615</v>
      </c>
      <c r="U1082">
        <v>0</v>
      </c>
      <c r="V1082">
        <v>0</v>
      </c>
      <c r="W1082">
        <v>5.2779999999999997E-3</v>
      </c>
      <c r="X1082">
        <v>2.3327770000000001</v>
      </c>
      <c r="Y1082">
        <v>1.5833E-2</v>
      </c>
      <c r="Z1082">
        <v>3.2458330000000002</v>
      </c>
    </row>
    <row r="1083" spans="1:26" x14ac:dyDescent="0.3">
      <c r="A1083">
        <v>2666394</v>
      </c>
      <c r="B1083">
        <v>1</v>
      </c>
      <c r="C1083" t="s">
        <v>77</v>
      </c>
      <c r="D1083" t="s">
        <v>110</v>
      </c>
      <c r="E1083" t="s">
        <v>144</v>
      </c>
      <c r="F1083" t="s">
        <v>3267</v>
      </c>
      <c r="G1083" t="s">
        <v>136</v>
      </c>
      <c r="H1083" t="s">
        <v>46</v>
      </c>
      <c r="I1083" t="s">
        <v>129</v>
      </c>
      <c r="J1083" t="s">
        <v>130</v>
      </c>
      <c r="K1083" t="s">
        <v>131</v>
      </c>
      <c r="L1083" t="s">
        <v>3266</v>
      </c>
      <c r="M1083" t="s">
        <v>3268</v>
      </c>
      <c r="N1083">
        <v>2.9097222220000001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32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93.111110999999994</v>
      </c>
    </row>
    <row r="1084" spans="1:26" x14ac:dyDescent="0.3">
      <c r="A1084">
        <v>2666397</v>
      </c>
      <c r="B1084">
        <v>1</v>
      </c>
      <c r="C1084" t="s">
        <v>77</v>
      </c>
      <c r="D1084" t="s">
        <v>109</v>
      </c>
      <c r="E1084" t="s">
        <v>144</v>
      </c>
      <c r="F1084" t="s">
        <v>3269</v>
      </c>
      <c r="G1084" t="s">
        <v>136</v>
      </c>
      <c r="H1084" t="s">
        <v>46</v>
      </c>
      <c r="I1084" t="s">
        <v>129</v>
      </c>
      <c r="J1084" t="s">
        <v>130</v>
      </c>
      <c r="K1084" t="s">
        <v>131</v>
      </c>
      <c r="L1084" t="s">
        <v>3270</v>
      </c>
      <c r="M1084" t="s">
        <v>3271</v>
      </c>
      <c r="N1084">
        <v>3.1233333330000002</v>
      </c>
      <c r="O1084">
        <v>0</v>
      </c>
      <c r="P1084">
        <v>2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6.2466670000000004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2666383</v>
      </c>
      <c r="B1085">
        <v>1</v>
      </c>
      <c r="C1085" t="s">
        <v>76</v>
      </c>
      <c r="D1085" t="s">
        <v>99</v>
      </c>
      <c r="E1085" t="s">
        <v>126</v>
      </c>
      <c r="F1085" t="s">
        <v>3272</v>
      </c>
      <c r="G1085" t="s">
        <v>169</v>
      </c>
      <c r="H1085" t="s">
        <v>47</v>
      </c>
      <c r="I1085" t="s">
        <v>129</v>
      </c>
      <c r="J1085" t="s">
        <v>130</v>
      </c>
      <c r="K1085" t="s">
        <v>131</v>
      </c>
      <c r="L1085" t="s">
        <v>3273</v>
      </c>
      <c r="M1085" t="s">
        <v>3274</v>
      </c>
      <c r="N1085">
        <v>1.2838888879999999</v>
      </c>
      <c r="O1085">
        <v>0</v>
      </c>
      <c r="P1085">
        <v>96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123.253333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2666393</v>
      </c>
      <c r="B1086">
        <v>1</v>
      </c>
      <c r="C1086" t="s">
        <v>77</v>
      </c>
      <c r="D1086" t="s">
        <v>118</v>
      </c>
      <c r="E1086" t="s">
        <v>152</v>
      </c>
      <c r="F1086" t="s">
        <v>3275</v>
      </c>
      <c r="G1086" t="s">
        <v>169</v>
      </c>
      <c r="H1086" t="s">
        <v>47</v>
      </c>
      <c r="I1086" t="s">
        <v>129</v>
      </c>
      <c r="J1086" t="s">
        <v>130</v>
      </c>
      <c r="K1086" t="s">
        <v>131</v>
      </c>
      <c r="L1086" t="s">
        <v>3276</v>
      </c>
      <c r="M1086" t="s">
        <v>3277</v>
      </c>
      <c r="N1086">
        <v>0.91222222200000003</v>
      </c>
      <c r="O1086">
        <v>11</v>
      </c>
      <c r="P1086">
        <v>121</v>
      </c>
      <c r="Q1086">
        <v>1</v>
      </c>
      <c r="R1086">
        <v>81</v>
      </c>
      <c r="S1086">
        <v>0</v>
      </c>
      <c r="T1086">
        <v>0</v>
      </c>
      <c r="U1086">
        <v>10.034444000000001</v>
      </c>
      <c r="V1086">
        <v>110.378889</v>
      </c>
      <c r="W1086">
        <v>0.91222199999999998</v>
      </c>
      <c r="X1086">
        <v>73.89</v>
      </c>
      <c r="Y1086">
        <v>0</v>
      </c>
      <c r="Z1086">
        <v>0</v>
      </c>
    </row>
    <row r="1087" spans="1:26" x14ac:dyDescent="0.3">
      <c r="A1087">
        <v>2666386</v>
      </c>
      <c r="B1087">
        <v>1</v>
      </c>
      <c r="C1087" t="s">
        <v>77</v>
      </c>
      <c r="D1087" t="s">
        <v>110</v>
      </c>
      <c r="E1087" t="s">
        <v>134</v>
      </c>
      <c r="F1087" t="s">
        <v>3278</v>
      </c>
      <c r="G1087" t="s">
        <v>240</v>
      </c>
      <c r="H1087" t="s">
        <v>46</v>
      </c>
      <c r="I1087" t="s">
        <v>129</v>
      </c>
      <c r="J1087" t="s">
        <v>130</v>
      </c>
      <c r="K1087" t="s">
        <v>131</v>
      </c>
      <c r="L1087" t="s">
        <v>3279</v>
      </c>
      <c r="M1087" t="s">
        <v>3280</v>
      </c>
      <c r="N1087">
        <v>6.3655555550000003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66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420.126667</v>
      </c>
    </row>
    <row r="1088" spans="1:26" x14ac:dyDescent="0.3">
      <c r="A1088">
        <v>2666389</v>
      </c>
      <c r="B1088">
        <v>1</v>
      </c>
      <c r="C1088" t="s">
        <v>76</v>
      </c>
      <c r="D1088" t="s">
        <v>79</v>
      </c>
      <c r="E1088" t="s">
        <v>144</v>
      </c>
      <c r="F1088" t="s">
        <v>3281</v>
      </c>
      <c r="G1088" t="s">
        <v>136</v>
      </c>
      <c r="H1088" t="s">
        <v>46</v>
      </c>
      <c r="I1088" t="s">
        <v>129</v>
      </c>
      <c r="J1088" t="s">
        <v>130</v>
      </c>
      <c r="K1088" t="s">
        <v>131</v>
      </c>
      <c r="L1088" t="s">
        <v>3282</v>
      </c>
      <c r="M1088" t="s">
        <v>3283</v>
      </c>
      <c r="N1088">
        <v>2.5</v>
      </c>
      <c r="O1088">
        <v>0</v>
      </c>
      <c r="P1088">
        <v>148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370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2666398</v>
      </c>
      <c r="B1089">
        <v>1</v>
      </c>
      <c r="C1089" t="s">
        <v>77</v>
      </c>
      <c r="D1089" t="s">
        <v>108</v>
      </c>
      <c r="E1089" t="s">
        <v>126</v>
      </c>
      <c r="F1089" t="s">
        <v>3284</v>
      </c>
      <c r="G1089" t="s">
        <v>169</v>
      </c>
      <c r="H1089" t="s">
        <v>47</v>
      </c>
      <c r="I1089" t="s">
        <v>129</v>
      </c>
      <c r="J1089" t="s">
        <v>130</v>
      </c>
      <c r="K1089" t="s">
        <v>131</v>
      </c>
      <c r="L1089" t="s">
        <v>3285</v>
      </c>
      <c r="M1089" t="s">
        <v>3286</v>
      </c>
      <c r="N1089">
        <v>2.8374999999999999</v>
      </c>
      <c r="O1089">
        <v>1</v>
      </c>
      <c r="P1089">
        <v>362</v>
      </c>
      <c r="Q1089">
        <v>0</v>
      </c>
      <c r="R1089">
        <v>0</v>
      </c>
      <c r="S1089">
        <v>0</v>
      </c>
      <c r="T1089">
        <v>0</v>
      </c>
      <c r="U1089">
        <v>2.8374999999999999</v>
      </c>
      <c r="V1089">
        <v>1027.175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2666429</v>
      </c>
      <c r="B1090">
        <v>1</v>
      </c>
      <c r="C1090" t="s">
        <v>77</v>
      </c>
      <c r="D1090" t="s">
        <v>108</v>
      </c>
      <c r="E1090" t="s">
        <v>144</v>
      </c>
      <c r="F1090" t="s">
        <v>3287</v>
      </c>
      <c r="G1090" t="s">
        <v>136</v>
      </c>
      <c r="H1090" t="s">
        <v>46</v>
      </c>
      <c r="I1090" t="s">
        <v>129</v>
      </c>
      <c r="J1090" t="s">
        <v>130</v>
      </c>
      <c r="K1090" t="s">
        <v>131</v>
      </c>
      <c r="L1090" t="s">
        <v>3288</v>
      </c>
      <c r="M1090" t="s">
        <v>3289</v>
      </c>
      <c r="N1090">
        <v>6.5525000000000002</v>
      </c>
      <c r="O1090">
        <v>0</v>
      </c>
      <c r="P1090">
        <v>0</v>
      </c>
      <c r="Q1090">
        <v>0</v>
      </c>
      <c r="R1090">
        <v>45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294.86250000000001</v>
      </c>
      <c r="Y1090">
        <v>0</v>
      </c>
      <c r="Z1090">
        <v>0</v>
      </c>
    </row>
    <row r="1091" spans="1:26" x14ac:dyDescent="0.3">
      <c r="A1091">
        <v>2666388</v>
      </c>
      <c r="B1091">
        <v>1</v>
      </c>
      <c r="C1091" t="s">
        <v>77</v>
      </c>
      <c r="D1091" t="s">
        <v>110</v>
      </c>
      <c r="E1091" t="s">
        <v>156</v>
      </c>
      <c r="F1091" t="s">
        <v>3290</v>
      </c>
      <c r="G1091" t="s">
        <v>169</v>
      </c>
      <c r="H1091" t="s">
        <v>47</v>
      </c>
      <c r="I1091" t="s">
        <v>129</v>
      </c>
      <c r="J1091" t="s">
        <v>130</v>
      </c>
      <c r="K1091" t="s">
        <v>131</v>
      </c>
      <c r="L1091" t="s">
        <v>3291</v>
      </c>
      <c r="M1091" t="s">
        <v>3292</v>
      </c>
      <c r="N1091">
        <v>1.881388888</v>
      </c>
      <c r="O1091">
        <v>0</v>
      </c>
      <c r="P1091">
        <v>0</v>
      </c>
      <c r="Q1091">
        <v>0</v>
      </c>
      <c r="R1091">
        <v>0</v>
      </c>
      <c r="S1091">
        <v>3</v>
      </c>
      <c r="T1091">
        <v>297</v>
      </c>
      <c r="U1091">
        <v>0</v>
      </c>
      <c r="V1091">
        <v>0</v>
      </c>
      <c r="W1091">
        <v>0</v>
      </c>
      <c r="X1091">
        <v>0</v>
      </c>
      <c r="Y1091">
        <v>5.6441670000000004</v>
      </c>
      <c r="Z1091">
        <v>558.77250000000004</v>
      </c>
    </row>
    <row r="1092" spans="1:26" x14ac:dyDescent="0.3">
      <c r="A1092">
        <v>2666390</v>
      </c>
      <c r="B1092">
        <v>1</v>
      </c>
      <c r="C1092" t="s">
        <v>77</v>
      </c>
      <c r="D1092" t="s">
        <v>110</v>
      </c>
      <c r="E1092" t="s">
        <v>156</v>
      </c>
      <c r="F1092" t="s">
        <v>3293</v>
      </c>
      <c r="G1092" t="s">
        <v>169</v>
      </c>
      <c r="H1092" t="s">
        <v>47</v>
      </c>
      <c r="I1092" t="s">
        <v>247</v>
      </c>
      <c r="J1092" t="s">
        <v>130</v>
      </c>
      <c r="K1092" t="s">
        <v>131</v>
      </c>
      <c r="L1092" t="s">
        <v>3294</v>
      </c>
      <c r="M1092" t="s">
        <v>3295</v>
      </c>
      <c r="N1092">
        <v>1.7500000000000002E-2</v>
      </c>
      <c r="O1092">
        <v>0</v>
      </c>
      <c r="P1092">
        <v>0</v>
      </c>
      <c r="Q1092">
        <v>0</v>
      </c>
      <c r="R1092">
        <v>579</v>
      </c>
      <c r="S1092">
        <v>51</v>
      </c>
      <c r="T1092">
        <v>6154</v>
      </c>
      <c r="U1092">
        <v>0</v>
      </c>
      <c r="V1092">
        <v>0</v>
      </c>
      <c r="W1092">
        <v>0</v>
      </c>
      <c r="X1092">
        <v>10.1325</v>
      </c>
      <c r="Y1092">
        <v>0.89249999999999996</v>
      </c>
      <c r="Z1092">
        <v>107.69499999999999</v>
      </c>
    </row>
    <row r="1093" spans="1:26" x14ac:dyDescent="0.3">
      <c r="A1093">
        <v>2666418</v>
      </c>
      <c r="B1093">
        <v>1</v>
      </c>
      <c r="C1093" t="s">
        <v>77</v>
      </c>
      <c r="D1093" t="s">
        <v>108</v>
      </c>
      <c r="E1093" t="s">
        <v>126</v>
      </c>
      <c r="F1093" t="s">
        <v>3296</v>
      </c>
      <c r="G1093" t="s">
        <v>169</v>
      </c>
      <c r="H1093" t="s">
        <v>47</v>
      </c>
      <c r="I1093" t="s">
        <v>129</v>
      </c>
      <c r="J1093" t="s">
        <v>130</v>
      </c>
      <c r="K1093" t="s">
        <v>131</v>
      </c>
      <c r="L1093" t="s">
        <v>3297</v>
      </c>
      <c r="M1093" t="s">
        <v>3298</v>
      </c>
      <c r="N1093">
        <v>4.4138888879999998</v>
      </c>
      <c r="O1093">
        <v>0</v>
      </c>
      <c r="P1093">
        <v>216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953.4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2666396</v>
      </c>
      <c r="B1094">
        <v>1</v>
      </c>
      <c r="C1094" t="s">
        <v>76</v>
      </c>
      <c r="D1094" t="s">
        <v>90</v>
      </c>
      <c r="E1094" t="s">
        <v>144</v>
      </c>
      <c r="F1094" t="s">
        <v>3299</v>
      </c>
      <c r="G1094" t="s">
        <v>136</v>
      </c>
      <c r="H1094" t="s">
        <v>46</v>
      </c>
      <c r="I1094" t="s">
        <v>129</v>
      </c>
      <c r="J1094" t="s">
        <v>130</v>
      </c>
      <c r="K1094" t="s">
        <v>131</v>
      </c>
      <c r="L1094" t="s">
        <v>3300</v>
      </c>
      <c r="M1094" t="s">
        <v>3301</v>
      </c>
      <c r="N1094">
        <v>1.27</v>
      </c>
      <c r="O1094">
        <v>0</v>
      </c>
      <c r="P1094">
        <v>0</v>
      </c>
      <c r="Q1094">
        <v>0</v>
      </c>
      <c r="R1094">
        <v>5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6.35</v>
      </c>
      <c r="Y1094">
        <v>0</v>
      </c>
      <c r="Z1094">
        <v>0</v>
      </c>
    </row>
    <row r="1095" spans="1:26" x14ac:dyDescent="0.3">
      <c r="A1095">
        <v>2666401</v>
      </c>
      <c r="B1095">
        <v>1</v>
      </c>
      <c r="C1095" t="s">
        <v>76</v>
      </c>
      <c r="D1095" t="s">
        <v>94</v>
      </c>
      <c r="E1095" t="s">
        <v>134</v>
      </c>
      <c r="F1095" t="s">
        <v>3302</v>
      </c>
      <c r="G1095" t="s">
        <v>146</v>
      </c>
      <c r="H1095" t="s">
        <v>46</v>
      </c>
      <c r="I1095" t="s">
        <v>129</v>
      </c>
      <c r="J1095" t="s">
        <v>130</v>
      </c>
      <c r="K1095" t="s">
        <v>131</v>
      </c>
      <c r="L1095" t="s">
        <v>3303</v>
      </c>
      <c r="M1095" t="s">
        <v>3304</v>
      </c>
      <c r="N1095">
        <v>0.60166666599999996</v>
      </c>
      <c r="O1095">
        <v>0</v>
      </c>
      <c r="P1095">
        <v>0</v>
      </c>
      <c r="Q1095">
        <v>0</v>
      </c>
      <c r="R1095">
        <v>205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123.341667</v>
      </c>
      <c r="Y1095">
        <v>0</v>
      </c>
      <c r="Z1095">
        <v>0</v>
      </c>
    </row>
    <row r="1096" spans="1:26" x14ac:dyDescent="0.3">
      <c r="A1096">
        <v>2666439</v>
      </c>
      <c r="B1096">
        <v>1</v>
      </c>
      <c r="C1096" t="s">
        <v>77</v>
      </c>
      <c r="D1096" t="s">
        <v>109</v>
      </c>
      <c r="E1096" t="s">
        <v>144</v>
      </c>
      <c r="F1096" t="s">
        <v>3305</v>
      </c>
      <c r="G1096" t="s">
        <v>136</v>
      </c>
      <c r="H1096" t="s">
        <v>46</v>
      </c>
      <c r="I1096" t="s">
        <v>129</v>
      </c>
      <c r="J1096" t="s">
        <v>130</v>
      </c>
      <c r="K1096" t="s">
        <v>131</v>
      </c>
      <c r="L1096" t="s">
        <v>3306</v>
      </c>
      <c r="M1096" t="s">
        <v>3307</v>
      </c>
      <c r="N1096">
        <v>1.5916666660000001</v>
      </c>
      <c r="O1096">
        <v>0</v>
      </c>
      <c r="P1096">
        <v>49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77.991667000000007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2666417</v>
      </c>
      <c r="B1097">
        <v>1</v>
      </c>
      <c r="C1097" t="s">
        <v>77</v>
      </c>
      <c r="D1097" t="s">
        <v>108</v>
      </c>
      <c r="E1097" t="s">
        <v>152</v>
      </c>
      <c r="F1097" t="s">
        <v>3308</v>
      </c>
      <c r="G1097" t="s">
        <v>805</v>
      </c>
      <c r="H1097" t="s">
        <v>47</v>
      </c>
      <c r="I1097" t="s">
        <v>129</v>
      </c>
      <c r="J1097" t="s">
        <v>130</v>
      </c>
      <c r="K1097" t="s">
        <v>131</v>
      </c>
      <c r="L1097" t="s">
        <v>3309</v>
      </c>
      <c r="M1097" t="s">
        <v>3310</v>
      </c>
      <c r="N1097">
        <v>7.4736111110000003</v>
      </c>
      <c r="O1097">
        <v>126</v>
      </c>
      <c r="P1097">
        <v>1189</v>
      </c>
      <c r="Q1097">
        <v>0</v>
      </c>
      <c r="R1097">
        <v>0</v>
      </c>
      <c r="S1097">
        <v>3</v>
      </c>
      <c r="T1097">
        <v>279</v>
      </c>
      <c r="U1097">
        <v>941.67499999999995</v>
      </c>
      <c r="V1097">
        <v>8886.1236110000009</v>
      </c>
      <c r="W1097">
        <v>0</v>
      </c>
      <c r="X1097">
        <v>0</v>
      </c>
      <c r="Y1097">
        <v>22.420832999999998</v>
      </c>
      <c r="Z1097">
        <v>2085.1374999999998</v>
      </c>
    </row>
    <row r="1098" spans="1:26" x14ac:dyDescent="0.3">
      <c r="A1098">
        <v>2666403</v>
      </c>
      <c r="B1098">
        <v>1</v>
      </c>
      <c r="C1098" t="s">
        <v>77</v>
      </c>
      <c r="D1098" t="s">
        <v>119</v>
      </c>
      <c r="E1098" t="s">
        <v>152</v>
      </c>
      <c r="F1098" t="s">
        <v>3038</v>
      </c>
      <c r="G1098" t="s">
        <v>169</v>
      </c>
      <c r="H1098" t="s">
        <v>47</v>
      </c>
      <c r="I1098" t="s">
        <v>129</v>
      </c>
      <c r="J1098" t="s">
        <v>130</v>
      </c>
      <c r="K1098" t="s">
        <v>131</v>
      </c>
      <c r="L1098" t="s">
        <v>3311</v>
      </c>
      <c r="M1098" t="s">
        <v>3312</v>
      </c>
      <c r="N1098">
        <v>0.86944444399999998</v>
      </c>
      <c r="O1098">
        <v>0</v>
      </c>
      <c r="P1098">
        <v>0</v>
      </c>
      <c r="Q1098">
        <v>0</v>
      </c>
      <c r="R1098">
        <v>0</v>
      </c>
      <c r="S1098">
        <v>30</v>
      </c>
      <c r="T1098">
        <v>1205</v>
      </c>
      <c r="U1098">
        <v>0</v>
      </c>
      <c r="V1098">
        <v>0</v>
      </c>
      <c r="W1098">
        <v>0</v>
      </c>
      <c r="X1098">
        <v>0</v>
      </c>
      <c r="Y1098">
        <v>26.083333</v>
      </c>
      <c r="Z1098">
        <v>1047.6805549999999</v>
      </c>
    </row>
    <row r="1099" spans="1:26" x14ac:dyDescent="0.3">
      <c r="A1099">
        <v>2666432</v>
      </c>
      <c r="B1099">
        <v>1</v>
      </c>
      <c r="C1099" t="s">
        <v>77</v>
      </c>
      <c r="D1099" t="s">
        <v>118</v>
      </c>
      <c r="E1099" t="s">
        <v>152</v>
      </c>
      <c r="F1099" t="s">
        <v>3313</v>
      </c>
      <c r="G1099" t="s">
        <v>169</v>
      </c>
      <c r="H1099" t="s">
        <v>47</v>
      </c>
      <c r="I1099" t="s">
        <v>129</v>
      </c>
      <c r="J1099" t="s">
        <v>130</v>
      </c>
      <c r="K1099" t="s">
        <v>131</v>
      </c>
      <c r="L1099" t="s">
        <v>3314</v>
      </c>
      <c r="M1099" t="s">
        <v>3315</v>
      </c>
      <c r="N1099">
        <v>2.4558333330000002</v>
      </c>
      <c r="O1099">
        <v>2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4.9116669999999996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2666416</v>
      </c>
      <c r="B1100">
        <v>1</v>
      </c>
      <c r="C1100" t="s">
        <v>76</v>
      </c>
      <c r="D1100" t="s">
        <v>79</v>
      </c>
      <c r="E1100" t="s">
        <v>156</v>
      </c>
      <c r="F1100" t="s">
        <v>3316</v>
      </c>
      <c r="G1100" t="s">
        <v>158</v>
      </c>
      <c r="H1100" t="s">
        <v>47</v>
      </c>
      <c r="I1100" t="s">
        <v>129</v>
      </c>
      <c r="J1100" t="s">
        <v>130</v>
      </c>
      <c r="K1100" t="s">
        <v>131</v>
      </c>
      <c r="L1100" t="s">
        <v>3317</v>
      </c>
      <c r="M1100" t="s">
        <v>3318</v>
      </c>
      <c r="N1100">
        <v>1.2555555549999999</v>
      </c>
      <c r="O1100">
        <v>11</v>
      </c>
      <c r="P1100">
        <v>59</v>
      </c>
      <c r="Q1100">
        <v>0</v>
      </c>
      <c r="R1100">
        <v>0</v>
      </c>
      <c r="S1100">
        <v>0</v>
      </c>
      <c r="T1100">
        <v>0</v>
      </c>
      <c r="U1100">
        <v>13.811111</v>
      </c>
      <c r="V1100">
        <v>74.077777999999995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2666425</v>
      </c>
      <c r="B1101">
        <v>1</v>
      </c>
      <c r="C1101" t="s">
        <v>76</v>
      </c>
      <c r="D1101" t="s">
        <v>102</v>
      </c>
      <c r="E1101" t="s">
        <v>144</v>
      </c>
      <c r="F1101" t="s">
        <v>3319</v>
      </c>
      <c r="G1101" t="s">
        <v>136</v>
      </c>
      <c r="H1101" t="s">
        <v>46</v>
      </c>
      <c r="I1101" t="s">
        <v>129</v>
      </c>
      <c r="J1101" t="s">
        <v>130</v>
      </c>
      <c r="K1101" t="s">
        <v>131</v>
      </c>
      <c r="L1101" t="s">
        <v>3320</v>
      </c>
      <c r="M1101" t="s">
        <v>3321</v>
      </c>
      <c r="N1101">
        <v>0.88472222199999995</v>
      </c>
      <c r="O1101">
        <v>0</v>
      </c>
      <c r="P1101">
        <v>194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171.636111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2666426</v>
      </c>
      <c r="B1102">
        <v>1</v>
      </c>
      <c r="C1102" t="s">
        <v>77</v>
      </c>
      <c r="D1102" t="s">
        <v>110</v>
      </c>
      <c r="E1102" t="s">
        <v>134</v>
      </c>
      <c r="F1102" t="s">
        <v>3322</v>
      </c>
      <c r="G1102" t="s">
        <v>240</v>
      </c>
      <c r="H1102" t="s">
        <v>46</v>
      </c>
      <c r="I1102" t="s">
        <v>129</v>
      </c>
      <c r="J1102" t="s">
        <v>130</v>
      </c>
      <c r="K1102" t="s">
        <v>131</v>
      </c>
      <c r="L1102" t="s">
        <v>3323</v>
      </c>
      <c r="M1102" t="s">
        <v>3324</v>
      </c>
      <c r="N1102">
        <v>4.1666666660000002</v>
      </c>
      <c r="O1102">
        <v>0</v>
      </c>
      <c r="P1102">
        <v>0</v>
      </c>
      <c r="Q1102">
        <v>0</v>
      </c>
      <c r="R1102">
        <v>18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75</v>
      </c>
      <c r="Y1102">
        <v>0</v>
      </c>
      <c r="Z1102">
        <v>0</v>
      </c>
    </row>
    <row r="1103" spans="1:26" x14ac:dyDescent="0.3">
      <c r="A1103">
        <v>2666421</v>
      </c>
      <c r="B1103">
        <v>1</v>
      </c>
      <c r="C1103" t="s">
        <v>76</v>
      </c>
      <c r="D1103" t="s">
        <v>87</v>
      </c>
      <c r="E1103" t="s">
        <v>126</v>
      </c>
      <c r="F1103" t="s">
        <v>3325</v>
      </c>
      <c r="G1103" t="s">
        <v>3326</v>
      </c>
      <c r="H1103" t="s">
        <v>47</v>
      </c>
      <c r="I1103" t="s">
        <v>129</v>
      </c>
      <c r="J1103" t="s">
        <v>130</v>
      </c>
      <c r="K1103" t="s">
        <v>131</v>
      </c>
      <c r="L1103" t="s">
        <v>3327</v>
      </c>
      <c r="M1103" t="s">
        <v>3328</v>
      </c>
      <c r="N1103">
        <v>0.93194444399999998</v>
      </c>
      <c r="O1103">
        <v>0</v>
      </c>
      <c r="P1103">
        <v>0</v>
      </c>
      <c r="Q1103">
        <v>0</v>
      </c>
      <c r="R1103">
        <v>968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902.12222199999997</v>
      </c>
      <c r="Y1103">
        <v>0</v>
      </c>
      <c r="Z1103">
        <v>0</v>
      </c>
    </row>
    <row r="1104" spans="1:26" x14ac:dyDescent="0.3">
      <c r="A1104">
        <v>2666436</v>
      </c>
      <c r="B1104">
        <v>1</v>
      </c>
      <c r="C1104" t="s">
        <v>77</v>
      </c>
      <c r="D1104" t="s">
        <v>117</v>
      </c>
      <c r="E1104" t="s">
        <v>126</v>
      </c>
      <c r="F1104" t="s">
        <v>3329</v>
      </c>
      <c r="G1104" t="s">
        <v>158</v>
      </c>
      <c r="H1104" t="s">
        <v>47</v>
      </c>
      <c r="I1104" t="s">
        <v>129</v>
      </c>
      <c r="J1104" t="s">
        <v>130</v>
      </c>
      <c r="K1104" t="s">
        <v>131</v>
      </c>
      <c r="L1104" t="s">
        <v>3330</v>
      </c>
      <c r="M1104" t="s">
        <v>3331</v>
      </c>
      <c r="N1104">
        <v>4.5052777769999999</v>
      </c>
      <c r="O1104">
        <v>0</v>
      </c>
      <c r="P1104">
        <v>0</v>
      </c>
      <c r="Q1104">
        <v>1</v>
      </c>
      <c r="R1104">
        <v>75</v>
      </c>
      <c r="S1104">
        <v>1</v>
      </c>
      <c r="T1104">
        <v>0</v>
      </c>
      <c r="U1104">
        <v>0</v>
      </c>
      <c r="V1104">
        <v>0</v>
      </c>
      <c r="W1104">
        <v>4.5052779999999997</v>
      </c>
      <c r="X1104">
        <v>337.89583299999998</v>
      </c>
      <c r="Y1104">
        <v>4.5052779999999997</v>
      </c>
      <c r="Z1104">
        <v>0</v>
      </c>
    </row>
    <row r="1105" spans="1:26" x14ac:dyDescent="0.3">
      <c r="A1105">
        <v>2666441</v>
      </c>
      <c r="B1105">
        <v>1</v>
      </c>
      <c r="C1105" t="s">
        <v>77</v>
      </c>
      <c r="D1105" t="s">
        <v>111</v>
      </c>
      <c r="E1105" t="s">
        <v>126</v>
      </c>
      <c r="F1105" t="s">
        <v>2538</v>
      </c>
      <c r="G1105" t="s">
        <v>128</v>
      </c>
      <c r="H1105" t="s">
        <v>47</v>
      </c>
      <c r="I1105" t="s">
        <v>129</v>
      </c>
      <c r="J1105" t="s">
        <v>130</v>
      </c>
      <c r="K1105" t="s">
        <v>131</v>
      </c>
      <c r="L1105" t="s">
        <v>3332</v>
      </c>
      <c r="M1105" t="s">
        <v>3333</v>
      </c>
      <c r="N1105">
        <v>0.48472222199999998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14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6.786111</v>
      </c>
    </row>
    <row r="1106" spans="1:26" x14ac:dyDescent="0.3">
      <c r="A1106">
        <v>2666445</v>
      </c>
      <c r="B1106">
        <v>1</v>
      </c>
      <c r="C1106" t="s">
        <v>77</v>
      </c>
      <c r="D1106" t="s">
        <v>111</v>
      </c>
      <c r="E1106" t="s">
        <v>126</v>
      </c>
      <c r="F1106" t="s">
        <v>1262</v>
      </c>
      <c r="G1106" t="s">
        <v>158</v>
      </c>
      <c r="H1106" t="s">
        <v>47</v>
      </c>
      <c r="I1106" t="s">
        <v>129</v>
      </c>
      <c r="J1106" t="s">
        <v>130</v>
      </c>
      <c r="K1106" t="s">
        <v>131</v>
      </c>
      <c r="L1106" t="s">
        <v>3334</v>
      </c>
      <c r="M1106" t="s">
        <v>3335</v>
      </c>
      <c r="N1106">
        <v>2.258888888</v>
      </c>
      <c r="O1106">
        <v>0</v>
      </c>
      <c r="P1106">
        <v>0</v>
      </c>
      <c r="Q1106">
        <v>0</v>
      </c>
      <c r="R1106">
        <v>0</v>
      </c>
      <c r="S1106">
        <v>4</v>
      </c>
      <c r="T1106">
        <v>287</v>
      </c>
      <c r="U1106">
        <v>0</v>
      </c>
      <c r="V1106">
        <v>0</v>
      </c>
      <c r="W1106">
        <v>0</v>
      </c>
      <c r="X1106">
        <v>0</v>
      </c>
      <c r="Y1106">
        <v>9.0355559999999997</v>
      </c>
      <c r="Z1106">
        <v>648.30111099999999</v>
      </c>
    </row>
    <row r="1107" spans="1:26" x14ac:dyDescent="0.3">
      <c r="A1107">
        <v>2666433</v>
      </c>
      <c r="B1107">
        <v>1</v>
      </c>
      <c r="C1107" t="s">
        <v>77</v>
      </c>
      <c r="D1107" t="s">
        <v>117</v>
      </c>
      <c r="E1107" t="s">
        <v>156</v>
      </c>
      <c r="F1107" t="s">
        <v>3336</v>
      </c>
      <c r="G1107" t="s">
        <v>169</v>
      </c>
      <c r="H1107" t="s">
        <v>47</v>
      </c>
      <c r="I1107" t="s">
        <v>129</v>
      </c>
      <c r="J1107" t="s">
        <v>130</v>
      </c>
      <c r="K1107" t="s">
        <v>131</v>
      </c>
      <c r="L1107" t="s">
        <v>3337</v>
      </c>
      <c r="M1107" t="s">
        <v>3338</v>
      </c>
      <c r="N1107">
        <v>2.5138888879999999</v>
      </c>
      <c r="O1107">
        <v>0</v>
      </c>
      <c r="P1107">
        <v>0</v>
      </c>
      <c r="Q1107">
        <v>0</v>
      </c>
      <c r="R1107">
        <v>0</v>
      </c>
      <c r="S1107">
        <v>5</v>
      </c>
      <c r="T1107">
        <v>152</v>
      </c>
      <c r="U1107">
        <v>0</v>
      </c>
      <c r="V1107">
        <v>0</v>
      </c>
      <c r="W1107">
        <v>0</v>
      </c>
      <c r="X1107">
        <v>0</v>
      </c>
      <c r="Y1107">
        <v>12.569444000000001</v>
      </c>
      <c r="Z1107">
        <v>382.11111099999999</v>
      </c>
    </row>
    <row r="1108" spans="1:26" x14ac:dyDescent="0.3">
      <c r="A1108">
        <v>2666434</v>
      </c>
      <c r="B1108">
        <v>1</v>
      </c>
      <c r="C1108" t="s">
        <v>76</v>
      </c>
      <c r="D1108" t="s">
        <v>100</v>
      </c>
      <c r="E1108" t="s">
        <v>156</v>
      </c>
      <c r="F1108" t="s">
        <v>3339</v>
      </c>
      <c r="G1108" t="s">
        <v>169</v>
      </c>
      <c r="H1108" t="s">
        <v>47</v>
      </c>
      <c r="I1108" t="s">
        <v>129</v>
      </c>
      <c r="J1108" t="s">
        <v>130</v>
      </c>
      <c r="K1108" t="s">
        <v>131</v>
      </c>
      <c r="L1108" t="s">
        <v>3340</v>
      </c>
      <c r="M1108" t="s">
        <v>3341</v>
      </c>
      <c r="N1108">
        <v>2.4197222219999999</v>
      </c>
      <c r="O1108">
        <v>6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14.518333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2666440</v>
      </c>
      <c r="B1109">
        <v>1</v>
      </c>
      <c r="C1109" t="s">
        <v>76</v>
      </c>
      <c r="D1109" t="s">
        <v>82</v>
      </c>
      <c r="E1109" t="s">
        <v>144</v>
      </c>
      <c r="F1109" t="s">
        <v>3342</v>
      </c>
      <c r="G1109" t="s">
        <v>162</v>
      </c>
      <c r="H1109" t="s">
        <v>46</v>
      </c>
      <c r="I1109" t="s">
        <v>129</v>
      </c>
      <c r="J1109" t="s">
        <v>130</v>
      </c>
      <c r="K1109" t="s">
        <v>131</v>
      </c>
      <c r="L1109" t="s">
        <v>3343</v>
      </c>
      <c r="M1109" t="s">
        <v>3344</v>
      </c>
      <c r="N1109">
        <v>0.78305555500000001</v>
      </c>
      <c r="O1109">
        <v>0</v>
      </c>
      <c r="P1109">
        <v>211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165.22472200000001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2666461</v>
      </c>
      <c r="B1110">
        <v>1</v>
      </c>
      <c r="C1110" t="s">
        <v>77</v>
      </c>
      <c r="D1110" t="s">
        <v>113</v>
      </c>
      <c r="E1110" t="s">
        <v>210</v>
      </c>
      <c r="F1110" t="s">
        <v>3345</v>
      </c>
      <c r="G1110" t="s">
        <v>306</v>
      </c>
      <c r="H1110" t="s">
        <v>46</v>
      </c>
      <c r="I1110" t="s">
        <v>129</v>
      </c>
      <c r="J1110" t="s">
        <v>15</v>
      </c>
      <c r="K1110" t="s">
        <v>131</v>
      </c>
      <c r="L1110" t="s">
        <v>3346</v>
      </c>
      <c r="M1110" t="s">
        <v>3347</v>
      </c>
      <c r="N1110">
        <v>2.3419444440000001</v>
      </c>
      <c r="O1110">
        <v>0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2.3419439999999998</v>
      </c>
      <c r="Y1110">
        <v>0</v>
      </c>
      <c r="Z1110">
        <v>0</v>
      </c>
    </row>
    <row r="1111" spans="1:26" x14ac:dyDescent="0.3">
      <c r="A1111">
        <v>2666449</v>
      </c>
      <c r="B1111">
        <v>1</v>
      </c>
      <c r="C1111" t="s">
        <v>76</v>
      </c>
      <c r="D1111" t="s">
        <v>89</v>
      </c>
      <c r="E1111" t="s">
        <v>126</v>
      </c>
      <c r="F1111" t="s">
        <v>3348</v>
      </c>
      <c r="G1111" t="s">
        <v>158</v>
      </c>
      <c r="H1111" t="s">
        <v>47</v>
      </c>
      <c r="I1111" t="s">
        <v>129</v>
      </c>
      <c r="J1111" t="s">
        <v>130</v>
      </c>
      <c r="K1111" t="s">
        <v>131</v>
      </c>
      <c r="L1111" t="s">
        <v>3349</v>
      </c>
      <c r="M1111" t="s">
        <v>3350</v>
      </c>
      <c r="N1111">
        <v>3.3572222219999999</v>
      </c>
      <c r="O1111">
        <v>0</v>
      </c>
      <c r="P1111">
        <v>0</v>
      </c>
      <c r="Q1111">
        <v>0</v>
      </c>
      <c r="R1111">
        <v>1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3.3572220000000002</v>
      </c>
      <c r="Y1111">
        <v>3.3572220000000002</v>
      </c>
      <c r="Z1111">
        <v>0</v>
      </c>
    </row>
    <row r="1112" spans="1:26" x14ac:dyDescent="0.3">
      <c r="A1112">
        <v>2666383</v>
      </c>
      <c r="B1112">
        <v>2</v>
      </c>
      <c r="C1112" t="s">
        <v>76</v>
      </c>
      <c r="D1112" t="s">
        <v>99</v>
      </c>
      <c r="E1112" t="s">
        <v>152</v>
      </c>
      <c r="F1112" t="s">
        <v>3351</v>
      </c>
      <c r="G1112" t="s">
        <v>169</v>
      </c>
      <c r="H1112" t="s">
        <v>47</v>
      </c>
      <c r="I1112" t="s">
        <v>129</v>
      </c>
      <c r="J1112" t="s">
        <v>130</v>
      </c>
      <c r="K1112" t="s">
        <v>131</v>
      </c>
      <c r="L1112" t="s">
        <v>3352</v>
      </c>
      <c r="M1112" t="s">
        <v>3353</v>
      </c>
      <c r="N1112">
        <v>0.62527777699999998</v>
      </c>
      <c r="O1112">
        <v>34</v>
      </c>
      <c r="P1112">
        <v>458</v>
      </c>
      <c r="Q1112">
        <v>0</v>
      </c>
      <c r="R1112">
        <v>0</v>
      </c>
      <c r="S1112">
        <v>0</v>
      </c>
      <c r="T1112">
        <v>0</v>
      </c>
      <c r="U1112">
        <v>21.259443999999998</v>
      </c>
      <c r="V1112">
        <v>286.37722200000002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2666453</v>
      </c>
      <c r="B1113">
        <v>1</v>
      </c>
      <c r="C1113" t="s">
        <v>77</v>
      </c>
      <c r="D1113" t="s">
        <v>119</v>
      </c>
      <c r="E1113" t="s">
        <v>126</v>
      </c>
      <c r="F1113" t="s">
        <v>3354</v>
      </c>
      <c r="G1113" t="s">
        <v>158</v>
      </c>
      <c r="H1113" t="s">
        <v>47</v>
      </c>
      <c r="I1113" t="s">
        <v>129</v>
      </c>
      <c r="J1113" t="s">
        <v>130</v>
      </c>
      <c r="K1113" t="s">
        <v>131</v>
      </c>
      <c r="L1113" t="s">
        <v>3355</v>
      </c>
      <c r="M1113" t="s">
        <v>3356</v>
      </c>
      <c r="N1113">
        <v>3.3447222220000001</v>
      </c>
      <c r="O1113">
        <v>0</v>
      </c>
      <c r="P1113">
        <v>31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103.68638900000001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2666454</v>
      </c>
      <c r="B1114">
        <v>1</v>
      </c>
      <c r="C1114" t="s">
        <v>76</v>
      </c>
      <c r="D1114" t="s">
        <v>93</v>
      </c>
      <c r="E1114" t="s">
        <v>134</v>
      </c>
      <c r="F1114" t="s">
        <v>3357</v>
      </c>
      <c r="G1114" t="s">
        <v>406</v>
      </c>
      <c r="H1114" t="s">
        <v>46</v>
      </c>
      <c r="I1114" t="s">
        <v>129</v>
      </c>
      <c r="J1114" t="s">
        <v>130</v>
      </c>
      <c r="K1114" t="s">
        <v>131</v>
      </c>
      <c r="L1114" t="s">
        <v>3358</v>
      </c>
      <c r="M1114" t="s">
        <v>3359</v>
      </c>
      <c r="N1114">
        <v>1.69</v>
      </c>
      <c r="O1114">
        <v>0</v>
      </c>
      <c r="P1114">
        <v>196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331.24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2666458</v>
      </c>
      <c r="B1115">
        <v>1</v>
      </c>
      <c r="C1115" t="s">
        <v>77</v>
      </c>
      <c r="D1115" t="s">
        <v>111</v>
      </c>
      <c r="E1115" t="s">
        <v>144</v>
      </c>
      <c r="F1115" t="s">
        <v>3360</v>
      </c>
      <c r="G1115" t="s">
        <v>136</v>
      </c>
      <c r="H1115" t="s">
        <v>46</v>
      </c>
      <c r="I1115" t="s">
        <v>129</v>
      </c>
      <c r="J1115" t="s">
        <v>130</v>
      </c>
      <c r="K1115" t="s">
        <v>131</v>
      </c>
      <c r="L1115" t="s">
        <v>3361</v>
      </c>
      <c r="M1115" t="s">
        <v>3362</v>
      </c>
      <c r="N1115">
        <v>7.1130555549999999</v>
      </c>
      <c r="O1115">
        <v>0</v>
      </c>
      <c r="P1115">
        <v>0</v>
      </c>
      <c r="Q1115">
        <v>0</v>
      </c>
      <c r="R1115">
        <v>31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220.50472199999999</v>
      </c>
      <c r="Y1115">
        <v>0</v>
      </c>
      <c r="Z1115">
        <v>0</v>
      </c>
    </row>
    <row r="1116" spans="1:26" x14ac:dyDescent="0.3">
      <c r="A1116">
        <v>2666460</v>
      </c>
      <c r="B1116">
        <v>1</v>
      </c>
      <c r="C1116" t="s">
        <v>77</v>
      </c>
      <c r="D1116" t="s">
        <v>122</v>
      </c>
      <c r="E1116" t="s">
        <v>134</v>
      </c>
      <c r="F1116" t="s">
        <v>3363</v>
      </c>
      <c r="G1116" t="s">
        <v>240</v>
      </c>
      <c r="H1116" t="s">
        <v>46</v>
      </c>
      <c r="I1116" t="s">
        <v>129</v>
      </c>
      <c r="J1116" t="s">
        <v>130</v>
      </c>
      <c r="K1116" t="s">
        <v>131</v>
      </c>
      <c r="L1116" t="s">
        <v>3364</v>
      </c>
      <c r="M1116" t="s">
        <v>3365</v>
      </c>
      <c r="N1116">
        <v>0.94888888800000004</v>
      </c>
      <c r="O1116">
        <v>0</v>
      </c>
      <c r="P1116">
        <v>0</v>
      </c>
      <c r="Q1116">
        <v>0</v>
      </c>
      <c r="R1116">
        <v>44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41.751111000000002</v>
      </c>
      <c r="Y1116">
        <v>0</v>
      </c>
      <c r="Z1116">
        <v>0</v>
      </c>
    </row>
    <row r="1117" spans="1:26" x14ac:dyDescent="0.3">
      <c r="A1117">
        <v>2666462</v>
      </c>
      <c r="B1117">
        <v>1</v>
      </c>
      <c r="C1117" t="s">
        <v>76</v>
      </c>
      <c r="D1117" t="s">
        <v>95</v>
      </c>
      <c r="E1117" t="s">
        <v>152</v>
      </c>
      <c r="F1117" t="s">
        <v>3366</v>
      </c>
      <c r="G1117" t="s">
        <v>169</v>
      </c>
      <c r="H1117" t="s">
        <v>47</v>
      </c>
      <c r="I1117" t="s">
        <v>247</v>
      </c>
      <c r="J1117" t="s">
        <v>130</v>
      </c>
      <c r="K1117" t="s">
        <v>131</v>
      </c>
      <c r="L1117" t="s">
        <v>3367</v>
      </c>
      <c r="M1117" t="s">
        <v>3368</v>
      </c>
      <c r="N1117">
        <v>3.9722222000000001E-2</v>
      </c>
      <c r="O1117">
        <v>0</v>
      </c>
      <c r="P1117">
        <v>0</v>
      </c>
      <c r="Q1117">
        <v>6</v>
      </c>
      <c r="R1117">
        <v>765</v>
      </c>
      <c r="S1117">
        <v>0</v>
      </c>
      <c r="T1117">
        <v>2</v>
      </c>
      <c r="U1117">
        <v>0</v>
      </c>
      <c r="V1117">
        <v>0</v>
      </c>
      <c r="W1117">
        <v>0.23833299999999999</v>
      </c>
      <c r="X1117">
        <v>30.387499999999999</v>
      </c>
      <c r="Y1117">
        <v>0</v>
      </c>
      <c r="Z1117">
        <v>7.9444000000000001E-2</v>
      </c>
    </row>
    <row r="1118" spans="1:26" x14ac:dyDescent="0.3">
      <c r="A1118">
        <v>2666467</v>
      </c>
      <c r="B1118">
        <v>1</v>
      </c>
      <c r="C1118" t="s">
        <v>77</v>
      </c>
      <c r="D1118" t="s">
        <v>109</v>
      </c>
      <c r="E1118" t="s">
        <v>144</v>
      </c>
      <c r="F1118" t="s">
        <v>3369</v>
      </c>
      <c r="G1118" t="s">
        <v>136</v>
      </c>
      <c r="H1118" t="s">
        <v>46</v>
      </c>
      <c r="I1118" t="s">
        <v>129</v>
      </c>
      <c r="J1118" t="s">
        <v>130</v>
      </c>
      <c r="K1118" t="s">
        <v>131</v>
      </c>
      <c r="L1118" t="s">
        <v>3370</v>
      </c>
      <c r="M1118" t="s">
        <v>3371</v>
      </c>
      <c r="N1118">
        <v>1.3477777769999999</v>
      </c>
      <c r="O1118">
        <v>0</v>
      </c>
      <c r="P1118">
        <v>16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21.564444000000002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2666484</v>
      </c>
      <c r="B1119">
        <v>1</v>
      </c>
      <c r="C1119" t="s">
        <v>77</v>
      </c>
      <c r="D1119" t="s">
        <v>108</v>
      </c>
      <c r="E1119" t="s">
        <v>152</v>
      </c>
      <c r="F1119" t="s">
        <v>3372</v>
      </c>
      <c r="G1119" t="s">
        <v>169</v>
      </c>
      <c r="H1119" t="s">
        <v>47</v>
      </c>
      <c r="I1119" t="s">
        <v>129</v>
      </c>
      <c r="J1119" t="s">
        <v>130</v>
      </c>
      <c r="K1119" t="s">
        <v>131</v>
      </c>
      <c r="L1119" t="s">
        <v>3373</v>
      </c>
      <c r="M1119" t="s">
        <v>3374</v>
      </c>
      <c r="N1119">
        <v>6.58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422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2776.76</v>
      </c>
    </row>
    <row r="1120" spans="1:26" x14ac:dyDescent="0.3">
      <c r="A1120">
        <v>2666470</v>
      </c>
      <c r="B1120">
        <v>1</v>
      </c>
      <c r="C1120" t="s">
        <v>77</v>
      </c>
      <c r="D1120" t="s">
        <v>115</v>
      </c>
      <c r="E1120" t="s">
        <v>156</v>
      </c>
      <c r="F1120" t="s">
        <v>2564</v>
      </c>
      <c r="G1120" t="s">
        <v>169</v>
      </c>
      <c r="H1120" t="s">
        <v>47</v>
      </c>
      <c r="I1120" t="s">
        <v>129</v>
      </c>
      <c r="J1120" t="s">
        <v>130</v>
      </c>
      <c r="K1120" t="s">
        <v>131</v>
      </c>
      <c r="L1120" t="s">
        <v>3375</v>
      </c>
      <c r="M1120" t="s">
        <v>3376</v>
      </c>
      <c r="N1120">
        <v>0.125</v>
      </c>
      <c r="O1120">
        <v>0</v>
      </c>
      <c r="P1120">
        <v>0</v>
      </c>
      <c r="Q1120">
        <v>34</v>
      </c>
      <c r="R1120">
        <v>740</v>
      </c>
      <c r="S1120">
        <v>76</v>
      </c>
      <c r="T1120">
        <v>874</v>
      </c>
      <c r="U1120">
        <v>0</v>
      </c>
      <c r="V1120">
        <v>0</v>
      </c>
      <c r="W1120">
        <v>4.25</v>
      </c>
      <c r="X1120">
        <v>92.5</v>
      </c>
      <c r="Y1120">
        <v>9.5</v>
      </c>
      <c r="Z1120">
        <v>109.25</v>
      </c>
    </row>
    <row r="1121" spans="1:26" x14ac:dyDescent="0.3">
      <c r="A1121">
        <v>2666440</v>
      </c>
      <c r="B1121">
        <v>2</v>
      </c>
      <c r="C1121" t="s">
        <v>76</v>
      </c>
      <c r="D1121" t="s">
        <v>82</v>
      </c>
      <c r="E1121" t="s">
        <v>134</v>
      </c>
      <c r="F1121" t="s">
        <v>3377</v>
      </c>
      <c r="G1121" t="s">
        <v>162</v>
      </c>
      <c r="H1121" t="s">
        <v>46</v>
      </c>
      <c r="I1121" t="s">
        <v>129</v>
      </c>
      <c r="J1121" t="s">
        <v>130</v>
      </c>
      <c r="K1121" t="s">
        <v>131</v>
      </c>
      <c r="L1121" t="s">
        <v>3344</v>
      </c>
      <c r="M1121" t="s">
        <v>3378</v>
      </c>
      <c r="N1121">
        <v>0.24083333300000001</v>
      </c>
      <c r="O1121">
        <v>0</v>
      </c>
      <c r="P1121">
        <v>574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138.23833300000001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2666480</v>
      </c>
      <c r="B1122">
        <v>1</v>
      </c>
      <c r="C1122" t="s">
        <v>76</v>
      </c>
      <c r="D1122" t="s">
        <v>95</v>
      </c>
      <c r="E1122" t="s">
        <v>126</v>
      </c>
      <c r="F1122" t="s">
        <v>3379</v>
      </c>
      <c r="G1122" t="s">
        <v>3221</v>
      </c>
      <c r="H1122" t="s">
        <v>47</v>
      </c>
      <c r="I1122" t="s">
        <v>129</v>
      </c>
      <c r="J1122" t="s">
        <v>130</v>
      </c>
      <c r="K1122" t="s">
        <v>131</v>
      </c>
      <c r="L1122" t="s">
        <v>3380</v>
      </c>
      <c r="M1122" t="s">
        <v>3381</v>
      </c>
      <c r="N1122">
        <v>0.698333333</v>
      </c>
      <c r="O1122">
        <v>0</v>
      </c>
      <c r="P1122">
        <v>0</v>
      </c>
      <c r="Q1122">
        <v>2</v>
      </c>
      <c r="R1122">
        <v>341</v>
      </c>
      <c r="S1122">
        <v>0</v>
      </c>
      <c r="T1122">
        <v>2</v>
      </c>
      <c r="U1122">
        <v>0</v>
      </c>
      <c r="V1122">
        <v>0</v>
      </c>
      <c r="W1122">
        <v>1.3966670000000001</v>
      </c>
      <c r="X1122">
        <v>238.13166699999999</v>
      </c>
      <c r="Y1122">
        <v>0</v>
      </c>
      <c r="Z1122">
        <v>1.3966670000000001</v>
      </c>
    </row>
    <row r="1123" spans="1:26" x14ac:dyDescent="0.3">
      <c r="A1123">
        <v>2666482</v>
      </c>
      <c r="B1123">
        <v>1</v>
      </c>
      <c r="C1123" t="s">
        <v>77</v>
      </c>
      <c r="D1123" t="s">
        <v>119</v>
      </c>
      <c r="E1123" t="s">
        <v>144</v>
      </c>
      <c r="F1123" t="s">
        <v>3382</v>
      </c>
      <c r="G1123" t="s">
        <v>136</v>
      </c>
      <c r="H1123" t="s">
        <v>46</v>
      </c>
      <c r="I1123" t="s">
        <v>129</v>
      </c>
      <c r="J1123" t="s">
        <v>130</v>
      </c>
      <c r="K1123" t="s">
        <v>131</v>
      </c>
      <c r="L1123" t="s">
        <v>3383</v>
      </c>
      <c r="M1123" t="s">
        <v>3384</v>
      </c>
      <c r="N1123">
        <v>3.1416666659999999</v>
      </c>
      <c r="O1123">
        <v>0</v>
      </c>
      <c r="P1123">
        <v>144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452.4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2666487</v>
      </c>
      <c r="B1124">
        <v>1</v>
      </c>
      <c r="C1124" t="s">
        <v>77</v>
      </c>
      <c r="D1124" t="s">
        <v>114</v>
      </c>
      <c r="E1124" t="s">
        <v>325</v>
      </c>
      <c r="F1124" t="s">
        <v>935</v>
      </c>
      <c r="G1124" t="s">
        <v>169</v>
      </c>
      <c r="H1124" t="s">
        <v>47</v>
      </c>
      <c r="I1124" t="s">
        <v>129</v>
      </c>
      <c r="J1124" t="s">
        <v>130</v>
      </c>
      <c r="K1124" t="s">
        <v>131</v>
      </c>
      <c r="L1124" t="s">
        <v>3385</v>
      </c>
      <c r="M1124" t="s">
        <v>3386</v>
      </c>
      <c r="N1124">
        <v>0.17833333300000001</v>
      </c>
      <c r="O1124">
        <v>155</v>
      </c>
      <c r="P1124">
        <v>729</v>
      </c>
      <c r="Q1124">
        <v>0</v>
      </c>
      <c r="R1124">
        <v>0</v>
      </c>
      <c r="S1124">
        <v>464</v>
      </c>
      <c r="T1124">
        <v>3296</v>
      </c>
      <c r="U1124">
        <v>27.641667000000002</v>
      </c>
      <c r="V1124">
        <v>130.005</v>
      </c>
      <c r="W1124">
        <v>0</v>
      </c>
      <c r="X1124">
        <v>0</v>
      </c>
      <c r="Y1124">
        <v>82.746667000000002</v>
      </c>
      <c r="Z1124">
        <v>587.78666599999997</v>
      </c>
    </row>
    <row r="1125" spans="1:26" x14ac:dyDescent="0.3">
      <c r="A1125">
        <v>2666489</v>
      </c>
      <c r="B1125">
        <v>1</v>
      </c>
      <c r="C1125" t="s">
        <v>77</v>
      </c>
      <c r="D1125" t="s">
        <v>117</v>
      </c>
      <c r="E1125" t="s">
        <v>210</v>
      </c>
      <c r="F1125" t="s">
        <v>3387</v>
      </c>
      <c r="G1125" t="s">
        <v>212</v>
      </c>
      <c r="H1125" t="s">
        <v>46</v>
      </c>
      <c r="I1125" t="s">
        <v>129</v>
      </c>
      <c r="J1125" t="s">
        <v>130</v>
      </c>
      <c r="K1125" t="s">
        <v>131</v>
      </c>
      <c r="L1125" t="s">
        <v>3388</v>
      </c>
      <c r="M1125" t="s">
        <v>3389</v>
      </c>
      <c r="N1125">
        <v>9.5175000000000001</v>
      </c>
      <c r="O1125">
        <v>0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9.5175000000000001</v>
      </c>
      <c r="Y1125">
        <v>0</v>
      </c>
      <c r="Z1125">
        <v>0</v>
      </c>
    </row>
    <row r="1126" spans="1:26" x14ac:dyDescent="0.3">
      <c r="A1126">
        <v>2666492</v>
      </c>
      <c r="B1126">
        <v>1</v>
      </c>
      <c r="C1126" t="s">
        <v>76</v>
      </c>
      <c r="D1126" t="s">
        <v>84</v>
      </c>
      <c r="E1126" t="s">
        <v>144</v>
      </c>
      <c r="F1126" t="s">
        <v>3390</v>
      </c>
      <c r="G1126" t="s">
        <v>136</v>
      </c>
      <c r="H1126" t="s">
        <v>46</v>
      </c>
      <c r="I1126" t="s">
        <v>129</v>
      </c>
      <c r="J1126" t="s">
        <v>130</v>
      </c>
      <c r="K1126" t="s">
        <v>131</v>
      </c>
      <c r="L1126" t="s">
        <v>3391</v>
      </c>
      <c r="M1126" t="s">
        <v>3392</v>
      </c>
      <c r="N1126">
        <v>1.7638888880000001</v>
      </c>
      <c r="O1126">
        <v>0</v>
      </c>
      <c r="P1126">
        <v>221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389.81944399999998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2666497</v>
      </c>
      <c r="B1127">
        <v>1</v>
      </c>
      <c r="C1127" t="s">
        <v>77</v>
      </c>
      <c r="D1127" t="s">
        <v>115</v>
      </c>
      <c r="E1127" t="s">
        <v>210</v>
      </c>
      <c r="F1127" t="s">
        <v>3393</v>
      </c>
      <c r="G1127" t="s">
        <v>290</v>
      </c>
      <c r="H1127" t="s">
        <v>46</v>
      </c>
      <c r="I1127" t="s">
        <v>129</v>
      </c>
      <c r="J1127" t="s">
        <v>130</v>
      </c>
      <c r="K1127" t="s">
        <v>131</v>
      </c>
      <c r="L1127" t="s">
        <v>3394</v>
      </c>
      <c r="M1127" t="s">
        <v>3395</v>
      </c>
      <c r="N1127">
        <v>2.6238888880000002</v>
      </c>
      <c r="O1127">
        <v>0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2.6238890000000001</v>
      </c>
      <c r="Y1127">
        <v>0</v>
      </c>
      <c r="Z1127">
        <v>0</v>
      </c>
    </row>
    <row r="1128" spans="1:26" x14ac:dyDescent="0.3">
      <c r="A1128">
        <v>2666491</v>
      </c>
      <c r="B1128">
        <v>1</v>
      </c>
      <c r="C1128" t="s">
        <v>76</v>
      </c>
      <c r="D1128" t="s">
        <v>95</v>
      </c>
      <c r="E1128" t="s">
        <v>152</v>
      </c>
      <c r="F1128" t="s">
        <v>3366</v>
      </c>
      <c r="G1128" t="s">
        <v>169</v>
      </c>
      <c r="H1128" t="s">
        <v>47</v>
      </c>
      <c r="I1128" t="s">
        <v>247</v>
      </c>
      <c r="J1128" t="s">
        <v>130</v>
      </c>
      <c r="K1128" t="s">
        <v>131</v>
      </c>
      <c r="L1128" t="s">
        <v>3396</v>
      </c>
      <c r="M1128" t="s">
        <v>3397</v>
      </c>
      <c r="N1128">
        <v>4.5555554999999998E-2</v>
      </c>
      <c r="O1128">
        <v>0</v>
      </c>
      <c r="P1128">
        <v>0</v>
      </c>
      <c r="Q1128">
        <v>6</v>
      </c>
      <c r="R1128">
        <v>594</v>
      </c>
      <c r="S1128">
        <v>0</v>
      </c>
      <c r="T1128">
        <v>2</v>
      </c>
      <c r="U1128">
        <v>0</v>
      </c>
      <c r="V1128">
        <v>0</v>
      </c>
      <c r="W1128">
        <v>0.27333299999999999</v>
      </c>
      <c r="X1128">
        <v>27.06</v>
      </c>
      <c r="Y1128">
        <v>0</v>
      </c>
      <c r="Z1128">
        <v>9.1110999999999998E-2</v>
      </c>
    </row>
    <row r="1129" spans="1:26" x14ac:dyDescent="0.3">
      <c r="A1129">
        <v>2666516</v>
      </c>
      <c r="B1129">
        <v>1</v>
      </c>
      <c r="C1129" t="s">
        <v>76</v>
      </c>
      <c r="D1129" t="s">
        <v>80</v>
      </c>
      <c r="E1129" t="s">
        <v>144</v>
      </c>
      <c r="F1129" t="s">
        <v>3398</v>
      </c>
      <c r="G1129" t="s">
        <v>136</v>
      </c>
      <c r="H1129" t="s">
        <v>46</v>
      </c>
      <c r="I1129" t="s">
        <v>129</v>
      </c>
      <c r="J1129" t="s">
        <v>130</v>
      </c>
      <c r="K1129" t="s">
        <v>131</v>
      </c>
      <c r="L1129" t="s">
        <v>3399</v>
      </c>
      <c r="M1129" t="s">
        <v>3400</v>
      </c>
      <c r="N1129">
        <v>1.556944444</v>
      </c>
      <c r="O1129">
        <v>0</v>
      </c>
      <c r="P1129">
        <v>237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368.995833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2666509</v>
      </c>
      <c r="B1130">
        <v>1</v>
      </c>
      <c r="C1130" t="s">
        <v>77</v>
      </c>
      <c r="D1130" t="s">
        <v>111</v>
      </c>
      <c r="E1130" t="s">
        <v>156</v>
      </c>
      <c r="F1130" t="s">
        <v>201</v>
      </c>
      <c r="G1130" t="s">
        <v>169</v>
      </c>
      <c r="H1130" t="s">
        <v>47</v>
      </c>
      <c r="I1130" t="s">
        <v>129</v>
      </c>
      <c r="J1130" t="s">
        <v>130</v>
      </c>
      <c r="K1130" t="s">
        <v>131</v>
      </c>
      <c r="L1130" t="s">
        <v>3401</v>
      </c>
      <c r="M1130" t="s">
        <v>3402</v>
      </c>
      <c r="N1130">
        <v>0.58305555499999995</v>
      </c>
      <c r="O1130">
        <v>0</v>
      </c>
      <c r="P1130">
        <v>0</v>
      </c>
      <c r="Q1130">
        <v>0</v>
      </c>
      <c r="R1130">
        <v>0</v>
      </c>
      <c r="S1130">
        <v>8</v>
      </c>
      <c r="T1130">
        <v>543</v>
      </c>
      <c r="U1130">
        <v>0</v>
      </c>
      <c r="V1130">
        <v>0</v>
      </c>
      <c r="W1130">
        <v>0</v>
      </c>
      <c r="X1130">
        <v>0</v>
      </c>
      <c r="Y1130">
        <v>4.6644439999999996</v>
      </c>
      <c r="Z1130">
        <v>316.59916600000003</v>
      </c>
    </row>
    <row r="1131" spans="1:26" x14ac:dyDescent="0.3">
      <c r="A1131">
        <v>2666480</v>
      </c>
      <c r="B1131">
        <v>2</v>
      </c>
      <c r="C1131" t="s">
        <v>76</v>
      </c>
      <c r="D1131" t="s">
        <v>95</v>
      </c>
      <c r="E1131" t="s">
        <v>126</v>
      </c>
      <c r="F1131" t="s">
        <v>3403</v>
      </c>
      <c r="G1131" t="s">
        <v>3221</v>
      </c>
      <c r="H1131" t="s">
        <v>47</v>
      </c>
      <c r="I1131" t="s">
        <v>129</v>
      </c>
      <c r="J1131" t="s">
        <v>130</v>
      </c>
      <c r="K1131" t="s">
        <v>131</v>
      </c>
      <c r="L1131" t="s">
        <v>3381</v>
      </c>
      <c r="M1131" t="s">
        <v>3404</v>
      </c>
      <c r="N1131">
        <v>2.9280555549999998</v>
      </c>
      <c r="O1131">
        <v>0</v>
      </c>
      <c r="P1131">
        <v>0</v>
      </c>
      <c r="Q1131">
        <v>3</v>
      </c>
      <c r="R1131">
        <v>357</v>
      </c>
      <c r="S1131">
        <v>0</v>
      </c>
      <c r="T1131">
        <v>2</v>
      </c>
      <c r="U1131">
        <v>0</v>
      </c>
      <c r="V1131">
        <v>0</v>
      </c>
      <c r="W1131">
        <v>8.7841670000000001</v>
      </c>
      <c r="X1131">
        <v>1045.3158330000001</v>
      </c>
      <c r="Y1131">
        <v>0</v>
      </c>
      <c r="Z1131">
        <v>5.8561110000000003</v>
      </c>
    </row>
    <row r="1132" spans="1:26" x14ac:dyDescent="0.3">
      <c r="A1132">
        <v>2666501</v>
      </c>
      <c r="B1132">
        <v>1</v>
      </c>
      <c r="C1132" t="s">
        <v>77</v>
      </c>
      <c r="D1132" t="s">
        <v>115</v>
      </c>
      <c r="E1132" t="s">
        <v>144</v>
      </c>
      <c r="F1132" t="s">
        <v>3405</v>
      </c>
      <c r="G1132" t="s">
        <v>136</v>
      </c>
      <c r="H1132" t="s">
        <v>46</v>
      </c>
      <c r="I1132" t="s">
        <v>129</v>
      </c>
      <c r="J1132" t="s">
        <v>130</v>
      </c>
      <c r="K1132" t="s">
        <v>131</v>
      </c>
      <c r="L1132" t="s">
        <v>3406</v>
      </c>
      <c r="M1132" t="s">
        <v>3407</v>
      </c>
      <c r="N1132">
        <v>3.7658333329999998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14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52.721666999999997</v>
      </c>
    </row>
    <row r="1133" spans="1:26" x14ac:dyDescent="0.3">
      <c r="A1133">
        <v>2666502</v>
      </c>
      <c r="B1133">
        <v>1</v>
      </c>
      <c r="C1133" t="s">
        <v>76</v>
      </c>
      <c r="D1133" t="s">
        <v>89</v>
      </c>
      <c r="E1133" t="s">
        <v>152</v>
      </c>
      <c r="F1133" t="s">
        <v>3408</v>
      </c>
      <c r="G1133" t="s">
        <v>169</v>
      </c>
      <c r="H1133" t="s">
        <v>47</v>
      </c>
      <c r="I1133" t="s">
        <v>129</v>
      </c>
      <c r="J1133" t="s">
        <v>130</v>
      </c>
      <c r="K1133" t="s">
        <v>131</v>
      </c>
      <c r="L1133" t="s">
        <v>3409</v>
      </c>
      <c r="M1133" t="s">
        <v>3410</v>
      </c>
      <c r="N1133">
        <v>1.5205555550000001</v>
      </c>
      <c r="O1133">
        <v>9</v>
      </c>
      <c r="P1133">
        <v>74</v>
      </c>
      <c r="Q1133">
        <v>1</v>
      </c>
      <c r="R1133">
        <v>1</v>
      </c>
      <c r="S1133">
        <v>9</v>
      </c>
      <c r="T1133">
        <v>568</v>
      </c>
      <c r="U1133">
        <v>13.685</v>
      </c>
      <c r="V1133">
        <v>112.521111</v>
      </c>
      <c r="W1133">
        <v>1.520556</v>
      </c>
      <c r="X1133">
        <v>1.520556</v>
      </c>
      <c r="Y1133">
        <v>13.685</v>
      </c>
      <c r="Z1133">
        <v>863.67555500000003</v>
      </c>
    </row>
    <row r="1134" spans="1:26" x14ac:dyDescent="0.3">
      <c r="A1134">
        <v>2666504</v>
      </c>
      <c r="B1134">
        <v>1</v>
      </c>
      <c r="C1134" t="s">
        <v>76</v>
      </c>
      <c r="D1134" t="s">
        <v>102</v>
      </c>
      <c r="E1134" t="s">
        <v>126</v>
      </c>
      <c r="F1134" t="s">
        <v>3411</v>
      </c>
      <c r="G1134" t="s">
        <v>146</v>
      </c>
      <c r="H1134" t="s">
        <v>47</v>
      </c>
      <c r="I1134" t="s">
        <v>129</v>
      </c>
      <c r="J1134" t="s">
        <v>130</v>
      </c>
      <c r="K1134" t="s">
        <v>131</v>
      </c>
      <c r="L1134" t="s">
        <v>3412</v>
      </c>
      <c r="M1134" t="s">
        <v>3413</v>
      </c>
      <c r="N1134">
        <v>0.31527777699999998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117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36.887500000000003</v>
      </c>
    </row>
    <row r="1135" spans="1:26" x14ac:dyDescent="0.3">
      <c r="A1135">
        <v>2666506</v>
      </c>
      <c r="B1135">
        <v>1</v>
      </c>
      <c r="C1135" t="s">
        <v>77</v>
      </c>
      <c r="D1135" t="s">
        <v>119</v>
      </c>
      <c r="E1135" t="s">
        <v>152</v>
      </c>
      <c r="F1135" t="s">
        <v>3129</v>
      </c>
      <c r="G1135" t="s">
        <v>169</v>
      </c>
      <c r="H1135" t="s">
        <v>47</v>
      </c>
      <c r="I1135" t="s">
        <v>129</v>
      </c>
      <c r="J1135" t="s">
        <v>130</v>
      </c>
      <c r="K1135" t="s">
        <v>131</v>
      </c>
      <c r="L1135" t="s">
        <v>3414</v>
      </c>
      <c r="M1135" t="s">
        <v>3415</v>
      </c>
      <c r="N1135">
        <v>1.244722222</v>
      </c>
      <c r="O1135">
        <v>7</v>
      </c>
      <c r="P1135">
        <v>14</v>
      </c>
      <c r="Q1135">
        <v>0</v>
      </c>
      <c r="R1135">
        <v>0</v>
      </c>
      <c r="S1135">
        <v>0</v>
      </c>
      <c r="T1135">
        <v>0</v>
      </c>
      <c r="U1135">
        <v>8.7130559999999999</v>
      </c>
      <c r="V1135">
        <v>17.426110999999999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2666513</v>
      </c>
      <c r="B1136">
        <v>1</v>
      </c>
      <c r="C1136" t="s">
        <v>77</v>
      </c>
      <c r="D1136" t="s">
        <v>108</v>
      </c>
      <c r="E1136" t="s">
        <v>210</v>
      </c>
      <c r="F1136" t="s">
        <v>3416</v>
      </c>
      <c r="G1136" t="s">
        <v>290</v>
      </c>
      <c r="H1136" t="s">
        <v>46</v>
      </c>
      <c r="I1136" t="s">
        <v>129</v>
      </c>
      <c r="J1136" t="s">
        <v>130</v>
      </c>
      <c r="K1136" t="s">
        <v>131</v>
      </c>
      <c r="L1136" t="s">
        <v>3417</v>
      </c>
      <c r="M1136" t="s">
        <v>3418</v>
      </c>
      <c r="N1136">
        <v>2.0305555549999998</v>
      </c>
      <c r="O1136">
        <v>0</v>
      </c>
      <c r="P1136">
        <v>4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8.1222220000000007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2666511</v>
      </c>
      <c r="B1137">
        <v>1</v>
      </c>
      <c r="C1137" t="s">
        <v>76</v>
      </c>
      <c r="D1137" t="s">
        <v>78</v>
      </c>
      <c r="E1137" t="s">
        <v>172</v>
      </c>
      <c r="F1137" t="s">
        <v>3419</v>
      </c>
      <c r="G1137" t="s">
        <v>260</v>
      </c>
      <c r="H1137" t="s">
        <v>46</v>
      </c>
      <c r="I1137" t="s">
        <v>129</v>
      </c>
      <c r="J1137" t="s">
        <v>130</v>
      </c>
      <c r="K1137" t="s">
        <v>141</v>
      </c>
      <c r="L1137" t="s">
        <v>3420</v>
      </c>
      <c r="M1137" t="s">
        <v>3421</v>
      </c>
      <c r="N1137">
        <v>5.0091666659999996</v>
      </c>
      <c r="O1137">
        <v>0</v>
      </c>
      <c r="P1137">
        <v>29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145.26583299999999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2666515</v>
      </c>
      <c r="B1138">
        <v>1</v>
      </c>
      <c r="C1138" t="s">
        <v>77</v>
      </c>
      <c r="D1138" t="s">
        <v>108</v>
      </c>
      <c r="E1138" t="s">
        <v>210</v>
      </c>
      <c r="F1138" t="s">
        <v>3422</v>
      </c>
      <c r="G1138" t="s">
        <v>627</v>
      </c>
      <c r="H1138" t="s">
        <v>46</v>
      </c>
      <c r="I1138" t="s">
        <v>129</v>
      </c>
      <c r="J1138" t="s">
        <v>130</v>
      </c>
      <c r="K1138" t="s">
        <v>131</v>
      </c>
      <c r="L1138" t="s">
        <v>3423</v>
      </c>
      <c r="M1138" t="s">
        <v>3424</v>
      </c>
      <c r="N1138">
        <v>2.9741666659999999</v>
      </c>
      <c r="O1138">
        <v>0</v>
      </c>
      <c r="P1138">
        <v>17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50.560833000000002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2666461</v>
      </c>
      <c r="B1139">
        <v>2</v>
      </c>
      <c r="C1139" t="s">
        <v>77</v>
      </c>
      <c r="D1139" t="s">
        <v>113</v>
      </c>
      <c r="E1139" t="s">
        <v>134</v>
      </c>
      <c r="F1139" t="s">
        <v>3425</v>
      </c>
      <c r="G1139" t="s">
        <v>306</v>
      </c>
      <c r="H1139" t="s">
        <v>46</v>
      </c>
      <c r="I1139" t="s">
        <v>129</v>
      </c>
      <c r="J1139" t="s">
        <v>130</v>
      </c>
      <c r="K1139" t="s">
        <v>131</v>
      </c>
      <c r="L1139" t="s">
        <v>3347</v>
      </c>
      <c r="M1139" t="s">
        <v>3426</v>
      </c>
      <c r="N1139">
        <v>0.55305555500000003</v>
      </c>
      <c r="O1139">
        <v>0</v>
      </c>
      <c r="P1139">
        <v>0</v>
      </c>
      <c r="Q1139">
        <v>0</v>
      </c>
      <c r="R1139">
        <v>23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12.720278</v>
      </c>
      <c r="Y1139">
        <v>0</v>
      </c>
      <c r="Z1139">
        <v>0</v>
      </c>
    </row>
    <row r="1140" spans="1:26" x14ac:dyDescent="0.3">
      <c r="A1140">
        <v>2666522</v>
      </c>
      <c r="B1140">
        <v>1</v>
      </c>
      <c r="C1140" t="s">
        <v>77</v>
      </c>
      <c r="D1140" t="s">
        <v>108</v>
      </c>
      <c r="E1140" t="s">
        <v>152</v>
      </c>
      <c r="F1140" t="s">
        <v>3427</v>
      </c>
      <c r="G1140" t="s">
        <v>169</v>
      </c>
      <c r="H1140" t="s">
        <v>47</v>
      </c>
      <c r="I1140" t="s">
        <v>129</v>
      </c>
      <c r="J1140" t="s">
        <v>130</v>
      </c>
      <c r="K1140" t="s">
        <v>131</v>
      </c>
      <c r="L1140" t="s">
        <v>3428</v>
      </c>
      <c r="M1140" t="s">
        <v>3429</v>
      </c>
      <c r="N1140">
        <v>0.46111111100000002</v>
      </c>
      <c r="O1140">
        <v>0</v>
      </c>
      <c r="P1140">
        <v>0</v>
      </c>
      <c r="Q1140">
        <v>28</v>
      </c>
      <c r="R1140">
        <v>534</v>
      </c>
      <c r="S1140">
        <v>0</v>
      </c>
      <c r="T1140">
        <v>0</v>
      </c>
      <c r="U1140">
        <v>0</v>
      </c>
      <c r="V1140">
        <v>0</v>
      </c>
      <c r="W1140">
        <v>12.911111</v>
      </c>
      <c r="X1140">
        <v>246.23333299999999</v>
      </c>
      <c r="Y1140">
        <v>0</v>
      </c>
      <c r="Z1140">
        <v>0</v>
      </c>
    </row>
    <row r="1141" spans="1:26" x14ac:dyDescent="0.3">
      <c r="A1141">
        <v>2666527</v>
      </c>
      <c r="B1141">
        <v>1</v>
      </c>
      <c r="C1141" t="s">
        <v>76</v>
      </c>
      <c r="D1141" t="s">
        <v>95</v>
      </c>
      <c r="E1141" t="s">
        <v>152</v>
      </c>
      <c r="F1141" t="s">
        <v>3366</v>
      </c>
      <c r="G1141" t="s">
        <v>169</v>
      </c>
      <c r="H1141" t="s">
        <v>47</v>
      </c>
      <c r="I1141" t="s">
        <v>129</v>
      </c>
      <c r="J1141" t="s">
        <v>130</v>
      </c>
      <c r="K1141" t="s">
        <v>131</v>
      </c>
      <c r="L1141" t="s">
        <v>3430</v>
      </c>
      <c r="M1141" t="s">
        <v>3431</v>
      </c>
      <c r="N1141">
        <v>0.13138888800000001</v>
      </c>
      <c r="O1141">
        <v>0</v>
      </c>
      <c r="P1141">
        <v>0</v>
      </c>
      <c r="Q1141">
        <v>6</v>
      </c>
      <c r="R1141">
        <v>765</v>
      </c>
      <c r="S1141">
        <v>0</v>
      </c>
      <c r="T1141">
        <v>2</v>
      </c>
      <c r="U1141">
        <v>0</v>
      </c>
      <c r="V1141">
        <v>0</v>
      </c>
      <c r="W1141">
        <v>0.78833299999999995</v>
      </c>
      <c r="X1141">
        <v>100.51249900000001</v>
      </c>
      <c r="Y1141">
        <v>0</v>
      </c>
      <c r="Z1141">
        <v>0.26277800000000001</v>
      </c>
    </row>
    <row r="1142" spans="1:26" x14ac:dyDescent="0.3">
      <c r="A1142">
        <v>2666529</v>
      </c>
      <c r="B1142">
        <v>1</v>
      </c>
      <c r="C1142" t="s">
        <v>76</v>
      </c>
      <c r="D1142" t="s">
        <v>94</v>
      </c>
      <c r="E1142" t="s">
        <v>134</v>
      </c>
      <c r="F1142" t="s">
        <v>3432</v>
      </c>
      <c r="G1142" t="s">
        <v>240</v>
      </c>
      <c r="H1142" t="s">
        <v>46</v>
      </c>
      <c r="I1142" t="s">
        <v>129</v>
      </c>
      <c r="J1142" t="s">
        <v>130</v>
      </c>
      <c r="K1142" t="s">
        <v>131</v>
      </c>
      <c r="L1142" t="s">
        <v>3433</v>
      </c>
      <c r="M1142" t="s">
        <v>3434</v>
      </c>
      <c r="N1142">
        <v>0.60666666599999997</v>
      </c>
      <c r="O1142">
        <v>0</v>
      </c>
      <c r="P1142">
        <v>153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92.82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2666531</v>
      </c>
      <c r="B1143">
        <v>1</v>
      </c>
      <c r="C1143" t="s">
        <v>77</v>
      </c>
      <c r="D1143" t="s">
        <v>118</v>
      </c>
      <c r="E1143" t="s">
        <v>134</v>
      </c>
      <c r="F1143" t="s">
        <v>3435</v>
      </c>
      <c r="G1143" t="s">
        <v>146</v>
      </c>
      <c r="H1143" t="s">
        <v>46</v>
      </c>
      <c r="I1143" t="s">
        <v>129</v>
      </c>
      <c r="J1143" t="s">
        <v>130</v>
      </c>
      <c r="K1143" t="s">
        <v>131</v>
      </c>
      <c r="L1143" t="s">
        <v>3436</v>
      </c>
      <c r="M1143" t="s">
        <v>3437</v>
      </c>
      <c r="N1143">
        <v>0.29555555500000003</v>
      </c>
      <c r="O1143">
        <v>0</v>
      </c>
      <c r="P1143">
        <v>258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76.253332999999998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2666528</v>
      </c>
      <c r="B1144">
        <v>1</v>
      </c>
      <c r="C1144" t="s">
        <v>77</v>
      </c>
      <c r="D1144" t="s">
        <v>108</v>
      </c>
      <c r="E1144" t="s">
        <v>126</v>
      </c>
      <c r="F1144" t="s">
        <v>3438</v>
      </c>
      <c r="G1144" t="s">
        <v>169</v>
      </c>
      <c r="H1144" t="s">
        <v>47</v>
      </c>
      <c r="I1144" t="s">
        <v>247</v>
      </c>
      <c r="J1144" t="s">
        <v>130</v>
      </c>
      <c r="K1144" t="s">
        <v>131</v>
      </c>
      <c r="L1144" t="s">
        <v>3439</v>
      </c>
      <c r="M1144" t="s">
        <v>3440</v>
      </c>
      <c r="N1144">
        <v>5.5555550000000002E-3</v>
      </c>
      <c r="O1144">
        <v>0</v>
      </c>
      <c r="P1144">
        <v>0</v>
      </c>
      <c r="Q1144">
        <v>28</v>
      </c>
      <c r="R1144">
        <v>302</v>
      </c>
      <c r="S1144">
        <v>0</v>
      </c>
      <c r="T1144">
        <v>0</v>
      </c>
      <c r="U1144">
        <v>0</v>
      </c>
      <c r="V1144">
        <v>0</v>
      </c>
      <c r="W1144">
        <v>0.155556</v>
      </c>
      <c r="X1144">
        <v>1.677778</v>
      </c>
      <c r="Y1144">
        <v>0</v>
      </c>
      <c r="Z1144">
        <v>0</v>
      </c>
    </row>
    <row r="1145" spans="1:26" x14ac:dyDescent="0.3">
      <c r="A1145">
        <v>2666532</v>
      </c>
      <c r="B1145">
        <v>1</v>
      </c>
      <c r="C1145" t="s">
        <v>76</v>
      </c>
      <c r="D1145" t="s">
        <v>105</v>
      </c>
      <c r="E1145" t="s">
        <v>126</v>
      </c>
      <c r="F1145" t="s">
        <v>3441</v>
      </c>
      <c r="G1145" t="s">
        <v>128</v>
      </c>
      <c r="H1145" t="s">
        <v>47</v>
      </c>
      <c r="I1145" t="s">
        <v>129</v>
      </c>
      <c r="J1145" t="s">
        <v>130</v>
      </c>
      <c r="K1145" t="s">
        <v>131</v>
      </c>
      <c r="L1145" t="s">
        <v>3442</v>
      </c>
      <c r="M1145" t="s">
        <v>3443</v>
      </c>
      <c r="N1145">
        <v>0.76388888799999999</v>
      </c>
      <c r="O1145">
        <v>0</v>
      </c>
      <c r="P1145">
        <v>0</v>
      </c>
      <c r="Q1145">
        <v>0</v>
      </c>
      <c r="R1145">
        <v>236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180.27777800000001</v>
      </c>
      <c r="Y1145">
        <v>0</v>
      </c>
      <c r="Z1145">
        <v>0</v>
      </c>
    </row>
    <row r="1146" spans="1:26" x14ac:dyDescent="0.3">
      <c r="A1146">
        <v>2682863</v>
      </c>
      <c r="B1146">
        <v>1</v>
      </c>
      <c r="C1146" t="s">
        <v>77</v>
      </c>
      <c r="D1146" t="s">
        <v>111</v>
      </c>
      <c r="E1146" t="s">
        <v>126</v>
      </c>
      <c r="F1146" t="s">
        <v>2385</v>
      </c>
      <c r="G1146" t="s">
        <v>128</v>
      </c>
      <c r="H1146" t="s">
        <v>47</v>
      </c>
      <c r="I1146" t="s">
        <v>129</v>
      </c>
      <c r="J1146" t="s">
        <v>130</v>
      </c>
      <c r="K1146" t="s">
        <v>131</v>
      </c>
      <c r="L1146" t="s">
        <v>3444</v>
      </c>
      <c r="M1146" t="s">
        <v>3445</v>
      </c>
      <c r="N1146">
        <v>1.2136111110000001</v>
      </c>
      <c r="O1146">
        <v>0</v>
      </c>
      <c r="P1146">
        <v>0</v>
      </c>
      <c r="Q1146">
        <v>0</v>
      </c>
      <c r="R1146">
        <v>0</v>
      </c>
      <c r="S1146">
        <v>1</v>
      </c>
      <c r="T1146">
        <v>84</v>
      </c>
      <c r="U1146">
        <v>0</v>
      </c>
      <c r="V1146">
        <v>0</v>
      </c>
      <c r="W1146">
        <v>0</v>
      </c>
      <c r="X1146">
        <v>0</v>
      </c>
      <c r="Y1146">
        <v>1.213611</v>
      </c>
      <c r="Z1146">
        <v>101.943333</v>
      </c>
    </row>
    <row r="1147" spans="1:26" x14ac:dyDescent="0.3">
      <c r="A1147">
        <v>2666536</v>
      </c>
      <c r="B1147">
        <v>1</v>
      </c>
      <c r="C1147" t="s">
        <v>76</v>
      </c>
      <c r="D1147" t="s">
        <v>91</v>
      </c>
      <c r="E1147" t="s">
        <v>144</v>
      </c>
      <c r="F1147" t="s">
        <v>3446</v>
      </c>
      <c r="G1147" t="s">
        <v>146</v>
      </c>
      <c r="H1147" t="s">
        <v>46</v>
      </c>
      <c r="I1147" t="s">
        <v>129</v>
      </c>
      <c r="J1147" t="s">
        <v>130</v>
      </c>
      <c r="K1147" t="s">
        <v>131</v>
      </c>
      <c r="L1147" t="s">
        <v>3447</v>
      </c>
      <c r="M1147" t="s">
        <v>3448</v>
      </c>
      <c r="N1147">
        <v>1.268333333</v>
      </c>
      <c r="O1147">
        <v>0</v>
      </c>
      <c r="P1147">
        <v>0</v>
      </c>
      <c r="Q1147">
        <v>0</v>
      </c>
      <c r="R1147">
        <v>19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24.098333</v>
      </c>
      <c r="Y1147">
        <v>0</v>
      </c>
      <c r="Z1147">
        <v>0</v>
      </c>
    </row>
    <row r="1148" spans="1:26" x14ac:dyDescent="0.3">
      <c r="A1148">
        <v>2666539</v>
      </c>
      <c r="B1148">
        <v>1</v>
      </c>
      <c r="C1148" t="s">
        <v>77</v>
      </c>
      <c r="D1148" t="s">
        <v>124</v>
      </c>
      <c r="E1148" t="s">
        <v>152</v>
      </c>
      <c r="F1148" t="s">
        <v>1384</v>
      </c>
      <c r="G1148" t="s">
        <v>169</v>
      </c>
      <c r="H1148" t="s">
        <v>47</v>
      </c>
      <c r="I1148" t="s">
        <v>129</v>
      </c>
      <c r="J1148" t="s">
        <v>130</v>
      </c>
      <c r="K1148" t="s">
        <v>131</v>
      </c>
      <c r="L1148" t="s">
        <v>3449</v>
      </c>
      <c r="M1148" t="s">
        <v>3450</v>
      </c>
      <c r="N1148">
        <v>7.8333333000000005E-2</v>
      </c>
      <c r="O1148">
        <v>5</v>
      </c>
      <c r="P1148">
        <v>776</v>
      </c>
      <c r="Q1148">
        <v>0</v>
      </c>
      <c r="R1148">
        <v>0</v>
      </c>
      <c r="S1148">
        <v>0</v>
      </c>
      <c r="T1148">
        <v>0</v>
      </c>
      <c r="U1148">
        <v>0.39166699999999999</v>
      </c>
      <c r="V1148">
        <v>60.786665999999997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2666542</v>
      </c>
      <c r="B1149">
        <v>1</v>
      </c>
      <c r="C1149" t="s">
        <v>76</v>
      </c>
      <c r="D1149" t="s">
        <v>97</v>
      </c>
      <c r="E1149" t="s">
        <v>156</v>
      </c>
      <c r="F1149" t="s">
        <v>3451</v>
      </c>
      <c r="G1149" t="s">
        <v>169</v>
      </c>
      <c r="H1149" t="s">
        <v>47</v>
      </c>
      <c r="I1149" t="s">
        <v>129</v>
      </c>
      <c r="J1149" t="s">
        <v>130</v>
      </c>
      <c r="K1149" t="s">
        <v>131</v>
      </c>
      <c r="L1149" t="s">
        <v>3452</v>
      </c>
      <c r="M1149" t="s">
        <v>3453</v>
      </c>
      <c r="N1149">
        <v>0.61138888800000002</v>
      </c>
      <c r="O1149">
        <v>81</v>
      </c>
      <c r="P1149">
        <v>42</v>
      </c>
      <c r="Q1149">
        <v>0</v>
      </c>
      <c r="R1149">
        <v>0</v>
      </c>
      <c r="S1149">
        <v>0</v>
      </c>
      <c r="T1149">
        <v>0</v>
      </c>
      <c r="U1149">
        <v>49.522500000000001</v>
      </c>
      <c r="V1149">
        <v>25.678332999999999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2666546</v>
      </c>
      <c r="B1150">
        <v>1</v>
      </c>
      <c r="C1150" t="s">
        <v>76</v>
      </c>
      <c r="D1150" t="s">
        <v>101</v>
      </c>
      <c r="E1150" t="s">
        <v>134</v>
      </c>
      <c r="F1150" t="s">
        <v>1918</v>
      </c>
      <c r="G1150" t="s">
        <v>240</v>
      </c>
      <c r="H1150" t="s">
        <v>46</v>
      </c>
      <c r="I1150" t="s">
        <v>129</v>
      </c>
      <c r="J1150" t="s">
        <v>130</v>
      </c>
      <c r="K1150" t="s">
        <v>131</v>
      </c>
      <c r="L1150" t="s">
        <v>3454</v>
      </c>
      <c r="M1150" t="s">
        <v>3455</v>
      </c>
      <c r="N1150">
        <v>0.86944444399999998</v>
      </c>
      <c r="O1150">
        <v>0</v>
      </c>
      <c r="P1150">
        <v>251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218.23055500000001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2666547</v>
      </c>
      <c r="B1151">
        <v>1</v>
      </c>
      <c r="C1151" t="s">
        <v>77</v>
      </c>
      <c r="D1151" t="s">
        <v>108</v>
      </c>
      <c r="E1151" t="s">
        <v>126</v>
      </c>
      <c r="F1151" t="s">
        <v>3456</v>
      </c>
      <c r="G1151" t="s">
        <v>1939</v>
      </c>
      <c r="H1151" t="s">
        <v>47</v>
      </c>
      <c r="I1151" t="s">
        <v>129</v>
      </c>
      <c r="J1151" t="s">
        <v>130</v>
      </c>
      <c r="K1151" t="s">
        <v>131</v>
      </c>
      <c r="L1151" t="s">
        <v>3457</v>
      </c>
      <c r="M1151" t="s">
        <v>3458</v>
      </c>
      <c r="N1151">
        <v>9.7683333329999993</v>
      </c>
      <c r="O1151">
        <v>0</v>
      </c>
      <c r="P1151">
        <v>0</v>
      </c>
      <c r="Q1151">
        <v>0</v>
      </c>
      <c r="R1151">
        <v>232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2266.2533330000001</v>
      </c>
      <c r="Y1151">
        <v>0</v>
      </c>
      <c r="Z1151">
        <v>0</v>
      </c>
    </row>
    <row r="1152" spans="1:26" x14ac:dyDescent="0.3">
      <c r="A1152">
        <v>2666555</v>
      </c>
      <c r="B1152">
        <v>1</v>
      </c>
      <c r="C1152" t="s">
        <v>76</v>
      </c>
      <c r="D1152" t="s">
        <v>103</v>
      </c>
      <c r="E1152" t="s">
        <v>156</v>
      </c>
      <c r="F1152" t="s">
        <v>3459</v>
      </c>
      <c r="G1152" t="s">
        <v>169</v>
      </c>
      <c r="H1152" t="s">
        <v>47</v>
      </c>
      <c r="I1152" t="s">
        <v>129</v>
      </c>
      <c r="J1152" t="s">
        <v>130</v>
      </c>
      <c r="K1152" t="s">
        <v>131</v>
      </c>
      <c r="L1152" t="s">
        <v>3460</v>
      </c>
      <c r="M1152" t="s">
        <v>3461</v>
      </c>
      <c r="N1152">
        <v>1.276944444</v>
      </c>
      <c r="O1152">
        <v>0</v>
      </c>
      <c r="P1152">
        <v>0</v>
      </c>
      <c r="Q1152">
        <v>16</v>
      </c>
      <c r="R1152">
        <v>2247</v>
      </c>
      <c r="S1152">
        <v>0</v>
      </c>
      <c r="T1152">
        <v>0</v>
      </c>
      <c r="U1152">
        <v>0</v>
      </c>
      <c r="V1152">
        <v>0</v>
      </c>
      <c r="W1152">
        <v>20.431111000000001</v>
      </c>
      <c r="X1152">
        <v>2869.2941660000001</v>
      </c>
      <c r="Y1152">
        <v>0</v>
      </c>
      <c r="Z1152">
        <v>0</v>
      </c>
    </row>
    <row r="1153" spans="1:26" x14ac:dyDescent="0.3">
      <c r="A1153">
        <v>2666557</v>
      </c>
      <c r="B1153">
        <v>1</v>
      </c>
      <c r="C1153" t="s">
        <v>77</v>
      </c>
      <c r="D1153" t="s">
        <v>111</v>
      </c>
      <c r="E1153" t="s">
        <v>134</v>
      </c>
      <c r="F1153" t="s">
        <v>3462</v>
      </c>
      <c r="G1153" t="s">
        <v>146</v>
      </c>
      <c r="H1153" t="s">
        <v>46</v>
      </c>
      <c r="I1153" t="s">
        <v>129</v>
      </c>
      <c r="J1153" t="s">
        <v>130</v>
      </c>
      <c r="K1153" t="s">
        <v>131</v>
      </c>
      <c r="L1153" t="s">
        <v>3463</v>
      </c>
      <c r="M1153" t="s">
        <v>3464</v>
      </c>
      <c r="N1153">
        <v>0.18083333300000001</v>
      </c>
      <c r="O1153">
        <v>0</v>
      </c>
      <c r="P1153">
        <v>0</v>
      </c>
      <c r="Q1153">
        <v>0</v>
      </c>
      <c r="R1153">
        <v>86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15.551667</v>
      </c>
      <c r="Y1153">
        <v>0</v>
      </c>
      <c r="Z1153">
        <v>0</v>
      </c>
    </row>
    <row r="1154" spans="1:26" x14ac:dyDescent="0.3">
      <c r="A1154">
        <v>2666558</v>
      </c>
      <c r="B1154">
        <v>1</v>
      </c>
      <c r="C1154" t="s">
        <v>77</v>
      </c>
      <c r="D1154" t="s">
        <v>124</v>
      </c>
      <c r="E1154" t="s">
        <v>126</v>
      </c>
      <c r="F1154" t="s">
        <v>3465</v>
      </c>
      <c r="G1154" t="s">
        <v>169</v>
      </c>
      <c r="H1154" t="s">
        <v>47</v>
      </c>
      <c r="I1154" t="s">
        <v>129</v>
      </c>
      <c r="J1154" t="s">
        <v>130</v>
      </c>
      <c r="K1154" t="s">
        <v>131</v>
      </c>
      <c r="L1154" t="s">
        <v>3466</v>
      </c>
      <c r="M1154" t="s">
        <v>3467</v>
      </c>
      <c r="N1154">
        <v>0.34166666600000001</v>
      </c>
      <c r="O1154">
        <v>0</v>
      </c>
      <c r="P1154">
        <v>455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155.45833300000001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2666561</v>
      </c>
      <c r="B1155">
        <v>1</v>
      </c>
      <c r="C1155" t="s">
        <v>77</v>
      </c>
      <c r="D1155" t="s">
        <v>115</v>
      </c>
      <c r="E1155" t="s">
        <v>126</v>
      </c>
      <c r="F1155" t="s">
        <v>3468</v>
      </c>
      <c r="G1155" t="s">
        <v>128</v>
      </c>
      <c r="H1155" t="s">
        <v>47</v>
      </c>
      <c r="I1155" t="s">
        <v>129</v>
      </c>
      <c r="J1155" t="s">
        <v>130</v>
      </c>
      <c r="K1155" t="s">
        <v>131</v>
      </c>
      <c r="L1155" t="s">
        <v>3469</v>
      </c>
      <c r="M1155" t="s">
        <v>3470</v>
      </c>
      <c r="N1155">
        <v>1.259166666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567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713.94749999999999</v>
      </c>
    </row>
    <row r="1156" spans="1:26" x14ac:dyDescent="0.3">
      <c r="A1156">
        <v>2666562</v>
      </c>
      <c r="B1156">
        <v>1</v>
      </c>
      <c r="C1156" t="s">
        <v>77</v>
      </c>
      <c r="D1156" t="s">
        <v>113</v>
      </c>
      <c r="E1156" t="s">
        <v>144</v>
      </c>
      <c r="F1156" t="s">
        <v>3471</v>
      </c>
      <c r="G1156" t="s">
        <v>136</v>
      </c>
      <c r="H1156" t="s">
        <v>46</v>
      </c>
      <c r="I1156" t="s">
        <v>129</v>
      </c>
      <c r="J1156" t="s">
        <v>130</v>
      </c>
      <c r="K1156" t="s">
        <v>131</v>
      </c>
      <c r="L1156" t="s">
        <v>3472</v>
      </c>
      <c r="M1156" t="s">
        <v>3473</v>
      </c>
      <c r="N1156">
        <v>0.78638888799999995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19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14.941388999999999</v>
      </c>
    </row>
    <row r="1157" spans="1:26" x14ac:dyDescent="0.3">
      <c r="A1157">
        <v>2666578</v>
      </c>
      <c r="B1157">
        <v>1</v>
      </c>
      <c r="C1157" t="s">
        <v>77</v>
      </c>
      <c r="D1157" t="s">
        <v>117</v>
      </c>
      <c r="E1157" t="s">
        <v>126</v>
      </c>
      <c r="F1157" t="s">
        <v>3474</v>
      </c>
      <c r="G1157" t="s">
        <v>128</v>
      </c>
      <c r="H1157" t="s">
        <v>47</v>
      </c>
      <c r="I1157" t="s">
        <v>129</v>
      </c>
      <c r="J1157" t="s">
        <v>130</v>
      </c>
      <c r="K1157" t="s">
        <v>131</v>
      </c>
      <c r="L1157" t="s">
        <v>3475</v>
      </c>
      <c r="M1157" t="s">
        <v>3476</v>
      </c>
      <c r="N1157">
        <v>3.0330555549999998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20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60.661110999999998</v>
      </c>
    </row>
    <row r="1158" spans="1:26" x14ac:dyDescent="0.3">
      <c r="A1158">
        <v>2666574</v>
      </c>
      <c r="B1158">
        <v>1</v>
      </c>
      <c r="C1158" t="s">
        <v>77</v>
      </c>
      <c r="D1158" t="s">
        <v>124</v>
      </c>
      <c r="E1158" t="s">
        <v>152</v>
      </c>
      <c r="F1158" t="s">
        <v>3477</v>
      </c>
      <c r="G1158" t="s">
        <v>169</v>
      </c>
      <c r="H1158" t="s">
        <v>47</v>
      </c>
      <c r="I1158" t="s">
        <v>129</v>
      </c>
      <c r="J1158" t="s">
        <v>130</v>
      </c>
      <c r="K1158" t="s">
        <v>131</v>
      </c>
      <c r="L1158" t="s">
        <v>3478</v>
      </c>
      <c r="M1158" t="s">
        <v>3479</v>
      </c>
      <c r="N1158">
        <v>0.29361111099999998</v>
      </c>
      <c r="O1158">
        <v>7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2.0552779999999999</v>
      </c>
      <c r="V1158">
        <v>0.29361100000000001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2666576</v>
      </c>
      <c r="B1159">
        <v>1</v>
      </c>
      <c r="C1159" t="s">
        <v>77</v>
      </c>
      <c r="D1159" t="s">
        <v>108</v>
      </c>
      <c r="E1159" t="s">
        <v>156</v>
      </c>
      <c r="F1159" t="s">
        <v>3480</v>
      </c>
      <c r="G1159" t="s">
        <v>169</v>
      </c>
      <c r="H1159" t="s">
        <v>47</v>
      </c>
      <c r="I1159" t="s">
        <v>129</v>
      </c>
      <c r="J1159" t="s">
        <v>130</v>
      </c>
      <c r="K1159" t="s">
        <v>131</v>
      </c>
      <c r="L1159" t="s">
        <v>3481</v>
      </c>
      <c r="M1159" t="s">
        <v>3482</v>
      </c>
      <c r="N1159">
        <v>2.5547222220000001</v>
      </c>
      <c r="O1159">
        <v>23</v>
      </c>
      <c r="P1159">
        <v>1034</v>
      </c>
      <c r="Q1159">
        <v>0</v>
      </c>
      <c r="R1159">
        <v>0</v>
      </c>
      <c r="S1159">
        <v>0</v>
      </c>
      <c r="T1159">
        <v>0</v>
      </c>
      <c r="U1159">
        <v>58.758611000000002</v>
      </c>
      <c r="V1159">
        <v>2641.582778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2666580</v>
      </c>
      <c r="B1160">
        <v>1</v>
      </c>
      <c r="C1160" t="s">
        <v>76</v>
      </c>
      <c r="D1160" t="s">
        <v>103</v>
      </c>
      <c r="E1160" t="s">
        <v>144</v>
      </c>
      <c r="F1160" t="s">
        <v>3483</v>
      </c>
      <c r="G1160" t="s">
        <v>146</v>
      </c>
      <c r="H1160" t="s">
        <v>46</v>
      </c>
      <c r="I1160" t="s">
        <v>129</v>
      </c>
      <c r="J1160" t="s">
        <v>130</v>
      </c>
      <c r="K1160" t="s">
        <v>131</v>
      </c>
      <c r="L1160" t="s">
        <v>3484</v>
      </c>
      <c r="M1160" t="s">
        <v>3485</v>
      </c>
      <c r="N1160">
        <v>0.31138888799999997</v>
      </c>
      <c r="O1160">
        <v>0</v>
      </c>
      <c r="P1160">
        <v>0</v>
      </c>
      <c r="Q1160">
        <v>0</v>
      </c>
      <c r="R1160">
        <v>41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12.766944000000001</v>
      </c>
      <c r="Y1160">
        <v>0</v>
      </c>
      <c r="Z1160">
        <v>0</v>
      </c>
    </row>
    <row r="1161" spans="1:26" x14ac:dyDescent="0.3">
      <c r="A1161">
        <v>2666582</v>
      </c>
      <c r="B1161">
        <v>1</v>
      </c>
      <c r="C1161" t="s">
        <v>76</v>
      </c>
      <c r="D1161" t="s">
        <v>104</v>
      </c>
      <c r="E1161" t="s">
        <v>144</v>
      </c>
      <c r="F1161" t="s">
        <v>3486</v>
      </c>
      <c r="G1161" t="s">
        <v>406</v>
      </c>
      <c r="H1161" t="s">
        <v>46</v>
      </c>
      <c r="I1161" t="s">
        <v>129</v>
      </c>
      <c r="J1161" t="s">
        <v>130</v>
      </c>
      <c r="K1161" t="s">
        <v>131</v>
      </c>
      <c r="L1161" t="s">
        <v>3487</v>
      </c>
      <c r="M1161" t="s">
        <v>3488</v>
      </c>
      <c r="N1161">
        <v>3.4213888880000001</v>
      </c>
      <c r="O1161">
        <v>0</v>
      </c>
      <c r="P1161">
        <v>0</v>
      </c>
      <c r="Q1161">
        <v>0</v>
      </c>
      <c r="R1161">
        <v>66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225.811667</v>
      </c>
      <c r="Y1161">
        <v>0</v>
      </c>
      <c r="Z1161">
        <v>0</v>
      </c>
    </row>
    <row r="1162" spans="1:26" x14ac:dyDescent="0.3">
      <c r="A1162">
        <v>2666584</v>
      </c>
      <c r="B1162">
        <v>1</v>
      </c>
      <c r="C1162" t="s">
        <v>76</v>
      </c>
      <c r="D1162" t="s">
        <v>86</v>
      </c>
      <c r="E1162" t="s">
        <v>144</v>
      </c>
      <c r="F1162" t="s">
        <v>3489</v>
      </c>
      <c r="G1162" t="s">
        <v>136</v>
      </c>
      <c r="H1162" t="s">
        <v>46</v>
      </c>
      <c r="I1162" t="s">
        <v>129</v>
      </c>
      <c r="J1162" t="s">
        <v>130</v>
      </c>
      <c r="K1162" t="s">
        <v>131</v>
      </c>
      <c r="L1162" t="s">
        <v>3490</v>
      </c>
      <c r="M1162" t="s">
        <v>3491</v>
      </c>
      <c r="N1162">
        <v>1.7438888880000001</v>
      </c>
      <c r="O1162">
        <v>0</v>
      </c>
      <c r="P1162">
        <v>98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170.90111099999999</v>
      </c>
      <c r="W1162">
        <v>0</v>
      </c>
      <c r="X1162">
        <v>0</v>
      </c>
      <c r="Y1162">
        <v>0</v>
      </c>
      <c r="Z1162">
        <v>0</v>
      </c>
    </row>
    <row r="1163" spans="1:26" x14ac:dyDescent="0.3">
      <c r="A1163">
        <v>2666587</v>
      </c>
      <c r="B1163">
        <v>1</v>
      </c>
      <c r="C1163" t="s">
        <v>77</v>
      </c>
      <c r="D1163" t="s">
        <v>114</v>
      </c>
      <c r="E1163" t="s">
        <v>210</v>
      </c>
      <c r="F1163" t="s">
        <v>3492</v>
      </c>
      <c r="G1163" t="s">
        <v>290</v>
      </c>
      <c r="H1163" t="s">
        <v>46</v>
      </c>
      <c r="I1163" t="s">
        <v>129</v>
      </c>
      <c r="J1163" t="s">
        <v>130</v>
      </c>
      <c r="K1163" t="s">
        <v>131</v>
      </c>
      <c r="L1163" t="s">
        <v>3493</v>
      </c>
      <c r="M1163" t="s">
        <v>3494</v>
      </c>
      <c r="N1163">
        <v>2.0213888880000002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2.0213890000000001</v>
      </c>
    </row>
    <row r="1164" spans="1:26" x14ac:dyDescent="0.3">
      <c r="A1164">
        <v>2666590</v>
      </c>
      <c r="B1164">
        <v>1</v>
      </c>
      <c r="C1164" t="s">
        <v>76</v>
      </c>
      <c r="D1164" t="s">
        <v>89</v>
      </c>
      <c r="E1164" t="s">
        <v>144</v>
      </c>
      <c r="F1164" t="s">
        <v>3495</v>
      </c>
      <c r="G1164" t="s">
        <v>136</v>
      </c>
      <c r="H1164" t="s">
        <v>46</v>
      </c>
      <c r="I1164" t="s">
        <v>129</v>
      </c>
      <c r="J1164" t="s">
        <v>130</v>
      </c>
      <c r="K1164" t="s">
        <v>131</v>
      </c>
      <c r="L1164" t="s">
        <v>3496</v>
      </c>
      <c r="M1164" t="s">
        <v>3497</v>
      </c>
      <c r="N1164">
        <v>2.571666666</v>
      </c>
      <c r="O1164">
        <v>0</v>
      </c>
      <c r="P1164">
        <v>53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136.29833300000001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2666591</v>
      </c>
      <c r="B1165">
        <v>1</v>
      </c>
      <c r="C1165" t="s">
        <v>76</v>
      </c>
      <c r="D1165" t="s">
        <v>89</v>
      </c>
      <c r="E1165" t="s">
        <v>152</v>
      </c>
      <c r="F1165" t="s">
        <v>2259</v>
      </c>
      <c r="G1165" t="s">
        <v>169</v>
      </c>
      <c r="H1165" t="s">
        <v>47</v>
      </c>
      <c r="I1165" t="s">
        <v>129</v>
      </c>
      <c r="J1165" t="s">
        <v>130</v>
      </c>
      <c r="K1165" t="s">
        <v>131</v>
      </c>
      <c r="L1165" t="s">
        <v>3498</v>
      </c>
      <c r="M1165" t="s">
        <v>3499</v>
      </c>
      <c r="N1165">
        <v>0.21666666600000001</v>
      </c>
      <c r="O1165">
        <v>16</v>
      </c>
      <c r="P1165">
        <v>1957</v>
      </c>
      <c r="Q1165">
        <v>0</v>
      </c>
      <c r="R1165">
        <v>0</v>
      </c>
      <c r="S1165">
        <v>3</v>
      </c>
      <c r="T1165">
        <v>306</v>
      </c>
      <c r="U1165">
        <v>3.4666670000000002</v>
      </c>
      <c r="V1165">
        <v>424.01666499999999</v>
      </c>
      <c r="W1165">
        <v>0</v>
      </c>
      <c r="X1165">
        <v>0</v>
      </c>
      <c r="Y1165">
        <v>0.65</v>
      </c>
      <c r="Z1165">
        <v>66.3</v>
      </c>
    </row>
    <row r="1166" spans="1:26" x14ac:dyDescent="0.3">
      <c r="A1166">
        <v>2666592</v>
      </c>
      <c r="B1166">
        <v>1</v>
      </c>
      <c r="C1166" t="s">
        <v>76</v>
      </c>
      <c r="D1166" t="s">
        <v>96</v>
      </c>
      <c r="E1166" t="s">
        <v>152</v>
      </c>
      <c r="F1166" t="s">
        <v>3500</v>
      </c>
      <c r="G1166" t="s">
        <v>169</v>
      </c>
      <c r="H1166" t="s">
        <v>47</v>
      </c>
      <c r="I1166" t="s">
        <v>129</v>
      </c>
      <c r="J1166" t="s">
        <v>130</v>
      </c>
      <c r="K1166" t="s">
        <v>131</v>
      </c>
      <c r="L1166" t="s">
        <v>3501</v>
      </c>
      <c r="M1166" t="s">
        <v>3502</v>
      </c>
      <c r="N1166">
        <v>5.5555555E-2</v>
      </c>
      <c r="O1166">
        <v>12</v>
      </c>
      <c r="P1166">
        <v>490</v>
      </c>
      <c r="Q1166">
        <v>0</v>
      </c>
      <c r="R1166">
        <v>0</v>
      </c>
      <c r="S1166">
        <v>0</v>
      </c>
      <c r="T1166">
        <v>0</v>
      </c>
      <c r="U1166">
        <v>0.66666700000000001</v>
      </c>
      <c r="V1166">
        <v>27.222221999999999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2666596</v>
      </c>
      <c r="B1167">
        <v>1</v>
      </c>
      <c r="C1167" t="s">
        <v>76</v>
      </c>
      <c r="D1167" t="s">
        <v>89</v>
      </c>
      <c r="E1167" t="s">
        <v>144</v>
      </c>
      <c r="F1167" t="s">
        <v>3503</v>
      </c>
      <c r="G1167" t="s">
        <v>1698</v>
      </c>
      <c r="H1167" t="s">
        <v>46</v>
      </c>
      <c r="I1167" t="s">
        <v>129</v>
      </c>
      <c r="J1167" t="s">
        <v>130</v>
      </c>
      <c r="K1167" t="s">
        <v>131</v>
      </c>
      <c r="L1167" t="s">
        <v>3504</v>
      </c>
      <c r="M1167" t="s">
        <v>3505</v>
      </c>
      <c r="N1167">
        <v>2.4788888880000002</v>
      </c>
      <c r="O1167">
        <v>0</v>
      </c>
      <c r="P1167">
        <v>54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133.86000000000001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2666599</v>
      </c>
      <c r="B1168">
        <v>1</v>
      </c>
      <c r="C1168" t="s">
        <v>76</v>
      </c>
      <c r="D1168" t="s">
        <v>86</v>
      </c>
      <c r="E1168" t="s">
        <v>172</v>
      </c>
      <c r="F1168" t="s">
        <v>3506</v>
      </c>
      <c r="G1168" t="s">
        <v>2655</v>
      </c>
      <c r="H1168" t="s">
        <v>46</v>
      </c>
      <c r="I1168" t="s">
        <v>129</v>
      </c>
      <c r="J1168" t="s">
        <v>130</v>
      </c>
      <c r="K1168" t="s">
        <v>131</v>
      </c>
      <c r="L1168" t="s">
        <v>3507</v>
      </c>
      <c r="M1168" t="s">
        <v>3508</v>
      </c>
      <c r="N1168">
        <v>2.5013888880000001</v>
      </c>
      <c r="O1168">
        <v>0</v>
      </c>
      <c r="P1168">
        <v>47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117.56527800000001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2666601</v>
      </c>
      <c r="B1169">
        <v>1</v>
      </c>
      <c r="C1169" t="s">
        <v>77</v>
      </c>
      <c r="D1169" t="s">
        <v>115</v>
      </c>
      <c r="E1169" t="s">
        <v>144</v>
      </c>
      <c r="F1169" t="s">
        <v>3509</v>
      </c>
      <c r="G1169" t="s">
        <v>136</v>
      </c>
      <c r="H1169" t="s">
        <v>46</v>
      </c>
      <c r="I1169" t="s">
        <v>129</v>
      </c>
      <c r="J1169" t="s">
        <v>130</v>
      </c>
      <c r="K1169" t="s">
        <v>131</v>
      </c>
      <c r="L1169" t="s">
        <v>3510</v>
      </c>
      <c r="M1169" t="s">
        <v>3511</v>
      </c>
      <c r="N1169">
        <v>1.9141666660000001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49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93.794167000000002</v>
      </c>
    </row>
    <row r="1170" spans="1:26" x14ac:dyDescent="0.3">
      <c r="A1170">
        <v>2666605</v>
      </c>
      <c r="B1170">
        <v>1</v>
      </c>
      <c r="C1170" t="s">
        <v>77</v>
      </c>
      <c r="D1170" t="s">
        <v>117</v>
      </c>
      <c r="E1170" t="s">
        <v>156</v>
      </c>
      <c r="F1170" t="s">
        <v>3512</v>
      </c>
      <c r="G1170" t="s">
        <v>169</v>
      </c>
      <c r="H1170" t="s">
        <v>47</v>
      </c>
      <c r="I1170" t="s">
        <v>247</v>
      </c>
      <c r="J1170" t="s">
        <v>130</v>
      </c>
      <c r="K1170" t="s">
        <v>131</v>
      </c>
      <c r="L1170" t="s">
        <v>3513</v>
      </c>
      <c r="M1170" t="s">
        <v>3514</v>
      </c>
      <c r="N1170">
        <v>1.0277777E-2</v>
      </c>
      <c r="O1170">
        <v>0</v>
      </c>
      <c r="P1170">
        <v>0</v>
      </c>
      <c r="Q1170">
        <v>7</v>
      </c>
      <c r="R1170">
        <v>333</v>
      </c>
      <c r="S1170">
        <v>0</v>
      </c>
      <c r="T1170">
        <v>20</v>
      </c>
      <c r="U1170">
        <v>0</v>
      </c>
      <c r="V1170">
        <v>0</v>
      </c>
      <c r="W1170">
        <v>7.1943999999999994E-2</v>
      </c>
      <c r="X1170">
        <v>3.4224999999999999</v>
      </c>
      <c r="Y1170">
        <v>0</v>
      </c>
      <c r="Z1170">
        <v>0.20555599999999999</v>
      </c>
    </row>
    <row r="1171" spans="1:26" x14ac:dyDescent="0.3">
      <c r="A1171">
        <v>2666607</v>
      </c>
      <c r="B1171">
        <v>1</v>
      </c>
      <c r="C1171" t="s">
        <v>76</v>
      </c>
      <c r="D1171" t="s">
        <v>93</v>
      </c>
      <c r="E1171" t="s">
        <v>210</v>
      </c>
      <c r="F1171" t="s">
        <v>3515</v>
      </c>
      <c r="G1171" t="s">
        <v>290</v>
      </c>
      <c r="H1171" t="s">
        <v>46</v>
      </c>
      <c r="I1171" t="s">
        <v>129</v>
      </c>
      <c r="J1171" t="s">
        <v>130</v>
      </c>
      <c r="K1171" t="s">
        <v>131</v>
      </c>
      <c r="L1171" t="s">
        <v>3516</v>
      </c>
      <c r="M1171" t="s">
        <v>3517</v>
      </c>
      <c r="N1171">
        <v>1.9183333330000001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1.9183330000000001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2666608</v>
      </c>
      <c r="B1172">
        <v>1</v>
      </c>
      <c r="C1172" t="s">
        <v>76</v>
      </c>
      <c r="D1172" t="s">
        <v>90</v>
      </c>
      <c r="E1172" t="s">
        <v>144</v>
      </c>
      <c r="F1172" t="s">
        <v>3518</v>
      </c>
      <c r="G1172" t="s">
        <v>136</v>
      </c>
      <c r="H1172" t="s">
        <v>46</v>
      </c>
      <c r="I1172" t="s">
        <v>129</v>
      </c>
      <c r="J1172" t="s">
        <v>130</v>
      </c>
      <c r="K1172" t="s">
        <v>131</v>
      </c>
      <c r="L1172" t="s">
        <v>3519</v>
      </c>
      <c r="M1172" t="s">
        <v>3520</v>
      </c>
      <c r="N1172">
        <v>1.674722222</v>
      </c>
      <c r="O1172">
        <v>0</v>
      </c>
      <c r="P1172">
        <v>13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21.771388999999999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2666610</v>
      </c>
      <c r="B1173">
        <v>1</v>
      </c>
      <c r="C1173" t="s">
        <v>77</v>
      </c>
      <c r="D1173" t="s">
        <v>118</v>
      </c>
      <c r="E1173" t="s">
        <v>126</v>
      </c>
      <c r="F1173" t="s">
        <v>3521</v>
      </c>
      <c r="G1173" t="s">
        <v>169</v>
      </c>
      <c r="H1173" t="s">
        <v>47</v>
      </c>
      <c r="I1173" t="s">
        <v>129</v>
      </c>
      <c r="J1173" t="s">
        <v>130</v>
      </c>
      <c r="K1173" t="s">
        <v>131</v>
      </c>
      <c r="L1173" t="s">
        <v>3522</v>
      </c>
      <c r="M1173" t="s">
        <v>3523</v>
      </c>
      <c r="N1173">
        <v>0.71861111099999997</v>
      </c>
      <c r="O1173">
        <v>8</v>
      </c>
      <c r="P1173">
        <v>1242</v>
      </c>
      <c r="Q1173">
        <v>0</v>
      </c>
      <c r="R1173">
        <v>0</v>
      </c>
      <c r="S1173">
        <v>0</v>
      </c>
      <c r="T1173">
        <v>0</v>
      </c>
      <c r="U1173">
        <v>5.7488890000000001</v>
      </c>
      <c r="V1173">
        <v>892.51499999999999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2666613</v>
      </c>
      <c r="B1174">
        <v>1</v>
      </c>
      <c r="C1174" t="s">
        <v>76</v>
      </c>
      <c r="D1174" t="s">
        <v>79</v>
      </c>
      <c r="E1174" t="s">
        <v>210</v>
      </c>
      <c r="F1174" t="s">
        <v>3524</v>
      </c>
      <c r="G1174" t="s">
        <v>212</v>
      </c>
      <c r="H1174" t="s">
        <v>46</v>
      </c>
      <c r="I1174" t="s">
        <v>129</v>
      </c>
      <c r="J1174" t="s">
        <v>130</v>
      </c>
      <c r="K1174" t="s">
        <v>131</v>
      </c>
      <c r="L1174" t="s">
        <v>3525</v>
      </c>
      <c r="M1174" t="s">
        <v>3526</v>
      </c>
      <c r="N1174">
        <v>3.9741666659999999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3.974167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2666615</v>
      </c>
      <c r="B1175">
        <v>1</v>
      </c>
      <c r="C1175" t="s">
        <v>76</v>
      </c>
      <c r="D1175" t="s">
        <v>96</v>
      </c>
      <c r="E1175" t="s">
        <v>144</v>
      </c>
      <c r="F1175" t="s">
        <v>3527</v>
      </c>
      <c r="G1175" t="s">
        <v>406</v>
      </c>
      <c r="H1175" t="s">
        <v>46</v>
      </c>
      <c r="I1175" t="s">
        <v>129</v>
      </c>
      <c r="J1175" t="s">
        <v>130</v>
      </c>
      <c r="K1175" t="s">
        <v>131</v>
      </c>
      <c r="L1175" t="s">
        <v>3528</v>
      </c>
      <c r="M1175" t="s">
        <v>3529</v>
      </c>
      <c r="N1175">
        <v>1.8305555549999999</v>
      </c>
      <c r="O1175">
        <v>0</v>
      </c>
      <c r="P1175">
        <v>13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23.797222000000001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2666616</v>
      </c>
      <c r="B1176">
        <v>1</v>
      </c>
      <c r="C1176" t="s">
        <v>76</v>
      </c>
      <c r="D1176" t="s">
        <v>105</v>
      </c>
      <c r="E1176" t="s">
        <v>144</v>
      </c>
      <c r="F1176" t="s">
        <v>3530</v>
      </c>
      <c r="G1176" t="s">
        <v>136</v>
      </c>
      <c r="H1176" t="s">
        <v>46</v>
      </c>
      <c r="I1176" t="s">
        <v>129</v>
      </c>
      <c r="J1176" t="s">
        <v>130</v>
      </c>
      <c r="K1176" t="s">
        <v>131</v>
      </c>
      <c r="L1176" t="s">
        <v>3531</v>
      </c>
      <c r="M1176" t="s">
        <v>3532</v>
      </c>
      <c r="N1176">
        <v>1.2891666660000001</v>
      </c>
      <c r="O1176">
        <v>0</v>
      </c>
      <c r="P1176">
        <v>0</v>
      </c>
      <c r="Q1176">
        <v>0</v>
      </c>
      <c r="R1176">
        <v>157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202.39916700000001</v>
      </c>
      <c r="Y1176">
        <v>0</v>
      </c>
      <c r="Z1176">
        <v>0</v>
      </c>
    </row>
    <row r="1177" spans="1:26" x14ac:dyDescent="0.3">
      <c r="A1177">
        <v>2666617</v>
      </c>
      <c r="B1177">
        <v>1</v>
      </c>
      <c r="C1177" t="s">
        <v>77</v>
      </c>
      <c r="D1177" t="s">
        <v>117</v>
      </c>
      <c r="E1177" t="s">
        <v>210</v>
      </c>
      <c r="F1177" t="s">
        <v>3533</v>
      </c>
      <c r="G1177" t="s">
        <v>212</v>
      </c>
      <c r="H1177" t="s">
        <v>46</v>
      </c>
      <c r="I1177" t="s">
        <v>129</v>
      </c>
      <c r="J1177" t="s">
        <v>130</v>
      </c>
      <c r="K1177" t="s">
        <v>131</v>
      </c>
      <c r="L1177" t="s">
        <v>3534</v>
      </c>
      <c r="M1177" t="s">
        <v>3535</v>
      </c>
      <c r="N1177">
        <v>8.4416666659999997</v>
      </c>
      <c r="O1177">
        <v>0</v>
      </c>
      <c r="P1177">
        <v>0</v>
      </c>
      <c r="Q1177">
        <v>0</v>
      </c>
      <c r="R1177">
        <v>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16.883333</v>
      </c>
      <c r="Y1177">
        <v>0</v>
      </c>
      <c r="Z1177">
        <v>0</v>
      </c>
    </row>
    <row r="1178" spans="1:26" x14ac:dyDescent="0.3">
      <c r="A1178">
        <v>2666627</v>
      </c>
      <c r="B1178">
        <v>1</v>
      </c>
      <c r="C1178" t="s">
        <v>77</v>
      </c>
      <c r="D1178" t="s">
        <v>114</v>
      </c>
      <c r="E1178" t="s">
        <v>144</v>
      </c>
      <c r="F1178" t="s">
        <v>3536</v>
      </c>
      <c r="G1178" t="s">
        <v>136</v>
      </c>
      <c r="H1178" t="s">
        <v>46</v>
      </c>
      <c r="I1178" t="s">
        <v>129</v>
      </c>
      <c r="J1178" t="s">
        <v>130</v>
      </c>
      <c r="K1178" t="s">
        <v>131</v>
      </c>
      <c r="L1178" t="s">
        <v>3537</v>
      </c>
      <c r="M1178" t="s">
        <v>3538</v>
      </c>
      <c r="N1178">
        <v>1.5986111110000001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11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17.584721999999999</v>
      </c>
    </row>
    <row r="1179" spans="1:26" x14ac:dyDescent="0.3">
      <c r="A1179">
        <v>2666626</v>
      </c>
      <c r="B1179">
        <v>1</v>
      </c>
      <c r="C1179" t="s">
        <v>76</v>
      </c>
      <c r="D1179" t="s">
        <v>81</v>
      </c>
      <c r="E1179" t="s">
        <v>210</v>
      </c>
      <c r="F1179" t="s">
        <v>3539</v>
      </c>
      <c r="G1179" t="s">
        <v>627</v>
      </c>
      <c r="H1179" t="s">
        <v>46</v>
      </c>
      <c r="I1179" t="s">
        <v>129</v>
      </c>
      <c r="J1179" t="s">
        <v>130</v>
      </c>
      <c r="K1179" t="s">
        <v>131</v>
      </c>
      <c r="L1179" t="s">
        <v>3540</v>
      </c>
      <c r="M1179" t="s">
        <v>3541</v>
      </c>
      <c r="N1179">
        <v>1.195277777</v>
      </c>
      <c r="O1179">
        <v>0</v>
      </c>
      <c r="P1179">
        <v>9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10.7575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2666635</v>
      </c>
      <c r="B1180">
        <v>1</v>
      </c>
      <c r="C1180" t="s">
        <v>77</v>
      </c>
      <c r="D1180" t="s">
        <v>110</v>
      </c>
      <c r="E1180" t="s">
        <v>144</v>
      </c>
      <c r="F1180" t="s">
        <v>3542</v>
      </c>
      <c r="G1180" t="s">
        <v>136</v>
      </c>
      <c r="H1180" t="s">
        <v>46</v>
      </c>
      <c r="I1180" t="s">
        <v>129</v>
      </c>
      <c r="J1180" t="s">
        <v>130</v>
      </c>
      <c r="K1180" t="s">
        <v>131</v>
      </c>
      <c r="L1180" t="s">
        <v>3543</v>
      </c>
      <c r="M1180" t="s">
        <v>3544</v>
      </c>
      <c r="N1180">
        <v>1.477222222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79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116.70055600000001</v>
      </c>
    </row>
    <row r="1181" spans="1:26" x14ac:dyDescent="0.3">
      <c r="A1181">
        <v>2666634</v>
      </c>
      <c r="B1181">
        <v>1</v>
      </c>
      <c r="C1181" t="s">
        <v>76</v>
      </c>
      <c r="D1181" t="s">
        <v>86</v>
      </c>
      <c r="E1181" t="s">
        <v>126</v>
      </c>
      <c r="F1181" t="s">
        <v>3545</v>
      </c>
      <c r="G1181" t="s">
        <v>140</v>
      </c>
      <c r="H1181" t="s">
        <v>47</v>
      </c>
      <c r="I1181" t="s">
        <v>129</v>
      </c>
      <c r="J1181" t="s">
        <v>130</v>
      </c>
      <c r="K1181" t="s">
        <v>141</v>
      </c>
      <c r="L1181" t="s">
        <v>3546</v>
      </c>
      <c r="M1181" t="s">
        <v>3547</v>
      </c>
      <c r="N1181">
        <v>6.1980555549999998</v>
      </c>
      <c r="O1181">
        <v>0</v>
      </c>
      <c r="P1181">
        <v>758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4698.1261109999996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2666638</v>
      </c>
      <c r="B1182">
        <v>1</v>
      </c>
      <c r="C1182" t="s">
        <v>77</v>
      </c>
      <c r="D1182" t="s">
        <v>111</v>
      </c>
      <c r="E1182" t="s">
        <v>210</v>
      </c>
      <c r="F1182" t="s">
        <v>3548</v>
      </c>
      <c r="G1182" t="s">
        <v>627</v>
      </c>
      <c r="H1182" t="s">
        <v>46</v>
      </c>
      <c r="I1182" t="s">
        <v>129</v>
      </c>
      <c r="J1182" t="s">
        <v>130</v>
      </c>
      <c r="K1182" t="s">
        <v>131</v>
      </c>
      <c r="L1182" t="s">
        <v>3549</v>
      </c>
      <c r="M1182" t="s">
        <v>3550</v>
      </c>
      <c r="N1182">
        <v>0.97333333300000002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0.973333</v>
      </c>
      <c r="Y1182">
        <v>0</v>
      </c>
      <c r="Z1182">
        <v>0</v>
      </c>
    </row>
    <row r="1183" spans="1:26" x14ac:dyDescent="0.3">
      <c r="A1183">
        <v>2666641</v>
      </c>
      <c r="B1183">
        <v>1</v>
      </c>
      <c r="C1183" t="s">
        <v>76</v>
      </c>
      <c r="D1183" t="s">
        <v>96</v>
      </c>
      <c r="E1183" t="s">
        <v>144</v>
      </c>
      <c r="F1183" t="s">
        <v>3551</v>
      </c>
      <c r="G1183" t="s">
        <v>136</v>
      </c>
      <c r="H1183" t="s">
        <v>46</v>
      </c>
      <c r="I1183" t="s">
        <v>129</v>
      </c>
      <c r="J1183" t="s">
        <v>130</v>
      </c>
      <c r="K1183" t="s">
        <v>131</v>
      </c>
      <c r="L1183" t="s">
        <v>3552</v>
      </c>
      <c r="M1183" t="s">
        <v>3553</v>
      </c>
      <c r="N1183">
        <v>4.5724999999999998</v>
      </c>
      <c r="O1183">
        <v>0</v>
      </c>
      <c r="P1183">
        <v>10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45.725000000000001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2666642</v>
      </c>
      <c r="B1184">
        <v>1</v>
      </c>
      <c r="C1184" t="s">
        <v>76</v>
      </c>
      <c r="D1184" t="s">
        <v>95</v>
      </c>
      <c r="E1184" t="s">
        <v>134</v>
      </c>
      <c r="F1184" t="s">
        <v>3554</v>
      </c>
      <c r="G1184" t="s">
        <v>260</v>
      </c>
      <c r="H1184" t="s">
        <v>46</v>
      </c>
      <c r="I1184" t="s">
        <v>129</v>
      </c>
      <c r="J1184" t="s">
        <v>130</v>
      </c>
      <c r="K1184" t="s">
        <v>141</v>
      </c>
      <c r="L1184" t="s">
        <v>3555</v>
      </c>
      <c r="M1184" t="s">
        <v>3556</v>
      </c>
      <c r="N1184">
        <v>6.6205555550000001</v>
      </c>
      <c r="O1184">
        <v>0</v>
      </c>
      <c r="P1184">
        <v>0</v>
      </c>
      <c r="Q1184">
        <v>0</v>
      </c>
      <c r="R1184">
        <v>2</v>
      </c>
      <c r="S1184">
        <v>0</v>
      </c>
      <c r="T1184">
        <v>114</v>
      </c>
      <c r="U1184">
        <v>0</v>
      </c>
      <c r="V1184">
        <v>0</v>
      </c>
      <c r="W1184">
        <v>0</v>
      </c>
      <c r="X1184">
        <v>13.241111</v>
      </c>
      <c r="Y1184">
        <v>0</v>
      </c>
      <c r="Z1184">
        <v>754.74333300000001</v>
      </c>
    </row>
    <row r="1185" spans="1:26" x14ac:dyDescent="0.3">
      <c r="A1185">
        <v>2666645</v>
      </c>
      <c r="B1185">
        <v>1</v>
      </c>
      <c r="C1185" t="s">
        <v>76</v>
      </c>
      <c r="D1185" t="s">
        <v>89</v>
      </c>
      <c r="E1185" t="s">
        <v>210</v>
      </c>
      <c r="F1185" t="s">
        <v>3557</v>
      </c>
      <c r="G1185" t="s">
        <v>212</v>
      </c>
      <c r="H1185" t="s">
        <v>46</v>
      </c>
      <c r="I1185" t="s">
        <v>129</v>
      </c>
      <c r="J1185" t="s">
        <v>130</v>
      </c>
      <c r="K1185" t="s">
        <v>131</v>
      </c>
      <c r="L1185" t="s">
        <v>3558</v>
      </c>
      <c r="M1185" t="s">
        <v>3559</v>
      </c>
      <c r="N1185">
        <v>2.1724999999999999</v>
      </c>
      <c r="O1185">
        <v>0</v>
      </c>
      <c r="P1185">
        <v>17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36.932499999999997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2666656</v>
      </c>
      <c r="B1186">
        <v>1</v>
      </c>
      <c r="C1186" t="s">
        <v>77</v>
      </c>
      <c r="D1186" t="s">
        <v>113</v>
      </c>
      <c r="E1186" t="s">
        <v>144</v>
      </c>
      <c r="F1186" t="s">
        <v>3560</v>
      </c>
      <c r="G1186" t="s">
        <v>136</v>
      </c>
      <c r="H1186" t="s">
        <v>46</v>
      </c>
      <c r="I1186" t="s">
        <v>129</v>
      </c>
      <c r="J1186" t="s">
        <v>130</v>
      </c>
      <c r="K1186" t="s">
        <v>131</v>
      </c>
      <c r="L1186" t="s">
        <v>3561</v>
      </c>
      <c r="M1186" t="s">
        <v>3562</v>
      </c>
      <c r="N1186">
        <v>0.97750000000000004</v>
      </c>
      <c r="O1186">
        <v>0</v>
      </c>
      <c r="P1186">
        <v>0</v>
      </c>
      <c r="Q1186">
        <v>0</v>
      </c>
      <c r="R1186">
        <v>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5.8650000000000002</v>
      </c>
      <c r="Y1186">
        <v>0</v>
      </c>
      <c r="Z1186">
        <v>0</v>
      </c>
    </row>
    <row r="1187" spans="1:26" x14ac:dyDescent="0.3">
      <c r="A1187">
        <v>2666646</v>
      </c>
      <c r="B1187">
        <v>1</v>
      </c>
      <c r="C1187" t="s">
        <v>77</v>
      </c>
      <c r="D1187" t="s">
        <v>112</v>
      </c>
      <c r="E1187" t="s">
        <v>152</v>
      </c>
      <c r="F1187" t="s">
        <v>3563</v>
      </c>
      <c r="G1187" t="s">
        <v>169</v>
      </c>
      <c r="H1187" t="s">
        <v>47</v>
      </c>
      <c r="I1187" t="s">
        <v>129</v>
      </c>
      <c r="J1187" t="s">
        <v>130</v>
      </c>
      <c r="K1187" t="s">
        <v>131</v>
      </c>
      <c r="L1187" t="s">
        <v>3564</v>
      </c>
      <c r="M1187" t="s">
        <v>3565</v>
      </c>
      <c r="N1187">
        <v>0.16194444399999999</v>
      </c>
      <c r="O1187">
        <v>0</v>
      </c>
      <c r="P1187">
        <v>0</v>
      </c>
      <c r="Q1187">
        <v>0</v>
      </c>
      <c r="R1187">
        <v>0</v>
      </c>
      <c r="S1187">
        <v>37</v>
      </c>
      <c r="T1187">
        <v>488</v>
      </c>
      <c r="U1187">
        <v>0</v>
      </c>
      <c r="V1187">
        <v>0</v>
      </c>
      <c r="W1187">
        <v>0</v>
      </c>
      <c r="X1187">
        <v>0</v>
      </c>
      <c r="Y1187">
        <v>5.9919440000000002</v>
      </c>
      <c r="Z1187">
        <v>79.028889000000007</v>
      </c>
    </row>
    <row r="1188" spans="1:26" x14ac:dyDescent="0.3">
      <c r="A1188">
        <v>2666648</v>
      </c>
      <c r="B1188">
        <v>1</v>
      </c>
      <c r="C1188" t="s">
        <v>77</v>
      </c>
      <c r="D1188" t="s">
        <v>116</v>
      </c>
      <c r="E1188" t="s">
        <v>126</v>
      </c>
      <c r="F1188" t="s">
        <v>3566</v>
      </c>
      <c r="G1188" t="s">
        <v>169</v>
      </c>
      <c r="H1188" t="s">
        <v>47</v>
      </c>
      <c r="I1188" t="s">
        <v>247</v>
      </c>
      <c r="J1188" t="s">
        <v>130</v>
      </c>
      <c r="K1188" t="s">
        <v>131</v>
      </c>
      <c r="L1188" t="s">
        <v>3567</v>
      </c>
      <c r="M1188" t="s">
        <v>3568</v>
      </c>
      <c r="N1188">
        <v>5.5555550000000002E-3</v>
      </c>
      <c r="O1188">
        <v>55</v>
      </c>
      <c r="P1188">
        <v>801</v>
      </c>
      <c r="Q1188">
        <v>0</v>
      </c>
      <c r="R1188">
        <v>0</v>
      </c>
      <c r="S1188">
        <v>0</v>
      </c>
      <c r="T1188">
        <v>57</v>
      </c>
      <c r="U1188">
        <v>0.30555599999999999</v>
      </c>
      <c r="V1188">
        <v>4.45</v>
      </c>
      <c r="W1188">
        <v>0</v>
      </c>
      <c r="X1188">
        <v>0</v>
      </c>
      <c r="Y1188">
        <v>0</v>
      </c>
      <c r="Z1188">
        <v>0.31666699999999998</v>
      </c>
    </row>
    <row r="1189" spans="1:26" x14ac:dyDescent="0.3">
      <c r="A1189">
        <v>2666650</v>
      </c>
      <c r="B1189">
        <v>1</v>
      </c>
      <c r="C1189" t="s">
        <v>76</v>
      </c>
      <c r="D1189" t="s">
        <v>99</v>
      </c>
      <c r="E1189" t="s">
        <v>126</v>
      </c>
      <c r="F1189" t="s">
        <v>3569</v>
      </c>
      <c r="G1189" t="s">
        <v>128</v>
      </c>
      <c r="H1189" t="s">
        <v>47</v>
      </c>
      <c r="I1189" t="s">
        <v>129</v>
      </c>
      <c r="J1189" t="s">
        <v>130</v>
      </c>
      <c r="K1189" t="s">
        <v>131</v>
      </c>
      <c r="L1189" t="s">
        <v>3570</v>
      </c>
      <c r="M1189" t="s">
        <v>3571</v>
      </c>
      <c r="N1189">
        <v>1.0347222220000001</v>
      </c>
      <c r="O1189">
        <v>0</v>
      </c>
      <c r="P1189">
        <v>5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5.1736110000000002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2666652</v>
      </c>
      <c r="B1190">
        <v>1</v>
      </c>
      <c r="C1190" t="s">
        <v>76</v>
      </c>
      <c r="D1190" t="s">
        <v>80</v>
      </c>
      <c r="E1190" t="s">
        <v>134</v>
      </c>
      <c r="F1190" t="s">
        <v>3572</v>
      </c>
      <c r="G1190" t="s">
        <v>140</v>
      </c>
      <c r="H1190" t="s">
        <v>46</v>
      </c>
      <c r="I1190" t="s">
        <v>129</v>
      </c>
      <c r="J1190" t="s">
        <v>130</v>
      </c>
      <c r="K1190" t="s">
        <v>141</v>
      </c>
      <c r="L1190" t="s">
        <v>3573</v>
      </c>
      <c r="M1190" t="s">
        <v>3574</v>
      </c>
      <c r="N1190">
        <v>0.67444444400000003</v>
      </c>
      <c r="O1190">
        <v>0</v>
      </c>
      <c r="P1190">
        <v>1215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819.44999900000005</v>
      </c>
      <c r="W1190">
        <v>0</v>
      </c>
      <c r="X1190">
        <v>0</v>
      </c>
      <c r="Y1190">
        <v>0</v>
      </c>
      <c r="Z1190">
        <v>0</v>
      </c>
    </row>
    <row r="1191" spans="1:26" x14ac:dyDescent="0.3">
      <c r="A1191">
        <v>2666655</v>
      </c>
      <c r="B1191">
        <v>1</v>
      </c>
      <c r="C1191" t="s">
        <v>76</v>
      </c>
      <c r="D1191" t="s">
        <v>106</v>
      </c>
      <c r="E1191" t="s">
        <v>126</v>
      </c>
      <c r="F1191" t="s">
        <v>3575</v>
      </c>
      <c r="G1191" t="s">
        <v>140</v>
      </c>
      <c r="H1191" t="s">
        <v>47</v>
      </c>
      <c r="I1191" t="s">
        <v>129</v>
      </c>
      <c r="J1191" t="s">
        <v>130</v>
      </c>
      <c r="K1191" t="s">
        <v>141</v>
      </c>
      <c r="L1191" t="s">
        <v>3576</v>
      </c>
      <c r="M1191" t="s">
        <v>3577</v>
      </c>
      <c r="N1191">
        <v>1.5013888879999999</v>
      </c>
      <c r="O1191">
        <v>3</v>
      </c>
      <c r="P1191">
        <v>15301</v>
      </c>
      <c r="Q1191">
        <v>0</v>
      </c>
      <c r="R1191">
        <v>0</v>
      </c>
      <c r="S1191">
        <v>0</v>
      </c>
      <c r="T1191">
        <v>0</v>
      </c>
      <c r="U1191">
        <v>4.5041669999999998</v>
      </c>
      <c r="V1191">
        <v>22972.751375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2666660</v>
      </c>
      <c r="B1192">
        <v>1</v>
      </c>
      <c r="C1192" t="s">
        <v>76</v>
      </c>
      <c r="D1192" t="s">
        <v>87</v>
      </c>
      <c r="E1192" t="s">
        <v>152</v>
      </c>
      <c r="F1192" t="s">
        <v>3578</v>
      </c>
      <c r="G1192" t="s">
        <v>140</v>
      </c>
      <c r="H1192" t="s">
        <v>47</v>
      </c>
      <c r="I1192" t="s">
        <v>129</v>
      </c>
      <c r="J1192" t="s">
        <v>130</v>
      </c>
      <c r="K1192" t="s">
        <v>141</v>
      </c>
      <c r="L1192" t="s">
        <v>3579</v>
      </c>
      <c r="M1192" t="s">
        <v>3580</v>
      </c>
      <c r="N1192">
        <v>3.0102777770000002</v>
      </c>
      <c r="O1192">
        <v>0</v>
      </c>
      <c r="P1192">
        <v>0</v>
      </c>
      <c r="Q1192">
        <v>41</v>
      </c>
      <c r="R1192">
        <v>338</v>
      </c>
      <c r="S1192">
        <v>79</v>
      </c>
      <c r="T1192">
        <v>1474</v>
      </c>
      <c r="U1192">
        <v>0</v>
      </c>
      <c r="V1192">
        <v>0</v>
      </c>
      <c r="W1192">
        <v>123.421389</v>
      </c>
      <c r="X1192">
        <v>1017.473889</v>
      </c>
      <c r="Y1192">
        <v>237.81194400000001</v>
      </c>
      <c r="Z1192">
        <v>4437.1494430000002</v>
      </c>
    </row>
    <row r="1193" spans="1:26" x14ac:dyDescent="0.3">
      <c r="A1193">
        <v>2666675</v>
      </c>
      <c r="B1193">
        <v>1</v>
      </c>
      <c r="C1193" t="s">
        <v>76</v>
      </c>
      <c r="D1193" t="s">
        <v>104</v>
      </c>
      <c r="E1193" t="s">
        <v>156</v>
      </c>
      <c r="F1193" t="s">
        <v>3581</v>
      </c>
      <c r="G1193" t="s">
        <v>140</v>
      </c>
      <c r="H1193" t="s">
        <v>47</v>
      </c>
      <c r="I1193" t="s">
        <v>129</v>
      </c>
      <c r="J1193" t="s">
        <v>130</v>
      </c>
      <c r="K1193" t="s">
        <v>141</v>
      </c>
      <c r="L1193" t="s">
        <v>3582</v>
      </c>
      <c r="M1193" t="s">
        <v>3583</v>
      </c>
      <c r="N1193">
        <v>3.4769444439999999</v>
      </c>
      <c r="O1193">
        <v>0</v>
      </c>
      <c r="P1193">
        <v>0</v>
      </c>
      <c r="Q1193">
        <v>2</v>
      </c>
      <c r="R1193">
        <v>407</v>
      </c>
      <c r="S1193">
        <v>0</v>
      </c>
      <c r="T1193">
        <v>0</v>
      </c>
      <c r="U1193">
        <v>0</v>
      </c>
      <c r="V1193">
        <v>0</v>
      </c>
      <c r="W1193">
        <v>6.9538890000000002</v>
      </c>
      <c r="X1193">
        <v>1415.116389</v>
      </c>
      <c r="Y1193">
        <v>0</v>
      </c>
      <c r="Z1193">
        <v>0</v>
      </c>
    </row>
    <row r="1194" spans="1:26" x14ac:dyDescent="0.3">
      <c r="A1194">
        <v>2666664</v>
      </c>
      <c r="B1194">
        <v>1</v>
      </c>
      <c r="C1194" t="s">
        <v>76</v>
      </c>
      <c r="D1194" t="s">
        <v>90</v>
      </c>
      <c r="E1194" t="s">
        <v>144</v>
      </c>
      <c r="F1194" t="s">
        <v>3584</v>
      </c>
      <c r="G1194" t="s">
        <v>136</v>
      </c>
      <c r="H1194" t="s">
        <v>46</v>
      </c>
      <c r="I1194" t="s">
        <v>129</v>
      </c>
      <c r="J1194" t="s">
        <v>130</v>
      </c>
      <c r="K1194" t="s">
        <v>131</v>
      </c>
      <c r="L1194" t="s">
        <v>3585</v>
      </c>
      <c r="M1194" t="s">
        <v>3586</v>
      </c>
      <c r="N1194">
        <v>1.9927777769999999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14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27.898889</v>
      </c>
    </row>
    <row r="1195" spans="1:26" x14ac:dyDescent="0.3">
      <c r="A1195">
        <v>2666662</v>
      </c>
      <c r="B1195">
        <v>1</v>
      </c>
      <c r="C1195" t="s">
        <v>76</v>
      </c>
      <c r="D1195" t="s">
        <v>99</v>
      </c>
      <c r="E1195" t="s">
        <v>144</v>
      </c>
      <c r="F1195" t="s">
        <v>3587</v>
      </c>
      <c r="G1195" t="s">
        <v>140</v>
      </c>
      <c r="H1195" t="s">
        <v>46</v>
      </c>
      <c r="I1195" t="s">
        <v>129</v>
      </c>
      <c r="J1195" t="s">
        <v>130</v>
      </c>
      <c r="K1195" t="s">
        <v>141</v>
      </c>
      <c r="L1195" t="s">
        <v>3588</v>
      </c>
      <c r="M1195" t="s">
        <v>3589</v>
      </c>
      <c r="N1195">
        <v>6.8894444439999996</v>
      </c>
      <c r="O1195">
        <v>0</v>
      </c>
      <c r="P1195">
        <v>86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592.49222199999997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2666663</v>
      </c>
      <c r="B1196">
        <v>1</v>
      </c>
      <c r="C1196" t="s">
        <v>76</v>
      </c>
      <c r="D1196" t="s">
        <v>89</v>
      </c>
      <c r="E1196" t="s">
        <v>144</v>
      </c>
      <c r="F1196" t="s">
        <v>3590</v>
      </c>
      <c r="G1196" t="s">
        <v>136</v>
      </c>
      <c r="H1196" t="s">
        <v>46</v>
      </c>
      <c r="I1196" t="s">
        <v>129</v>
      </c>
      <c r="J1196" t="s">
        <v>130</v>
      </c>
      <c r="K1196" t="s">
        <v>131</v>
      </c>
      <c r="L1196" t="s">
        <v>3591</v>
      </c>
      <c r="M1196" t="s">
        <v>3508</v>
      </c>
      <c r="N1196">
        <v>1.162222222</v>
      </c>
      <c r="O1196">
        <v>0</v>
      </c>
      <c r="P1196">
        <v>83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96.464444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2666665</v>
      </c>
      <c r="B1197">
        <v>1</v>
      </c>
      <c r="C1197" t="s">
        <v>76</v>
      </c>
      <c r="D1197" t="s">
        <v>93</v>
      </c>
      <c r="E1197" t="s">
        <v>144</v>
      </c>
      <c r="F1197" t="s">
        <v>3592</v>
      </c>
      <c r="G1197" t="s">
        <v>260</v>
      </c>
      <c r="H1197" t="s">
        <v>46</v>
      </c>
      <c r="I1197" t="s">
        <v>129</v>
      </c>
      <c r="J1197" t="s">
        <v>130</v>
      </c>
      <c r="K1197" t="s">
        <v>141</v>
      </c>
      <c r="L1197" t="s">
        <v>3593</v>
      </c>
      <c r="M1197" t="s">
        <v>3594</v>
      </c>
      <c r="N1197">
        <v>6.8461111109999999</v>
      </c>
      <c r="O1197">
        <v>0</v>
      </c>
      <c r="P1197">
        <v>26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177.99888899999999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2666667</v>
      </c>
      <c r="B1198">
        <v>1</v>
      </c>
      <c r="C1198" t="s">
        <v>76</v>
      </c>
      <c r="D1198" t="s">
        <v>89</v>
      </c>
      <c r="E1198" t="s">
        <v>152</v>
      </c>
      <c r="F1198" t="s">
        <v>3595</v>
      </c>
      <c r="G1198" t="s">
        <v>169</v>
      </c>
      <c r="H1198" t="s">
        <v>47</v>
      </c>
      <c r="I1198" t="s">
        <v>247</v>
      </c>
      <c r="J1198" t="s">
        <v>130</v>
      </c>
      <c r="K1198" t="s">
        <v>131</v>
      </c>
      <c r="L1198" t="s">
        <v>3596</v>
      </c>
      <c r="M1198" t="s">
        <v>3597</v>
      </c>
      <c r="N1198">
        <v>2.7777769999999999E-3</v>
      </c>
      <c r="O1198">
        <v>6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1.6667000000000001E-2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2666669</v>
      </c>
      <c r="B1199">
        <v>1</v>
      </c>
      <c r="C1199" t="s">
        <v>76</v>
      </c>
      <c r="D1199" t="s">
        <v>91</v>
      </c>
      <c r="E1199" t="s">
        <v>144</v>
      </c>
      <c r="F1199" t="s">
        <v>3598</v>
      </c>
      <c r="G1199" t="s">
        <v>162</v>
      </c>
      <c r="H1199" t="s">
        <v>46</v>
      </c>
      <c r="I1199" t="s">
        <v>129</v>
      </c>
      <c r="J1199" t="s">
        <v>130</v>
      </c>
      <c r="K1199" t="s">
        <v>131</v>
      </c>
      <c r="L1199" t="s">
        <v>3599</v>
      </c>
      <c r="M1199" t="s">
        <v>3600</v>
      </c>
      <c r="N1199">
        <v>3.463333333</v>
      </c>
      <c r="O1199">
        <v>0</v>
      </c>
      <c r="P1199">
        <v>79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273.60333300000002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2666670</v>
      </c>
      <c r="B1200">
        <v>1</v>
      </c>
      <c r="C1200" t="s">
        <v>76</v>
      </c>
      <c r="D1200" t="s">
        <v>90</v>
      </c>
      <c r="E1200" t="s">
        <v>144</v>
      </c>
      <c r="F1200" t="s">
        <v>3601</v>
      </c>
      <c r="G1200" t="s">
        <v>140</v>
      </c>
      <c r="H1200" t="s">
        <v>46</v>
      </c>
      <c r="I1200" t="s">
        <v>129</v>
      </c>
      <c r="J1200" t="s">
        <v>130</v>
      </c>
      <c r="K1200" t="s">
        <v>141</v>
      </c>
      <c r="L1200" t="s">
        <v>3602</v>
      </c>
      <c r="M1200" t="s">
        <v>3603</v>
      </c>
      <c r="N1200">
        <v>8.8769444439999994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73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648.01694399999997</v>
      </c>
    </row>
    <row r="1201" spans="1:26" x14ac:dyDescent="0.3">
      <c r="A1201">
        <v>2666674</v>
      </c>
      <c r="B1201">
        <v>1</v>
      </c>
      <c r="C1201" t="s">
        <v>76</v>
      </c>
      <c r="D1201" t="s">
        <v>79</v>
      </c>
      <c r="E1201" t="s">
        <v>144</v>
      </c>
      <c r="F1201" t="s">
        <v>3604</v>
      </c>
      <c r="G1201" t="s">
        <v>162</v>
      </c>
      <c r="H1201" t="s">
        <v>46</v>
      </c>
      <c r="I1201" t="s">
        <v>129</v>
      </c>
      <c r="J1201" t="s">
        <v>130</v>
      </c>
      <c r="K1201" t="s">
        <v>131</v>
      </c>
      <c r="L1201" t="s">
        <v>3605</v>
      </c>
      <c r="M1201" t="s">
        <v>3606</v>
      </c>
      <c r="N1201">
        <v>1.7569444439999999</v>
      </c>
      <c r="O1201">
        <v>0</v>
      </c>
      <c r="P1201">
        <v>6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10.541667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2666672</v>
      </c>
      <c r="B1202">
        <v>1</v>
      </c>
      <c r="C1202" t="s">
        <v>77</v>
      </c>
      <c r="D1202" t="s">
        <v>114</v>
      </c>
      <c r="E1202" t="s">
        <v>156</v>
      </c>
      <c r="F1202" t="s">
        <v>461</v>
      </c>
      <c r="G1202" t="s">
        <v>169</v>
      </c>
      <c r="H1202" t="s">
        <v>47</v>
      </c>
      <c r="I1202" t="s">
        <v>247</v>
      </c>
      <c r="J1202" t="s">
        <v>130</v>
      </c>
      <c r="K1202" t="s">
        <v>131</v>
      </c>
      <c r="L1202" t="s">
        <v>3607</v>
      </c>
      <c r="M1202" t="s">
        <v>3608</v>
      </c>
      <c r="N1202">
        <v>8.3333330000000001E-3</v>
      </c>
      <c r="O1202">
        <v>7</v>
      </c>
      <c r="P1202">
        <v>1371</v>
      </c>
      <c r="Q1202">
        <v>0</v>
      </c>
      <c r="R1202">
        <v>0</v>
      </c>
      <c r="S1202">
        <v>0</v>
      </c>
      <c r="T1202">
        <v>0</v>
      </c>
      <c r="U1202">
        <v>5.8333000000000003E-2</v>
      </c>
      <c r="V1202">
        <v>11.425000000000001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2666688</v>
      </c>
      <c r="B1203">
        <v>1</v>
      </c>
      <c r="C1203" t="s">
        <v>77</v>
      </c>
      <c r="D1203" t="s">
        <v>109</v>
      </c>
      <c r="E1203" t="s">
        <v>210</v>
      </c>
      <c r="F1203" t="s">
        <v>3609</v>
      </c>
      <c r="G1203" t="s">
        <v>306</v>
      </c>
      <c r="H1203" t="s">
        <v>46</v>
      </c>
      <c r="I1203" t="s">
        <v>129</v>
      </c>
      <c r="J1203" t="s">
        <v>15</v>
      </c>
      <c r="K1203" t="s">
        <v>131</v>
      </c>
      <c r="L1203" t="s">
        <v>3610</v>
      </c>
      <c r="M1203" t="s">
        <v>3611</v>
      </c>
      <c r="N1203">
        <v>3.1850000000000001</v>
      </c>
      <c r="O1203">
        <v>0</v>
      </c>
      <c r="P1203">
        <v>2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6.37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2666673</v>
      </c>
      <c r="B1204">
        <v>1</v>
      </c>
      <c r="C1204" t="s">
        <v>76</v>
      </c>
      <c r="D1204" t="s">
        <v>106</v>
      </c>
      <c r="E1204" t="s">
        <v>144</v>
      </c>
      <c r="F1204" t="s">
        <v>3612</v>
      </c>
      <c r="G1204" t="s">
        <v>260</v>
      </c>
      <c r="H1204" t="s">
        <v>46</v>
      </c>
      <c r="I1204" t="s">
        <v>129</v>
      </c>
      <c r="J1204" t="s">
        <v>130</v>
      </c>
      <c r="K1204" t="s">
        <v>141</v>
      </c>
      <c r="L1204" t="s">
        <v>3613</v>
      </c>
      <c r="M1204" t="s">
        <v>3614</v>
      </c>
      <c r="N1204">
        <v>7.3555555549999996</v>
      </c>
      <c r="O1204">
        <v>0</v>
      </c>
      <c r="P1204">
        <v>110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809.11111100000005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2666677</v>
      </c>
      <c r="B1205">
        <v>1</v>
      </c>
      <c r="C1205" t="s">
        <v>76</v>
      </c>
      <c r="D1205" t="s">
        <v>87</v>
      </c>
      <c r="E1205" t="s">
        <v>152</v>
      </c>
      <c r="F1205" t="s">
        <v>3615</v>
      </c>
      <c r="G1205" t="s">
        <v>140</v>
      </c>
      <c r="H1205" t="s">
        <v>47</v>
      </c>
      <c r="I1205" t="s">
        <v>129</v>
      </c>
      <c r="J1205" t="s">
        <v>130</v>
      </c>
      <c r="K1205" t="s">
        <v>141</v>
      </c>
      <c r="L1205" t="s">
        <v>3616</v>
      </c>
      <c r="M1205" t="s">
        <v>3617</v>
      </c>
      <c r="N1205">
        <v>2.781666666</v>
      </c>
      <c r="O1205">
        <v>0</v>
      </c>
      <c r="P1205">
        <v>0</v>
      </c>
      <c r="Q1205">
        <v>64</v>
      </c>
      <c r="R1205">
        <v>569</v>
      </c>
      <c r="S1205">
        <v>0</v>
      </c>
      <c r="T1205">
        <v>0</v>
      </c>
      <c r="U1205">
        <v>0</v>
      </c>
      <c r="V1205">
        <v>0</v>
      </c>
      <c r="W1205">
        <v>178.026667</v>
      </c>
      <c r="X1205">
        <v>1582.768333</v>
      </c>
      <c r="Y1205">
        <v>0</v>
      </c>
      <c r="Z1205">
        <v>0</v>
      </c>
    </row>
    <row r="1206" spans="1:26" x14ac:dyDescent="0.3">
      <c r="A1206">
        <v>2666681</v>
      </c>
      <c r="B1206">
        <v>1</v>
      </c>
      <c r="C1206" t="s">
        <v>77</v>
      </c>
      <c r="D1206" t="s">
        <v>118</v>
      </c>
      <c r="E1206" t="s">
        <v>126</v>
      </c>
      <c r="F1206" t="s">
        <v>505</v>
      </c>
      <c r="G1206" t="s">
        <v>260</v>
      </c>
      <c r="H1206" t="s">
        <v>47</v>
      </c>
      <c r="I1206" t="s">
        <v>129</v>
      </c>
      <c r="J1206" t="s">
        <v>130</v>
      </c>
      <c r="K1206" t="s">
        <v>141</v>
      </c>
      <c r="L1206" t="s">
        <v>3618</v>
      </c>
      <c r="M1206" t="s">
        <v>3619</v>
      </c>
      <c r="N1206">
        <v>1.816944444</v>
      </c>
      <c r="O1206">
        <v>0</v>
      </c>
      <c r="P1206">
        <v>336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610.49333300000001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2666686</v>
      </c>
      <c r="B1207">
        <v>1</v>
      </c>
      <c r="C1207" t="s">
        <v>76</v>
      </c>
      <c r="D1207" t="s">
        <v>90</v>
      </c>
      <c r="E1207" t="s">
        <v>134</v>
      </c>
      <c r="F1207" t="s">
        <v>312</v>
      </c>
      <c r="G1207" t="s">
        <v>146</v>
      </c>
      <c r="H1207" t="s">
        <v>46</v>
      </c>
      <c r="I1207" t="s">
        <v>129</v>
      </c>
      <c r="J1207" t="s">
        <v>130</v>
      </c>
      <c r="K1207" t="s">
        <v>131</v>
      </c>
      <c r="L1207" t="s">
        <v>3620</v>
      </c>
      <c r="M1207" t="s">
        <v>3621</v>
      </c>
      <c r="N1207">
        <v>0.27500000000000002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262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72.05</v>
      </c>
    </row>
    <row r="1208" spans="1:26" x14ac:dyDescent="0.3">
      <c r="A1208">
        <v>2666685</v>
      </c>
      <c r="B1208">
        <v>1</v>
      </c>
      <c r="C1208" t="s">
        <v>76</v>
      </c>
      <c r="D1208" t="s">
        <v>80</v>
      </c>
      <c r="E1208" t="s">
        <v>134</v>
      </c>
      <c r="F1208" t="s">
        <v>3622</v>
      </c>
      <c r="G1208" t="s">
        <v>260</v>
      </c>
      <c r="H1208" t="s">
        <v>46</v>
      </c>
      <c r="I1208" t="s">
        <v>129</v>
      </c>
      <c r="J1208" t="s">
        <v>130</v>
      </c>
      <c r="K1208" t="s">
        <v>141</v>
      </c>
      <c r="L1208" t="s">
        <v>3623</v>
      </c>
      <c r="M1208" t="s">
        <v>3624</v>
      </c>
      <c r="N1208">
        <v>5.6966666659999996</v>
      </c>
      <c r="O1208">
        <v>0</v>
      </c>
      <c r="P1208">
        <v>384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2187.52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2666687</v>
      </c>
      <c r="B1209">
        <v>1</v>
      </c>
      <c r="C1209" t="s">
        <v>76</v>
      </c>
      <c r="D1209" t="s">
        <v>89</v>
      </c>
      <c r="E1209" t="s">
        <v>144</v>
      </c>
      <c r="F1209" t="s">
        <v>3625</v>
      </c>
      <c r="G1209" t="s">
        <v>136</v>
      </c>
      <c r="H1209" t="s">
        <v>46</v>
      </c>
      <c r="I1209" t="s">
        <v>129</v>
      </c>
      <c r="J1209" t="s">
        <v>130</v>
      </c>
      <c r="K1209" t="s">
        <v>131</v>
      </c>
      <c r="L1209" t="s">
        <v>3626</v>
      </c>
      <c r="M1209" t="s">
        <v>3627</v>
      </c>
      <c r="N1209">
        <v>2.9444444440000002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106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312.11111099999999</v>
      </c>
    </row>
    <row r="1210" spans="1:26" x14ac:dyDescent="0.3">
      <c r="A1210">
        <v>2666696</v>
      </c>
      <c r="B1210">
        <v>1</v>
      </c>
      <c r="C1210" t="s">
        <v>77</v>
      </c>
      <c r="D1210" t="s">
        <v>124</v>
      </c>
      <c r="E1210" t="s">
        <v>134</v>
      </c>
      <c r="F1210" t="s">
        <v>3628</v>
      </c>
      <c r="G1210" t="s">
        <v>146</v>
      </c>
      <c r="H1210" t="s">
        <v>46</v>
      </c>
      <c r="I1210" t="s">
        <v>129</v>
      </c>
      <c r="J1210" t="s">
        <v>130</v>
      </c>
      <c r="K1210" t="s">
        <v>131</v>
      </c>
      <c r="L1210" t="s">
        <v>3629</v>
      </c>
      <c r="M1210" t="s">
        <v>3630</v>
      </c>
      <c r="N1210">
        <v>0.35</v>
      </c>
      <c r="O1210">
        <v>0</v>
      </c>
      <c r="P1210">
        <v>133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46.55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2666692</v>
      </c>
      <c r="B1211">
        <v>1</v>
      </c>
      <c r="C1211" t="s">
        <v>77</v>
      </c>
      <c r="D1211" t="s">
        <v>121</v>
      </c>
      <c r="E1211" t="s">
        <v>156</v>
      </c>
      <c r="F1211" t="s">
        <v>3631</v>
      </c>
      <c r="G1211" t="s">
        <v>169</v>
      </c>
      <c r="H1211" t="s">
        <v>47</v>
      </c>
      <c r="I1211" t="s">
        <v>129</v>
      </c>
      <c r="J1211" t="s">
        <v>130</v>
      </c>
      <c r="K1211" t="s">
        <v>131</v>
      </c>
      <c r="L1211" t="s">
        <v>3632</v>
      </c>
      <c r="M1211" t="s">
        <v>3633</v>
      </c>
      <c r="N1211">
        <v>0.81666666600000004</v>
      </c>
      <c r="O1211">
        <v>0</v>
      </c>
      <c r="P1211">
        <v>0</v>
      </c>
      <c r="Q1211">
        <v>47</v>
      </c>
      <c r="R1211">
        <v>35</v>
      </c>
      <c r="S1211">
        <v>0</v>
      </c>
      <c r="T1211">
        <v>0</v>
      </c>
      <c r="U1211">
        <v>0</v>
      </c>
      <c r="V1211">
        <v>0</v>
      </c>
      <c r="W1211">
        <v>38.383333</v>
      </c>
      <c r="X1211">
        <v>28.583333</v>
      </c>
      <c r="Y1211">
        <v>0</v>
      </c>
      <c r="Z1211">
        <v>0</v>
      </c>
    </row>
    <row r="1212" spans="1:26" x14ac:dyDescent="0.3">
      <c r="A1212">
        <v>2666697</v>
      </c>
      <c r="B1212">
        <v>1</v>
      </c>
      <c r="C1212" t="s">
        <v>76</v>
      </c>
      <c r="D1212" t="s">
        <v>89</v>
      </c>
      <c r="E1212" t="s">
        <v>144</v>
      </c>
      <c r="F1212" t="s">
        <v>3634</v>
      </c>
      <c r="G1212" t="s">
        <v>406</v>
      </c>
      <c r="H1212" t="s">
        <v>46</v>
      </c>
      <c r="I1212" t="s">
        <v>129</v>
      </c>
      <c r="J1212" t="s">
        <v>130</v>
      </c>
      <c r="K1212" t="s">
        <v>131</v>
      </c>
      <c r="L1212" t="s">
        <v>3635</v>
      </c>
      <c r="M1212" t="s">
        <v>3636</v>
      </c>
      <c r="N1212">
        <v>3.665</v>
      </c>
      <c r="O1212">
        <v>0</v>
      </c>
      <c r="P1212">
        <v>12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43.98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2666698</v>
      </c>
      <c r="B1213">
        <v>1</v>
      </c>
      <c r="C1213" t="s">
        <v>77</v>
      </c>
      <c r="D1213" t="s">
        <v>123</v>
      </c>
      <c r="E1213" t="s">
        <v>126</v>
      </c>
      <c r="F1213" t="s">
        <v>3637</v>
      </c>
      <c r="G1213" t="s">
        <v>140</v>
      </c>
      <c r="H1213" t="s">
        <v>47</v>
      </c>
      <c r="I1213" t="s">
        <v>129</v>
      </c>
      <c r="J1213" t="s">
        <v>130</v>
      </c>
      <c r="K1213" t="s">
        <v>141</v>
      </c>
      <c r="L1213" t="s">
        <v>3638</v>
      </c>
      <c r="M1213" t="s">
        <v>3639</v>
      </c>
      <c r="N1213">
        <v>2.8911111109999998</v>
      </c>
      <c r="O1213">
        <v>9</v>
      </c>
      <c r="P1213">
        <v>497</v>
      </c>
      <c r="Q1213">
        <v>0</v>
      </c>
      <c r="R1213">
        <v>0</v>
      </c>
      <c r="S1213">
        <v>0</v>
      </c>
      <c r="T1213">
        <v>0</v>
      </c>
      <c r="U1213">
        <v>26.02</v>
      </c>
      <c r="V1213">
        <v>1436.882222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2666704</v>
      </c>
      <c r="B1214">
        <v>1</v>
      </c>
      <c r="C1214" t="s">
        <v>76</v>
      </c>
      <c r="D1214" t="s">
        <v>93</v>
      </c>
      <c r="E1214" t="s">
        <v>134</v>
      </c>
      <c r="F1214" t="s">
        <v>3640</v>
      </c>
      <c r="G1214" t="s">
        <v>260</v>
      </c>
      <c r="H1214" t="s">
        <v>46</v>
      </c>
      <c r="I1214" t="s">
        <v>129</v>
      </c>
      <c r="J1214" t="s">
        <v>130</v>
      </c>
      <c r="K1214" t="s">
        <v>141</v>
      </c>
      <c r="L1214" t="s">
        <v>3641</v>
      </c>
      <c r="M1214" t="s">
        <v>3642</v>
      </c>
      <c r="N1214">
        <v>0.58361111099999996</v>
      </c>
      <c r="O1214">
        <v>0</v>
      </c>
      <c r="P1214">
        <v>207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120.8075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2666710</v>
      </c>
      <c r="B1215">
        <v>1</v>
      </c>
      <c r="C1215" t="s">
        <v>77</v>
      </c>
      <c r="D1215" t="s">
        <v>109</v>
      </c>
      <c r="E1215" t="s">
        <v>126</v>
      </c>
      <c r="F1215" t="s">
        <v>3643</v>
      </c>
      <c r="G1215" t="s">
        <v>128</v>
      </c>
      <c r="H1215" t="s">
        <v>47</v>
      </c>
      <c r="I1215" t="s">
        <v>129</v>
      </c>
      <c r="J1215" t="s">
        <v>130</v>
      </c>
      <c r="K1215" t="s">
        <v>131</v>
      </c>
      <c r="L1215" t="s">
        <v>3644</v>
      </c>
      <c r="M1215" t="s">
        <v>3645</v>
      </c>
      <c r="N1215">
        <v>3.2261111109999998</v>
      </c>
      <c r="O1215">
        <v>0</v>
      </c>
      <c r="P1215">
        <v>37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119.366111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2666711</v>
      </c>
      <c r="B1216">
        <v>1</v>
      </c>
      <c r="C1216" t="s">
        <v>77</v>
      </c>
      <c r="D1216" t="s">
        <v>124</v>
      </c>
      <c r="E1216" t="s">
        <v>152</v>
      </c>
      <c r="F1216" t="s">
        <v>3646</v>
      </c>
      <c r="G1216" t="s">
        <v>169</v>
      </c>
      <c r="H1216" t="s">
        <v>47</v>
      </c>
      <c r="I1216" t="s">
        <v>129</v>
      </c>
      <c r="J1216" t="s">
        <v>130</v>
      </c>
      <c r="K1216" t="s">
        <v>131</v>
      </c>
      <c r="L1216" t="s">
        <v>3647</v>
      </c>
      <c r="M1216" t="s">
        <v>3648</v>
      </c>
      <c r="N1216">
        <v>0.30805555499999998</v>
      </c>
      <c r="O1216">
        <v>714</v>
      </c>
      <c r="P1216">
        <v>6268</v>
      </c>
      <c r="Q1216">
        <v>0</v>
      </c>
      <c r="R1216">
        <v>0</v>
      </c>
      <c r="S1216">
        <v>0</v>
      </c>
      <c r="T1216">
        <v>0</v>
      </c>
      <c r="U1216">
        <v>219.95166599999999</v>
      </c>
      <c r="V1216">
        <v>1930.8922190000001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2666705</v>
      </c>
      <c r="B1217">
        <v>1</v>
      </c>
      <c r="C1217" t="s">
        <v>76</v>
      </c>
      <c r="D1217" t="s">
        <v>93</v>
      </c>
      <c r="E1217" t="s">
        <v>152</v>
      </c>
      <c r="F1217" t="s">
        <v>3649</v>
      </c>
      <c r="G1217" t="s">
        <v>169</v>
      </c>
      <c r="H1217" t="s">
        <v>47</v>
      </c>
      <c r="I1217" t="s">
        <v>129</v>
      </c>
      <c r="J1217" t="s">
        <v>130</v>
      </c>
      <c r="K1217" t="s">
        <v>131</v>
      </c>
      <c r="L1217" t="s">
        <v>3650</v>
      </c>
      <c r="M1217" t="s">
        <v>3651</v>
      </c>
      <c r="N1217">
        <v>0.48</v>
      </c>
      <c r="O1217">
        <v>2</v>
      </c>
      <c r="P1217">
        <v>135</v>
      </c>
      <c r="Q1217">
        <v>0</v>
      </c>
      <c r="R1217">
        <v>0</v>
      </c>
      <c r="S1217">
        <v>0</v>
      </c>
      <c r="T1217">
        <v>0</v>
      </c>
      <c r="U1217">
        <v>0.96</v>
      </c>
      <c r="V1217">
        <v>64.8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2666720</v>
      </c>
      <c r="B1218">
        <v>1</v>
      </c>
      <c r="C1218" t="s">
        <v>77</v>
      </c>
      <c r="D1218" t="s">
        <v>111</v>
      </c>
      <c r="E1218" t="s">
        <v>126</v>
      </c>
      <c r="F1218" t="s">
        <v>1818</v>
      </c>
      <c r="G1218" t="s">
        <v>158</v>
      </c>
      <c r="H1218" t="s">
        <v>47</v>
      </c>
      <c r="I1218" t="s">
        <v>129</v>
      </c>
      <c r="J1218" t="s">
        <v>130</v>
      </c>
      <c r="K1218" t="s">
        <v>131</v>
      </c>
      <c r="L1218" t="s">
        <v>3652</v>
      </c>
      <c r="M1218" t="s">
        <v>3653</v>
      </c>
      <c r="N1218">
        <v>5.0055555549999999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54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270.3</v>
      </c>
    </row>
    <row r="1219" spans="1:26" x14ac:dyDescent="0.3">
      <c r="A1219">
        <v>2666706</v>
      </c>
      <c r="B1219">
        <v>1</v>
      </c>
      <c r="C1219" t="s">
        <v>77</v>
      </c>
      <c r="D1219" t="s">
        <v>122</v>
      </c>
      <c r="E1219" t="s">
        <v>134</v>
      </c>
      <c r="F1219" t="s">
        <v>3654</v>
      </c>
      <c r="G1219" t="s">
        <v>140</v>
      </c>
      <c r="H1219" t="s">
        <v>46</v>
      </c>
      <c r="I1219" t="s">
        <v>129</v>
      </c>
      <c r="J1219" t="s">
        <v>130</v>
      </c>
      <c r="K1219" t="s">
        <v>141</v>
      </c>
      <c r="L1219" t="s">
        <v>3655</v>
      </c>
      <c r="M1219" t="s">
        <v>3656</v>
      </c>
      <c r="N1219">
        <v>5.2938888879999997</v>
      </c>
      <c r="O1219">
        <v>0</v>
      </c>
      <c r="P1219">
        <v>0</v>
      </c>
      <c r="Q1219">
        <v>0</v>
      </c>
      <c r="R1219">
        <v>416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2202.2577769999998</v>
      </c>
      <c r="Y1219">
        <v>0</v>
      </c>
      <c r="Z1219">
        <v>0</v>
      </c>
    </row>
    <row r="1220" spans="1:26" x14ac:dyDescent="0.3">
      <c r="A1220">
        <v>2666707</v>
      </c>
      <c r="B1220">
        <v>1</v>
      </c>
      <c r="C1220" t="s">
        <v>77</v>
      </c>
      <c r="D1220" t="s">
        <v>124</v>
      </c>
      <c r="E1220" t="s">
        <v>152</v>
      </c>
      <c r="F1220" t="s">
        <v>3657</v>
      </c>
      <c r="G1220" t="s">
        <v>169</v>
      </c>
      <c r="H1220" t="s">
        <v>47</v>
      </c>
      <c r="I1220" t="s">
        <v>129</v>
      </c>
      <c r="J1220" t="s">
        <v>130</v>
      </c>
      <c r="K1220" t="s">
        <v>131</v>
      </c>
      <c r="L1220" t="s">
        <v>3658</v>
      </c>
      <c r="M1220" t="s">
        <v>3659</v>
      </c>
      <c r="N1220">
        <v>1.455833333</v>
      </c>
      <c r="O1220">
        <v>1</v>
      </c>
      <c r="P1220">
        <v>132</v>
      </c>
      <c r="Q1220">
        <v>0</v>
      </c>
      <c r="R1220">
        <v>0</v>
      </c>
      <c r="S1220">
        <v>0</v>
      </c>
      <c r="T1220">
        <v>0</v>
      </c>
      <c r="U1220">
        <v>1.4558329999999999</v>
      </c>
      <c r="V1220">
        <v>192.17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2666578</v>
      </c>
      <c r="B1221">
        <v>2</v>
      </c>
      <c r="C1221" t="s">
        <v>77</v>
      </c>
      <c r="D1221" t="s">
        <v>117</v>
      </c>
      <c r="E1221" t="s">
        <v>156</v>
      </c>
      <c r="F1221" t="s">
        <v>3336</v>
      </c>
      <c r="G1221" t="s">
        <v>128</v>
      </c>
      <c r="H1221" t="s">
        <v>47</v>
      </c>
      <c r="I1221" t="s">
        <v>129</v>
      </c>
      <c r="J1221" t="s">
        <v>130</v>
      </c>
      <c r="K1221" t="s">
        <v>131</v>
      </c>
      <c r="L1221" t="s">
        <v>3476</v>
      </c>
      <c r="M1221" t="s">
        <v>3660</v>
      </c>
      <c r="N1221">
        <v>0.94583333300000005</v>
      </c>
      <c r="O1221">
        <v>0</v>
      </c>
      <c r="P1221">
        <v>0</v>
      </c>
      <c r="Q1221">
        <v>0</v>
      </c>
      <c r="R1221">
        <v>0</v>
      </c>
      <c r="S1221">
        <v>5</v>
      </c>
      <c r="T1221">
        <v>152</v>
      </c>
      <c r="U1221">
        <v>0</v>
      </c>
      <c r="V1221">
        <v>0</v>
      </c>
      <c r="W1221">
        <v>0</v>
      </c>
      <c r="X1221">
        <v>0</v>
      </c>
      <c r="Y1221">
        <v>4.7291670000000003</v>
      </c>
      <c r="Z1221">
        <v>143.76666700000001</v>
      </c>
    </row>
    <row r="1222" spans="1:26" x14ac:dyDescent="0.3">
      <c r="A1222">
        <v>2666721</v>
      </c>
      <c r="B1222">
        <v>1</v>
      </c>
      <c r="C1222" t="s">
        <v>77</v>
      </c>
      <c r="D1222" t="s">
        <v>115</v>
      </c>
      <c r="E1222" t="s">
        <v>126</v>
      </c>
      <c r="F1222" t="s">
        <v>3661</v>
      </c>
      <c r="G1222" t="s">
        <v>169</v>
      </c>
      <c r="H1222" t="s">
        <v>47</v>
      </c>
      <c r="I1222" t="s">
        <v>129</v>
      </c>
      <c r="J1222" t="s">
        <v>130</v>
      </c>
      <c r="K1222" t="s">
        <v>131</v>
      </c>
      <c r="L1222" t="s">
        <v>3662</v>
      </c>
      <c r="M1222" t="s">
        <v>3663</v>
      </c>
      <c r="N1222">
        <v>0.763055555</v>
      </c>
      <c r="O1222">
        <v>0</v>
      </c>
      <c r="P1222">
        <v>0</v>
      </c>
      <c r="Q1222">
        <v>5</v>
      </c>
      <c r="R1222">
        <v>118</v>
      </c>
      <c r="S1222">
        <v>0</v>
      </c>
      <c r="T1222">
        <v>0</v>
      </c>
      <c r="U1222">
        <v>0</v>
      </c>
      <c r="V1222">
        <v>0</v>
      </c>
      <c r="W1222">
        <v>3.8152780000000002</v>
      </c>
      <c r="X1222">
        <v>90.040554999999998</v>
      </c>
      <c r="Y1222">
        <v>0</v>
      </c>
      <c r="Z1222">
        <v>0</v>
      </c>
    </row>
    <row r="1223" spans="1:26" x14ac:dyDescent="0.3">
      <c r="A1223">
        <v>2666722</v>
      </c>
      <c r="B1223">
        <v>1</v>
      </c>
      <c r="C1223" t="s">
        <v>77</v>
      </c>
      <c r="D1223" t="s">
        <v>124</v>
      </c>
      <c r="E1223" t="s">
        <v>325</v>
      </c>
      <c r="F1223" t="s">
        <v>980</v>
      </c>
      <c r="G1223" t="s">
        <v>169</v>
      </c>
      <c r="H1223" t="s">
        <v>47</v>
      </c>
      <c r="I1223" t="s">
        <v>129</v>
      </c>
      <c r="J1223" t="s">
        <v>130</v>
      </c>
      <c r="K1223" t="s">
        <v>131</v>
      </c>
      <c r="L1223" t="s">
        <v>3664</v>
      </c>
      <c r="M1223" t="s">
        <v>3665</v>
      </c>
      <c r="N1223">
        <v>0.59722222199999997</v>
      </c>
      <c r="O1223">
        <v>2</v>
      </c>
      <c r="P1223">
        <v>3005</v>
      </c>
      <c r="Q1223">
        <v>0</v>
      </c>
      <c r="R1223">
        <v>0</v>
      </c>
      <c r="S1223">
        <v>0</v>
      </c>
      <c r="T1223">
        <v>0</v>
      </c>
      <c r="U1223">
        <v>1.1944440000000001</v>
      </c>
      <c r="V1223">
        <v>1794.652777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2666709</v>
      </c>
      <c r="B1224">
        <v>1</v>
      </c>
      <c r="C1224" t="s">
        <v>76</v>
      </c>
      <c r="D1224" t="s">
        <v>95</v>
      </c>
      <c r="E1224" t="s">
        <v>134</v>
      </c>
      <c r="F1224" t="s">
        <v>2084</v>
      </c>
      <c r="G1224" t="s">
        <v>146</v>
      </c>
      <c r="H1224" t="s">
        <v>46</v>
      </c>
      <c r="I1224" t="s">
        <v>129</v>
      </c>
      <c r="J1224" t="s">
        <v>130</v>
      </c>
      <c r="K1224" t="s">
        <v>131</v>
      </c>
      <c r="L1224" t="s">
        <v>3666</v>
      </c>
      <c r="M1224" t="s">
        <v>3667</v>
      </c>
      <c r="N1224">
        <v>1.3761111109999999</v>
      </c>
      <c r="O1224">
        <v>0</v>
      </c>
      <c r="P1224">
        <v>0</v>
      </c>
      <c r="Q1224">
        <v>0</v>
      </c>
      <c r="R1224">
        <v>51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70.181667000000004</v>
      </c>
      <c r="Y1224">
        <v>0</v>
      </c>
      <c r="Z1224">
        <v>0</v>
      </c>
    </row>
    <row r="1225" spans="1:26" x14ac:dyDescent="0.3">
      <c r="A1225">
        <v>2666740</v>
      </c>
      <c r="B1225">
        <v>1</v>
      </c>
      <c r="C1225" t="s">
        <v>77</v>
      </c>
      <c r="D1225" t="s">
        <v>114</v>
      </c>
      <c r="E1225" t="s">
        <v>126</v>
      </c>
      <c r="F1225" t="s">
        <v>3668</v>
      </c>
      <c r="G1225" t="s">
        <v>128</v>
      </c>
      <c r="H1225" t="s">
        <v>47</v>
      </c>
      <c r="I1225" t="s">
        <v>129</v>
      </c>
      <c r="J1225" t="s">
        <v>130</v>
      </c>
      <c r="K1225" t="s">
        <v>131</v>
      </c>
      <c r="L1225" t="s">
        <v>3669</v>
      </c>
      <c r="M1225" t="s">
        <v>3670</v>
      </c>
      <c r="N1225">
        <v>1.8811111110000001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12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22.573333000000002</v>
      </c>
    </row>
    <row r="1226" spans="1:26" x14ac:dyDescent="0.3">
      <c r="A1226">
        <v>2666719</v>
      </c>
      <c r="B1226">
        <v>1</v>
      </c>
      <c r="C1226" t="s">
        <v>76</v>
      </c>
      <c r="D1226" t="s">
        <v>88</v>
      </c>
      <c r="E1226" t="s">
        <v>144</v>
      </c>
      <c r="F1226" t="s">
        <v>3671</v>
      </c>
      <c r="G1226" t="s">
        <v>140</v>
      </c>
      <c r="H1226" t="s">
        <v>46</v>
      </c>
      <c r="I1226" t="s">
        <v>129</v>
      </c>
      <c r="J1226" t="s">
        <v>130</v>
      </c>
      <c r="K1226" t="s">
        <v>141</v>
      </c>
      <c r="L1226" t="s">
        <v>3574</v>
      </c>
      <c r="M1226" t="s">
        <v>3672</v>
      </c>
      <c r="N1226">
        <v>5.6441666660000003</v>
      </c>
      <c r="O1226">
        <v>0</v>
      </c>
      <c r="P1226">
        <v>44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248.343333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2666728</v>
      </c>
      <c r="B1227">
        <v>1</v>
      </c>
      <c r="C1227" t="s">
        <v>76</v>
      </c>
      <c r="D1227" t="s">
        <v>89</v>
      </c>
      <c r="E1227" t="s">
        <v>144</v>
      </c>
      <c r="F1227" t="s">
        <v>3673</v>
      </c>
      <c r="G1227" t="s">
        <v>406</v>
      </c>
      <c r="H1227" t="s">
        <v>46</v>
      </c>
      <c r="I1227" t="s">
        <v>129</v>
      </c>
      <c r="J1227" t="s">
        <v>130</v>
      </c>
      <c r="K1227" t="s">
        <v>131</v>
      </c>
      <c r="L1227" t="s">
        <v>3674</v>
      </c>
      <c r="M1227" t="s">
        <v>3675</v>
      </c>
      <c r="N1227">
        <v>4.2894444439999999</v>
      </c>
      <c r="O1227">
        <v>0</v>
      </c>
      <c r="P1227">
        <v>7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30.026111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2666734</v>
      </c>
      <c r="B1228">
        <v>1</v>
      </c>
      <c r="C1228" t="s">
        <v>77</v>
      </c>
      <c r="D1228" t="s">
        <v>108</v>
      </c>
      <c r="E1228" t="s">
        <v>134</v>
      </c>
      <c r="F1228" t="s">
        <v>3676</v>
      </c>
      <c r="G1228" t="s">
        <v>240</v>
      </c>
      <c r="H1228" t="s">
        <v>46</v>
      </c>
      <c r="I1228" t="s">
        <v>129</v>
      </c>
      <c r="J1228" t="s">
        <v>130</v>
      </c>
      <c r="K1228" t="s">
        <v>131</v>
      </c>
      <c r="L1228" t="s">
        <v>3677</v>
      </c>
      <c r="M1228" t="s">
        <v>3678</v>
      </c>
      <c r="N1228">
        <v>1.372222222</v>
      </c>
      <c r="O1228">
        <v>0</v>
      </c>
      <c r="P1228">
        <v>73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100.172222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2666727</v>
      </c>
      <c r="B1229">
        <v>1</v>
      </c>
      <c r="C1229" t="s">
        <v>76</v>
      </c>
      <c r="D1229" t="s">
        <v>97</v>
      </c>
      <c r="E1229" t="s">
        <v>144</v>
      </c>
      <c r="F1229" t="s">
        <v>3679</v>
      </c>
      <c r="G1229" t="s">
        <v>136</v>
      </c>
      <c r="H1229" t="s">
        <v>46</v>
      </c>
      <c r="I1229" t="s">
        <v>129</v>
      </c>
      <c r="J1229" t="s">
        <v>130</v>
      </c>
      <c r="K1229" t="s">
        <v>131</v>
      </c>
      <c r="L1229" t="s">
        <v>3680</v>
      </c>
      <c r="M1229" t="s">
        <v>3681</v>
      </c>
      <c r="N1229">
        <v>4.9713888879999999</v>
      </c>
      <c r="O1229">
        <v>0</v>
      </c>
      <c r="P1229">
        <v>72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357.94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2666765</v>
      </c>
      <c r="B1230">
        <v>1</v>
      </c>
      <c r="C1230" t="s">
        <v>77</v>
      </c>
      <c r="D1230" t="s">
        <v>115</v>
      </c>
      <c r="E1230" t="s">
        <v>210</v>
      </c>
      <c r="F1230" t="s">
        <v>3682</v>
      </c>
      <c r="G1230" t="s">
        <v>290</v>
      </c>
      <c r="H1230" t="s">
        <v>46</v>
      </c>
      <c r="I1230" t="s">
        <v>129</v>
      </c>
      <c r="J1230" t="s">
        <v>130</v>
      </c>
      <c r="K1230" t="s">
        <v>131</v>
      </c>
      <c r="L1230" t="s">
        <v>3683</v>
      </c>
      <c r="M1230" t="s">
        <v>3684</v>
      </c>
      <c r="N1230">
        <v>3.3563888880000001</v>
      </c>
      <c r="O1230">
        <v>0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3.3563890000000001</v>
      </c>
      <c r="Y1230">
        <v>0</v>
      </c>
      <c r="Z1230">
        <v>0</v>
      </c>
    </row>
    <row r="1231" spans="1:26" x14ac:dyDescent="0.3">
      <c r="A1231">
        <v>2666731</v>
      </c>
      <c r="B1231">
        <v>1</v>
      </c>
      <c r="C1231" t="s">
        <v>76</v>
      </c>
      <c r="D1231" t="s">
        <v>79</v>
      </c>
      <c r="E1231" t="s">
        <v>126</v>
      </c>
      <c r="F1231" t="s">
        <v>3685</v>
      </c>
      <c r="G1231" t="s">
        <v>260</v>
      </c>
      <c r="H1231" t="s">
        <v>47</v>
      </c>
      <c r="I1231" t="s">
        <v>129</v>
      </c>
      <c r="J1231" t="s">
        <v>130</v>
      </c>
      <c r="K1231" t="s">
        <v>141</v>
      </c>
      <c r="L1231" t="s">
        <v>3686</v>
      </c>
      <c r="M1231" t="s">
        <v>3687</v>
      </c>
      <c r="N1231">
        <v>1.5605555550000001</v>
      </c>
      <c r="O1231">
        <v>0</v>
      </c>
      <c r="P1231">
        <v>154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240.32555500000001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2666733</v>
      </c>
      <c r="B1232">
        <v>1</v>
      </c>
      <c r="C1232" t="s">
        <v>77</v>
      </c>
      <c r="D1232" t="s">
        <v>123</v>
      </c>
      <c r="E1232" t="s">
        <v>210</v>
      </c>
      <c r="F1232" t="s">
        <v>3688</v>
      </c>
      <c r="G1232" t="s">
        <v>306</v>
      </c>
      <c r="H1232" t="s">
        <v>46</v>
      </c>
      <c r="I1232" t="s">
        <v>129</v>
      </c>
      <c r="J1232" t="s">
        <v>15</v>
      </c>
      <c r="K1232" t="s">
        <v>131</v>
      </c>
      <c r="L1232" t="s">
        <v>3689</v>
      </c>
      <c r="M1232" t="s">
        <v>3690</v>
      </c>
      <c r="N1232">
        <v>1.936111111</v>
      </c>
      <c r="O1232">
        <v>0</v>
      </c>
      <c r="P1232">
        <v>10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19.361111000000001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2666732</v>
      </c>
      <c r="B1233">
        <v>1</v>
      </c>
      <c r="C1233" t="s">
        <v>76</v>
      </c>
      <c r="D1233" t="s">
        <v>104</v>
      </c>
      <c r="E1233" t="s">
        <v>134</v>
      </c>
      <c r="F1233" t="s">
        <v>3691</v>
      </c>
      <c r="G1233" t="s">
        <v>260</v>
      </c>
      <c r="H1233" t="s">
        <v>46</v>
      </c>
      <c r="I1233" t="s">
        <v>129</v>
      </c>
      <c r="J1233" t="s">
        <v>130</v>
      </c>
      <c r="K1233" t="s">
        <v>141</v>
      </c>
      <c r="L1233" t="s">
        <v>3692</v>
      </c>
      <c r="M1233" t="s">
        <v>3693</v>
      </c>
      <c r="N1233">
        <v>7.6322222220000002</v>
      </c>
      <c r="O1233">
        <v>0</v>
      </c>
      <c r="P1233">
        <v>0</v>
      </c>
      <c r="Q1233">
        <v>0</v>
      </c>
      <c r="R1233">
        <v>47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358.71444400000001</v>
      </c>
      <c r="Y1233">
        <v>0</v>
      </c>
      <c r="Z1233">
        <v>0</v>
      </c>
    </row>
    <row r="1234" spans="1:26" x14ac:dyDescent="0.3">
      <c r="A1234">
        <v>2666739</v>
      </c>
      <c r="B1234">
        <v>1</v>
      </c>
      <c r="C1234" t="s">
        <v>76</v>
      </c>
      <c r="D1234" t="s">
        <v>102</v>
      </c>
      <c r="E1234" t="s">
        <v>144</v>
      </c>
      <c r="F1234" t="s">
        <v>3694</v>
      </c>
      <c r="G1234" t="s">
        <v>136</v>
      </c>
      <c r="H1234" t="s">
        <v>46</v>
      </c>
      <c r="I1234" t="s">
        <v>129</v>
      </c>
      <c r="J1234" t="s">
        <v>130</v>
      </c>
      <c r="K1234" t="s">
        <v>131</v>
      </c>
      <c r="L1234" t="s">
        <v>3695</v>
      </c>
      <c r="M1234" t="s">
        <v>3696</v>
      </c>
      <c r="N1234">
        <v>0.59750000000000003</v>
      </c>
      <c r="O1234">
        <v>0</v>
      </c>
      <c r="P1234">
        <v>10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5.9749999999999996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2666738</v>
      </c>
      <c r="B1235">
        <v>1</v>
      </c>
      <c r="C1235" t="s">
        <v>76</v>
      </c>
      <c r="D1235" t="s">
        <v>80</v>
      </c>
      <c r="E1235" t="s">
        <v>144</v>
      </c>
      <c r="F1235" t="s">
        <v>3697</v>
      </c>
      <c r="G1235" t="s">
        <v>146</v>
      </c>
      <c r="H1235" t="s">
        <v>46</v>
      </c>
      <c r="I1235" t="s">
        <v>129</v>
      </c>
      <c r="J1235" t="s">
        <v>130</v>
      </c>
      <c r="K1235" t="s">
        <v>131</v>
      </c>
      <c r="L1235" t="s">
        <v>3698</v>
      </c>
      <c r="M1235" t="s">
        <v>3699</v>
      </c>
      <c r="N1235">
        <v>8.6111111000000004E-2</v>
      </c>
      <c r="O1235">
        <v>0</v>
      </c>
      <c r="P1235">
        <v>195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16.791667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2666748</v>
      </c>
      <c r="B1236">
        <v>1</v>
      </c>
      <c r="C1236" t="s">
        <v>76</v>
      </c>
      <c r="D1236" t="s">
        <v>92</v>
      </c>
      <c r="E1236" t="s">
        <v>156</v>
      </c>
      <c r="F1236" t="s">
        <v>3700</v>
      </c>
      <c r="G1236" t="s">
        <v>140</v>
      </c>
      <c r="H1236" t="s">
        <v>47</v>
      </c>
      <c r="I1236" t="s">
        <v>129</v>
      </c>
      <c r="J1236" t="s">
        <v>130</v>
      </c>
      <c r="K1236" t="s">
        <v>141</v>
      </c>
      <c r="L1236" t="s">
        <v>3701</v>
      </c>
      <c r="M1236" t="s">
        <v>3702</v>
      </c>
      <c r="N1236">
        <v>2.2936111110000001</v>
      </c>
      <c r="O1236">
        <v>0</v>
      </c>
      <c r="P1236">
        <v>0</v>
      </c>
      <c r="Q1236">
        <v>0</v>
      </c>
      <c r="R1236">
        <v>0</v>
      </c>
      <c r="S1236">
        <v>24</v>
      </c>
      <c r="T1236">
        <v>388</v>
      </c>
      <c r="U1236">
        <v>0</v>
      </c>
      <c r="V1236">
        <v>0</v>
      </c>
      <c r="W1236">
        <v>0</v>
      </c>
      <c r="X1236">
        <v>0</v>
      </c>
      <c r="Y1236">
        <v>55.046666999999999</v>
      </c>
      <c r="Z1236">
        <v>889.921111</v>
      </c>
    </row>
    <row r="1237" spans="1:26" x14ac:dyDescent="0.3">
      <c r="A1237">
        <v>2666743</v>
      </c>
      <c r="B1237">
        <v>1</v>
      </c>
      <c r="C1237" t="s">
        <v>76</v>
      </c>
      <c r="D1237" t="s">
        <v>89</v>
      </c>
      <c r="E1237" t="s">
        <v>144</v>
      </c>
      <c r="F1237" t="s">
        <v>3703</v>
      </c>
      <c r="G1237" t="s">
        <v>136</v>
      </c>
      <c r="H1237" t="s">
        <v>46</v>
      </c>
      <c r="I1237" t="s">
        <v>129</v>
      </c>
      <c r="J1237" t="s">
        <v>130</v>
      </c>
      <c r="K1237" t="s">
        <v>131</v>
      </c>
      <c r="L1237" t="s">
        <v>3704</v>
      </c>
      <c r="M1237" t="s">
        <v>3705</v>
      </c>
      <c r="N1237">
        <v>3.1688888880000001</v>
      </c>
      <c r="O1237">
        <v>0</v>
      </c>
      <c r="P1237">
        <v>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9.5066670000000002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2666745</v>
      </c>
      <c r="B1238">
        <v>1</v>
      </c>
      <c r="C1238" t="s">
        <v>76</v>
      </c>
      <c r="D1238" t="s">
        <v>103</v>
      </c>
      <c r="E1238" t="s">
        <v>144</v>
      </c>
      <c r="F1238" t="s">
        <v>3706</v>
      </c>
      <c r="G1238" t="s">
        <v>146</v>
      </c>
      <c r="H1238" t="s">
        <v>46</v>
      </c>
      <c r="I1238" t="s">
        <v>129</v>
      </c>
      <c r="J1238" t="s">
        <v>130</v>
      </c>
      <c r="K1238" t="s">
        <v>131</v>
      </c>
      <c r="L1238" t="s">
        <v>3707</v>
      </c>
      <c r="M1238" t="s">
        <v>3708</v>
      </c>
      <c r="N1238">
        <v>0.87250000000000005</v>
      </c>
      <c r="O1238">
        <v>0</v>
      </c>
      <c r="P1238">
        <v>0</v>
      </c>
      <c r="Q1238">
        <v>0</v>
      </c>
      <c r="R1238">
        <v>38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33.155000000000001</v>
      </c>
      <c r="Y1238">
        <v>0</v>
      </c>
      <c r="Z1238">
        <v>0</v>
      </c>
    </row>
    <row r="1239" spans="1:26" x14ac:dyDescent="0.3">
      <c r="A1239">
        <v>2666650</v>
      </c>
      <c r="B1239">
        <v>2</v>
      </c>
      <c r="C1239" t="s">
        <v>76</v>
      </c>
      <c r="D1239" t="s">
        <v>99</v>
      </c>
      <c r="E1239" t="s">
        <v>156</v>
      </c>
      <c r="F1239" t="s">
        <v>3709</v>
      </c>
      <c r="G1239" t="s">
        <v>128</v>
      </c>
      <c r="H1239" t="s">
        <v>47</v>
      </c>
      <c r="I1239" t="s">
        <v>129</v>
      </c>
      <c r="J1239" t="s">
        <v>130</v>
      </c>
      <c r="K1239" t="s">
        <v>131</v>
      </c>
      <c r="L1239" t="s">
        <v>3571</v>
      </c>
      <c r="M1239" t="s">
        <v>3710</v>
      </c>
      <c r="N1239">
        <v>1.2925</v>
      </c>
      <c r="O1239">
        <v>34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43.945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2666738</v>
      </c>
      <c r="B1240">
        <v>2</v>
      </c>
      <c r="C1240" t="s">
        <v>76</v>
      </c>
      <c r="D1240" t="s">
        <v>80</v>
      </c>
      <c r="E1240" t="s">
        <v>134</v>
      </c>
      <c r="F1240" t="s">
        <v>3711</v>
      </c>
      <c r="G1240" t="s">
        <v>162</v>
      </c>
      <c r="H1240" t="s">
        <v>46</v>
      </c>
      <c r="I1240" t="s">
        <v>129</v>
      </c>
      <c r="J1240" t="s">
        <v>130</v>
      </c>
      <c r="K1240" t="s">
        <v>131</v>
      </c>
      <c r="L1240" t="s">
        <v>3699</v>
      </c>
      <c r="M1240" t="s">
        <v>3712</v>
      </c>
      <c r="N1240">
        <v>1.3747222219999999</v>
      </c>
      <c r="O1240">
        <v>0</v>
      </c>
      <c r="P1240">
        <v>526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723.10388899999998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2666746</v>
      </c>
      <c r="B1241">
        <v>1</v>
      </c>
      <c r="C1241" t="s">
        <v>76</v>
      </c>
      <c r="D1241" t="s">
        <v>99</v>
      </c>
      <c r="E1241" t="s">
        <v>325</v>
      </c>
      <c r="F1241" t="s">
        <v>2807</v>
      </c>
      <c r="G1241" t="s">
        <v>169</v>
      </c>
      <c r="H1241" t="s">
        <v>47</v>
      </c>
      <c r="I1241" t="s">
        <v>247</v>
      </c>
      <c r="J1241" t="s">
        <v>130</v>
      </c>
      <c r="K1241" t="s">
        <v>131</v>
      </c>
      <c r="L1241" t="s">
        <v>3713</v>
      </c>
      <c r="M1241" t="s">
        <v>3714</v>
      </c>
      <c r="N1241">
        <v>3.9507222000000002E-2</v>
      </c>
      <c r="O1241">
        <v>40</v>
      </c>
      <c r="P1241">
        <v>22</v>
      </c>
      <c r="Q1241">
        <v>0</v>
      </c>
      <c r="R1241">
        <v>0</v>
      </c>
      <c r="S1241">
        <v>0</v>
      </c>
      <c r="T1241">
        <v>0</v>
      </c>
      <c r="U1241">
        <v>1.5802890000000001</v>
      </c>
      <c r="V1241">
        <v>0.86915900000000001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2666755</v>
      </c>
      <c r="B1242">
        <v>1</v>
      </c>
      <c r="C1242" t="s">
        <v>77</v>
      </c>
      <c r="D1242" t="s">
        <v>119</v>
      </c>
      <c r="E1242" t="s">
        <v>126</v>
      </c>
      <c r="F1242" t="s">
        <v>3715</v>
      </c>
      <c r="G1242" t="s">
        <v>158</v>
      </c>
      <c r="H1242" t="s">
        <v>47</v>
      </c>
      <c r="I1242" t="s">
        <v>129</v>
      </c>
      <c r="J1242" t="s">
        <v>130</v>
      </c>
      <c r="K1242" t="s">
        <v>131</v>
      </c>
      <c r="L1242" t="s">
        <v>3716</v>
      </c>
      <c r="M1242" t="s">
        <v>3717</v>
      </c>
      <c r="N1242">
        <v>4.4352777769999996</v>
      </c>
      <c r="O1242">
        <v>0</v>
      </c>
      <c r="P1242">
        <v>12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53.223332999999997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2666757</v>
      </c>
      <c r="B1243">
        <v>1</v>
      </c>
      <c r="C1243" t="s">
        <v>77</v>
      </c>
      <c r="D1243" t="s">
        <v>119</v>
      </c>
      <c r="E1243" t="s">
        <v>152</v>
      </c>
      <c r="F1243" t="s">
        <v>915</v>
      </c>
      <c r="G1243" t="s">
        <v>146</v>
      </c>
      <c r="H1243" t="s">
        <v>47</v>
      </c>
      <c r="I1243" t="s">
        <v>129</v>
      </c>
      <c r="J1243" t="s">
        <v>130</v>
      </c>
      <c r="K1243" t="s">
        <v>131</v>
      </c>
      <c r="L1243" t="s">
        <v>3718</v>
      </c>
      <c r="M1243" t="s">
        <v>3719</v>
      </c>
      <c r="N1243">
        <v>1.2666666660000001</v>
      </c>
      <c r="O1243">
        <v>0</v>
      </c>
      <c r="P1243">
        <v>0</v>
      </c>
      <c r="Q1243">
        <v>0</v>
      </c>
      <c r="R1243">
        <v>0</v>
      </c>
      <c r="S1243">
        <v>30</v>
      </c>
      <c r="T1243">
        <v>1205</v>
      </c>
      <c r="U1243">
        <v>0</v>
      </c>
      <c r="V1243">
        <v>0</v>
      </c>
      <c r="W1243">
        <v>0</v>
      </c>
      <c r="X1243">
        <v>0</v>
      </c>
      <c r="Y1243">
        <v>38</v>
      </c>
      <c r="Z1243">
        <v>1526.333333</v>
      </c>
    </row>
    <row r="1244" spans="1:26" x14ac:dyDescent="0.3">
      <c r="A1244">
        <v>2666760</v>
      </c>
      <c r="B1244">
        <v>1</v>
      </c>
      <c r="C1244" t="s">
        <v>76</v>
      </c>
      <c r="D1244" t="s">
        <v>96</v>
      </c>
      <c r="E1244" t="s">
        <v>152</v>
      </c>
      <c r="F1244" t="s">
        <v>3720</v>
      </c>
      <c r="G1244" t="s">
        <v>260</v>
      </c>
      <c r="H1244" t="s">
        <v>47</v>
      </c>
      <c r="I1244" t="s">
        <v>129</v>
      </c>
      <c r="J1244" t="s">
        <v>130</v>
      </c>
      <c r="K1244" t="s">
        <v>141</v>
      </c>
      <c r="L1244" t="s">
        <v>3721</v>
      </c>
      <c r="M1244" t="s">
        <v>3722</v>
      </c>
      <c r="N1244">
        <v>0.81305555500000004</v>
      </c>
      <c r="O1244">
        <v>49</v>
      </c>
      <c r="P1244">
        <v>1706</v>
      </c>
      <c r="Q1244">
        <v>0</v>
      </c>
      <c r="R1244">
        <v>0</v>
      </c>
      <c r="S1244">
        <v>0</v>
      </c>
      <c r="T1244">
        <v>0</v>
      </c>
      <c r="U1244">
        <v>39.839722000000002</v>
      </c>
      <c r="V1244">
        <v>1387.0727770000001</v>
      </c>
      <c r="W1244">
        <v>0</v>
      </c>
      <c r="X1244">
        <v>0</v>
      </c>
      <c r="Y1244">
        <v>0</v>
      </c>
      <c r="Z1244">
        <v>0</v>
      </c>
    </row>
    <row r="1245" spans="1:26" x14ac:dyDescent="0.3">
      <c r="A1245">
        <v>2666763</v>
      </c>
      <c r="B1245">
        <v>1</v>
      </c>
      <c r="C1245" t="s">
        <v>77</v>
      </c>
      <c r="D1245" t="s">
        <v>115</v>
      </c>
      <c r="E1245" t="s">
        <v>210</v>
      </c>
      <c r="F1245" t="s">
        <v>3723</v>
      </c>
      <c r="G1245" t="s">
        <v>306</v>
      </c>
      <c r="H1245" t="s">
        <v>46</v>
      </c>
      <c r="I1245" t="s">
        <v>129</v>
      </c>
      <c r="J1245" t="s">
        <v>15</v>
      </c>
      <c r="K1245" t="s">
        <v>131</v>
      </c>
      <c r="L1245" t="s">
        <v>3724</v>
      </c>
      <c r="M1245" t="s">
        <v>3725</v>
      </c>
      <c r="N1245">
        <v>1.174722222</v>
      </c>
      <c r="O1245">
        <v>0</v>
      </c>
      <c r="P1245">
        <v>0</v>
      </c>
      <c r="Q1245">
        <v>0</v>
      </c>
      <c r="R1245">
        <v>2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2.3494440000000001</v>
      </c>
      <c r="Y1245">
        <v>0</v>
      </c>
      <c r="Z1245">
        <v>0</v>
      </c>
    </row>
    <row r="1246" spans="1:26" x14ac:dyDescent="0.3">
      <c r="A1246">
        <v>2666764</v>
      </c>
      <c r="B1246">
        <v>1</v>
      </c>
      <c r="C1246" t="s">
        <v>77</v>
      </c>
      <c r="D1246" t="s">
        <v>122</v>
      </c>
      <c r="E1246" t="s">
        <v>144</v>
      </c>
      <c r="F1246" t="s">
        <v>3726</v>
      </c>
      <c r="G1246" t="s">
        <v>260</v>
      </c>
      <c r="H1246" t="s">
        <v>46</v>
      </c>
      <c r="I1246" t="s">
        <v>129</v>
      </c>
      <c r="J1246" t="s">
        <v>130</v>
      </c>
      <c r="K1246" t="s">
        <v>141</v>
      </c>
      <c r="L1246" t="s">
        <v>3727</v>
      </c>
      <c r="M1246" t="s">
        <v>3728</v>
      </c>
      <c r="N1246">
        <v>7.9316666659999999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14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111.043333</v>
      </c>
    </row>
    <row r="1247" spans="1:26" x14ac:dyDescent="0.3">
      <c r="A1247">
        <v>2666767</v>
      </c>
      <c r="B1247">
        <v>1</v>
      </c>
      <c r="C1247" t="s">
        <v>77</v>
      </c>
      <c r="D1247" t="s">
        <v>113</v>
      </c>
      <c r="E1247" t="s">
        <v>156</v>
      </c>
      <c r="F1247" t="s">
        <v>3729</v>
      </c>
      <c r="G1247" t="s">
        <v>260</v>
      </c>
      <c r="H1247" t="s">
        <v>47</v>
      </c>
      <c r="I1247" t="s">
        <v>129</v>
      </c>
      <c r="J1247" t="s">
        <v>130</v>
      </c>
      <c r="K1247" t="s">
        <v>141</v>
      </c>
      <c r="L1247" t="s">
        <v>3730</v>
      </c>
      <c r="M1247" t="s">
        <v>3731</v>
      </c>
      <c r="N1247">
        <v>0.35166666600000002</v>
      </c>
      <c r="O1247">
        <v>0</v>
      </c>
      <c r="P1247">
        <v>0</v>
      </c>
      <c r="Q1247">
        <v>0</v>
      </c>
      <c r="R1247">
        <v>0</v>
      </c>
      <c r="S1247">
        <v>17</v>
      </c>
      <c r="T1247">
        <v>310</v>
      </c>
      <c r="U1247">
        <v>0</v>
      </c>
      <c r="V1247">
        <v>0</v>
      </c>
      <c r="W1247">
        <v>0</v>
      </c>
      <c r="X1247">
        <v>0</v>
      </c>
      <c r="Y1247">
        <v>5.9783330000000001</v>
      </c>
      <c r="Z1247">
        <v>109.016666</v>
      </c>
    </row>
    <row r="1248" spans="1:26" x14ac:dyDescent="0.3">
      <c r="A1248">
        <v>2666784</v>
      </c>
      <c r="B1248">
        <v>1</v>
      </c>
      <c r="C1248" t="s">
        <v>76</v>
      </c>
      <c r="D1248" t="s">
        <v>97</v>
      </c>
      <c r="E1248" t="s">
        <v>126</v>
      </c>
      <c r="F1248" t="s">
        <v>3732</v>
      </c>
      <c r="G1248" t="s">
        <v>140</v>
      </c>
      <c r="H1248" t="s">
        <v>47</v>
      </c>
      <c r="I1248" t="s">
        <v>129</v>
      </c>
      <c r="J1248" t="s">
        <v>130</v>
      </c>
      <c r="K1248" t="s">
        <v>141</v>
      </c>
      <c r="L1248" t="s">
        <v>3733</v>
      </c>
      <c r="M1248" t="s">
        <v>3734</v>
      </c>
      <c r="N1248">
        <v>6.5530555550000003</v>
      </c>
      <c r="O1248">
        <v>0</v>
      </c>
      <c r="P1248">
        <v>462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3027.5116659999999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2666775</v>
      </c>
      <c r="B1249">
        <v>1</v>
      </c>
      <c r="C1249" t="s">
        <v>77</v>
      </c>
      <c r="D1249" t="s">
        <v>119</v>
      </c>
      <c r="E1249" t="s">
        <v>152</v>
      </c>
      <c r="F1249" t="s">
        <v>3735</v>
      </c>
      <c r="G1249" t="s">
        <v>169</v>
      </c>
      <c r="H1249" t="s">
        <v>47</v>
      </c>
      <c r="I1249" t="s">
        <v>129</v>
      </c>
      <c r="J1249" t="s">
        <v>130</v>
      </c>
      <c r="K1249" t="s">
        <v>131</v>
      </c>
      <c r="L1249" t="s">
        <v>3736</v>
      </c>
      <c r="M1249" t="s">
        <v>3737</v>
      </c>
      <c r="N1249">
        <v>0.50277777700000004</v>
      </c>
      <c r="O1249">
        <v>13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6.536111</v>
      </c>
      <c r="V1249">
        <v>0.50277799999999995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2666780</v>
      </c>
      <c r="B1250">
        <v>1</v>
      </c>
      <c r="C1250" t="s">
        <v>76</v>
      </c>
      <c r="D1250" t="s">
        <v>92</v>
      </c>
      <c r="E1250" t="s">
        <v>210</v>
      </c>
      <c r="F1250" t="s">
        <v>3738</v>
      </c>
      <c r="G1250" t="s">
        <v>212</v>
      </c>
      <c r="H1250" t="s">
        <v>46</v>
      </c>
      <c r="I1250" t="s">
        <v>129</v>
      </c>
      <c r="J1250" t="s">
        <v>130</v>
      </c>
      <c r="K1250" t="s">
        <v>131</v>
      </c>
      <c r="L1250" t="s">
        <v>3739</v>
      </c>
      <c r="M1250" t="s">
        <v>3740</v>
      </c>
      <c r="N1250">
        <v>1.4044444439999999</v>
      </c>
      <c r="O1250">
        <v>0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1.404444</v>
      </c>
      <c r="Y1250">
        <v>0</v>
      </c>
      <c r="Z1250">
        <v>0</v>
      </c>
    </row>
    <row r="1251" spans="1:26" x14ac:dyDescent="0.3">
      <c r="A1251">
        <v>2666798</v>
      </c>
      <c r="B1251">
        <v>1</v>
      </c>
      <c r="C1251" t="s">
        <v>77</v>
      </c>
      <c r="D1251" t="s">
        <v>113</v>
      </c>
      <c r="E1251" t="s">
        <v>156</v>
      </c>
      <c r="F1251" t="s">
        <v>3741</v>
      </c>
      <c r="G1251" t="s">
        <v>260</v>
      </c>
      <c r="H1251" t="s">
        <v>47</v>
      </c>
      <c r="I1251" t="s">
        <v>129</v>
      </c>
      <c r="J1251" t="s">
        <v>130</v>
      </c>
      <c r="K1251" t="s">
        <v>141</v>
      </c>
      <c r="L1251" t="s">
        <v>3739</v>
      </c>
      <c r="M1251" t="s">
        <v>3742</v>
      </c>
      <c r="N1251">
        <v>1.0886111110000001</v>
      </c>
      <c r="O1251">
        <v>0</v>
      </c>
      <c r="P1251">
        <v>0</v>
      </c>
      <c r="Q1251">
        <v>0</v>
      </c>
      <c r="R1251">
        <v>0</v>
      </c>
      <c r="S1251">
        <v>90</v>
      </c>
      <c r="T1251">
        <v>785</v>
      </c>
      <c r="U1251">
        <v>0</v>
      </c>
      <c r="V1251">
        <v>0</v>
      </c>
      <c r="W1251">
        <v>0</v>
      </c>
      <c r="X1251">
        <v>0</v>
      </c>
      <c r="Y1251">
        <v>97.974999999999994</v>
      </c>
      <c r="Z1251">
        <v>854.55972199999997</v>
      </c>
    </row>
    <row r="1252" spans="1:26" x14ac:dyDescent="0.3">
      <c r="A1252">
        <v>2666796</v>
      </c>
      <c r="B1252">
        <v>1</v>
      </c>
      <c r="C1252" t="s">
        <v>76</v>
      </c>
      <c r="D1252" t="s">
        <v>101</v>
      </c>
      <c r="E1252" t="s">
        <v>134</v>
      </c>
      <c r="F1252" t="s">
        <v>1918</v>
      </c>
      <c r="G1252" t="s">
        <v>146</v>
      </c>
      <c r="H1252" t="s">
        <v>46</v>
      </c>
      <c r="I1252" t="s">
        <v>129</v>
      </c>
      <c r="J1252" t="s">
        <v>130</v>
      </c>
      <c r="K1252" t="s">
        <v>131</v>
      </c>
      <c r="L1252" t="s">
        <v>3743</v>
      </c>
      <c r="M1252" t="s">
        <v>3744</v>
      </c>
      <c r="N1252">
        <v>1.0888888880000001</v>
      </c>
      <c r="O1252">
        <v>0</v>
      </c>
      <c r="P1252">
        <v>251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273.31111099999998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2666794</v>
      </c>
      <c r="B1253">
        <v>1</v>
      </c>
      <c r="C1253" t="s">
        <v>76</v>
      </c>
      <c r="D1253" t="s">
        <v>78</v>
      </c>
      <c r="E1253" t="s">
        <v>210</v>
      </c>
      <c r="F1253" t="s">
        <v>3745</v>
      </c>
      <c r="G1253" t="s">
        <v>627</v>
      </c>
      <c r="H1253" t="s">
        <v>46</v>
      </c>
      <c r="I1253" t="s">
        <v>129</v>
      </c>
      <c r="J1253" t="s">
        <v>130</v>
      </c>
      <c r="K1253" t="s">
        <v>131</v>
      </c>
      <c r="L1253" t="s">
        <v>3746</v>
      </c>
      <c r="M1253" t="s">
        <v>3747</v>
      </c>
      <c r="N1253">
        <v>1.033055555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1.033056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2666786</v>
      </c>
      <c r="B1254">
        <v>1</v>
      </c>
      <c r="C1254" t="s">
        <v>76</v>
      </c>
      <c r="D1254" t="s">
        <v>89</v>
      </c>
      <c r="E1254" t="s">
        <v>134</v>
      </c>
      <c r="F1254" t="s">
        <v>3748</v>
      </c>
      <c r="G1254" t="s">
        <v>146</v>
      </c>
      <c r="H1254" t="s">
        <v>46</v>
      </c>
      <c r="I1254" t="s">
        <v>129</v>
      </c>
      <c r="J1254" t="s">
        <v>130</v>
      </c>
      <c r="K1254" t="s">
        <v>131</v>
      </c>
      <c r="L1254" t="s">
        <v>3749</v>
      </c>
      <c r="M1254" t="s">
        <v>3750</v>
      </c>
      <c r="N1254">
        <v>6.7222221999999998E-2</v>
      </c>
      <c r="O1254">
        <v>0</v>
      </c>
      <c r="P1254">
        <v>179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12.032778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2666833</v>
      </c>
      <c r="B1255">
        <v>1</v>
      </c>
      <c r="C1255" t="s">
        <v>76</v>
      </c>
      <c r="D1255" t="s">
        <v>89</v>
      </c>
      <c r="E1255" t="s">
        <v>134</v>
      </c>
      <c r="F1255" t="s">
        <v>3751</v>
      </c>
      <c r="G1255" t="s">
        <v>260</v>
      </c>
      <c r="H1255" t="s">
        <v>46</v>
      </c>
      <c r="I1255" t="s">
        <v>129</v>
      </c>
      <c r="J1255" t="s">
        <v>130</v>
      </c>
      <c r="K1255" t="s">
        <v>141</v>
      </c>
      <c r="L1255" t="s">
        <v>3752</v>
      </c>
      <c r="M1255" t="s">
        <v>3753</v>
      </c>
      <c r="N1255">
        <v>13.924722222</v>
      </c>
      <c r="O1255">
        <v>0</v>
      </c>
      <c r="P1255">
        <v>189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2631.7725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2666792</v>
      </c>
      <c r="B1256">
        <v>1</v>
      </c>
      <c r="C1256" t="s">
        <v>76</v>
      </c>
      <c r="D1256" t="s">
        <v>93</v>
      </c>
      <c r="E1256" t="s">
        <v>134</v>
      </c>
      <c r="F1256" t="s">
        <v>3754</v>
      </c>
      <c r="G1256" t="s">
        <v>146</v>
      </c>
      <c r="H1256" t="s">
        <v>46</v>
      </c>
      <c r="I1256" t="s">
        <v>129</v>
      </c>
      <c r="J1256" t="s">
        <v>130</v>
      </c>
      <c r="K1256" t="s">
        <v>131</v>
      </c>
      <c r="L1256" t="s">
        <v>3755</v>
      </c>
      <c r="M1256" t="s">
        <v>3756</v>
      </c>
      <c r="N1256">
        <v>0.81666666600000004</v>
      </c>
      <c r="O1256">
        <v>0</v>
      </c>
      <c r="P1256">
        <v>287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234.38333299999999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2666655</v>
      </c>
      <c r="B1257">
        <v>2</v>
      </c>
      <c r="C1257" t="s">
        <v>76</v>
      </c>
      <c r="D1257" t="s">
        <v>106</v>
      </c>
      <c r="E1257" t="s">
        <v>126</v>
      </c>
      <c r="F1257" t="s">
        <v>3757</v>
      </c>
      <c r="G1257" t="s">
        <v>140</v>
      </c>
      <c r="H1257" t="s">
        <v>47</v>
      </c>
      <c r="I1257" t="s">
        <v>129</v>
      </c>
      <c r="J1257" t="s">
        <v>130</v>
      </c>
      <c r="K1257" t="s">
        <v>141</v>
      </c>
      <c r="L1257" t="s">
        <v>3577</v>
      </c>
      <c r="M1257" t="s">
        <v>3758</v>
      </c>
      <c r="N1257">
        <v>2.4533333329999998</v>
      </c>
      <c r="O1257">
        <v>2</v>
      </c>
      <c r="P1257">
        <v>7123</v>
      </c>
      <c r="Q1257">
        <v>0</v>
      </c>
      <c r="R1257">
        <v>0</v>
      </c>
      <c r="S1257">
        <v>0</v>
      </c>
      <c r="T1257">
        <v>0</v>
      </c>
      <c r="U1257">
        <v>4.9066669999999997</v>
      </c>
      <c r="V1257">
        <v>17475.093331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2666793</v>
      </c>
      <c r="B1258">
        <v>1</v>
      </c>
      <c r="C1258" t="s">
        <v>76</v>
      </c>
      <c r="D1258" t="s">
        <v>96</v>
      </c>
      <c r="E1258" t="s">
        <v>144</v>
      </c>
      <c r="F1258" t="s">
        <v>3759</v>
      </c>
      <c r="G1258" t="s">
        <v>146</v>
      </c>
      <c r="H1258" t="s">
        <v>46</v>
      </c>
      <c r="I1258" t="s">
        <v>129</v>
      </c>
      <c r="J1258" t="s">
        <v>130</v>
      </c>
      <c r="K1258" t="s">
        <v>131</v>
      </c>
      <c r="L1258" t="s">
        <v>3760</v>
      </c>
      <c r="M1258" t="s">
        <v>3761</v>
      </c>
      <c r="N1258">
        <v>8.7750000000000004</v>
      </c>
      <c r="O1258">
        <v>0</v>
      </c>
      <c r="P1258">
        <v>47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412.42500000000001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2666582</v>
      </c>
      <c r="B1259">
        <v>2</v>
      </c>
      <c r="C1259" t="s">
        <v>76</v>
      </c>
      <c r="D1259" t="s">
        <v>104</v>
      </c>
      <c r="E1259" t="s">
        <v>134</v>
      </c>
      <c r="F1259" t="s">
        <v>3762</v>
      </c>
      <c r="G1259" t="s">
        <v>406</v>
      </c>
      <c r="H1259" t="s">
        <v>46</v>
      </c>
      <c r="I1259" t="s">
        <v>129</v>
      </c>
      <c r="J1259" t="s">
        <v>130</v>
      </c>
      <c r="K1259" t="s">
        <v>131</v>
      </c>
      <c r="L1259" t="s">
        <v>3488</v>
      </c>
      <c r="M1259" t="s">
        <v>3763</v>
      </c>
      <c r="N1259">
        <v>1.9350000000000001</v>
      </c>
      <c r="O1259">
        <v>0</v>
      </c>
      <c r="P1259">
        <v>0</v>
      </c>
      <c r="Q1259">
        <v>0</v>
      </c>
      <c r="R1259">
        <v>117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226.39500000000001</v>
      </c>
      <c r="Y1259">
        <v>0</v>
      </c>
      <c r="Z1259">
        <v>0</v>
      </c>
    </row>
    <row r="1260" spans="1:26" x14ac:dyDescent="0.3">
      <c r="A1260">
        <v>2666804</v>
      </c>
      <c r="B1260">
        <v>1</v>
      </c>
      <c r="C1260" t="s">
        <v>76</v>
      </c>
      <c r="D1260" t="s">
        <v>99</v>
      </c>
      <c r="E1260" t="s">
        <v>126</v>
      </c>
      <c r="F1260" t="s">
        <v>3764</v>
      </c>
      <c r="G1260" t="s">
        <v>128</v>
      </c>
      <c r="H1260" t="s">
        <v>47</v>
      </c>
      <c r="I1260" t="s">
        <v>129</v>
      </c>
      <c r="J1260" t="s">
        <v>130</v>
      </c>
      <c r="K1260" t="s">
        <v>131</v>
      </c>
      <c r="L1260" t="s">
        <v>3765</v>
      </c>
      <c r="M1260" t="s">
        <v>3766</v>
      </c>
      <c r="N1260">
        <v>2.3855555549999998</v>
      </c>
      <c r="O1260">
        <v>0</v>
      </c>
      <c r="P1260">
        <v>127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302.96555499999999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2666799</v>
      </c>
      <c r="B1261">
        <v>1</v>
      </c>
      <c r="C1261" t="s">
        <v>76</v>
      </c>
      <c r="D1261" t="s">
        <v>89</v>
      </c>
      <c r="E1261" t="s">
        <v>144</v>
      </c>
      <c r="F1261" t="s">
        <v>3767</v>
      </c>
      <c r="G1261" t="s">
        <v>319</v>
      </c>
      <c r="H1261" t="s">
        <v>46</v>
      </c>
      <c r="I1261" t="s">
        <v>129</v>
      </c>
      <c r="J1261" t="s">
        <v>130</v>
      </c>
      <c r="K1261" t="s">
        <v>141</v>
      </c>
      <c r="L1261" t="s">
        <v>3768</v>
      </c>
      <c r="M1261" t="s">
        <v>3769</v>
      </c>
      <c r="N1261">
        <v>4.1391666660000004</v>
      </c>
      <c r="O1261">
        <v>0</v>
      </c>
      <c r="P1261">
        <v>42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173.845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2666823</v>
      </c>
      <c r="B1262">
        <v>1</v>
      </c>
      <c r="C1262" t="s">
        <v>76</v>
      </c>
      <c r="D1262" t="s">
        <v>79</v>
      </c>
      <c r="E1262" t="s">
        <v>126</v>
      </c>
      <c r="F1262" t="s">
        <v>3770</v>
      </c>
      <c r="G1262" t="s">
        <v>169</v>
      </c>
      <c r="H1262" t="s">
        <v>47</v>
      </c>
      <c r="I1262" t="s">
        <v>129</v>
      </c>
      <c r="J1262" t="s">
        <v>130</v>
      </c>
      <c r="K1262" t="s">
        <v>131</v>
      </c>
      <c r="L1262" t="s">
        <v>3771</v>
      </c>
      <c r="M1262" t="s">
        <v>3772</v>
      </c>
      <c r="N1262">
        <v>1.0036111109999999</v>
      </c>
      <c r="O1262">
        <v>3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3.0108329999999999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2666802</v>
      </c>
      <c r="B1263">
        <v>1</v>
      </c>
      <c r="C1263" t="s">
        <v>76</v>
      </c>
      <c r="D1263" t="s">
        <v>79</v>
      </c>
      <c r="E1263" t="s">
        <v>156</v>
      </c>
      <c r="F1263" t="s">
        <v>3316</v>
      </c>
      <c r="G1263" t="s">
        <v>169</v>
      </c>
      <c r="H1263" t="s">
        <v>47</v>
      </c>
      <c r="I1263" t="s">
        <v>129</v>
      </c>
      <c r="J1263" t="s">
        <v>130</v>
      </c>
      <c r="K1263" t="s">
        <v>131</v>
      </c>
      <c r="L1263" t="s">
        <v>3773</v>
      </c>
      <c r="M1263" t="s">
        <v>3774</v>
      </c>
      <c r="N1263">
        <v>0.323333333</v>
      </c>
      <c r="O1263">
        <v>11</v>
      </c>
      <c r="P1263">
        <v>59</v>
      </c>
      <c r="Q1263">
        <v>0</v>
      </c>
      <c r="R1263">
        <v>0</v>
      </c>
      <c r="S1263">
        <v>0</v>
      </c>
      <c r="T1263">
        <v>0</v>
      </c>
      <c r="U1263">
        <v>3.556667</v>
      </c>
      <c r="V1263">
        <v>19.076667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2666806</v>
      </c>
      <c r="B1264">
        <v>1</v>
      </c>
      <c r="C1264" t="s">
        <v>76</v>
      </c>
      <c r="D1264" t="s">
        <v>80</v>
      </c>
      <c r="E1264" t="s">
        <v>134</v>
      </c>
      <c r="F1264" t="s">
        <v>3775</v>
      </c>
      <c r="G1264" t="s">
        <v>2593</v>
      </c>
      <c r="H1264" t="s">
        <v>46</v>
      </c>
      <c r="I1264" t="s">
        <v>129</v>
      </c>
      <c r="J1264" t="s">
        <v>130</v>
      </c>
      <c r="K1264" t="s">
        <v>131</v>
      </c>
      <c r="L1264" t="s">
        <v>3776</v>
      </c>
      <c r="M1264" t="s">
        <v>3777</v>
      </c>
      <c r="N1264">
        <v>0.56222222200000005</v>
      </c>
      <c r="O1264">
        <v>0</v>
      </c>
      <c r="P1264">
        <v>998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561.09777799999995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2666808</v>
      </c>
      <c r="B1265">
        <v>1</v>
      </c>
      <c r="C1265" t="s">
        <v>77</v>
      </c>
      <c r="D1265" t="s">
        <v>111</v>
      </c>
      <c r="E1265" t="s">
        <v>144</v>
      </c>
      <c r="F1265" t="s">
        <v>3778</v>
      </c>
      <c r="G1265" t="s">
        <v>136</v>
      </c>
      <c r="H1265" t="s">
        <v>46</v>
      </c>
      <c r="I1265" t="s">
        <v>129</v>
      </c>
      <c r="J1265" t="s">
        <v>130</v>
      </c>
      <c r="K1265" t="s">
        <v>131</v>
      </c>
      <c r="L1265" t="s">
        <v>3779</v>
      </c>
      <c r="M1265" t="s">
        <v>3780</v>
      </c>
      <c r="N1265">
        <v>6.9180555549999996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3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20.754166999999999</v>
      </c>
    </row>
    <row r="1266" spans="1:26" x14ac:dyDescent="0.3">
      <c r="A1266">
        <v>2666813</v>
      </c>
      <c r="B1266">
        <v>1</v>
      </c>
      <c r="C1266" t="s">
        <v>77</v>
      </c>
      <c r="D1266" t="s">
        <v>114</v>
      </c>
      <c r="E1266" t="s">
        <v>126</v>
      </c>
      <c r="F1266" t="s">
        <v>3781</v>
      </c>
      <c r="G1266" t="s">
        <v>128</v>
      </c>
      <c r="H1266" t="s">
        <v>47</v>
      </c>
      <c r="I1266" t="s">
        <v>129</v>
      </c>
      <c r="J1266" t="s">
        <v>130</v>
      </c>
      <c r="K1266" t="s">
        <v>131</v>
      </c>
      <c r="L1266" t="s">
        <v>3782</v>
      </c>
      <c r="M1266" t="s">
        <v>3783</v>
      </c>
      <c r="N1266">
        <v>1.846666666</v>
      </c>
      <c r="O1266">
        <v>0</v>
      </c>
      <c r="P1266">
        <v>0</v>
      </c>
      <c r="Q1266">
        <v>0</v>
      </c>
      <c r="R1266">
        <v>0</v>
      </c>
      <c r="S1266">
        <v>7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12.926667</v>
      </c>
      <c r="Z1266">
        <v>0</v>
      </c>
    </row>
    <row r="1267" spans="1:26" x14ac:dyDescent="0.3">
      <c r="A1267">
        <v>2666816</v>
      </c>
      <c r="B1267">
        <v>1</v>
      </c>
      <c r="C1267" t="s">
        <v>76</v>
      </c>
      <c r="D1267" t="s">
        <v>97</v>
      </c>
      <c r="E1267" t="s">
        <v>126</v>
      </c>
      <c r="F1267" t="s">
        <v>3784</v>
      </c>
      <c r="G1267" t="s">
        <v>3785</v>
      </c>
      <c r="H1267" t="s">
        <v>47</v>
      </c>
      <c r="I1267" t="s">
        <v>129</v>
      </c>
      <c r="J1267" t="s">
        <v>130</v>
      </c>
      <c r="K1267" t="s">
        <v>131</v>
      </c>
      <c r="L1267" t="s">
        <v>3786</v>
      </c>
      <c r="M1267" t="s">
        <v>3787</v>
      </c>
      <c r="N1267">
        <v>1.2097222219999999</v>
      </c>
      <c r="O1267">
        <v>2</v>
      </c>
      <c r="P1267">
        <v>3336</v>
      </c>
      <c r="Q1267">
        <v>0</v>
      </c>
      <c r="R1267">
        <v>0</v>
      </c>
      <c r="S1267">
        <v>0</v>
      </c>
      <c r="T1267">
        <v>0</v>
      </c>
      <c r="U1267">
        <v>2.4194439999999999</v>
      </c>
      <c r="V1267">
        <v>4035.6333330000002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2666809</v>
      </c>
      <c r="B1268">
        <v>1</v>
      </c>
      <c r="C1268" t="s">
        <v>76</v>
      </c>
      <c r="D1268" t="s">
        <v>80</v>
      </c>
      <c r="E1268" t="s">
        <v>210</v>
      </c>
      <c r="F1268" t="s">
        <v>3788</v>
      </c>
      <c r="G1268" t="s">
        <v>290</v>
      </c>
      <c r="H1268" t="s">
        <v>46</v>
      </c>
      <c r="I1268" t="s">
        <v>129</v>
      </c>
      <c r="J1268" t="s">
        <v>130</v>
      </c>
      <c r="K1268" t="s">
        <v>131</v>
      </c>
      <c r="L1268" t="s">
        <v>3789</v>
      </c>
      <c r="M1268" t="s">
        <v>3790</v>
      </c>
      <c r="N1268">
        <v>1.6513888880000001</v>
      </c>
      <c r="O1268">
        <v>0</v>
      </c>
      <c r="P1268">
        <v>11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18.165278000000001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2666810</v>
      </c>
      <c r="B1269">
        <v>1</v>
      </c>
      <c r="C1269" t="s">
        <v>77</v>
      </c>
      <c r="D1269" t="s">
        <v>108</v>
      </c>
      <c r="E1269" t="s">
        <v>156</v>
      </c>
      <c r="F1269" t="s">
        <v>3791</v>
      </c>
      <c r="G1269" t="s">
        <v>169</v>
      </c>
      <c r="H1269" t="s">
        <v>47</v>
      </c>
      <c r="I1269" t="s">
        <v>129</v>
      </c>
      <c r="J1269" t="s">
        <v>130</v>
      </c>
      <c r="K1269" t="s">
        <v>131</v>
      </c>
      <c r="L1269" t="s">
        <v>3792</v>
      </c>
      <c r="M1269" t="s">
        <v>3793</v>
      </c>
      <c r="N1269">
        <v>6.1111111000000003E-2</v>
      </c>
      <c r="O1269">
        <v>0</v>
      </c>
      <c r="P1269">
        <v>0</v>
      </c>
      <c r="Q1269">
        <v>0</v>
      </c>
      <c r="R1269">
        <v>0</v>
      </c>
      <c r="S1269">
        <v>13</v>
      </c>
      <c r="T1269">
        <v>1861</v>
      </c>
      <c r="U1269">
        <v>0</v>
      </c>
      <c r="V1269">
        <v>0</v>
      </c>
      <c r="W1269">
        <v>0</v>
      </c>
      <c r="X1269">
        <v>0</v>
      </c>
      <c r="Y1269">
        <v>0.79444400000000004</v>
      </c>
      <c r="Z1269">
        <v>113.727778</v>
      </c>
    </row>
    <row r="1270" spans="1:26" x14ac:dyDescent="0.3">
      <c r="A1270">
        <v>2666812</v>
      </c>
      <c r="B1270">
        <v>1</v>
      </c>
      <c r="C1270" t="s">
        <v>76</v>
      </c>
      <c r="D1270" t="s">
        <v>78</v>
      </c>
      <c r="E1270" t="s">
        <v>144</v>
      </c>
      <c r="F1270" t="s">
        <v>3794</v>
      </c>
      <c r="G1270" t="s">
        <v>136</v>
      </c>
      <c r="H1270" t="s">
        <v>46</v>
      </c>
      <c r="I1270" t="s">
        <v>129</v>
      </c>
      <c r="J1270" t="s">
        <v>130</v>
      </c>
      <c r="K1270" t="s">
        <v>131</v>
      </c>
      <c r="L1270" t="s">
        <v>3795</v>
      </c>
      <c r="M1270" t="s">
        <v>3796</v>
      </c>
      <c r="N1270">
        <v>1.1388888880000001</v>
      </c>
      <c r="O1270">
        <v>0</v>
      </c>
      <c r="P1270">
        <v>88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100.222222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2666814</v>
      </c>
      <c r="B1271">
        <v>1</v>
      </c>
      <c r="C1271" t="s">
        <v>77</v>
      </c>
      <c r="D1271" t="s">
        <v>118</v>
      </c>
      <c r="E1271" t="s">
        <v>152</v>
      </c>
      <c r="F1271" t="s">
        <v>3797</v>
      </c>
      <c r="G1271" t="s">
        <v>169</v>
      </c>
      <c r="H1271" t="s">
        <v>47</v>
      </c>
      <c r="I1271" t="s">
        <v>129</v>
      </c>
      <c r="J1271" t="s">
        <v>130</v>
      </c>
      <c r="K1271" t="s">
        <v>131</v>
      </c>
      <c r="L1271" t="s">
        <v>3798</v>
      </c>
      <c r="M1271" t="s">
        <v>3799</v>
      </c>
      <c r="N1271">
        <v>0.46472222200000002</v>
      </c>
      <c r="O1271">
        <v>71</v>
      </c>
      <c r="P1271">
        <v>564</v>
      </c>
      <c r="Q1271">
        <v>0</v>
      </c>
      <c r="R1271">
        <v>0</v>
      </c>
      <c r="S1271">
        <v>35</v>
      </c>
      <c r="T1271">
        <v>409</v>
      </c>
      <c r="U1271">
        <v>32.995277999999999</v>
      </c>
      <c r="V1271">
        <v>262.10333300000002</v>
      </c>
      <c r="W1271">
        <v>0</v>
      </c>
      <c r="X1271">
        <v>0</v>
      </c>
      <c r="Y1271">
        <v>16.265277999999999</v>
      </c>
      <c r="Z1271">
        <v>190.07138900000001</v>
      </c>
    </row>
    <row r="1272" spans="1:26" x14ac:dyDescent="0.3">
      <c r="A1272">
        <v>2666819</v>
      </c>
      <c r="B1272">
        <v>1</v>
      </c>
      <c r="C1272" t="s">
        <v>76</v>
      </c>
      <c r="D1272" t="s">
        <v>88</v>
      </c>
      <c r="E1272" t="s">
        <v>210</v>
      </c>
      <c r="F1272" t="s">
        <v>3800</v>
      </c>
      <c r="G1272" t="s">
        <v>212</v>
      </c>
      <c r="H1272" t="s">
        <v>46</v>
      </c>
      <c r="I1272" t="s">
        <v>129</v>
      </c>
      <c r="J1272" t="s">
        <v>130</v>
      </c>
      <c r="K1272" t="s">
        <v>131</v>
      </c>
      <c r="L1272" t="s">
        <v>3801</v>
      </c>
      <c r="M1272" t="s">
        <v>3802</v>
      </c>
      <c r="N1272">
        <v>5.7069444440000003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5.706944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2666906</v>
      </c>
      <c r="B1273">
        <v>1</v>
      </c>
      <c r="C1273" t="s">
        <v>77</v>
      </c>
      <c r="D1273" t="s">
        <v>115</v>
      </c>
      <c r="E1273" t="s">
        <v>134</v>
      </c>
      <c r="F1273" t="s">
        <v>3803</v>
      </c>
      <c r="G1273" t="s">
        <v>240</v>
      </c>
      <c r="H1273" t="s">
        <v>46</v>
      </c>
      <c r="I1273" t="s">
        <v>129</v>
      </c>
      <c r="J1273" t="s">
        <v>130</v>
      </c>
      <c r="K1273" t="s">
        <v>131</v>
      </c>
      <c r="L1273" t="s">
        <v>3804</v>
      </c>
      <c r="M1273" t="s">
        <v>3805</v>
      </c>
      <c r="N1273">
        <v>3.94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4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15.76</v>
      </c>
    </row>
    <row r="1274" spans="1:26" x14ac:dyDescent="0.3">
      <c r="A1274">
        <v>2666820</v>
      </c>
      <c r="B1274">
        <v>1</v>
      </c>
      <c r="C1274" t="s">
        <v>76</v>
      </c>
      <c r="D1274" t="s">
        <v>89</v>
      </c>
      <c r="E1274" t="s">
        <v>156</v>
      </c>
      <c r="F1274" t="s">
        <v>3009</v>
      </c>
      <c r="G1274" t="s">
        <v>169</v>
      </c>
      <c r="H1274" t="s">
        <v>47</v>
      </c>
      <c r="I1274" t="s">
        <v>247</v>
      </c>
      <c r="J1274" t="s">
        <v>130</v>
      </c>
      <c r="K1274" t="s">
        <v>131</v>
      </c>
      <c r="L1274" t="s">
        <v>3806</v>
      </c>
      <c r="M1274" t="s">
        <v>3807</v>
      </c>
      <c r="N1274">
        <v>1.1944444E-2</v>
      </c>
      <c r="O1274">
        <v>0</v>
      </c>
      <c r="P1274">
        <v>0</v>
      </c>
      <c r="Q1274">
        <v>0</v>
      </c>
      <c r="R1274">
        <v>0</v>
      </c>
      <c r="S1274">
        <v>16</v>
      </c>
      <c r="T1274">
        <v>334</v>
      </c>
      <c r="U1274">
        <v>0</v>
      </c>
      <c r="V1274">
        <v>0</v>
      </c>
      <c r="W1274">
        <v>0</v>
      </c>
      <c r="X1274">
        <v>0</v>
      </c>
      <c r="Y1274">
        <v>0.191111</v>
      </c>
      <c r="Z1274">
        <v>3.9894440000000002</v>
      </c>
    </row>
    <row r="1275" spans="1:26" x14ac:dyDescent="0.3">
      <c r="A1275">
        <v>2666824</v>
      </c>
      <c r="B1275">
        <v>1</v>
      </c>
      <c r="C1275" t="s">
        <v>76</v>
      </c>
      <c r="D1275" t="s">
        <v>85</v>
      </c>
      <c r="E1275" t="s">
        <v>134</v>
      </c>
      <c r="F1275" t="s">
        <v>3808</v>
      </c>
      <c r="G1275" t="s">
        <v>260</v>
      </c>
      <c r="H1275" t="s">
        <v>46</v>
      </c>
      <c r="I1275" t="s">
        <v>129</v>
      </c>
      <c r="J1275" t="s">
        <v>130</v>
      </c>
      <c r="K1275" t="s">
        <v>141</v>
      </c>
      <c r="L1275" t="s">
        <v>3809</v>
      </c>
      <c r="M1275" t="s">
        <v>3810</v>
      </c>
      <c r="N1275">
        <v>3.923333333</v>
      </c>
      <c r="O1275">
        <v>0</v>
      </c>
      <c r="P1275">
        <v>191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749.35666700000002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2666826</v>
      </c>
      <c r="B1276">
        <v>1</v>
      </c>
      <c r="C1276" t="s">
        <v>77</v>
      </c>
      <c r="D1276" t="s">
        <v>108</v>
      </c>
      <c r="E1276" t="s">
        <v>152</v>
      </c>
      <c r="F1276" t="s">
        <v>3193</v>
      </c>
      <c r="G1276" t="s">
        <v>169</v>
      </c>
      <c r="H1276" t="s">
        <v>47</v>
      </c>
      <c r="I1276" t="s">
        <v>247</v>
      </c>
      <c r="J1276" t="s">
        <v>130</v>
      </c>
      <c r="K1276" t="s">
        <v>131</v>
      </c>
      <c r="L1276" t="s">
        <v>3811</v>
      </c>
      <c r="M1276" t="s">
        <v>3586</v>
      </c>
      <c r="N1276">
        <v>5.5555550000000002E-3</v>
      </c>
      <c r="O1276">
        <v>115</v>
      </c>
      <c r="P1276">
        <v>1857</v>
      </c>
      <c r="Q1276">
        <v>0</v>
      </c>
      <c r="R1276">
        <v>0</v>
      </c>
      <c r="S1276">
        <v>98</v>
      </c>
      <c r="T1276">
        <v>4056</v>
      </c>
      <c r="U1276">
        <v>0.63888900000000004</v>
      </c>
      <c r="V1276">
        <v>10.316666</v>
      </c>
      <c r="W1276">
        <v>0</v>
      </c>
      <c r="X1276">
        <v>0</v>
      </c>
      <c r="Y1276">
        <v>0.54444400000000004</v>
      </c>
      <c r="Z1276">
        <v>22.533331</v>
      </c>
    </row>
    <row r="1277" spans="1:26" x14ac:dyDescent="0.3">
      <c r="A1277">
        <v>2666871</v>
      </c>
      <c r="B1277">
        <v>1</v>
      </c>
      <c r="C1277" t="s">
        <v>77</v>
      </c>
      <c r="D1277" t="s">
        <v>117</v>
      </c>
      <c r="E1277" t="s">
        <v>210</v>
      </c>
      <c r="F1277" t="s">
        <v>3812</v>
      </c>
      <c r="G1277" t="s">
        <v>306</v>
      </c>
      <c r="H1277" t="s">
        <v>46</v>
      </c>
      <c r="I1277" t="s">
        <v>129</v>
      </c>
      <c r="J1277" t="s">
        <v>15</v>
      </c>
      <c r="K1277" t="s">
        <v>131</v>
      </c>
      <c r="L1277" t="s">
        <v>3813</v>
      </c>
      <c r="M1277" t="s">
        <v>3814</v>
      </c>
      <c r="N1277">
        <v>3.6558333329999999</v>
      </c>
      <c r="O1277">
        <v>0</v>
      </c>
      <c r="P1277">
        <v>0</v>
      </c>
      <c r="Q1277">
        <v>0</v>
      </c>
      <c r="R1277">
        <v>7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25.590833</v>
      </c>
      <c r="Y1277">
        <v>0</v>
      </c>
      <c r="Z1277">
        <v>0</v>
      </c>
    </row>
    <row r="1278" spans="1:26" x14ac:dyDescent="0.3">
      <c r="A1278">
        <v>2666830</v>
      </c>
      <c r="B1278">
        <v>1</v>
      </c>
      <c r="C1278" t="s">
        <v>77</v>
      </c>
      <c r="D1278" t="s">
        <v>111</v>
      </c>
      <c r="E1278" t="s">
        <v>126</v>
      </c>
      <c r="F1278" t="s">
        <v>2538</v>
      </c>
      <c r="G1278" t="s">
        <v>1939</v>
      </c>
      <c r="H1278" t="s">
        <v>47</v>
      </c>
      <c r="I1278" t="s">
        <v>129</v>
      </c>
      <c r="J1278" t="s">
        <v>130</v>
      </c>
      <c r="K1278" t="s">
        <v>131</v>
      </c>
      <c r="L1278" t="s">
        <v>3815</v>
      </c>
      <c r="M1278" t="s">
        <v>3816</v>
      </c>
      <c r="N1278">
        <v>2.9063888879999999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14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40.689444000000002</v>
      </c>
    </row>
    <row r="1279" spans="1:26" x14ac:dyDescent="0.3">
      <c r="A1279">
        <v>2666831</v>
      </c>
      <c r="B1279">
        <v>1</v>
      </c>
      <c r="C1279" t="s">
        <v>76</v>
      </c>
      <c r="D1279" t="s">
        <v>79</v>
      </c>
      <c r="E1279" t="s">
        <v>172</v>
      </c>
      <c r="F1279" t="s">
        <v>3817</v>
      </c>
      <c r="G1279" t="s">
        <v>136</v>
      </c>
      <c r="H1279" t="s">
        <v>46</v>
      </c>
      <c r="I1279" t="s">
        <v>129</v>
      </c>
      <c r="J1279" t="s">
        <v>130</v>
      </c>
      <c r="K1279" t="s">
        <v>131</v>
      </c>
      <c r="L1279" t="s">
        <v>3818</v>
      </c>
      <c r="M1279" t="s">
        <v>3819</v>
      </c>
      <c r="N1279">
        <v>0.56277777699999998</v>
      </c>
      <c r="O1279">
        <v>0</v>
      </c>
      <c r="P1279">
        <v>28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15.757778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2666840</v>
      </c>
      <c r="B1280">
        <v>1</v>
      </c>
      <c r="C1280" t="s">
        <v>76</v>
      </c>
      <c r="D1280" t="s">
        <v>89</v>
      </c>
      <c r="E1280" t="s">
        <v>144</v>
      </c>
      <c r="F1280" t="s">
        <v>859</v>
      </c>
      <c r="G1280" t="s">
        <v>136</v>
      </c>
      <c r="H1280" t="s">
        <v>46</v>
      </c>
      <c r="I1280" t="s">
        <v>129</v>
      </c>
      <c r="J1280" t="s">
        <v>130</v>
      </c>
      <c r="K1280" t="s">
        <v>131</v>
      </c>
      <c r="L1280" t="s">
        <v>3820</v>
      </c>
      <c r="M1280" t="s">
        <v>3821</v>
      </c>
      <c r="N1280">
        <v>7.8769444440000003</v>
      </c>
      <c r="O1280">
        <v>0</v>
      </c>
      <c r="P1280">
        <v>14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110.27722199999999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2667507</v>
      </c>
      <c r="B1281">
        <v>1</v>
      </c>
      <c r="C1281" t="s">
        <v>77</v>
      </c>
      <c r="D1281" t="s">
        <v>123</v>
      </c>
      <c r="E1281" t="s">
        <v>134</v>
      </c>
      <c r="F1281" t="s">
        <v>3822</v>
      </c>
      <c r="G1281" t="s">
        <v>240</v>
      </c>
      <c r="H1281" t="s">
        <v>46</v>
      </c>
      <c r="I1281" t="s">
        <v>129</v>
      </c>
      <c r="J1281" t="s">
        <v>130</v>
      </c>
      <c r="K1281" t="s">
        <v>131</v>
      </c>
      <c r="L1281" t="s">
        <v>3823</v>
      </c>
      <c r="M1281" t="s">
        <v>3824</v>
      </c>
      <c r="N1281">
        <v>0.639444444</v>
      </c>
      <c r="O1281">
        <v>0</v>
      </c>
      <c r="P1281">
        <v>231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147.71166700000001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2666836</v>
      </c>
      <c r="B1282">
        <v>1</v>
      </c>
      <c r="C1282" t="s">
        <v>77</v>
      </c>
      <c r="D1282" t="s">
        <v>120</v>
      </c>
      <c r="E1282" t="s">
        <v>126</v>
      </c>
      <c r="F1282" t="s">
        <v>3825</v>
      </c>
      <c r="G1282" t="s">
        <v>128</v>
      </c>
      <c r="H1282" t="s">
        <v>47</v>
      </c>
      <c r="I1282" t="s">
        <v>129</v>
      </c>
      <c r="J1282" t="s">
        <v>130</v>
      </c>
      <c r="K1282" t="s">
        <v>131</v>
      </c>
      <c r="L1282" t="s">
        <v>3826</v>
      </c>
      <c r="M1282" t="s">
        <v>3827</v>
      </c>
      <c r="N1282">
        <v>1.9941666659999999</v>
      </c>
      <c r="O1282">
        <v>0</v>
      </c>
      <c r="P1282">
        <v>0</v>
      </c>
      <c r="Q1282">
        <v>45</v>
      </c>
      <c r="R1282">
        <v>0</v>
      </c>
      <c r="S1282">
        <v>58</v>
      </c>
      <c r="T1282">
        <v>254</v>
      </c>
      <c r="U1282">
        <v>0</v>
      </c>
      <c r="V1282">
        <v>0</v>
      </c>
      <c r="W1282">
        <v>89.737499999999997</v>
      </c>
      <c r="X1282">
        <v>0</v>
      </c>
      <c r="Y1282">
        <v>115.66166699999999</v>
      </c>
      <c r="Z1282">
        <v>506.51833299999998</v>
      </c>
    </row>
    <row r="1283" spans="1:26" x14ac:dyDescent="0.3">
      <c r="A1283">
        <v>2666838</v>
      </c>
      <c r="B1283">
        <v>1</v>
      </c>
      <c r="C1283" t="s">
        <v>77</v>
      </c>
      <c r="D1283" t="s">
        <v>108</v>
      </c>
      <c r="E1283" t="s">
        <v>126</v>
      </c>
      <c r="F1283" t="s">
        <v>3828</v>
      </c>
      <c r="G1283" t="s">
        <v>169</v>
      </c>
      <c r="H1283" t="s">
        <v>47</v>
      </c>
      <c r="I1283" t="s">
        <v>129</v>
      </c>
      <c r="J1283" t="s">
        <v>130</v>
      </c>
      <c r="K1283" t="s">
        <v>131</v>
      </c>
      <c r="L1283" t="s">
        <v>3829</v>
      </c>
      <c r="M1283" t="s">
        <v>3830</v>
      </c>
      <c r="N1283">
        <v>0.48249999999999998</v>
      </c>
      <c r="O1283">
        <v>0</v>
      </c>
      <c r="P1283">
        <v>0</v>
      </c>
      <c r="Q1283">
        <v>1</v>
      </c>
      <c r="R1283">
        <v>11</v>
      </c>
      <c r="S1283">
        <v>201</v>
      </c>
      <c r="T1283">
        <v>1673</v>
      </c>
      <c r="U1283">
        <v>0</v>
      </c>
      <c r="V1283">
        <v>0</v>
      </c>
      <c r="W1283">
        <v>0.48249999999999998</v>
      </c>
      <c r="X1283">
        <v>5.3075000000000001</v>
      </c>
      <c r="Y1283">
        <v>96.982500000000002</v>
      </c>
      <c r="Z1283">
        <v>807.22249999999997</v>
      </c>
    </row>
    <row r="1284" spans="1:26" x14ac:dyDescent="0.3">
      <c r="A1284">
        <v>2666849</v>
      </c>
      <c r="B1284">
        <v>1</v>
      </c>
      <c r="C1284" t="s">
        <v>76</v>
      </c>
      <c r="D1284" t="s">
        <v>80</v>
      </c>
      <c r="E1284" t="s">
        <v>134</v>
      </c>
      <c r="F1284" t="s">
        <v>3831</v>
      </c>
      <c r="G1284" t="s">
        <v>2919</v>
      </c>
      <c r="H1284" t="s">
        <v>46</v>
      </c>
      <c r="I1284" t="s">
        <v>129</v>
      </c>
      <c r="J1284" t="s">
        <v>130</v>
      </c>
      <c r="K1284" t="s">
        <v>131</v>
      </c>
      <c r="L1284" t="s">
        <v>3832</v>
      </c>
      <c r="M1284" t="s">
        <v>3833</v>
      </c>
      <c r="N1284">
        <v>0.38888888799999999</v>
      </c>
      <c r="O1284">
        <v>0</v>
      </c>
      <c r="P1284">
        <v>363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141.16666599999999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2666858</v>
      </c>
      <c r="B1285">
        <v>1</v>
      </c>
      <c r="C1285" t="s">
        <v>76</v>
      </c>
      <c r="D1285" t="s">
        <v>90</v>
      </c>
      <c r="E1285" t="s">
        <v>210</v>
      </c>
      <c r="F1285" t="s">
        <v>3834</v>
      </c>
      <c r="G1285" t="s">
        <v>212</v>
      </c>
      <c r="H1285" t="s">
        <v>46</v>
      </c>
      <c r="I1285" t="s">
        <v>129</v>
      </c>
      <c r="J1285" t="s">
        <v>130</v>
      </c>
      <c r="K1285" t="s">
        <v>131</v>
      </c>
      <c r="L1285" t="s">
        <v>3835</v>
      </c>
      <c r="M1285" t="s">
        <v>3836</v>
      </c>
      <c r="N1285">
        <v>2.795833333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2.795833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2666862</v>
      </c>
      <c r="B1286">
        <v>1</v>
      </c>
      <c r="C1286" t="s">
        <v>76</v>
      </c>
      <c r="D1286" t="s">
        <v>86</v>
      </c>
      <c r="E1286" t="s">
        <v>210</v>
      </c>
      <c r="F1286" t="s">
        <v>3837</v>
      </c>
      <c r="G1286" t="s">
        <v>290</v>
      </c>
      <c r="H1286" t="s">
        <v>46</v>
      </c>
      <c r="I1286" t="s">
        <v>129</v>
      </c>
      <c r="J1286" t="s">
        <v>130</v>
      </c>
      <c r="K1286" t="s">
        <v>131</v>
      </c>
      <c r="L1286" t="s">
        <v>3838</v>
      </c>
      <c r="M1286" t="s">
        <v>3839</v>
      </c>
      <c r="N1286">
        <v>2.1625000000000001</v>
      </c>
      <c r="O1286">
        <v>0</v>
      </c>
      <c r="P1286">
        <v>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6.4874999999999998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2666856</v>
      </c>
      <c r="B1287">
        <v>1</v>
      </c>
      <c r="C1287" t="s">
        <v>77</v>
      </c>
      <c r="D1287" t="s">
        <v>113</v>
      </c>
      <c r="E1287" t="s">
        <v>134</v>
      </c>
      <c r="F1287" t="s">
        <v>3840</v>
      </c>
      <c r="G1287" t="s">
        <v>140</v>
      </c>
      <c r="H1287" t="s">
        <v>46</v>
      </c>
      <c r="I1287" t="s">
        <v>129</v>
      </c>
      <c r="J1287" t="s">
        <v>130</v>
      </c>
      <c r="K1287" t="s">
        <v>141</v>
      </c>
      <c r="L1287" t="s">
        <v>3841</v>
      </c>
      <c r="M1287" t="s">
        <v>3842</v>
      </c>
      <c r="N1287">
        <v>2.4024999999999999</v>
      </c>
      <c r="O1287">
        <v>0</v>
      </c>
      <c r="P1287">
        <v>0</v>
      </c>
      <c r="Q1287">
        <v>0</v>
      </c>
      <c r="R1287">
        <v>12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28.83</v>
      </c>
      <c r="Y1287">
        <v>0</v>
      </c>
      <c r="Z1287">
        <v>0</v>
      </c>
    </row>
    <row r="1288" spans="1:26" x14ac:dyDescent="0.3">
      <c r="A1288">
        <v>2666909</v>
      </c>
      <c r="B1288">
        <v>1</v>
      </c>
      <c r="C1288" t="s">
        <v>77</v>
      </c>
      <c r="D1288" t="s">
        <v>115</v>
      </c>
      <c r="E1288" t="s">
        <v>144</v>
      </c>
      <c r="F1288" t="s">
        <v>3843</v>
      </c>
      <c r="G1288" t="s">
        <v>136</v>
      </c>
      <c r="H1288" t="s">
        <v>46</v>
      </c>
      <c r="I1288" t="s">
        <v>129</v>
      </c>
      <c r="J1288" t="s">
        <v>130</v>
      </c>
      <c r="K1288" t="s">
        <v>131</v>
      </c>
      <c r="L1288" t="s">
        <v>3844</v>
      </c>
      <c r="M1288" t="s">
        <v>3845</v>
      </c>
      <c r="N1288">
        <v>1.9850000000000001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16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31.76</v>
      </c>
    </row>
    <row r="1289" spans="1:26" x14ac:dyDescent="0.3">
      <c r="A1289">
        <v>2666863</v>
      </c>
      <c r="B1289">
        <v>1</v>
      </c>
      <c r="C1289" t="s">
        <v>77</v>
      </c>
      <c r="D1289" t="s">
        <v>123</v>
      </c>
      <c r="E1289" t="s">
        <v>156</v>
      </c>
      <c r="F1289" t="s">
        <v>3243</v>
      </c>
      <c r="G1289" t="s">
        <v>169</v>
      </c>
      <c r="H1289" t="s">
        <v>47</v>
      </c>
      <c r="I1289" t="s">
        <v>129</v>
      </c>
      <c r="J1289" t="s">
        <v>130</v>
      </c>
      <c r="K1289" t="s">
        <v>131</v>
      </c>
      <c r="L1289" t="s">
        <v>3846</v>
      </c>
      <c r="M1289" t="s">
        <v>3847</v>
      </c>
      <c r="N1289">
        <v>0.55555555499999998</v>
      </c>
      <c r="O1289">
        <v>24</v>
      </c>
      <c r="P1289">
        <v>27</v>
      </c>
      <c r="Q1289">
        <v>0</v>
      </c>
      <c r="R1289">
        <v>0</v>
      </c>
      <c r="S1289">
        <v>0</v>
      </c>
      <c r="T1289">
        <v>0</v>
      </c>
      <c r="U1289">
        <v>13.333333</v>
      </c>
      <c r="V1289">
        <v>15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2666872</v>
      </c>
      <c r="B1290">
        <v>1</v>
      </c>
      <c r="C1290" t="s">
        <v>76</v>
      </c>
      <c r="D1290" t="s">
        <v>100</v>
      </c>
      <c r="E1290" t="s">
        <v>134</v>
      </c>
      <c r="F1290" t="s">
        <v>3848</v>
      </c>
      <c r="G1290" t="s">
        <v>240</v>
      </c>
      <c r="H1290" t="s">
        <v>46</v>
      </c>
      <c r="I1290" t="s">
        <v>129</v>
      </c>
      <c r="J1290" t="s">
        <v>130</v>
      </c>
      <c r="K1290" t="s">
        <v>131</v>
      </c>
      <c r="L1290" t="s">
        <v>3849</v>
      </c>
      <c r="M1290" t="s">
        <v>3850</v>
      </c>
      <c r="N1290">
        <v>1.7311111109999999</v>
      </c>
      <c r="O1290">
        <v>0</v>
      </c>
      <c r="P1290">
        <v>15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25.966667000000001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2666880</v>
      </c>
      <c r="B1291">
        <v>1</v>
      </c>
      <c r="C1291" t="s">
        <v>76</v>
      </c>
      <c r="D1291" t="s">
        <v>104</v>
      </c>
      <c r="E1291" t="s">
        <v>210</v>
      </c>
      <c r="F1291" t="s">
        <v>3851</v>
      </c>
      <c r="G1291" t="s">
        <v>3852</v>
      </c>
      <c r="H1291" t="s">
        <v>46</v>
      </c>
      <c r="I1291" t="s">
        <v>129</v>
      </c>
      <c r="J1291" t="s">
        <v>130</v>
      </c>
      <c r="K1291" t="s">
        <v>131</v>
      </c>
      <c r="L1291" t="s">
        <v>3853</v>
      </c>
      <c r="M1291" t="s">
        <v>3854</v>
      </c>
      <c r="N1291">
        <v>2.0697222219999998</v>
      </c>
      <c r="O1291">
        <v>0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2.0697220000000001</v>
      </c>
      <c r="Y1291">
        <v>0</v>
      </c>
      <c r="Z1291">
        <v>0</v>
      </c>
    </row>
    <row r="1292" spans="1:26" x14ac:dyDescent="0.3">
      <c r="A1292">
        <v>2666874</v>
      </c>
      <c r="B1292">
        <v>1</v>
      </c>
      <c r="C1292" t="s">
        <v>77</v>
      </c>
      <c r="D1292" t="s">
        <v>124</v>
      </c>
      <c r="E1292" t="s">
        <v>210</v>
      </c>
      <c r="F1292" t="s">
        <v>3855</v>
      </c>
      <c r="G1292" t="s">
        <v>627</v>
      </c>
      <c r="H1292" t="s">
        <v>46</v>
      </c>
      <c r="I1292" t="s">
        <v>129</v>
      </c>
      <c r="J1292" t="s">
        <v>130</v>
      </c>
      <c r="K1292" t="s">
        <v>131</v>
      </c>
      <c r="L1292" t="s">
        <v>3856</v>
      </c>
      <c r="M1292" t="s">
        <v>3639</v>
      </c>
      <c r="N1292">
        <v>0.58166666600000005</v>
      </c>
      <c r="O1292">
        <v>0</v>
      </c>
      <c r="P1292">
        <v>4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2.326667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2666876</v>
      </c>
      <c r="B1293">
        <v>1</v>
      </c>
      <c r="C1293" t="s">
        <v>76</v>
      </c>
      <c r="D1293" t="s">
        <v>86</v>
      </c>
      <c r="E1293" t="s">
        <v>210</v>
      </c>
      <c r="F1293" t="s">
        <v>3857</v>
      </c>
      <c r="G1293" t="s">
        <v>290</v>
      </c>
      <c r="H1293" t="s">
        <v>46</v>
      </c>
      <c r="I1293" t="s">
        <v>129</v>
      </c>
      <c r="J1293" t="s">
        <v>130</v>
      </c>
      <c r="K1293" t="s">
        <v>131</v>
      </c>
      <c r="L1293" t="s">
        <v>3858</v>
      </c>
      <c r="M1293" t="s">
        <v>3859</v>
      </c>
      <c r="N1293">
        <v>1.835555555</v>
      </c>
      <c r="O1293">
        <v>0</v>
      </c>
      <c r="P1293">
        <v>7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12.848889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2666875</v>
      </c>
      <c r="B1294">
        <v>1</v>
      </c>
      <c r="C1294" t="s">
        <v>77</v>
      </c>
      <c r="D1294" t="s">
        <v>109</v>
      </c>
      <c r="E1294" t="s">
        <v>134</v>
      </c>
      <c r="F1294" t="s">
        <v>3860</v>
      </c>
      <c r="G1294" t="s">
        <v>260</v>
      </c>
      <c r="H1294" t="s">
        <v>46</v>
      </c>
      <c r="I1294" t="s">
        <v>129</v>
      </c>
      <c r="J1294" t="s">
        <v>130</v>
      </c>
      <c r="K1294" t="s">
        <v>141</v>
      </c>
      <c r="L1294" t="s">
        <v>3861</v>
      </c>
      <c r="M1294" t="s">
        <v>3862</v>
      </c>
      <c r="N1294">
        <v>5.3294444439999999</v>
      </c>
      <c r="O1294">
        <v>0</v>
      </c>
      <c r="P1294">
        <v>783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4172.9549999999999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2666903</v>
      </c>
      <c r="B1295">
        <v>1</v>
      </c>
      <c r="C1295" t="s">
        <v>77</v>
      </c>
      <c r="D1295" t="s">
        <v>122</v>
      </c>
      <c r="E1295" t="s">
        <v>134</v>
      </c>
      <c r="F1295" t="s">
        <v>3863</v>
      </c>
      <c r="G1295" t="s">
        <v>146</v>
      </c>
      <c r="H1295" t="s">
        <v>46</v>
      </c>
      <c r="I1295" t="s">
        <v>129</v>
      </c>
      <c r="J1295" t="s">
        <v>130</v>
      </c>
      <c r="K1295" t="s">
        <v>131</v>
      </c>
      <c r="L1295" t="s">
        <v>3864</v>
      </c>
      <c r="M1295" t="s">
        <v>3865</v>
      </c>
      <c r="N1295">
        <v>0.826944444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20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16.538889000000001</v>
      </c>
    </row>
    <row r="1296" spans="1:26" x14ac:dyDescent="0.3">
      <c r="A1296">
        <v>2666883</v>
      </c>
      <c r="B1296">
        <v>1</v>
      </c>
      <c r="C1296" t="s">
        <v>76</v>
      </c>
      <c r="D1296" t="s">
        <v>78</v>
      </c>
      <c r="E1296" t="s">
        <v>210</v>
      </c>
      <c r="F1296" t="s">
        <v>3866</v>
      </c>
      <c r="G1296" t="s">
        <v>627</v>
      </c>
      <c r="H1296" t="s">
        <v>46</v>
      </c>
      <c r="I1296" t="s">
        <v>129</v>
      </c>
      <c r="J1296" t="s">
        <v>130</v>
      </c>
      <c r="K1296" t="s">
        <v>131</v>
      </c>
      <c r="L1296" t="s">
        <v>3867</v>
      </c>
      <c r="M1296" t="s">
        <v>3868</v>
      </c>
      <c r="N1296">
        <v>2.2030555550000002</v>
      </c>
      <c r="O1296">
        <v>0</v>
      </c>
      <c r="P1296">
        <v>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4.4061110000000001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2666884</v>
      </c>
      <c r="B1297">
        <v>1</v>
      </c>
      <c r="C1297" t="s">
        <v>77</v>
      </c>
      <c r="D1297" t="s">
        <v>124</v>
      </c>
      <c r="E1297" t="s">
        <v>144</v>
      </c>
      <c r="F1297" t="s">
        <v>3869</v>
      </c>
      <c r="G1297" t="s">
        <v>136</v>
      </c>
      <c r="H1297" t="s">
        <v>46</v>
      </c>
      <c r="I1297" t="s">
        <v>129</v>
      </c>
      <c r="J1297" t="s">
        <v>130</v>
      </c>
      <c r="K1297" t="s">
        <v>131</v>
      </c>
      <c r="L1297" t="s">
        <v>3870</v>
      </c>
      <c r="M1297" t="s">
        <v>3871</v>
      </c>
      <c r="N1297">
        <v>2.5952777770000002</v>
      </c>
      <c r="O1297">
        <v>0</v>
      </c>
      <c r="P1297">
        <v>47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121.978056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2666886</v>
      </c>
      <c r="B1298">
        <v>1</v>
      </c>
      <c r="C1298" t="s">
        <v>76</v>
      </c>
      <c r="D1298" t="s">
        <v>86</v>
      </c>
      <c r="E1298" t="s">
        <v>210</v>
      </c>
      <c r="F1298" t="s">
        <v>3872</v>
      </c>
      <c r="G1298" t="s">
        <v>212</v>
      </c>
      <c r="H1298" t="s">
        <v>46</v>
      </c>
      <c r="I1298" t="s">
        <v>129</v>
      </c>
      <c r="J1298" t="s">
        <v>130</v>
      </c>
      <c r="K1298" t="s">
        <v>131</v>
      </c>
      <c r="L1298" t="s">
        <v>3873</v>
      </c>
      <c r="M1298" t="s">
        <v>3874</v>
      </c>
      <c r="N1298">
        <v>1.1913888880000001</v>
      </c>
      <c r="O1298">
        <v>0</v>
      </c>
      <c r="P1298">
        <v>14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16.679444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2666889</v>
      </c>
      <c r="B1299">
        <v>1</v>
      </c>
      <c r="C1299" t="s">
        <v>76</v>
      </c>
      <c r="D1299" t="s">
        <v>93</v>
      </c>
      <c r="E1299" t="s">
        <v>134</v>
      </c>
      <c r="F1299" t="s">
        <v>3754</v>
      </c>
      <c r="G1299" t="s">
        <v>146</v>
      </c>
      <c r="H1299" t="s">
        <v>46</v>
      </c>
      <c r="I1299" t="s">
        <v>129</v>
      </c>
      <c r="J1299" t="s">
        <v>130</v>
      </c>
      <c r="K1299" t="s">
        <v>131</v>
      </c>
      <c r="L1299" t="s">
        <v>3875</v>
      </c>
      <c r="M1299" t="s">
        <v>3876</v>
      </c>
      <c r="N1299">
        <v>0.186111111</v>
      </c>
      <c r="O1299">
        <v>0</v>
      </c>
      <c r="P1299">
        <v>287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53.413888999999998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2666890</v>
      </c>
      <c r="B1300">
        <v>1</v>
      </c>
      <c r="C1300" t="s">
        <v>77</v>
      </c>
      <c r="D1300" t="s">
        <v>116</v>
      </c>
      <c r="E1300" t="s">
        <v>156</v>
      </c>
      <c r="F1300" t="s">
        <v>3877</v>
      </c>
      <c r="G1300" t="s">
        <v>169</v>
      </c>
      <c r="H1300" t="s">
        <v>47</v>
      </c>
      <c r="I1300" t="s">
        <v>129</v>
      </c>
      <c r="J1300" t="s">
        <v>130</v>
      </c>
      <c r="K1300" t="s">
        <v>131</v>
      </c>
      <c r="L1300" t="s">
        <v>3878</v>
      </c>
      <c r="M1300" t="s">
        <v>3879</v>
      </c>
      <c r="N1300">
        <v>0.766666666</v>
      </c>
      <c r="O1300">
        <v>0</v>
      </c>
      <c r="P1300">
        <v>808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619.46666600000003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2666893</v>
      </c>
      <c r="B1301">
        <v>1</v>
      </c>
      <c r="C1301" t="s">
        <v>76</v>
      </c>
      <c r="D1301" t="s">
        <v>97</v>
      </c>
      <c r="E1301" t="s">
        <v>152</v>
      </c>
      <c r="F1301" t="s">
        <v>3880</v>
      </c>
      <c r="G1301" t="s">
        <v>169</v>
      </c>
      <c r="H1301" t="s">
        <v>47</v>
      </c>
      <c r="I1301" t="s">
        <v>129</v>
      </c>
      <c r="J1301" t="s">
        <v>130</v>
      </c>
      <c r="K1301" t="s">
        <v>131</v>
      </c>
      <c r="L1301" t="s">
        <v>3881</v>
      </c>
      <c r="M1301" t="s">
        <v>3882</v>
      </c>
      <c r="N1301">
        <v>1.0027777769999999</v>
      </c>
      <c r="O1301">
        <v>0</v>
      </c>
      <c r="P1301">
        <v>696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697.93333299999995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2666901</v>
      </c>
      <c r="B1302">
        <v>1</v>
      </c>
      <c r="C1302" t="s">
        <v>76</v>
      </c>
      <c r="D1302" t="s">
        <v>103</v>
      </c>
      <c r="E1302" t="s">
        <v>144</v>
      </c>
      <c r="F1302" t="s">
        <v>3883</v>
      </c>
      <c r="G1302" t="s">
        <v>146</v>
      </c>
      <c r="H1302" t="s">
        <v>46</v>
      </c>
      <c r="I1302" t="s">
        <v>129</v>
      </c>
      <c r="J1302" t="s">
        <v>130</v>
      </c>
      <c r="K1302" t="s">
        <v>131</v>
      </c>
      <c r="L1302" t="s">
        <v>3884</v>
      </c>
      <c r="M1302" t="s">
        <v>3885</v>
      </c>
      <c r="N1302">
        <v>0.70638888799999999</v>
      </c>
      <c r="O1302">
        <v>0</v>
      </c>
      <c r="P1302">
        <v>0</v>
      </c>
      <c r="Q1302">
        <v>0</v>
      </c>
      <c r="R1302">
        <v>34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24.017222</v>
      </c>
      <c r="Y1302">
        <v>0</v>
      </c>
      <c r="Z1302">
        <v>0</v>
      </c>
    </row>
    <row r="1303" spans="1:26" x14ac:dyDescent="0.3">
      <c r="A1303">
        <v>2666907</v>
      </c>
      <c r="B1303">
        <v>1</v>
      </c>
      <c r="C1303" t="s">
        <v>77</v>
      </c>
      <c r="D1303" t="s">
        <v>111</v>
      </c>
      <c r="E1303" t="s">
        <v>156</v>
      </c>
      <c r="F1303" t="s">
        <v>2291</v>
      </c>
      <c r="G1303" t="s">
        <v>169</v>
      </c>
      <c r="H1303" t="s">
        <v>47</v>
      </c>
      <c r="I1303" t="s">
        <v>247</v>
      </c>
      <c r="J1303" t="s">
        <v>130</v>
      </c>
      <c r="K1303" t="s">
        <v>131</v>
      </c>
      <c r="L1303" t="s">
        <v>3886</v>
      </c>
      <c r="M1303" t="s">
        <v>3887</v>
      </c>
      <c r="N1303">
        <v>8.3333330000000001E-3</v>
      </c>
      <c r="O1303">
        <v>0</v>
      </c>
      <c r="P1303">
        <v>0</v>
      </c>
      <c r="Q1303">
        <v>0</v>
      </c>
      <c r="R1303">
        <v>0</v>
      </c>
      <c r="S1303">
        <v>9</v>
      </c>
      <c r="T1303">
        <v>578</v>
      </c>
      <c r="U1303">
        <v>0</v>
      </c>
      <c r="V1303">
        <v>0</v>
      </c>
      <c r="W1303">
        <v>0</v>
      </c>
      <c r="X1303">
        <v>0</v>
      </c>
      <c r="Y1303">
        <v>7.4999999999999997E-2</v>
      </c>
      <c r="Z1303">
        <v>4.8166659999999997</v>
      </c>
    </row>
    <row r="1304" spans="1:26" x14ac:dyDescent="0.3">
      <c r="A1304">
        <v>2666910</v>
      </c>
      <c r="B1304">
        <v>1</v>
      </c>
      <c r="C1304" t="s">
        <v>76</v>
      </c>
      <c r="D1304" t="s">
        <v>99</v>
      </c>
      <c r="E1304" t="s">
        <v>156</v>
      </c>
      <c r="F1304" t="s">
        <v>207</v>
      </c>
      <c r="G1304" t="s">
        <v>169</v>
      </c>
      <c r="H1304" t="s">
        <v>47</v>
      </c>
      <c r="I1304" t="s">
        <v>129</v>
      </c>
      <c r="J1304" t="s">
        <v>130</v>
      </c>
      <c r="K1304" t="s">
        <v>131</v>
      </c>
      <c r="L1304" t="s">
        <v>3888</v>
      </c>
      <c r="M1304" t="s">
        <v>3889</v>
      </c>
      <c r="N1304">
        <v>0.85277777700000001</v>
      </c>
      <c r="O1304">
        <v>24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20.466667000000001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2666911</v>
      </c>
      <c r="B1305">
        <v>1</v>
      </c>
      <c r="C1305" t="s">
        <v>76</v>
      </c>
      <c r="D1305" t="s">
        <v>99</v>
      </c>
      <c r="E1305" t="s">
        <v>152</v>
      </c>
      <c r="F1305" t="s">
        <v>3890</v>
      </c>
      <c r="G1305" t="s">
        <v>169</v>
      </c>
      <c r="H1305" t="s">
        <v>47</v>
      </c>
      <c r="I1305" t="s">
        <v>129</v>
      </c>
      <c r="J1305" t="s">
        <v>130</v>
      </c>
      <c r="K1305" t="s">
        <v>131</v>
      </c>
      <c r="L1305" t="s">
        <v>3888</v>
      </c>
      <c r="M1305" t="s">
        <v>3891</v>
      </c>
      <c r="N1305">
        <v>0.84166666599999995</v>
      </c>
      <c r="O1305">
        <v>31</v>
      </c>
      <c r="P1305">
        <v>134</v>
      </c>
      <c r="Q1305">
        <v>0</v>
      </c>
      <c r="R1305">
        <v>0</v>
      </c>
      <c r="S1305">
        <v>0</v>
      </c>
      <c r="T1305">
        <v>0</v>
      </c>
      <c r="U1305">
        <v>26.091667000000001</v>
      </c>
      <c r="V1305">
        <v>112.783333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2666914</v>
      </c>
      <c r="B1306">
        <v>1</v>
      </c>
      <c r="C1306" t="s">
        <v>77</v>
      </c>
      <c r="D1306" t="s">
        <v>124</v>
      </c>
      <c r="E1306" t="s">
        <v>210</v>
      </c>
      <c r="F1306" t="s">
        <v>3892</v>
      </c>
      <c r="G1306" t="s">
        <v>627</v>
      </c>
      <c r="H1306" t="s">
        <v>46</v>
      </c>
      <c r="I1306" t="s">
        <v>129</v>
      </c>
      <c r="J1306" t="s">
        <v>130</v>
      </c>
      <c r="K1306" t="s">
        <v>131</v>
      </c>
      <c r="L1306" t="s">
        <v>3893</v>
      </c>
      <c r="M1306" t="s">
        <v>3894</v>
      </c>
      <c r="N1306">
        <v>0.76388888799999999</v>
      </c>
      <c r="O1306">
        <v>0</v>
      </c>
      <c r="P1306">
        <v>2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1.5277780000000001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2666916</v>
      </c>
      <c r="B1307">
        <v>1</v>
      </c>
      <c r="C1307" t="s">
        <v>76</v>
      </c>
      <c r="D1307" t="s">
        <v>78</v>
      </c>
      <c r="E1307" t="s">
        <v>126</v>
      </c>
      <c r="F1307" t="s">
        <v>3895</v>
      </c>
      <c r="G1307" t="s">
        <v>319</v>
      </c>
      <c r="H1307" t="s">
        <v>47</v>
      </c>
      <c r="I1307" t="s">
        <v>129</v>
      </c>
      <c r="J1307" t="s">
        <v>130</v>
      </c>
      <c r="K1307" t="s">
        <v>141</v>
      </c>
      <c r="L1307" t="s">
        <v>3896</v>
      </c>
      <c r="M1307" t="s">
        <v>3897</v>
      </c>
      <c r="N1307">
        <v>0.85694444400000003</v>
      </c>
      <c r="O1307">
        <v>0</v>
      </c>
      <c r="P1307">
        <v>1104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946.06666600000005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2666919</v>
      </c>
      <c r="B1308">
        <v>1</v>
      </c>
      <c r="C1308" t="s">
        <v>76</v>
      </c>
      <c r="D1308" t="s">
        <v>99</v>
      </c>
      <c r="E1308" t="s">
        <v>325</v>
      </c>
      <c r="F1308" t="s">
        <v>3898</v>
      </c>
      <c r="G1308" t="s">
        <v>128</v>
      </c>
      <c r="H1308" t="s">
        <v>47</v>
      </c>
      <c r="I1308" t="s">
        <v>129</v>
      </c>
      <c r="J1308" t="s">
        <v>130</v>
      </c>
      <c r="K1308" t="s">
        <v>131</v>
      </c>
      <c r="L1308" t="s">
        <v>3899</v>
      </c>
      <c r="M1308" t="s">
        <v>3900</v>
      </c>
      <c r="N1308">
        <v>6.3975</v>
      </c>
      <c r="O1308">
        <v>33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211.11750000000001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2666917</v>
      </c>
      <c r="B1309">
        <v>1</v>
      </c>
      <c r="C1309" t="s">
        <v>76</v>
      </c>
      <c r="D1309" t="s">
        <v>85</v>
      </c>
      <c r="E1309" t="s">
        <v>152</v>
      </c>
      <c r="F1309" t="s">
        <v>3901</v>
      </c>
      <c r="G1309" t="s">
        <v>169</v>
      </c>
      <c r="H1309" t="s">
        <v>47</v>
      </c>
      <c r="I1309" t="s">
        <v>129</v>
      </c>
      <c r="J1309" t="s">
        <v>130</v>
      </c>
      <c r="K1309" t="s">
        <v>131</v>
      </c>
      <c r="L1309" t="s">
        <v>3902</v>
      </c>
      <c r="M1309" t="s">
        <v>3903</v>
      </c>
      <c r="N1309">
        <v>0.15722222199999999</v>
      </c>
      <c r="O1309">
        <v>4</v>
      </c>
      <c r="P1309">
        <v>536</v>
      </c>
      <c r="Q1309">
        <v>0</v>
      </c>
      <c r="R1309">
        <v>0</v>
      </c>
      <c r="S1309">
        <v>0</v>
      </c>
      <c r="T1309">
        <v>0</v>
      </c>
      <c r="U1309">
        <v>0.62888900000000003</v>
      </c>
      <c r="V1309">
        <v>84.271111000000005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2666922</v>
      </c>
      <c r="B1310">
        <v>1</v>
      </c>
      <c r="C1310" t="s">
        <v>77</v>
      </c>
      <c r="D1310" t="s">
        <v>115</v>
      </c>
      <c r="E1310" t="s">
        <v>144</v>
      </c>
      <c r="F1310" t="s">
        <v>3904</v>
      </c>
      <c r="G1310" t="s">
        <v>136</v>
      </c>
      <c r="H1310" t="s">
        <v>46</v>
      </c>
      <c r="I1310" t="s">
        <v>129</v>
      </c>
      <c r="J1310" t="s">
        <v>130</v>
      </c>
      <c r="K1310" t="s">
        <v>131</v>
      </c>
      <c r="L1310" t="s">
        <v>3905</v>
      </c>
      <c r="M1310" t="s">
        <v>3906</v>
      </c>
      <c r="N1310">
        <v>4.5541666660000004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21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95.637500000000003</v>
      </c>
    </row>
    <row r="1311" spans="1:26" x14ac:dyDescent="0.3">
      <c r="A1311">
        <v>2666923</v>
      </c>
      <c r="B1311">
        <v>1</v>
      </c>
      <c r="C1311" t="s">
        <v>76</v>
      </c>
      <c r="D1311" t="s">
        <v>90</v>
      </c>
      <c r="E1311" t="s">
        <v>144</v>
      </c>
      <c r="F1311" t="s">
        <v>3907</v>
      </c>
      <c r="G1311" t="s">
        <v>455</v>
      </c>
      <c r="H1311" t="s">
        <v>46</v>
      </c>
      <c r="I1311" t="s">
        <v>129</v>
      </c>
      <c r="J1311" t="s">
        <v>130</v>
      </c>
      <c r="K1311" t="s">
        <v>131</v>
      </c>
      <c r="L1311" t="s">
        <v>3908</v>
      </c>
      <c r="M1311" t="s">
        <v>3909</v>
      </c>
      <c r="N1311">
        <v>8.3297222219999991</v>
      </c>
      <c r="O1311">
        <v>0</v>
      </c>
      <c r="P1311">
        <v>123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1024.5558329999999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2666918</v>
      </c>
      <c r="B1312">
        <v>1</v>
      </c>
      <c r="C1312" t="s">
        <v>76</v>
      </c>
      <c r="D1312" t="s">
        <v>93</v>
      </c>
      <c r="E1312" t="s">
        <v>152</v>
      </c>
      <c r="F1312" t="s">
        <v>3910</v>
      </c>
      <c r="G1312" t="s">
        <v>169</v>
      </c>
      <c r="H1312" t="s">
        <v>47</v>
      </c>
      <c r="I1312" t="s">
        <v>129</v>
      </c>
      <c r="J1312" t="s">
        <v>130</v>
      </c>
      <c r="K1312" t="s">
        <v>131</v>
      </c>
      <c r="L1312" t="s">
        <v>3911</v>
      </c>
      <c r="M1312" t="s">
        <v>3912</v>
      </c>
      <c r="N1312">
        <v>0.48861111099999999</v>
      </c>
      <c r="O1312">
        <v>3</v>
      </c>
      <c r="P1312">
        <v>397</v>
      </c>
      <c r="Q1312">
        <v>0</v>
      </c>
      <c r="R1312">
        <v>0</v>
      </c>
      <c r="S1312">
        <v>0</v>
      </c>
      <c r="T1312">
        <v>0</v>
      </c>
      <c r="U1312">
        <v>1.4658329999999999</v>
      </c>
      <c r="V1312">
        <v>193.978611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2666920</v>
      </c>
      <c r="B1313">
        <v>1</v>
      </c>
      <c r="C1313" t="s">
        <v>76</v>
      </c>
      <c r="D1313" t="s">
        <v>78</v>
      </c>
      <c r="E1313" t="s">
        <v>126</v>
      </c>
      <c r="F1313" t="s">
        <v>3913</v>
      </c>
      <c r="G1313" t="s">
        <v>567</v>
      </c>
      <c r="H1313" t="s">
        <v>47</v>
      </c>
      <c r="I1313" t="s">
        <v>247</v>
      </c>
      <c r="J1313" t="s">
        <v>130</v>
      </c>
      <c r="K1313" t="s">
        <v>131</v>
      </c>
      <c r="L1313" t="s">
        <v>3914</v>
      </c>
      <c r="M1313" t="s">
        <v>3915</v>
      </c>
      <c r="N1313">
        <v>1.3055555E-2</v>
      </c>
      <c r="O1313">
        <v>0</v>
      </c>
      <c r="P1313">
        <v>1587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20.719166000000001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2666710</v>
      </c>
      <c r="B1314">
        <v>2</v>
      </c>
      <c r="C1314" t="s">
        <v>77</v>
      </c>
      <c r="D1314" t="s">
        <v>109</v>
      </c>
      <c r="E1314" t="s">
        <v>126</v>
      </c>
      <c r="F1314" t="s">
        <v>3012</v>
      </c>
      <c r="G1314" t="s">
        <v>128</v>
      </c>
      <c r="H1314" t="s">
        <v>47</v>
      </c>
      <c r="I1314" t="s">
        <v>129</v>
      </c>
      <c r="J1314" t="s">
        <v>130</v>
      </c>
      <c r="K1314" t="s">
        <v>131</v>
      </c>
      <c r="L1314" t="s">
        <v>3645</v>
      </c>
      <c r="M1314" t="s">
        <v>3916</v>
      </c>
      <c r="N1314">
        <v>0.1925</v>
      </c>
      <c r="O1314">
        <v>0</v>
      </c>
      <c r="P1314">
        <v>769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148.0325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2666930</v>
      </c>
      <c r="B1315">
        <v>1</v>
      </c>
      <c r="C1315" t="s">
        <v>76</v>
      </c>
      <c r="D1315" t="s">
        <v>93</v>
      </c>
      <c r="E1315" t="s">
        <v>210</v>
      </c>
      <c r="F1315" t="s">
        <v>3917</v>
      </c>
      <c r="G1315" t="s">
        <v>212</v>
      </c>
      <c r="H1315" t="s">
        <v>46</v>
      </c>
      <c r="I1315" t="s">
        <v>129</v>
      </c>
      <c r="J1315" t="s">
        <v>130</v>
      </c>
      <c r="K1315" t="s">
        <v>131</v>
      </c>
      <c r="L1315" t="s">
        <v>3918</v>
      </c>
      <c r="M1315" t="s">
        <v>3919</v>
      </c>
      <c r="N1315">
        <v>0.59583333299999997</v>
      </c>
      <c r="O1315">
        <v>0</v>
      </c>
      <c r="P1315">
        <v>2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1.191667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2666927</v>
      </c>
      <c r="B1316">
        <v>1</v>
      </c>
      <c r="C1316" t="s">
        <v>76</v>
      </c>
      <c r="D1316" t="s">
        <v>83</v>
      </c>
      <c r="E1316" t="s">
        <v>126</v>
      </c>
      <c r="F1316" t="s">
        <v>3920</v>
      </c>
      <c r="G1316" t="s">
        <v>837</v>
      </c>
      <c r="H1316" t="s">
        <v>47</v>
      </c>
      <c r="I1316" t="s">
        <v>129</v>
      </c>
      <c r="J1316" t="s">
        <v>130</v>
      </c>
      <c r="K1316" t="s">
        <v>131</v>
      </c>
      <c r="L1316" t="s">
        <v>3921</v>
      </c>
      <c r="M1316" t="s">
        <v>3922</v>
      </c>
      <c r="N1316">
        <v>0.85750000000000004</v>
      </c>
      <c r="O1316">
        <v>16</v>
      </c>
      <c r="P1316">
        <v>64</v>
      </c>
      <c r="Q1316">
        <v>0</v>
      </c>
      <c r="R1316">
        <v>0</v>
      </c>
      <c r="S1316">
        <v>0</v>
      </c>
      <c r="T1316">
        <v>0</v>
      </c>
      <c r="U1316">
        <v>13.72</v>
      </c>
      <c r="V1316">
        <v>54.88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2666932</v>
      </c>
      <c r="B1317">
        <v>1</v>
      </c>
      <c r="C1317" t="s">
        <v>77</v>
      </c>
      <c r="D1317" t="s">
        <v>124</v>
      </c>
      <c r="E1317" t="s">
        <v>134</v>
      </c>
      <c r="F1317" t="s">
        <v>3923</v>
      </c>
      <c r="G1317" t="s">
        <v>2593</v>
      </c>
      <c r="H1317" t="s">
        <v>46</v>
      </c>
      <c r="I1317" t="s">
        <v>129</v>
      </c>
      <c r="J1317" t="s">
        <v>130</v>
      </c>
      <c r="K1317" t="s">
        <v>131</v>
      </c>
      <c r="L1317" t="s">
        <v>3924</v>
      </c>
      <c r="M1317" t="s">
        <v>3925</v>
      </c>
      <c r="N1317">
        <v>2.1936111110000001</v>
      </c>
      <c r="O1317">
        <v>0</v>
      </c>
      <c r="P1317">
        <v>79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173.295278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2666939</v>
      </c>
      <c r="B1318">
        <v>1</v>
      </c>
      <c r="C1318" t="s">
        <v>76</v>
      </c>
      <c r="D1318" t="s">
        <v>99</v>
      </c>
      <c r="E1318" t="s">
        <v>144</v>
      </c>
      <c r="F1318" t="s">
        <v>3926</v>
      </c>
      <c r="G1318" t="s">
        <v>136</v>
      </c>
      <c r="H1318" t="s">
        <v>46</v>
      </c>
      <c r="I1318" t="s">
        <v>129</v>
      </c>
      <c r="J1318" t="s">
        <v>130</v>
      </c>
      <c r="K1318" t="s">
        <v>131</v>
      </c>
      <c r="L1318" t="s">
        <v>3927</v>
      </c>
      <c r="M1318" t="s">
        <v>3928</v>
      </c>
      <c r="N1318">
        <v>7.7091666659999998</v>
      </c>
      <c r="O1318">
        <v>0</v>
      </c>
      <c r="P1318">
        <v>17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131.05583300000001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2666944</v>
      </c>
      <c r="B1319">
        <v>1</v>
      </c>
      <c r="C1319" t="s">
        <v>76</v>
      </c>
      <c r="D1319" t="s">
        <v>81</v>
      </c>
      <c r="E1319" t="s">
        <v>210</v>
      </c>
      <c r="F1319" t="s">
        <v>3539</v>
      </c>
      <c r="G1319" t="s">
        <v>212</v>
      </c>
      <c r="H1319" t="s">
        <v>46</v>
      </c>
      <c r="I1319" t="s">
        <v>129</v>
      </c>
      <c r="J1319" t="s">
        <v>130</v>
      </c>
      <c r="K1319" t="s">
        <v>131</v>
      </c>
      <c r="L1319" t="s">
        <v>3929</v>
      </c>
      <c r="M1319" t="s">
        <v>3930</v>
      </c>
      <c r="N1319">
        <v>4.7294444440000003</v>
      </c>
      <c r="O1319">
        <v>0</v>
      </c>
      <c r="P1319">
        <v>9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42.564999999999998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2666948</v>
      </c>
      <c r="B1320">
        <v>1</v>
      </c>
      <c r="C1320" t="s">
        <v>76</v>
      </c>
      <c r="D1320" t="s">
        <v>94</v>
      </c>
      <c r="E1320" t="s">
        <v>144</v>
      </c>
      <c r="F1320" t="s">
        <v>3931</v>
      </c>
      <c r="G1320" t="s">
        <v>136</v>
      </c>
      <c r="H1320" t="s">
        <v>46</v>
      </c>
      <c r="I1320" t="s">
        <v>129</v>
      </c>
      <c r="J1320" t="s">
        <v>130</v>
      </c>
      <c r="K1320" t="s">
        <v>131</v>
      </c>
      <c r="L1320" t="s">
        <v>3932</v>
      </c>
      <c r="M1320" t="s">
        <v>3933</v>
      </c>
      <c r="N1320">
        <v>4.3825000000000003</v>
      </c>
      <c r="O1320">
        <v>0</v>
      </c>
      <c r="P1320">
        <v>4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17.53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2666951</v>
      </c>
      <c r="B1321">
        <v>1</v>
      </c>
      <c r="C1321" t="s">
        <v>77</v>
      </c>
      <c r="D1321" t="s">
        <v>120</v>
      </c>
      <c r="E1321" t="s">
        <v>156</v>
      </c>
      <c r="F1321" t="s">
        <v>3934</v>
      </c>
      <c r="G1321" t="s">
        <v>169</v>
      </c>
      <c r="H1321" t="s">
        <v>47</v>
      </c>
      <c r="I1321" t="s">
        <v>129</v>
      </c>
      <c r="J1321" t="s">
        <v>130</v>
      </c>
      <c r="K1321" t="s">
        <v>131</v>
      </c>
      <c r="L1321" t="s">
        <v>3935</v>
      </c>
      <c r="M1321" t="s">
        <v>3936</v>
      </c>
      <c r="N1321">
        <v>0.34250000000000003</v>
      </c>
      <c r="O1321">
        <v>0</v>
      </c>
      <c r="P1321">
        <v>0</v>
      </c>
      <c r="Q1321">
        <v>1</v>
      </c>
      <c r="R1321">
        <v>0</v>
      </c>
      <c r="S1321">
        <v>111</v>
      </c>
      <c r="T1321">
        <v>20</v>
      </c>
      <c r="U1321">
        <v>0</v>
      </c>
      <c r="V1321">
        <v>0</v>
      </c>
      <c r="W1321">
        <v>0.34250000000000003</v>
      </c>
      <c r="X1321">
        <v>0</v>
      </c>
      <c r="Y1321">
        <v>38.017499999999998</v>
      </c>
      <c r="Z1321">
        <v>6.85</v>
      </c>
    </row>
    <row r="1322" spans="1:26" x14ac:dyDescent="0.3">
      <c r="A1322">
        <v>2666955</v>
      </c>
      <c r="B1322">
        <v>1</v>
      </c>
      <c r="C1322" t="s">
        <v>77</v>
      </c>
      <c r="D1322" t="s">
        <v>114</v>
      </c>
      <c r="E1322" t="s">
        <v>126</v>
      </c>
      <c r="F1322" t="s">
        <v>2841</v>
      </c>
      <c r="G1322" t="s">
        <v>567</v>
      </c>
      <c r="H1322" t="s">
        <v>47</v>
      </c>
      <c r="I1322" t="s">
        <v>129</v>
      </c>
      <c r="J1322" t="s">
        <v>130</v>
      </c>
      <c r="K1322" t="s">
        <v>131</v>
      </c>
      <c r="L1322" t="s">
        <v>3937</v>
      </c>
      <c r="M1322" t="s">
        <v>3938</v>
      </c>
      <c r="N1322">
        <v>2.6266666660000002</v>
      </c>
      <c r="O1322">
        <v>0</v>
      </c>
      <c r="P1322">
        <v>0</v>
      </c>
      <c r="Q1322">
        <v>0</v>
      </c>
      <c r="R1322">
        <v>0</v>
      </c>
      <c r="S1322">
        <v>7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18.386666999999999</v>
      </c>
      <c r="Z1322">
        <v>0</v>
      </c>
    </row>
    <row r="1323" spans="1:26" x14ac:dyDescent="0.3">
      <c r="A1323">
        <v>2666953</v>
      </c>
      <c r="B1323">
        <v>1</v>
      </c>
      <c r="C1323" t="s">
        <v>76</v>
      </c>
      <c r="D1323" t="s">
        <v>106</v>
      </c>
      <c r="E1323" t="s">
        <v>210</v>
      </c>
      <c r="F1323" t="s">
        <v>3939</v>
      </c>
      <c r="G1323" t="s">
        <v>627</v>
      </c>
      <c r="H1323" t="s">
        <v>46</v>
      </c>
      <c r="I1323" t="s">
        <v>129</v>
      </c>
      <c r="J1323" t="s">
        <v>130</v>
      </c>
      <c r="K1323" t="s">
        <v>131</v>
      </c>
      <c r="L1323" t="s">
        <v>3940</v>
      </c>
      <c r="M1323" t="s">
        <v>3941</v>
      </c>
      <c r="N1323">
        <v>0.38027777699999998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0.380278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2666969</v>
      </c>
      <c r="B1324">
        <v>1</v>
      </c>
      <c r="C1324" t="s">
        <v>77</v>
      </c>
      <c r="D1324" t="s">
        <v>108</v>
      </c>
      <c r="E1324" t="s">
        <v>144</v>
      </c>
      <c r="F1324" t="s">
        <v>3942</v>
      </c>
      <c r="G1324" t="s">
        <v>406</v>
      </c>
      <c r="H1324" t="s">
        <v>46</v>
      </c>
      <c r="I1324" t="s">
        <v>129</v>
      </c>
      <c r="J1324" t="s">
        <v>130</v>
      </c>
      <c r="K1324" t="s">
        <v>131</v>
      </c>
      <c r="L1324" t="s">
        <v>3943</v>
      </c>
      <c r="M1324" t="s">
        <v>3944</v>
      </c>
      <c r="N1324">
        <v>1.9011111110000001</v>
      </c>
      <c r="O1324">
        <v>0</v>
      </c>
      <c r="P1324">
        <v>58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110.264444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2666957</v>
      </c>
      <c r="B1325">
        <v>1</v>
      </c>
      <c r="C1325" t="s">
        <v>77</v>
      </c>
      <c r="D1325" t="s">
        <v>124</v>
      </c>
      <c r="E1325" t="s">
        <v>156</v>
      </c>
      <c r="F1325" t="s">
        <v>3945</v>
      </c>
      <c r="G1325" t="s">
        <v>169</v>
      </c>
      <c r="H1325" t="s">
        <v>47</v>
      </c>
      <c r="I1325" t="s">
        <v>129</v>
      </c>
      <c r="J1325" t="s">
        <v>130</v>
      </c>
      <c r="K1325" t="s">
        <v>131</v>
      </c>
      <c r="L1325" t="s">
        <v>3946</v>
      </c>
      <c r="M1325" t="s">
        <v>3947</v>
      </c>
      <c r="N1325">
        <v>0.89722222200000001</v>
      </c>
      <c r="O1325">
        <v>10</v>
      </c>
      <c r="P1325">
        <v>2</v>
      </c>
      <c r="Q1325">
        <v>0</v>
      </c>
      <c r="R1325">
        <v>0</v>
      </c>
      <c r="S1325">
        <v>0</v>
      </c>
      <c r="T1325">
        <v>0</v>
      </c>
      <c r="U1325">
        <v>8.9722220000000004</v>
      </c>
      <c r="V1325">
        <v>1.7944439999999999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2666959</v>
      </c>
      <c r="B1326">
        <v>1</v>
      </c>
      <c r="C1326" t="s">
        <v>77</v>
      </c>
      <c r="D1326" t="s">
        <v>115</v>
      </c>
      <c r="E1326" t="s">
        <v>156</v>
      </c>
      <c r="F1326" t="s">
        <v>3948</v>
      </c>
      <c r="G1326" t="s">
        <v>169</v>
      </c>
      <c r="H1326" t="s">
        <v>47</v>
      </c>
      <c r="I1326" t="s">
        <v>247</v>
      </c>
      <c r="J1326" t="s">
        <v>130</v>
      </c>
      <c r="K1326" t="s">
        <v>131</v>
      </c>
      <c r="L1326" t="s">
        <v>3949</v>
      </c>
      <c r="M1326" t="s">
        <v>3950</v>
      </c>
      <c r="N1326">
        <v>8.3333330000000001E-3</v>
      </c>
      <c r="O1326">
        <v>0</v>
      </c>
      <c r="P1326">
        <v>0</v>
      </c>
      <c r="Q1326">
        <v>25</v>
      </c>
      <c r="R1326">
        <v>0</v>
      </c>
      <c r="S1326">
        <v>32</v>
      </c>
      <c r="T1326">
        <v>612</v>
      </c>
      <c r="U1326">
        <v>0</v>
      </c>
      <c r="V1326">
        <v>0</v>
      </c>
      <c r="W1326">
        <v>0.20833299999999999</v>
      </c>
      <c r="X1326">
        <v>0</v>
      </c>
      <c r="Y1326">
        <v>0.26666699999999999</v>
      </c>
      <c r="Z1326">
        <v>5.0999999999999996</v>
      </c>
    </row>
    <row r="1327" spans="1:26" x14ac:dyDescent="0.3">
      <c r="A1327">
        <v>2666977</v>
      </c>
      <c r="B1327">
        <v>1</v>
      </c>
      <c r="C1327" t="s">
        <v>77</v>
      </c>
      <c r="D1327" t="s">
        <v>117</v>
      </c>
      <c r="E1327" t="s">
        <v>126</v>
      </c>
      <c r="F1327" t="s">
        <v>3951</v>
      </c>
      <c r="G1327" t="s">
        <v>128</v>
      </c>
      <c r="H1327" t="s">
        <v>47</v>
      </c>
      <c r="I1327" t="s">
        <v>129</v>
      </c>
      <c r="J1327" t="s">
        <v>130</v>
      </c>
      <c r="K1327" t="s">
        <v>131</v>
      </c>
      <c r="L1327" t="s">
        <v>3952</v>
      </c>
      <c r="M1327" t="s">
        <v>3953</v>
      </c>
      <c r="N1327">
        <v>2.616666666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59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154.38333299999999</v>
      </c>
    </row>
    <row r="1328" spans="1:26" x14ac:dyDescent="0.3">
      <c r="A1328">
        <v>2666930</v>
      </c>
      <c r="B1328">
        <v>2</v>
      </c>
      <c r="C1328" t="s">
        <v>76</v>
      </c>
      <c r="D1328" t="s">
        <v>93</v>
      </c>
      <c r="E1328" t="s">
        <v>144</v>
      </c>
      <c r="F1328" t="s">
        <v>3954</v>
      </c>
      <c r="G1328" t="s">
        <v>146</v>
      </c>
      <c r="H1328" t="s">
        <v>46</v>
      </c>
      <c r="I1328" t="s">
        <v>129</v>
      </c>
      <c r="J1328" t="s">
        <v>130</v>
      </c>
      <c r="K1328" t="s">
        <v>131</v>
      </c>
      <c r="L1328" t="s">
        <v>3919</v>
      </c>
      <c r="M1328" t="s">
        <v>3955</v>
      </c>
      <c r="N1328">
        <v>0.73916666600000003</v>
      </c>
      <c r="O1328">
        <v>0</v>
      </c>
      <c r="P1328">
        <v>85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62.829166999999998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2666972</v>
      </c>
      <c r="B1329">
        <v>1</v>
      </c>
      <c r="C1329" t="s">
        <v>76</v>
      </c>
      <c r="D1329" t="s">
        <v>93</v>
      </c>
      <c r="E1329" t="s">
        <v>134</v>
      </c>
      <c r="F1329" t="s">
        <v>3956</v>
      </c>
      <c r="G1329" t="s">
        <v>240</v>
      </c>
      <c r="H1329" t="s">
        <v>46</v>
      </c>
      <c r="I1329" t="s">
        <v>129</v>
      </c>
      <c r="J1329" t="s">
        <v>130</v>
      </c>
      <c r="K1329" t="s">
        <v>131</v>
      </c>
      <c r="L1329" t="s">
        <v>3957</v>
      </c>
      <c r="M1329" t="s">
        <v>3958</v>
      </c>
      <c r="N1329">
        <v>1.853611111</v>
      </c>
      <c r="O1329">
        <v>0</v>
      </c>
      <c r="P1329">
        <v>67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124.19194400000001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2666968</v>
      </c>
      <c r="B1330">
        <v>1</v>
      </c>
      <c r="C1330" t="s">
        <v>76</v>
      </c>
      <c r="D1330" t="s">
        <v>97</v>
      </c>
      <c r="E1330" t="s">
        <v>126</v>
      </c>
      <c r="F1330" t="s">
        <v>3959</v>
      </c>
      <c r="G1330" t="s">
        <v>169</v>
      </c>
      <c r="H1330" t="s">
        <v>47</v>
      </c>
      <c r="I1330" t="s">
        <v>129</v>
      </c>
      <c r="J1330" t="s">
        <v>130</v>
      </c>
      <c r="K1330" t="s">
        <v>131</v>
      </c>
      <c r="L1330" t="s">
        <v>3960</v>
      </c>
      <c r="M1330" t="s">
        <v>3961</v>
      </c>
      <c r="N1330">
        <v>1.315555555</v>
      </c>
      <c r="O1330">
        <v>1</v>
      </c>
      <c r="P1330">
        <v>2381</v>
      </c>
      <c r="Q1330">
        <v>0</v>
      </c>
      <c r="R1330">
        <v>0</v>
      </c>
      <c r="S1330">
        <v>0</v>
      </c>
      <c r="T1330">
        <v>0</v>
      </c>
      <c r="U1330">
        <v>1.3155559999999999</v>
      </c>
      <c r="V1330">
        <v>3132.3377759999998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2666970</v>
      </c>
      <c r="B1331">
        <v>1</v>
      </c>
      <c r="C1331" t="s">
        <v>77</v>
      </c>
      <c r="D1331" t="s">
        <v>113</v>
      </c>
      <c r="E1331" t="s">
        <v>126</v>
      </c>
      <c r="F1331" t="s">
        <v>2126</v>
      </c>
      <c r="G1331" t="s">
        <v>169</v>
      </c>
      <c r="H1331" t="s">
        <v>47</v>
      </c>
      <c r="I1331" t="s">
        <v>247</v>
      </c>
      <c r="J1331" t="s">
        <v>130</v>
      </c>
      <c r="K1331" t="s">
        <v>131</v>
      </c>
      <c r="L1331" t="s">
        <v>3962</v>
      </c>
      <c r="M1331" t="s">
        <v>3963</v>
      </c>
      <c r="N1331">
        <v>1.3055555E-2</v>
      </c>
      <c r="O1331">
        <v>0</v>
      </c>
      <c r="P1331">
        <v>0</v>
      </c>
      <c r="Q1331">
        <v>1</v>
      </c>
      <c r="R1331">
        <v>0</v>
      </c>
      <c r="S1331">
        <v>10</v>
      </c>
      <c r="T1331">
        <v>422</v>
      </c>
      <c r="U1331">
        <v>0</v>
      </c>
      <c r="V1331">
        <v>0</v>
      </c>
      <c r="W1331">
        <v>1.3056E-2</v>
      </c>
      <c r="X1331">
        <v>0</v>
      </c>
      <c r="Y1331">
        <v>0.13055600000000001</v>
      </c>
      <c r="Z1331">
        <v>5.5094440000000002</v>
      </c>
    </row>
    <row r="1332" spans="1:26" x14ac:dyDescent="0.3">
      <c r="A1332">
        <v>2666981</v>
      </c>
      <c r="B1332">
        <v>1</v>
      </c>
      <c r="C1332" t="s">
        <v>77</v>
      </c>
      <c r="D1332" t="s">
        <v>114</v>
      </c>
      <c r="E1332" t="s">
        <v>126</v>
      </c>
      <c r="F1332" t="s">
        <v>3964</v>
      </c>
      <c r="G1332" t="s">
        <v>128</v>
      </c>
      <c r="H1332" t="s">
        <v>47</v>
      </c>
      <c r="I1332" t="s">
        <v>129</v>
      </c>
      <c r="J1332" t="s">
        <v>130</v>
      </c>
      <c r="K1332" t="s">
        <v>131</v>
      </c>
      <c r="L1332" t="s">
        <v>3965</v>
      </c>
      <c r="M1332" t="s">
        <v>3966</v>
      </c>
      <c r="N1332">
        <v>2.2369444440000001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117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261.72250000000003</v>
      </c>
    </row>
    <row r="1333" spans="1:26" x14ac:dyDescent="0.3">
      <c r="A1333">
        <v>2666973</v>
      </c>
      <c r="B1333">
        <v>1</v>
      </c>
      <c r="C1333" t="s">
        <v>77</v>
      </c>
      <c r="D1333" t="s">
        <v>108</v>
      </c>
      <c r="E1333" t="s">
        <v>134</v>
      </c>
      <c r="F1333" t="s">
        <v>3967</v>
      </c>
      <c r="G1333" t="s">
        <v>162</v>
      </c>
      <c r="H1333" t="s">
        <v>46</v>
      </c>
      <c r="I1333" t="s">
        <v>129</v>
      </c>
      <c r="J1333" t="s">
        <v>130</v>
      </c>
      <c r="K1333" t="s">
        <v>131</v>
      </c>
      <c r="L1333" t="s">
        <v>3968</v>
      </c>
      <c r="M1333" t="s">
        <v>3969</v>
      </c>
      <c r="N1333">
        <v>2.514444444</v>
      </c>
      <c r="O1333">
        <v>0</v>
      </c>
      <c r="P1333">
        <v>0</v>
      </c>
      <c r="Q1333">
        <v>0</v>
      </c>
      <c r="R1333">
        <v>232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583.35111099999995</v>
      </c>
      <c r="Y1333">
        <v>0</v>
      </c>
      <c r="Z1333">
        <v>0</v>
      </c>
    </row>
    <row r="1334" spans="1:26" x14ac:dyDescent="0.3">
      <c r="A1334">
        <v>2666993</v>
      </c>
      <c r="B1334">
        <v>1</v>
      </c>
      <c r="C1334" t="s">
        <v>76</v>
      </c>
      <c r="D1334" t="s">
        <v>93</v>
      </c>
      <c r="E1334" t="s">
        <v>152</v>
      </c>
      <c r="F1334" t="s">
        <v>3970</v>
      </c>
      <c r="G1334" t="s">
        <v>306</v>
      </c>
      <c r="H1334" t="s">
        <v>47</v>
      </c>
      <c r="I1334" t="s">
        <v>129</v>
      </c>
      <c r="J1334" t="s">
        <v>130</v>
      </c>
      <c r="K1334" t="s">
        <v>131</v>
      </c>
      <c r="L1334" t="s">
        <v>3971</v>
      </c>
      <c r="M1334" t="s">
        <v>3972</v>
      </c>
      <c r="N1334">
        <v>0.56666666600000004</v>
      </c>
      <c r="O1334">
        <v>30</v>
      </c>
      <c r="P1334">
        <v>3964</v>
      </c>
      <c r="Q1334">
        <v>0</v>
      </c>
      <c r="R1334">
        <v>0</v>
      </c>
      <c r="S1334">
        <v>0</v>
      </c>
      <c r="T1334">
        <v>0</v>
      </c>
      <c r="U1334">
        <v>17</v>
      </c>
      <c r="V1334">
        <v>2246.2666640000002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2666980</v>
      </c>
      <c r="B1335">
        <v>1</v>
      </c>
      <c r="C1335" t="s">
        <v>76</v>
      </c>
      <c r="D1335" t="s">
        <v>100</v>
      </c>
      <c r="E1335" t="s">
        <v>210</v>
      </c>
      <c r="F1335" t="s">
        <v>3973</v>
      </c>
      <c r="G1335" t="s">
        <v>627</v>
      </c>
      <c r="H1335" t="s">
        <v>46</v>
      </c>
      <c r="I1335" t="s">
        <v>129</v>
      </c>
      <c r="J1335" t="s">
        <v>130</v>
      </c>
      <c r="K1335" t="s">
        <v>131</v>
      </c>
      <c r="L1335" t="s">
        <v>3974</v>
      </c>
      <c r="M1335" t="s">
        <v>3975</v>
      </c>
      <c r="N1335">
        <v>2.1469444439999998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2.146944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2666987</v>
      </c>
      <c r="B1336">
        <v>1</v>
      </c>
      <c r="C1336" t="s">
        <v>76</v>
      </c>
      <c r="D1336" t="s">
        <v>78</v>
      </c>
      <c r="E1336" t="s">
        <v>126</v>
      </c>
      <c r="F1336" t="s">
        <v>3913</v>
      </c>
      <c r="G1336" t="s">
        <v>567</v>
      </c>
      <c r="H1336" t="s">
        <v>47</v>
      </c>
      <c r="I1336" t="s">
        <v>129</v>
      </c>
      <c r="J1336" t="s">
        <v>130</v>
      </c>
      <c r="K1336" t="s">
        <v>131</v>
      </c>
      <c r="L1336" t="s">
        <v>3976</v>
      </c>
      <c r="M1336" t="s">
        <v>3977</v>
      </c>
      <c r="N1336">
        <v>0.113055555</v>
      </c>
      <c r="O1336">
        <v>0</v>
      </c>
      <c r="P1336">
        <v>1587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179.41916599999999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2666990</v>
      </c>
      <c r="B1337">
        <v>1</v>
      </c>
      <c r="C1337" t="s">
        <v>76</v>
      </c>
      <c r="D1337" t="s">
        <v>106</v>
      </c>
      <c r="E1337" t="s">
        <v>126</v>
      </c>
      <c r="F1337" t="s">
        <v>3978</v>
      </c>
      <c r="G1337" t="s">
        <v>140</v>
      </c>
      <c r="H1337" t="s">
        <v>47</v>
      </c>
      <c r="I1337" t="s">
        <v>129</v>
      </c>
      <c r="J1337" t="s">
        <v>130</v>
      </c>
      <c r="K1337" t="s">
        <v>141</v>
      </c>
      <c r="L1337" t="s">
        <v>3979</v>
      </c>
      <c r="M1337" t="s">
        <v>3980</v>
      </c>
      <c r="N1337">
        <v>4.7155555549999999</v>
      </c>
      <c r="O1337">
        <v>3</v>
      </c>
      <c r="P1337">
        <v>15301</v>
      </c>
      <c r="Q1337">
        <v>0</v>
      </c>
      <c r="R1337">
        <v>0</v>
      </c>
      <c r="S1337">
        <v>0</v>
      </c>
      <c r="T1337">
        <v>0</v>
      </c>
      <c r="U1337">
        <v>14.146667000000001</v>
      </c>
      <c r="V1337">
        <v>72152.715547</v>
      </c>
      <c r="W1337">
        <v>0</v>
      </c>
      <c r="X1337">
        <v>0</v>
      </c>
      <c r="Y1337">
        <v>0</v>
      </c>
      <c r="Z1337">
        <v>0</v>
      </c>
    </row>
    <row r="1338" spans="1:26" x14ac:dyDescent="0.3">
      <c r="A1338">
        <v>2666992</v>
      </c>
      <c r="B1338">
        <v>1</v>
      </c>
      <c r="C1338" t="s">
        <v>77</v>
      </c>
      <c r="D1338" t="s">
        <v>115</v>
      </c>
      <c r="E1338" t="s">
        <v>144</v>
      </c>
      <c r="F1338" t="s">
        <v>3981</v>
      </c>
      <c r="G1338" t="s">
        <v>136</v>
      </c>
      <c r="H1338" t="s">
        <v>46</v>
      </c>
      <c r="I1338" t="s">
        <v>129</v>
      </c>
      <c r="J1338" t="s">
        <v>130</v>
      </c>
      <c r="K1338" t="s">
        <v>131</v>
      </c>
      <c r="L1338" t="s">
        <v>3982</v>
      </c>
      <c r="M1338" t="s">
        <v>3983</v>
      </c>
      <c r="N1338">
        <v>6.051111111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7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42.357778000000003</v>
      </c>
    </row>
    <row r="1339" spans="1:26" x14ac:dyDescent="0.3">
      <c r="A1339">
        <v>2666986</v>
      </c>
      <c r="B1339">
        <v>1</v>
      </c>
      <c r="C1339" t="s">
        <v>76</v>
      </c>
      <c r="D1339" t="s">
        <v>104</v>
      </c>
      <c r="E1339" t="s">
        <v>156</v>
      </c>
      <c r="F1339" t="s">
        <v>3984</v>
      </c>
      <c r="G1339" t="s">
        <v>140</v>
      </c>
      <c r="H1339" t="s">
        <v>47</v>
      </c>
      <c r="I1339" t="s">
        <v>129</v>
      </c>
      <c r="J1339" t="s">
        <v>130</v>
      </c>
      <c r="K1339" t="s">
        <v>141</v>
      </c>
      <c r="L1339" t="s">
        <v>3985</v>
      </c>
      <c r="M1339" t="s">
        <v>3986</v>
      </c>
      <c r="N1339">
        <v>3.7027777770000001</v>
      </c>
      <c r="O1339">
        <v>0</v>
      </c>
      <c r="P1339">
        <v>0</v>
      </c>
      <c r="Q1339">
        <v>1</v>
      </c>
      <c r="R1339">
        <v>484</v>
      </c>
      <c r="S1339">
        <v>0</v>
      </c>
      <c r="T1339">
        <v>0</v>
      </c>
      <c r="U1339">
        <v>0</v>
      </c>
      <c r="V1339">
        <v>0</v>
      </c>
      <c r="W1339">
        <v>3.7027779999999999</v>
      </c>
      <c r="X1339">
        <v>1792.144444</v>
      </c>
      <c r="Y1339">
        <v>0</v>
      </c>
      <c r="Z1339">
        <v>0</v>
      </c>
    </row>
    <row r="1340" spans="1:26" x14ac:dyDescent="0.3">
      <c r="A1340">
        <v>2666999</v>
      </c>
      <c r="B1340">
        <v>1</v>
      </c>
      <c r="C1340" t="s">
        <v>76</v>
      </c>
      <c r="D1340" t="s">
        <v>97</v>
      </c>
      <c r="E1340" t="s">
        <v>126</v>
      </c>
      <c r="F1340" t="s">
        <v>3987</v>
      </c>
      <c r="G1340" t="s">
        <v>169</v>
      </c>
      <c r="H1340" t="s">
        <v>47</v>
      </c>
      <c r="I1340" t="s">
        <v>129</v>
      </c>
      <c r="J1340" t="s">
        <v>130</v>
      </c>
      <c r="K1340" t="s">
        <v>131</v>
      </c>
      <c r="L1340" t="s">
        <v>3988</v>
      </c>
      <c r="M1340" t="s">
        <v>3989</v>
      </c>
      <c r="N1340">
        <v>0.236944444</v>
      </c>
      <c r="O1340">
        <v>2</v>
      </c>
      <c r="P1340">
        <v>3336</v>
      </c>
      <c r="Q1340">
        <v>0</v>
      </c>
      <c r="R1340">
        <v>0</v>
      </c>
      <c r="S1340">
        <v>0</v>
      </c>
      <c r="T1340">
        <v>0</v>
      </c>
      <c r="U1340">
        <v>0.473889</v>
      </c>
      <c r="V1340">
        <v>790.44666500000005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2667013</v>
      </c>
      <c r="B1341">
        <v>1</v>
      </c>
      <c r="C1341" t="s">
        <v>77</v>
      </c>
      <c r="D1341" t="s">
        <v>111</v>
      </c>
      <c r="E1341" t="s">
        <v>126</v>
      </c>
      <c r="F1341" t="s">
        <v>3990</v>
      </c>
      <c r="G1341" t="s">
        <v>128</v>
      </c>
      <c r="H1341" t="s">
        <v>47</v>
      </c>
      <c r="I1341" t="s">
        <v>129</v>
      </c>
      <c r="J1341" t="s">
        <v>130</v>
      </c>
      <c r="K1341" t="s">
        <v>131</v>
      </c>
      <c r="L1341" t="s">
        <v>3991</v>
      </c>
      <c r="M1341" t="s">
        <v>3992</v>
      </c>
      <c r="N1341">
        <v>2.795555555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83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232.03111100000001</v>
      </c>
    </row>
    <row r="1342" spans="1:26" x14ac:dyDescent="0.3">
      <c r="A1342">
        <v>2667012</v>
      </c>
      <c r="B1342">
        <v>1</v>
      </c>
      <c r="C1342" t="s">
        <v>77</v>
      </c>
      <c r="D1342" t="s">
        <v>112</v>
      </c>
      <c r="E1342" t="s">
        <v>156</v>
      </c>
      <c r="F1342" t="s">
        <v>3993</v>
      </c>
      <c r="G1342" t="s">
        <v>169</v>
      </c>
      <c r="H1342" t="s">
        <v>47</v>
      </c>
      <c r="I1342" t="s">
        <v>129</v>
      </c>
      <c r="J1342" t="s">
        <v>130</v>
      </c>
      <c r="K1342" t="s">
        <v>131</v>
      </c>
      <c r="L1342" t="s">
        <v>3994</v>
      </c>
      <c r="M1342" t="s">
        <v>3995</v>
      </c>
      <c r="N1342">
        <v>0.109166666</v>
      </c>
      <c r="O1342">
        <v>0</v>
      </c>
      <c r="P1342">
        <v>0</v>
      </c>
      <c r="Q1342">
        <v>0</v>
      </c>
      <c r="R1342">
        <v>0</v>
      </c>
      <c r="S1342">
        <v>11</v>
      </c>
      <c r="T1342">
        <v>433</v>
      </c>
      <c r="U1342">
        <v>0</v>
      </c>
      <c r="V1342">
        <v>0</v>
      </c>
      <c r="W1342">
        <v>0</v>
      </c>
      <c r="X1342">
        <v>0</v>
      </c>
      <c r="Y1342">
        <v>1.200833</v>
      </c>
      <c r="Z1342">
        <v>47.269165999999998</v>
      </c>
    </row>
    <row r="1343" spans="1:26" x14ac:dyDescent="0.3">
      <c r="A1343">
        <v>2667027</v>
      </c>
      <c r="B1343">
        <v>1</v>
      </c>
      <c r="C1343" t="s">
        <v>76</v>
      </c>
      <c r="D1343" t="s">
        <v>91</v>
      </c>
      <c r="E1343" t="s">
        <v>325</v>
      </c>
      <c r="F1343" t="s">
        <v>3996</v>
      </c>
      <c r="G1343" t="s">
        <v>169</v>
      </c>
      <c r="H1343" t="s">
        <v>47</v>
      </c>
      <c r="I1343" t="s">
        <v>247</v>
      </c>
      <c r="J1343" t="s">
        <v>130</v>
      </c>
      <c r="K1343" t="s">
        <v>131</v>
      </c>
      <c r="L1343" t="s">
        <v>3997</v>
      </c>
      <c r="M1343" t="s">
        <v>3998</v>
      </c>
      <c r="N1343">
        <v>4.9444443999999997E-2</v>
      </c>
      <c r="O1343">
        <v>10</v>
      </c>
      <c r="P1343">
        <v>10709</v>
      </c>
      <c r="Q1343">
        <v>0</v>
      </c>
      <c r="R1343">
        <v>0</v>
      </c>
      <c r="S1343">
        <v>0</v>
      </c>
      <c r="T1343">
        <v>0</v>
      </c>
      <c r="U1343">
        <v>0.49444399999999999</v>
      </c>
      <c r="V1343">
        <v>529.50055099999997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2666728</v>
      </c>
      <c r="B1344">
        <v>2</v>
      </c>
      <c r="C1344" t="s">
        <v>76</v>
      </c>
      <c r="D1344" t="s">
        <v>89</v>
      </c>
      <c r="E1344" t="s">
        <v>134</v>
      </c>
      <c r="F1344" t="s">
        <v>3999</v>
      </c>
      <c r="G1344" t="s">
        <v>406</v>
      </c>
      <c r="H1344" t="s">
        <v>46</v>
      </c>
      <c r="I1344" t="s">
        <v>129</v>
      </c>
      <c r="J1344" t="s">
        <v>130</v>
      </c>
      <c r="K1344" t="s">
        <v>131</v>
      </c>
      <c r="L1344" t="s">
        <v>3675</v>
      </c>
      <c r="M1344" t="s">
        <v>4000</v>
      </c>
      <c r="N1344">
        <v>1.039722222</v>
      </c>
      <c r="O1344">
        <v>0</v>
      </c>
      <c r="P1344">
        <v>20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20.794443999999999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2667017</v>
      </c>
      <c r="B1345">
        <v>1</v>
      </c>
      <c r="C1345" t="s">
        <v>76</v>
      </c>
      <c r="D1345" t="s">
        <v>106</v>
      </c>
      <c r="E1345" t="s">
        <v>134</v>
      </c>
      <c r="F1345" t="s">
        <v>4001</v>
      </c>
      <c r="G1345" t="s">
        <v>260</v>
      </c>
      <c r="H1345" t="s">
        <v>46</v>
      </c>
      <c r="I1345" t="s">
        <v>129</v>
      </c>
      <c r="J1345" t="s">
        <v>130</v>
      </c>
      <c r="K1345" t="s">
        <v>141</v>
      </c>
      <c r="L1345" t="s">
        <v>4002</v>
      </c>
      <c r="M1345" t="s">
        <v>4003</v>
      </c>
      <c r="N1345">
        <v>2.6430555550000001</v>
      </c>
      <c r="O1345">
        <v>0</v>
      </c>
      <c r="P1345">
        <v>576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1522.4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2667040</v>
      </c>
      <c r="B1346">
        <v>1</v>
      </c>
      <c r="C1346" t="s">
        <v>77</v>
      </c>
      <c r="D1346" t="s">
        <v>109</v>
      </c>
      <c r="E1346" t="s">
        <v>172</v>
      </c>
      <c r="F1346" t="s">
        <v>4004</v>
      </c>
      <c r="G1346" t="s">
        <v>146</v>
      </c>
      <c r="H1346" t="s">
        <v>46</v>
      </c>
      <c r="I1346" t="s">
        <v>129</v>
      </c>
      <c r="J1346" t="s">
        <v>130</v>
      </c>
      <c r="K1346" t="s">
        <v>131</v>
      </c>
      <c r="L1346" t="s">
        <v>4005</v>
      </c>
      <c r="M1346" t="s">
        <v>4006</v>
      </c>
      <c r="N1346">
        <v>0.90833333299999997</v>
      </c>
      <c r="O1346">
        <v>0</v>
      </c>
      <c r="P1346">
        <v>131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118.99166700000001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2667033</v>
      </c>
      <c r="B1347">
        <v>1</v>
      </c>
      <c r="C1347" t="s">
        <v>77</v>
      </c>
      <c r="D1347" t="s">
        <v>124</v>
      </c>
      <c r="E1347" t="s">
        <v>156</v>
      </c>
      <c r="F1347" t="s">
        <v>4007</v>
      </c>
      <c r="G1347" t="s">
        <v>169</v>
      </c>
      <c r="H1347" t="s">
        <v>47</v>
      </c>
      <c r="I1347" t="s">
        <v>129</v>
      </c>
      <c r="J1347" t="s">
        <v>130</v>
      </c>
      <c r="K1347" t="s">
        <v>131</v>
      </c>
      <c r="L1347" t="s">
        <v>4008</v>
      </c>
      <c r="M1347" t="s">
        <v>4009</v>
      </c>
      <c r="N1347">
        <v>8.8888887999999999E-2</v>
      </c>
      <c r="O1347">
        <v>0</v>
      </c>
      <c r="P1347">
        <v>339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30.133333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2667037</v>
      </c>
      <c r="B1348">
        <v>1</v>
      </c>
      <c r="C1348" t="s">
        <v>76</v>
      </c>
      <c r="D1348" t="s">
        <v>104</v>
      </c>
      <c r="E1348" t="s">
        <v>210</v>
      </c>
      <c r="F1348" t="s">
        <v>4010</v>
      </c>
      <c r="G1348" t="s">
        <v>290</v>
      </c>
      <c r="H1348" t="s">
        <v>46</v>
      </c>
      <c r="I1348" t="s">
        <v>129</v>
      </c>
      <c r="J1348" t="s">
        <v>130</v>
      </c>
      <c r="K1348" t="s">
        <v>131</v>
      </c>
      <c r="L1348" t="s">
        <v>4011</v>
      </c>
      <c r="M1348" t="s">
        <v>4012</v>
      </c>
      <c r="N1348">
        <v>4.483333333</v>
      </c>
      <c r="O1348">
        <v>0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4.483333</v>
      </c>
      <c r="Y1348">
        <v>0</v>
      </c>
      <c r="Z1348">
        <v>0</v>
      </c>
    </row>
    <row r="1349" spans="1:26" x14ac:dyDescent="0.3">
      <c r="A1349">
        <v>2667039</v>
      </c>
      <c r="B1349">
        <v>1</v>
      </c>
      <c r="C1349" t="s">
        <v>76</v>
      </c>
      <c r="D1349" t="s">
        <v>99</v>
      </c>
      <c r="E1349" t="s">
        <v>156</v>
      </c>
      <c r="F1349" t="s">
        <v>4013</v>
      </c>
      <c r="G1349" t="s">
        <v>128</v>
      </c>
      <c r="H1349" t="s">
        <v>47</v>
      </c>
      <c r="I1349" t="s">
        <v>129</v>
      </c>
      <c r="J1349" t="s">
        <v>130</v>
      </c>
      <c r="K1349" t="s">
        <v>131</v>
      </c>
      <c r="L1349" t="s">
        <v>4014</v>
      </c>
      <c r="M1349" t="s">
        <v>4015</v>
      </c>
      <c r="N1349">
        <v>0.877222222</v>
      </c>
      <c r="O1349">
        <v>9</v>
      </c>
      <c r="P1349">
        <v>7</v>
      </c>
      <c r="Q1349">
        <v>0</v>
      </c>
      <c r="R1349">
        <v>0</v>
      </c>
      <c r="S1349">
        <v>0</v>
      </c>
      <c r="T1349">
        <v>0</v>
      </c>
      <c r="U1349">
        <v>7.8949999999999996</v>
      </c>
      <c r="V1349">
        <v>6.1405560000000001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2667041</v>
      </c>
      <c r="B1350">
        <v>1</v>
      </c>
      <c r="C1350" t="s">
        <v>76</v>
      </c>
      <c r="D1350" t="s">
        <v>87</v>
      </c>
      <c r="E1350" t="s">
        <v>210</v>
      </c>
      <c r="F1350" t="s">
        <v>4016</v>
      </c>
      <c r="G1350" t="s">
        <v>290</v>
      </c>
      <c r="H1350" t="s">
        <v>46</v>
      </c>
      <c r="I1350" t="s">
        <v>129</v>
      </c>
      <c r="J1350" t="s">
        <v>130</v>
      </c>
      <c r="K1350" t="s">
        <v>131</v>
      </c>
      <c r="L1350" t="s">
        <v>4017</v>
      </c>
      <c r="M1350" t="s">
        <v>4018</v>
      </c>
      <c r="N1350">
        <v>0.65944444400000002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0.65944400000000003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2667046</v>
      </c>
      <c r="B1351">
        <v>1</v>
      </c>
      <c r="C1351" t="s">
        <v>76</v>
      </c>
      <c r="D1351" t="s">
        <v>91</v>
      </c>
      <c r="E1351" t="s">
        <v>126</v>
      </c>
      <c r="F1351" t="s">
        <v>4019</v>
      </c>
      <c r="G1351" t="s">
        <v>158</v>
      </c>
      <c r="H1351" t="s">
        <v>47</v>
      </c>
      <c r="I1351" t="s">
        <v>129</v>
      </c>
      <c r="J1351" t="s">
        <v>130</v>
      </c>
      <c r="K1351" t="s">
        <v>131</v>
      </c>
      <c r="L1351" t="s">
        <v>4020</v>
      </c>
      <c r="M1351" t="s">
        <v>4021</v>
      </c>
      <c r="N1351">
        <v>0.55916666599999998</v>
      </c>
      <c r="O1351">
        <v>4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2.2366670000000002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2667044</v>
      </c>
      <c r="B1352">
        <v>1</v>
      </c>
      <c r="C1352" t="s">
        <v>77</v>
      </c>
      <c r="D1352" t="s">
        <v>117</v>
      </c>
      <c r="E1352" t="s">
        <v>156</v>
      </c>
      <c r="F1352" t="s">
        <v>2300</v>
      </c>
      <c r="G1352" t="s">
        <v>169</v>
      </c>
      <c r="H1352" t="s">
        <v>47</v>
      </c>
      <c r="I1352" t="s">
        <v>247</v>
      </c>
      <c r="J1352" t="s">
        <v>130</v>
      </c>
      <c r="K1352" t="s">
        <v>131</v>
      </c>
      <c r="L1352" t="s">
        <v>4022</v>
      </c>
      <c r="M1352" t="s">
        <v>4023</v>
      </c>
      <c r="N1352">
        <v>2.7777769999999999E-3</v>
      </c>
      <c r="O1352">
        <v>0</v>
      </c>
      <c r="P1352">
        <v>0</v>
      </c>
      <c r="Q1352">
        <v>0</v>
      </c>
      <c r="R1352">
        <v>0</v>
      </c>
      <c r="S1352">
        <v>2</v>
      </c>
      <c r="T1352">
        <v>461</v>
      </c>
      <c r="U1352">
        <v>0</v>
      </c>
      <c r="V1352">
        <v>0</v>
      </c>
      <c r="W1352">
        <v>0</v>
      </c>
      <c r="X1352">
        <v>0</v>
      </c>
      <c r="Y1352">
        <v>5.5560000000000002E-3</v>
      </c>
      <c r="Z1352">
        <v>1.2805550000000001</v>
      </c>
    </row>
    <row r="1353" spans="1:26" x14ac:dyDescent="0.3">
      <c r="A1353">
        <v>2667055</v>
      </c>
      <c r="B1353">
        <v>1</v>
      </c>
      <c r="C1353" t="s">
        <v>76</v>
      </c>
      <c r="D1353" t="s">
        <v>89</v>
      </c>
      <c r="E1353" t="s">
        <v>144</v>
      </c>
      <c r="F1353" t="s">
        <v>4024</v>
      </c>
      <c r="G1353" t="s">
        <v>406</v>
      </c>
      <c r="H1353" t="s">
        <v>46</v>
      </c>
      <c r="I1353" t="s">
        <v>129</v>
      </c>
      <c r="J1353" t="s">
        <v>130</v>
      </c>
      <c r="K1353" t="s">
        <v>131</v>
      </c>
      <c r="L1353" t="s">
        <v>4025</v>
      </c>
      <c r="M1353" t="s">
        <v>3983</v>
      </c>
      <c r="N1353">
        <v>4.9858333330000004</v>
      </c>
      <c r="O1353">
        <v>0</v>
      </c>
      <c r="P1353">
        <v>54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269.23500000000001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2667065</v>
      </c>
      <c r="B1354">
        <v>1</v>
      </c>
      <c r="C1354" t="s">
        <v>76</v>
      </c>
      <c r="D1354" t="s">
        <v>90</v>
      </c>
      <c r="E1354" t="s">
        <v>126</v>
      </c>
      <c r="F1354" t="s">
        <v>4026</v>
      </c>
      <c r="G1354" t="s">
        <v>128</v>
      </c>
      <c r="H1354" t="s">
        <v>47</v>
      </c>
      <c r="I1354" t="s">
        <v>129</v>
      </c>
      <c r="J1354" t="s">
        <v>130</v>
      </c>
      <c r="K1354" t="s">
        <v>131</v>
      </c>
      <c r="L1354" t="s">
        <v>4027</v>
      </c>
      <c r="M1354" t="s">
        <v>4028</v>
      </c>
      <c r="N1354">
        <v>2.3144444439999998</v>
      </c>
      <c r="O1354">
        <v>4</v>
      </c>
      <c r="P1354">
        <v>111</v>
      </c>
      <c r="Q1354">
        <v>0</v>
      </c>
      <c r="R1354">
        <v>0</v>
      </c>
      <c r="S1354">
        <v>0</v>
      </c>
      <c r="T1354">
        <v>19</v>
      </c>
      <c r="U1354">
        <v>9.2577780000000001</v>
      </c>
      <c r="V1354">
        <v>256.90333299999998</v>
      </c>
      <c r="W1354">
        <v>0</v>
      </c>
      <c r="X1354">
        <v>0</v>
      </c>
      <c r="Y1354">
        <v>0</v>
      </c>
      <c r="Z1354">
        <v>43.974443999999998</v>
      </c>
    </row>
    <row r="1355" spans="1:26" x14ac:dyDescent="0.3">
      <c r="A1355">
        <v>2667040</v>
      </c>
      <c r="B1355">
        <v>2</v>
      </c>
      <c r="C1355" t="s">
        <v>77</v>
      </c>
      <c r="D1355" t="s">
        <v>109</v>
      </c>
      <c r="E1355" t="s">
        <v>126</v>
      </c>
      <c r="F1355" t="s">
        <v>4029</v>
      </c>
      <c r="G1355" t="s">
        <v>146</v>
      </c>
      <c r="H1355" t="s">
        <v>47</v>
      </c>
      <c r="I1355" t="s">
        <v>129</v>
      </c>
      <c r="J1355" t="s">
        <v>130</v>
      </c>
      <c r="K1355" t="s">
        <v>131</v>
      </c>
      <c r="L1355" t="s">
        <v>4006</v>
      </c>
      <c r="M1355" t="s">
        <v>4030</v>
      </c>
      <c r="N1355">
        <v>1.3105555550000001</v>
      </c>
      <c r="O1355">
        <v>0</v>
      </c>
      <c r="P1355">
        <v>447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585.81833300000005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2667081</v>
      </c>
      <c r="B1356">
        <v>1</v>
      </c>
      <c r="C1356" t="s">
        <v>77</v>
      </c>
      <c r="D1356" t="s">
        <v>123</v>
      </c>
      <c r="E1356" t="s">
        <v>210</v>
      </c>
      <c r="F1356" t="s">
        <v>4031</v>
      </c>
      <c r="G1356" t="s">
        <v>290</v>
      </c>
      <c r="H1356" t="s">
        <v>46</v>
      </c>
      <c r="I1356" t="s">
        <v>129</v>
      </c>
      <c r="J1356" t="s">
        <v>130</v>
      </c>
      <c r="K1356" t="s">
        <v>131</v>
      </c>
      <c r="L1356" t="s">
        <v>4032</v>
      </c>
      <c r="M1356" t="s">
        <v>4033</v>
      </c>
      <c r="N1356">
        <v>3.954722222</v>
      </c>
      <c r="O1356">
        <v>0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7.9094439999999997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2667083</v>
      </c>
      <c r="B1357">
        <v>1</v>
      </c>
      <c r="C1357" t="s">
        <v>76</v>
      </c>
      <c r="D1357" t="s">
        <v>93</v>
      </c>
      <c r="E1357" t="s">
        <v>210</v>
      </c>
      <c r="F1357" t="s">
        <v>4034</v>
      </c>
      <c r="G1357" t="s">
        <v>212</v>
      </c>
      <c r="H1357" t="s">
        <v>46</v>
      </c>
      <c r="I1357" t="s">
        <v>129</v>
      </c>
      <c r="J1357" t="s">
        <v>130</v>
      </c>
      <c r="K1357" t="s">
        <v>131</v>
      </c>
      <c r="L1357" t="s">
        <v>4035</v>
      </c>
      <c r="M1357" t="s">
        <v>4036</v>
      </c>
      <c r="N1357">
        <v>3.2230555550000002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3.2230560000000001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2667084</v>
      </c>
      <c r="B1358">
        <v>1</v>
      </c>
      <c r="C1358" t="s">
        <v>76</v>
      </c>
      <c r="D1358" t="s">
        <v>97</v>
      </c>
      <c r="E1358" t="s">
        <v>156</v>
      </c>
      <c r="F1358" t="s">
        <v>4037</v>
      </c>
      <c r="G1358" t="s">
        <v>169</v>
      </c>
      <c r="H1358" t="s">
        <v>47</v>
      </c>
      <c r="I1358" t="s">
        <v>129</v>
      </c>
      <c r="J1358" t="s">
        <v>130</v>
      </c>
      <c r="K1358" t="s">
        <v>131</v>
      </c>
      <c r="L1358" t="s">
        <v>4038</v>
      </c>
      <c r="M1358" t="s">
        <v>4039</v>
      </c>
      <c r="N1358">
        <v>0.43333333299999999</v>
      </c>
      <c r="O1358">
        <v>94</v>
      </c>
      <c r="P1358">
        <v>217</v>
      </c>
      <c r="Q1358">
        <v>0</v>
      </c>
      <c r="R1358">
        <v>0</v>
      </c>
      <c r="S1358">
        <v>0</v>
      </c>
      <c r="T1358">
        <v>0</v>
      </c>
      <c r="U1358">
        <v>40.733333000000002</v>
      </c>
      <c r="V1358">
        <v>94.033332999999999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2667879</v>
      </c>
      <c r="B1359">
        <v>1</v>
      </c>
      <c r="C1359" t="s">
        <v>77</v>
      </c>
      <c r="D1359" t="s">
        <v>113</v>
      </c>
      <c r="E1359" t="s">
        <v>134</v>
      </c>
      <c r="F1359" t="s">
        <v>4040</v>
      </c>
      <c r="G1359" t="s">
        <v>146</v>
      </c>
      <c r="H1359" t="s">
        <v>46</v>
      </c>
      <c r="I1359" t="s">
        <v>129</v>
      </c>
      <c r="J1359" t="s">
        <v>130</v>
      </c>
      <c r="K1359" t="s">
        <v>131</v>
      </c>
      <c r="L1359" t="s">
        <v>4041</v>
      </c>
      <c r="M1359" t="s">
        <v>4042</v>
      </c>
      <c r="N1359">
        <v>6.5833332999999994E-2</v>
      </c>
      <c r="O1359">
        <v>0</v>
      </c>
      <c r="P1359">
        <v>0</v>
      </c>
      <c r="Q1359">
        <v>0</v>
      </c>
      <c r="R1359">
        <v>4</v>
      </c>
      <c r="S1359">
        <v>0</v>
      </c>
      <c r="T1359">
        <v>35</v>
      </c>
      <c r="U1359">
        <v>0</v>
      </c>
      <c r="V1359">
        <v>0</v>
      </c>
      <c r="W1359">
        <v>0</v>
      </c>
      <c r="X1359">
        <v>0.26333299999999998</v>
      </c>
      <c r="Y1359">
        <v>0</v>
      </c>
      <c r="Z1359">
        <v>2.3041670000000001</v>
      </c>
    </row>
    <row r="1360" spans="1:26" x14ac:dyDescent="0.3">
      <c r="A1360">
        <v>2667088</v>
      </c>
      <c r="B1360">
        <v>1</v>
      </c>
      <c r="C1360" t="s">
        <v>76</v>
      </c>
      <c r="D1360" t="s">
        <v>91</v>
      </c>
      <c r="E1360" t="s">
        <v>156</v>
      </c>
      <c r="F1360" t="s">
        <v>4043</v>
      </c>
      <c r="G1360" t="s">
        <v>128</v>
      </c>
      <c r="H1360" t="s">
        <v>47</v>
      </c>
      <c r="I1360" t="s">
        <v>129</v>
      </c>
      <c r="J1360" t="s">
        <v>130</v>
      </c>
      <c r="K1360" t="s">
        <v>131</v>
      </c>
      <c r="L1360" t="s">
        <v>4044</v>
      </c>
      <c r="M1360" t="s">
        <v>4045</v>
      </c>
      <c r="N1360">
        <v>0.92749999999999999</v>
      </c>
      <c r="O1360">
        <v>3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2.7825000000000002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2667094</v>
      </c>
      <c r="B1361">
        <v>1</v>
      </c>
      <c r="C1361" t="s">
        <v>77</v>
      </c>
      <c r="D1361" t="s">
        <v>124</v>
      </c>
      <c r="E1361" t="s">
        <v>210</v>
      </c>
      <c r="F1361" t="s">
        <v>4046</v>
      </c>
      <c r="G1361" t="s">
        <v>627</v>
      </c>
      <c r="H1361" t="s">
        <v>46</v>
      </c>
      <c r="I1361" t="s">
        <v>129</v>
      </c>
      <c r="J1361" t="s">
        <v>130</v>
      </c>
      <c r="K1361" t="s">
        <v>131</v>
      </c>
      <c r="L1361" t="s">
        <v>4047</v>
      </c>
      <c r="M1361" t="s">
        <v>4048</v>
      </c>
      <c r="N1361">
        <v>1.6488888880000001</v>
      </c>
      <c r="O1361">
        <v>0</v>
      </c>
      <c r="P1361">
        <v>10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16.488889</v>
      </c>
      <c r="W1361">
        <v>0</v>
      </c>
      <c r="X1361">
        <v>0</v>
      </c>
      <c r="Y1361">
        <v>0</v>
      </c>
      <c r="Z1361">
        <v>0</v>
      </c>
    </row>
    <row r="1362" spans="1:26" x14ac:dyDescent="0.3">
      <c r="A1362">
        <v>2667097</v>
      </c>
      <c r="B1362">
        <v>1</v>
      </c>
      <c r="C1362" t="s">
        <v>77</v>
      </c>
      <c r="D1362" t="s">
        <v>110</v>
      </c>
      <c r="E1362" t="s">
        <v>210</v>
      </c>
      <c r="F1362" t="s">
        <v>4049</v>
      </c>
      <c r="G1362" t="s">
        <v>290</v>
      </c>
      <c r="H1362" t="s">
        <v>46</v>
      </c>
      <c r="I1362" t="s">
        <v>129</v>
      </c>
      <c r="J1362" t="s">
        <v>130</v>
      </c>
      <c r="K1362" t="s">
        <v>131</v>
      </c>
      <c r="L1362" t="s">
        <v>4047</v>
      </c>
      <c r="M1362" t="s">
        <v>4050</v>
      </c>
      <c r="N1362">
        <v>2.6019444439999999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2.601944</v>
      </c>
    </row>
    <row r="1363" spans="1:26" x14ac:dyDescent="0.3">
      <c r="A1363">
        <v>2667096</v>
      </c>
      <c r="B1363">
        <v>1</v>
      </c>
      <c r="C1363" t="s">
        <v>76</v>
      </c>
      <c r="D1363" t="s">
        <v>83</v>
      </c>
      <c r="E1363" t="s">
        <v>152</v>
      </c>
      <c r="F1363" t="s">
        <v>4051</v>
      </c>
      <c r="G1363" t="s">
        <v>169</v>
      </c>
      <c r="H1363" t="s">
        <v>47</v>
      </c>
      <c r="I1363" t="s">
        <v>129</v>
      </c>
      <c r="J1363" t="s">
        <v>130</v>
      </c>
      <c r="K1363" t="s">
        <v>131</v>
      </c>
      <c r="L1363" t="s">
        <v>4052</v>
      </c>
      <c r="M1363" t="s">
        <v>4053</v>
      </c>
      <c r="N1363">
        <v>0.25333333299999999</v>
      </c>
      <c r="O1363">
        <v>9</v>
      </c>
      <c r="P1363">
        <v>2153</v>
      </c>
      <c r="Q1363">
        <v>0</v>
      </c>
      <c r="R1363">
        <v>0</v>
      </c>
      <c r="S1363">
        <v>0</v>
      </c>
      <c r="T1363">
        <v>0</v>
      </c>
      <c r="U1363">
        <v>2.2799999999999998</v>
      </c>
      <c r="V1363">
        <v>545.42666599999995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2667098</v>
      </c>
      <c r="B1364">
        <v>1</v>
      </c>
      <c r="C1364" t="s">
        <v>76</v>
      </c>
      <c r="D1364" t="s">
        <v>79</v>
      </c>
      <c r="E1364" t="s">
        <v>126</v>
      </c>
      <c r="F1364" t="s">
        <v>4054</v>
      </c>
      <c r="G1364" t="s">
        <v>169</v>
      </c>
      <c r="H1364" t="s">
        <v>47</v>
      </c>
      <c r="I1364" t="s">
        <v>129</v>
      </c>
      <c r="J1364" t="s">
        <v>130</v>
      </c>
      <c r="K1364" t="s">
        <v>131</v>
      </c>
      <c r="L1364" t="s">
        <v>4055</v>
      </c>
      <c r="M1364" t="s">
        <v>4056</v>
      </c>
      <c r="N1364">
        <v>1.240277777</v>
      </c>
      <c r="O1364">
        <v>12</v>
      </c>
      <c r="P1364">
        <v>892</v>
      </c>
      <c r="Q1364">
        <v>0</v>
      </c>
      <c r="R1364">
        <v>0</v>
      </c>
      <c r="S1364">
        <v>0</v>
      </c>
      <c r="T1364">
        <v>0</v>
      </c>
      <c r="U1364">
        <v>14.883333</v>
      </c>
      <c r="V1364">
        <v>1106.327777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2667100</v>
      </c>
      <c r="B1365">
        <v>1</v>
      </c>
      <c r="C1365" t="s">
        <v>76</v>
      </c>
      <c r="D1365" t="s">
        <v>79</v>
      </c>
      <c r="E1365" t="s">
        <v>126</v>
      </c>
      <c r="F1365" t="s">
        <v>4057</v>
      </c>
      <c r="G1365" t="s">
        <v>169</v>
      </c>
      <c r="H1365" t="s">
        <v>47</v>
      </c>
      <c r="I1365" t="s">
        <v>129</v>
      </c>
      <c r="J1365" t="s">
        <v>130</v>
      </c>
      <c r="K1365" t="s">
        <v>131</v>
      </c>
      <c r="L1365" t="s">
        <v>4058</v>
      </c>
      <c r="M1365" t="s">
        <v>4059</v>
      </c>
      <c r="N1365">
        <v>0.27333333300000001</v>
      </c>
      <c r="O1365">
        <v>27</v>
      </c>
      <c r="P1365">
        <v>53</v>
      </c>
      <c r="Q1365">
        <v>0</v>
      </c>
      <c r="R1365">
        <v>0</v>
      </c>
      <c r="S1365">
        <v>0</v>
      </c>
      <c r="T1365">
        <v>0</v>
      </c>
      <c r="U1365">
        <v>7.38</v>
      </c>
      <c r="V1365">
        <v>14.486667000000001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2667105</v>
      </c>
      <c r="B1366">
        <v>1</v>
      </c>
      <c r="C1366" t="s">
        <v>77</v>
      </c>
      <c r="D1366" t="s">
        <v>108</v>
      </c>
      <c r="E1366" t="s">
        <v>210</v>
      </c>
      <c r="F1366" t="s">
        <v>4060</v>
      </c>
      <c r="G1366" t="s">
        <v>290</v>
      </c>
      <c r="H1366" t="s">
        <v>46</v>
      </c>
      <c r="I1366" t="s">
        <v>129</v>
      </c>
      <c r="J1366" t="s">
        <v>130</v>
      </c>
      <c r="K1366" t="s">
        <v>131</v>
      </c>
      <c r="L1366" t="s">
        <v>4061</v>
      </c>
      <c r="M1366" t="s">
        <v>4062</v>
      </c>
      <c r="N1366">
        <v>2.0322222220000001</v>
      </c>
      <c r="O1366">
        <v>0</v>
      </c>
      <c r="P1366">
        <v>5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10.161111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2667101</v>
      </c>
      <c r="B1367">
        <v>1</v>
      </c>
      <c r="C1367" t="s">
        <v>76</v>
      </c>
      <c r="D1367" t="s">
        <v>79</v>
      </c>
      <c r="E1367" t="s">
        <v>126</v>
      </c>
      <c r="F1367" t="s">
        <v>4063</v>
      </c>
      <c r="G1367" t="s">
        <v>128</v>
      </c>
      <c r="H1367" t="s">
        <v>47</v>
      </c>
      <c r="I1367" t="s">
        <v>129</v>
      </c>
      <c r="J1367" t="s">
        <v>130</v>
      </c>
      <c r="K1367" t="s">
        <v>131</v>
      </c>
      <c r="L1367" t="s">
        <v>4064</v>
      </c>
      <c r="M1367" t="s">
        <v>4065</v>
      </c>
      <c r="N1367">
        <v>2.4511111109999999</v>
      </c>
      <c r="O1367">
        <v>0</v>
      </c>
      <c r="P1367">
        <v>4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9.8044440000000002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2667109</v>
      </c>
      <c r="B1368">
        <v>1</v>
      </c>
      <c r="C1368" t="s">
        <v>76</v>
      </c>
      <c r="D1368" t="s">
        <v>107</v>
      </c>
      <c r="E1368" t="s">
        <v>210</v>
      </c>
      <c r="F1368" t="s">
        <v>4066</v>
      </c>
      <c r="G1368" t="s">
        <v>627</v>
      </c>
      <c r="H1368" t="s">
        <v>46</v>
      </c>
      <c r="I1368" t="s">
        <v>129</v>
      </c>
      <c r="J1368" t="s">
        <v>130</v>
      </c>
      <c r="K1368" t="s">
        <v>131</v>
      </c>
      <c r="L1368" t="s">
        <v>4067</v>
      </c>
      <c r="M1368" t="s">
        <v>4068</v>
      </c>
      <c r="N1368">
        <v>1.165</v>
      </c>
      <c r="O1368">
        <v>0</v>
      </c>
      <c r="P1368">
        <v>5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5.8250000000000002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2667112</v>
      </c>
      <c r="B1369">
        <v>1</v>
      </c>
      <c r="C1369" t="s">
        <v>76</v>
      </c>
      <c r="D1369" t="s">
        <v>87</v>
      </c>
      <c r="E1369" t="s">
        <v>152</v>
      </c>
      <c r="F1369" t="s">
        <v>4069</v>
      </c>
      <c r="G1369" t="s">
        <v>169</v>
      </c>
      <c r="H1369" t="s">
        <v>47</v>
      </c>
      <c r="I1369" t="s">
        <v>129</v>
      </c>
      <c r="J1369" t="s">
        <v>130</v>
      </c>
      <c r="K1369" t="s">
        <v>131</v>
      </c>
      <c r="L1369" t="s">
        <v>4070</v>
      </c>
      <c r="M1369" t="s">
        <v>4071</v>
      </c>
      <c r="N1369">
        <v>0.64333333299999995</v>
      </c>
      <c r="O1369">
        <v>0</v>
      </c>
      <c r="P1369">
        <v>0</v>
      </c>
      <c r="Q1369">
        <v>7</v>
      </c>
      <c r="R1369">
        <v>4</v>
      </c>
      <c r="S1369">
        <v>0</v>
      </c>
      <c r="T1369">
        <v>0</v>
      </c>
      <c r="U1369">
        <v>0</v>
      </c>
      <c r="V1369">
        <v>0</v>
      </c>
      <c r="W1369">
        <v>4.5033329999999996</v>
      </c>
      <c r="X1369">
        <v>2.5733329999999999</v>
      </c>
      <c r="Y1369">
        <v>0</v>
      </c>
      <c r="Z1369">
        <v>0</v>
      </c>
    </row>
    <row r="1370" spans="1:26" x14ac:dyDescent="0.3">
      <c r="A1370">
        <v>2667113</v>
      </c>
      <c r="B1370">
        <v>1</v>
      </c>
      <c r="C1370" t="s">
        <v>76</v>
      </c>
      <c r="D1370" t="s">
        <v>99</v>
      </c>
      <c r="E1370" t="s">
        <v>126</v>
      </c>
      <c r="F1370" t="s">
        <v>4072</v>
      </c>
      <c r="G1370" t="s">
        <v>169</v>
      </c>
      <c r="H1370" t="s">
        <v>47</v>
      </c>
      <c r="I1370" t="s">
        <v>129</v>
      </c>
      <c r="J1370" t="s">
        <v>130</v>
      </c>
      <c r="K1370" t="s">
        <v>131</v>
      </c>
      <c r="L1370" t="s">
        <v>4073</v>
      </c>
      <c r="M1370" t="s">
        <v>4074</v>
      </c>
      <c r="N1370">
        <v>1.989166666</v>
      </c>
      <c r="O1370">
        <v>9</v>
      </c>
      <c r="P1370">
        <v>470</v>
      </c>
      <c r="Q1370">
        <v>0</v>
      </c>
      <c r="R1370">
        <v>0</v>
      </c>
      <c r="S1370">
        <v>0</v>
      </c>
      <c r="T1370">
        <v>0</v>
      </c>
      <c r="U1370">
        <v>17.9025</v>
      </c>
      <c r="V1370">
        <v>934.90833299999997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2667114</v>
      </c>
      <c r="B1371">
        <v>1</v>
      </c>
      <c r="C1371" t="s">
        <v>76</v>
      </c>
      <c r="D1371" t="s">
        <v>101</v>
      </c>
      <c r="E1371" t="s">
        <v>152</v>
      </c>
      <c r="F1371" t="s">
        <v>4075</v>
      </c>
      <c r="G1371" t="s">
        <v>169</v>
      </c>
      <c r="H1371" t="s">
        <v>47</v>
      </c>
      <c r="I1371" t="s">
        <v>129</v>
      </c>
      <c r="J1371" t="s">
        <v>130</v>
      </c>
      <c r="K1371" t="s">
        <v>131</v>
      </c>
      <c r="L1371" t="s">
        <v>4076</v>
      </c>
      <c r="M1371" t="s">
        <v>4077</v>
      </c>
      <c r="N1371">
        <v>1.805555555</v>
      </c>
      <c r="O1371">
        <v>202</v>
      </c>
      <c r="P1371">
        <v>2063</v>
      </c>
      <c r="Q1371">
        <v>0</v>
      </c>
      <c r="R1371">
        <v>0</v>
      </c>
      <c r="S1371">
        <v>0</v>
      </c>
      <c r="T1371">
        <v>0</v>
      </c>
      <c r="U1371">
        <v>364.72222199999999</v>
      </c>
      <c r="V1371">
        <v>3724.8611099999998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2667146</v>
      </c>
      <c r="B1372">
        <v>1</v>
      </c>
      <c r="C1372" t="s">
        <v>76</v>
      </c>
      <c r="D1372" t="s">
        <v>81</v>
      </c>
      <c r="E1372" t="s">
        <v>210</v>
      </c>
      <c r="F1372" t="s">
        <v>4078</v>
      </c>
      <c r="G1372" t="s">
        <v>627</v>
      </c>
      <c r="H1372" t="s">
        <v>46</v>
      </c>
      <c r="I1372" t="s">
        <v>129</v>
      </c>
      <c r="J1372" t="s">
        <v>130</v>
      </c>
      <c r="K1372" t="s">
        <v>131</v>
      </c>
      <c r="L1372" t="s">
        <v>4079</v>
      </c>
      <c r="M1372" t="s">
        <v>4080</v>
      </c>
      <c r="N1372">
        <v>2.3902777770000001</v>
      </c>
      <c r="O1372">
        <v>0</v>
      </c>
      <c r="P1372">
        <v>9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21.512499999999999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2667162</v>
      </c>
      <c r="B1373">
        <v>1</v>
      </c>
      <c r="C1373" t="s">
        <v>76</v>
      </c>
      <c r="D1373" t="s">
        <v>80</v>
      </c>
      <c r="E1373" t="s">
        <v>325</v>
      </c>
      <c r="F1373" t="s">
        <v>4081</v>
      </c>
      <c r="G1373" t="s">
        <v>4082</v>
      </c>
      <c r="H1373" t="s">
        <v>4083</v>
      </c>
      <c r="I1373" t="s">
        <v>129</v>
      </c>
      <c r="J1373" t="s">
        <v>130</v>
      </c>
      <c r="K1373" t="s">
        <v>131</v>
      </c>
      <c r="L1373" t="s">
        <v>4084</v>
      </c>
      <c r="M1373" t="s">
        <v>4085</v>
      </c>
      <c r="N1373">
        <v>1.151944444</v>
      </c>
      <c r="O1373">
        <v>6</v>
      </c>
      <c r="P1373">
        <v>18563</v>
      </c>
      <c r="Q1373">
        <v>0</v>
      </c>
      <c r="R1373">
        <v>0</v>
      </c>
      <c r="S1373">
        <v>0</v>
      </c>
      <c r="T1373">
        <v>0</v>
      </c>
      <c r="U1373">
        <v>6.9116669999999996</v>
      </c>
      <c r="V1373">
        <v>21383.544714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2667133</v>
      </c>
      <c r="B1374">
        <v>1</v>
      </c>
      <c r="C1374" t="s">
        <v>76</v>
      </c>
      <c r="D1374" t="s">
        <v>99</v>
      </c>
      <c r="E1374" t="s">
        <v>156</v>
      </c>
      <c r="F1374" t="s">
        <v>4086</v>
      </c>
      <c r="G1374" t="s">
        <v>158</v>
      </c>
      <c r="H1374" t="s">
        <v>47</v>
      </c>
      <c r="I1374" t="s">
        <v>129</v>
      </c>
      <c r="J1374" t="s">
        <v>130</v>
      </c>
      <c r="K1374" t="s">
        <v>131</v>
      </c>
      <c r="L1374" t="s">
        <v>4087</v>
      </c>
      <c r="M1374" t="s">
        <v>4088</v>
      </c>
      <c r="N1374">
        <v>3.4583333330000001</v>
      </c>
      <c r="O1374">
        <v>6</v>
      </c>
      <c r="P1374">
        <v>402</v>
      </c>
      <c r="Q1374">
        <v>0</v>
      </c>
      <c r="R1374">
        <v>0</v>
      </c>
      <c r="S1374">
        <v>0</v>
      </c>
      <c r="T1374">
        <v>0</v>
      </c>
      <c r="U1374">
        <v>20.75</v>
      </c>
      <c r="V1374">
        <v>1390.25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2667130</v>
      </c>
      <c r="B1375">
        <v>1</v>
      </c>
      <c r="C1375" t="s">
        <v>76</v>
      </c>
      <c r="D1375" t="s">
        <v>101</v>
      </c>
      <c r="E1375" t="s">
        <v>152</v>
      </c>
      <c r="F1375" t="s">
        <v>4089</v>
      </c>
      <c r="G1375" t="s">
        <v>169</v>
      </c>
      <c r="H1375" t="s">
        <v>47</v>
      </c>
      <c r="I1375" t="s">
        <v>129</v>
      </c>
      <c r="J1375" t="s">
        <v>130</v>
      </c>
      <c r="K1375" t="s">
        <v>131</v>
      </c>
      <c r="L1375" t="s">
        <v>4090</v>
      </c>
      <c r="M1375" t="s">
        <v>4091</v>
      </c>
      <c r="N1375">
        <v>2.7441666659999999</v>
      </c>
      <c r="O1375">
        <v>0</v>
      </c>
      <c r="P1375">
        <v>2540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6970.1833319999996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2667120</v>
      </c>
      <c r="B1376">
        <v>1</v>
      </c>
      <c r="C1376" t="s">
        <v>76</v>
      </c>
      <c r="D1376" t="s">
        <v>80</v>
      </c>
      <c r="E1376" t="s">
        <v>325</v>
      </c>
      <c r="F1376" t="s">
        <v>4092</v>
      </c>
      <c r="G1376" t="s">
        <v>4082</v>
      </c>
      <c r="H1376" t="s">
        <v>4083</v>
      </c>
      <c r="I1376" t="s">
        <v>129</v>
      </c>
      <c r="J1376" t="s">
        <v>130</v>
      </c>
      <c r="K1376" t="s">
        <v>131</v>
      </c>
      <c r="L1376" t="s">
        <v>4093</v>
      </c>
      <c r="M1376" t="s">
        <v>4094</v>
      </c>
      <c r="N1376">
        <v>0.59250000000000003</v>
      </c>
      <c r="O1376">
        <v>19</v>
      </c>
      <c r="P1376">
        <v>88879</v>
      </c>
      <c r="Q1376">
        <v>0</v>
      </c>
      <c r="R1376">
        <v>0</v>
      </c>
      <c r="S1376">
        <v>0</v>
      </c>
      <c r="T1376">
        <v>0</v>
      </c>
      <c r="U1376">
        <v>11.2575</v>
      </c>
      <c r="V1376">
        <v>52660.807500000003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2667159</v>
      </c>
      <c r="B1377">
        <v>1</v>
      </c>
      <c r="C1377" t="s">
        <v>76</v>
      </c>
      <c r="D1377" t="s">
        <v>80</v>
      </c>
      <c r="E1377" t="s">
        <v>325</v>
      </c>
      <c r="F1377" t="s">
        <v>4095</v>
      </c>
      <c r="G1377" t="s">
        <v>4082</v>
      </c>
      <c r="H1377" t="s">
        <v>4083</v>
      </c>
      <c r="I1377" t="s">
        <v>129</v>
      </c>
      <c r="J1377" t="s">
        <v>130</v>
      </c>
      <c r="K1377" t="s">
        <v>131</v>
      </c>
      <c r="L1377" t="s">
        <v>4096</v>
      </c>
      <c r="M1377" t="s">
        <v>4097</v>
      </c>
      <c r="N1377">
        <v>1.0580555549999999</v>
      </c>
      <c r="O1377">
        <v>20</v>
      </c>
      <c r="P1377">
        <v>27717</v>
      </c>
      <c r="Q1377">
        <v>0</v>
      </c>
      <c r="R1377">
        <v>0</v>
      </c>
      <c r="S1377">
        <v>0</v>
      </c>
      <c r="T1377">
        <v>0</v>
      </c>
      <c r="U1377">
        <v>21.161110999999998</v>
      </c>
      <c r="V1377">
        <v>29326.125818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2667134</v>
      </c>
      <c r="B1378">
        <v>1</v>
      </c>
      <c r="C1378" t="s">
        <v>76</v>
      </c>
      <c r="D1378" t="s">
        <v>99</v>
      </c>
      <c r="E1378" t="s">
        <v>325</v>
      </c>
      <c r="F1378" t="s">
        <v>4098</v>
      </c>
      <c r="G1378" t="s">
        <v>169</v>
      </c>
      <c r="H1378" t="s">
        <v>47</v>
      </c>
      <c r="I1378" t="s">
        <v>129</v>
      </c>
      <c r="J1378" t="s">
        <v>130</v>
      </c>
      <c r="K1378" t="s">
        <v>131</v>
      </c>
      <c r="L1378" t="s">
        <v>4099</v>
      </c>
      <c r="M1378" t="s">
        <v>4100</v>
      </c>
      <c r="N1378">
        <v>0.100427777</v>
      </c>
      <c r="O1378">
        <v>184</v>
      </c>
      <c r="P1378">
        <v>534</v>
      </c>
      <c r="Q1378">
        <v>0</v>
      </c>
      <c r="R1378">
        <v>0</v>
      </c>
      <c r="S1378">
        <v>0</v>
      </c>
      <c r="T1378">
        <v>0</v>
      </c>
      <c r="U1378">
        <v>18.478711000000001</v>
      </c>
      <c r="V1378">
        <v>53.628433000000001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2667140</v>
      </c>
      <c r="B1379">
        <v>1</v>
      </c>
      <c r="C1379" t="s">
        <v>76</v>
      </c>
      <c r="D1379" t="s">
        <v>84</v>
      </c>
      <c r="E1379" t="s">
        <v>152</v>
      </c>
      <c r="F1379" t="s">
        <v>4101</v>
      </c>
      <c r="G1379" t="s">
        <v>169</v>
      </c>
      <c r="H1379" t="s">
        <v>47</v>
      </c>
      <c r="I1379" t="s">
        <v>129</v>
      </c>
      <c r="J1379" t="s">
        <v>130</v>
      </c>
      <c r="K1379" t="s">
        <v>131</v>
      </c>
      <c r="L1379" t="s">
        <v>4102</v>
      </c>
      <c r="M1379" t="s">
        <v>4103</v>
      </c>
      <c r="N1379">
        <v>0.21611111099999999</v>
      </c>
      <c r="O1379">
        <v>3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0.64833300000000005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2667142</v>
      </c>
      <c r="B1380">
        <v>1</v>
      </c>
      <c r="C1380" t="s">
        <v>76</v>
      </c>
      <c r="D1380" t="s">
        <v>99</v>
      </c>
      <c r="E1380" t="s">
        <v>156</v>
      </c>
      <c r="F1380" t="s">
        <v>4104</v>
      </c>
      <c r="G1380" t="s">
        <v>169</v>
      </c>
      <c r="H1380" t="s">
        <v>47</v>
      </c>
      <c r="I1380" t="s">
        <v>129</v>
      </c>
      <c r="J1380" t="s">
        <v>130</v>
      </c>
      <c r="K1380" t="s">
        <v>131</v>
      </c>
      <c r="L1380" t="s">
        <v>4105</v>
      </c>
      <c r="M1380" t="s">
        <v>4106</v>
      </c>
      <c r="N1380">
        <v>1.126666666</v>
      </c>
      <c r="O1380">
        <v>59</v>
      </c>
      <c r="P1380">
        <v>3162</v>
      </c>
      <c r="Q1380">
        <v>0</v>
      </c>
      <c r="R1380">
        <v>0</v>
      </c>
      <c r="S1380">
        <v>0</v>
      </c>
      <c r="T1380">
        <v>0</v>
      </c>
      <c r="U1380">
        <v>66.473332999999997</v>
      </c>
      <c r="V1380">
        <v>3562.5199980000002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2667144</v>
      </c>
      <c r="B1381">
        <v>1</v>
      </c>
      <c r="C1381" t="s">
        <v>76</v>
      </c>
      <c r="D1381" t="s">
        <v>99</v>
      </c>
      <c r="E1381" t="s">
        <v>325</v>
      </c>
      <c r="F1381" t="s">
        <v>1527</v>
      </c>
      <c r="G1381" t="s">
        <v>169</v>
      </c>
      <c r="H1381" t="s">
        <v>47</v>
      </c>
      <c r="I1381" t="s">
        <v>129</v>
      </c>
      <c r="J1381" t="s">
        <v>130</v>
      </c>
      <c r="K1381" t="s">
        <v>131</v>
      </c>
      <c r="L1381" t="s">
        <v>4107</v>
      </c>
      <c r="M1381" t="s">
        <v>4108</v>
      </c>
      <c r="N1381">
        <v>5.7222222000000003E-2</v>
      </c>
      <c r="O1381">
        <v>59</v>
      </c>
      <c r="P1381">
        <v>2146</v>
      </c>
      <c r="Q1381">
        <v>0</v>
      </c>
      <c r="R1381">
        <v>0</v>
      </c>
      <c r="S1381">
        <v>0</v>
      </c>
      <c r="T1381">
        <v>0</v>
      </c>
      <c r="U1381">
        <v>3.3761109999999999</v>
      </c>
      <c r="V1381">
        <v>122.79888800000001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2667145</v>
      </c>
      <c r="B1382">
        <v>1</v>
      </c>
      <c r="C1382" t="s">
        <v>76</v>
      </c>
      <c r="D1382" t="s">
        <v>101</v>
      </c>
      <c r="E1382" t="s">
        <v>325</v>
      </c>
      <c r="F1382" t="s">
        <v>4109</v>
      </c>
      <c r="G1382" t="s">
        <v>169</v>
      </c>
      <c r="H1382" t="s">
        <v>47</v>
      </c>
      <c r="I1382" t="s">
        <v>129</v>
      </c>
      <c r="J1382" t="s">
        <v>130</v>
      </c>
      <c r="K1382" t="s">
        <v>131</v>
      </c>
      <c r="L1382" t="s">
        <v>4110</v>
      </c>
      <c r="M1382" t="s">
        <v>4111</v>
      </c>
      <c r="N1382">
        <v>2.5113888879999999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2.5113889999999999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2667153</v>
      </c>
      <c r="B1383">
        <v>1</v>
      </c>
      <c r="C1383" t="s">
        <v>76</v>
      </c>
      <c r="D1383" t="s">
        <v>91</v>
      </c>
      <c r="E1383" t="s">
        <v>134</v>
      </c>
      <c r="F1383" t="s">
        <v>4112</v>
      </c>
      <c r="G1383" t="s">
        <v>240</v>
      </c>
      <c r="H1383" t="s">
        <v>46</v>
      </c>
      <c r="I1383" t="s">
        <v>129</v>
      </c>
      <c r="J1383" t="s">
        <v>130</v>
      </c>
      <c r="K1383" t="s">
        <v>131</v>
      </c>
      <c r="L1383" t="s">
        <v>4113</v>
      </c>
      <c r="M1383" t="s">
        <v>4114</v>
      </c>
      <c r="N1383">
        <v>0.78833333299999997</v>
      </c>
      <c r="O1383">
        <v>0</v>
      </c>
      <c r="P1383">
        <v>0</v>
      </c>
      <c r="Q1383">
        <v>0</v>
      </c>
      <c r="R1383">
        <v>282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222.31</v>
      </c>
      <c r="Y1383">
        <v>0</v>
      </c>
      <c r="Z1383">
        <v>0</v>
      </c>
    </row>
    <row r="1384" spans="1:26" x14ac:dyDescent="0.3">
      <c r="A1384">
        <v>2667150</v>
      </c>
      <c r="B1384">
        <v>1</v>
      </c>
      <c r="C1384" t="s">
        <v>77</v>
      </c>
      <c r="D1384" t="s">
        <v>124</v>
      </c>
      <c r="E1384" t="s">
        <v>152</v>
      </c>
      <c r="F1384" t="s">
        <v>3657</v>
      </c>
      <c r="G1384" t="s">
        <v>169</v>
      </c>
      <c r="H1384" t="s">
        <v>47</v>
      </c>
      <c r="I1384" t="s">
        <v>129</v>
      </c>
      <c r="J1384" t="s">
        <v>130</v>
      </c>
      <c r="K1384" t="s">
        <v>131</v>
      </c>
      <c r="L1384" t="s">
        <v>4115</v>
      </c>
      <c r="M1384" t="s">
        <v>4116</v>
      </c>
      <c r="N1384">
        <v>1.2480555550000001</v>
      </c>
      <c r="O1384">
        <v>1</v>
      </c>
      <c r="P1384">
        <v>132</v>
      </c>
      <c r="Q1384">
        <v>0</v>
      </c>
      <c r="R1384">
        <v>0</v>
      </c>
      <c r="S1384">
        <v>0</v>
      </c>
      <c r="T1384">
        <v>0</v>
      </c>
      <c r="U1384">
        <v>1.2480560000000001</v>
      </c>
      <c r="V1384">
        <v>164.74333300000001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2667152</v>
      </c>
      <c r="B1385">
        <v>1</v>
      </c>
      <c r="C1385" t="s">
        <v>77</v>
      </c>
      <c r="D1385" t="s">
        <v>123</v>
      </c>
      <c r="E1385" t="s">
        <v>156</v>
      </c>
      <c r="F1385" t="s">
        <v>4117</v>
      </c>
      <c r="G1385" t="s">
        <v>169</v>
      </c>
      <c r="H1385" t="s">
        <v>47</v>
      </c>
      <c r="I1385" t="s">
        <v>129</v>
      </c>
      <c r="J1385" t="s">
        <v>130</v>
      </c>
      <c r="K1385" t="s">
        <v>131</v>
      </c>
      <c r="L1385" t="s">
        <v>4118</v>
      </c>
      <c r="M1385" t="s">
        <v>4119</v>
      </c>
      <c r="N1385">
        <v>2.128055555</v>
      </c>
      <c r="O1385">
        <v>53</v>
      </c>
      <c r="P1385">
        <v>1556</v>
      </c>
      <c r="Q1385">
        <v>0</v>
      </c>
      <c r="R1385">
        <v>0</v>
      </c>
      <c r="S1385">
        <v>0</v>
      </c>
      <c r="T1385">
        <v>0</v>
      </c>
      <c r="U1385">
        <v>112.78694400000001</v>
      </c>
      <c r="V1385">
        <v>3311.2544440000001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2667155</v>
      </c>
      <c r="B1386">
        <v>1</v>
      </c>
      <c r="C1386" t="s">
        <v>76</v>
      </c>
      <c r="D1386" t="s">
        <v>101</v>
      </c>
      <c r="E1386" t="s">
        <v>152</v>
      </c>
      <c r="F1386" t="s">
        <v>4120</v>
      </c>
      <c r="G1386" t="s">
        <v>169</v>
      </c>
      <c r="H1386" t="s">
        <v>47</v>
      </c>
      <c r="I1386" t="s">
        <v>129</v>
      </c>
      <c r="J1386" t="s">
        <v>130</v>
      </c>
      <c r="K1386" t="s">
        <v>131</v>
      </c>
      <c r="L1386" t="s">
        <v>4121</v>
      </c>
      <c r="M1386" t="s">
        <v>4122</v>
      </c>
      <c r="N1386">
        <v>0.89583333300000001</v>
      </c>
      <c r="O1386">
        <v>6</v>
      </c>
      <c r="P1386">
        <v>1767</v>
      </c>
      <c r="Q1386">
        <v>0</v>
      </c>
      <c r="R1386">
        <v>0</v>
      </c>
      <c r="S1386">
        <v>0</v>
      </c>
      <c r="T1386">
        <v>0</v>
      </c>
      <c r="U1386">
        <v>5.375</v>
      </c>
      <c r="V1386">
        <v>1582.9374989999999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2667161</v>
      </c>
      <c r="B1387">
        <v>1</v>
      </c>
      <c r="C1387" t="s">
        <v>76</v>
      </c>
      <c r="D1387" t="s">
        <v>101</v>
      </c>
      <c r="E1387" t="s">
        <v>156</v>
      </c>
      <c r="F1387" t="s">
        <v>4123</v>
      </c>
      <c r="G1387" t="s">
        <v>169</v>
      </c>
      <c r="H1387" t="s">
        <v>47</v>
      </c>
      <c r="I1387" t="s">
        <v>129</v>
      </c>
      <c r="J1387" t="s">
        <v>130</v>
      </c>
      <c r="K1387" t="s">
        <v>131</v>
      </c>
      <c r="L1387" t="s">
        <v>4124</v>
      </c>
      <c r="M1387" t="s">
        <v>4125</v>
      </c>
      <c r="N1387">
        <v>1.422222222</v>
      </c>
      <c r="O1387">
        <v>14</v>
      </c>
      <c r="P1387">
        <v>1823</v>
      </c>
      <c r="Q1387">
        <v>0</v>
      </c>
      <c r="R1387">
        <v>0</v>
      </c>
      <c r="S1387">
        <v>0</v>
      </c>
      <c r="T1387">
        <v>0</v>
      </c>
      <c r="U1387">
        <v>19.911110999999998</v>
      </c>
      <c r="V1387">
        <v>2592.7111110000001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2667154</v>
      </c>
      <c r="B1388">
        <v>1</v>
      </c>
      <c r="C1388" t="s">
        <v>76</v>
      </c>
      <c r="D1388" t="s">
        <v>92</v>
      </c>
      <c r="E1388" t="s">
        <v>144</v>
      </c>
      <c r="F1388" t="s">
        <v>4126</v>
      </c>
      <c r="G1388" t="s">
        <v>136</v>
      </c>
      <c r="H1388" t="s">
        <v>46</v>
      </c>
      <c r="I1388" t="s">
        <v>129</v>
      </c>
      <c r="J1388" t="s">
        <v>130</v>
      </c>
      <c r="K1388" t="s">
        <v>131</v>
      </c>
      <c r="L1388" t="s">
        <v>4127</v>
      </c>
      <c r="M1388" t="s">
        <v>4128</v>
      </c>
      <c r="N1388">
        <v>1.2494444440000001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118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147.43444400000001</v>
      </c>
    </row>
    <row r="1389" spans="1:26" x14ac:dyDescent="0.3">
      <c r="A1389">
        <v>2667164</v>
      </c>
      <c r="B1389">
        <v>1</v>
      </c>
      <c r="C1389" t="s">
        <v>76</v>
      </c>
      <c r="D1389" t="s">
        <v>99</v>
      </c>
      <c r="E1389" t="s">
        <v>126</v>
      </c>
      <c r="F1389" t="s">
        <v>4129</v>
      </c>
      <c r="G1389" t="s">
        <v>128</v>
      </c>
      <c r="H1389" t="s">
        <v>47</v>
      </c>
      <c r="I1389" t="s">
        <v>129</v>
      </c>
      <c r="J1389" t="s">
        <v>130</v>
      </c>
      <c r="K1389" t="s">
        <v>131</v>
      </c>
      <c r="L1389" t="s">
        <v>4130</v>
      </c>
      <c r="M1389" t="s">
        <v>4131</v>
      </c>
      <c r="N1389">
        <v>4.5333333329999999</v>
      </c>
      <c r="O1389">
        <v>0</v>
      </c>
      <c r="P1389">
        <v>153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693.6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2667167</v>
      </c>
      <c r="B1390">
        <v>1</v>
      </c>
      <c r="C1390" t="s">
        <v>76</v>
      </c>
      <c r="D1390" t="s">
        <v>95</v>
      </c>
      <c r="E1390" t="s">
        <v>144</v>
      </c>
      <c r="F1390" t="s">
        <v>4132</v>
      </c>
      <c r="G1390" t="s">
        <v>136</v>
      </c>
      <c r="H1390" t="s">
        <v>46</v>
      </c>
      <c r="I1390" t="s">
        <v>129</v>
      </c>
      <c r="J1390" t="s">
        <v>130</v>
      </c>
      <c r="K1390" t="s">
        <v>131</v>
      </c>
      <c r="L1390" t="s">
        <v>4133</v>
      </c>
      <c r="M1390" t="s">
        <v>4134</v>
      </c>
      <c r="N1390">
        <v>1.779722222</v>
      </c>
      <c r="O1390">
        <v>0</v>
      </c>
      <c r="P1390">
        <v>0</v>
      </c>
      <c r="Q1390">
        <v>0</v>
      </c>
      <c r="R1390">
        <v>29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51.611944000000001</v>
      </c>
      <c r="Y1390">
        <v>0</v>
      </c>
      <c r="Z1390">
        <v>0</v>
      </c>
    </row>
    <row r="1391" spans="1:26" x14ac:dyDescent="0.3">
      <c r="A1391">
        <v>2667175</v>
      </c>
      <c r="B1391">
        <v>1</v>
      </c>
      <c r="C1391" t="s">
        <v>76</v>
      </c>
      <c r="D1391" t="s">
        <v>81</v>
      </c>
      <c r="E1391" t="s">
        <v>134</v>
      </c>
      <c r="F1391" t="s">
        <v>4135</v>
      </c>
      <c r="G1391" t="s">
        <v>406</v>
      </c>
      <c r="H1391" t="s">
        <v>46</v>
      </c>
      <c r="I1391" t="s">
        <v>129</v>
      </c>
      <c r="J1391" t="s">
        <v>130</v>
      </c>
      <c r="K1391" t="s">
        <v>131</v>
      </c>
      <c r="L1391" t="s">
        <v>4136</v>
      </c>
      <c r="M1391" t="s">
        <v>4137</v>
      </c>
      <c r="N1391">
        <v>3.431944444</v>
      </c>
      <c r="O1391">
        <v>0</v>
      </c>
      <c r="P1391">
        <v>592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2031.7111110000001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2667169</v>
      </c>
      <c r="B1392">
        <v>1</v>
      </c>
      <c r="C1392" t="s">
        <v>77</v>
      </c>
      <c r="D1392" t="s">
        <v>123</v>
      </c>
      <c r="E1392" t="s">
        <v>156</v>
      </c>
      <c r="F1392" t="s">
        <v>4138</v>
      </c>
      <c r="G1392" t="s">
        <v>169</v>
      </c>
      <c r="H1392" t="s">
        <v>47</v>
      </c>
      <c r="I1392" t="s">
        <v>129</v>
      </c>
      <c r="J1392" t="s">
        <v>130</v>
      </c>
      <c r="K1392" t="s">
        <v>131</v>
      </c>
      <c r="L1392" t="s">
        <v>4139</v>
      </c>
      <c r="M1392" t="s">
        <v>4140</v>
      </c>
      <c r="N1392">
        <v>0.58111111100000001</v>
      </c>
      <c r="O1392">
        <v>51</v>
      </c>
      <c r="P1392">
        <v>27</v>
      </c>
      <c r="Q1392">
        <v>0</v>
      </c>
      <c r="R1392">
        <v>0</v>
      </c>
      <c r="S1392">
        <v>0</v>
      </c>
      <c r="T1392">
        <v>0</v>
      </c>
      <c r="U1392">
        <v>29.636666999999999</v>
      </c>
      <c r="V1392">
        <v>15.69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2667183</v>
      </c>
      <c r="B1393">
        <v>1</v>
      </c>
      <c r="C1393" t="s">
        <v>76</v>
      </c>
      <c r="D1393" t="s">
        <v>91</v>
      </c>
      <c r="E1393" t="s">
        <v>156</v>
      </c>
      <c r="F1393" t="s">
        <v>4141</v>
      </c>
      <c r="G1393" t="s">
        <v>169</v>
      </c>
      <c r="H1393" t="s">
        <v>47</v>
      </c>
      <c r="I1393" t="s">
        <v>129</v>
      </c>
      <c r="J1393" t="s">
        <v>130</v>
      </c>
      <c r="K1393" t="s">
        <v>131</v>
      </c>
      <c r="L1393" t="s">
        <v>4142</v>
      </c>
      <c r="M1393" t="s">
        <v>4143</v>
      </c>
      <c r="N1393">
        <v>1.2013888880000001</v>
      </c>
      <c r="O1393">
        <v>16</v>
      </c>
      <c r="P1393">
        <v>730</v>
      </c>
      <c r="Q1393">
        <v>0</v>
      </c>
      <c r="R1393">
        <v>0</v>
      </c>
      <c r="S1393">
        <v>0</v>
      </c>
      <c r="T1393">
        <v>0</v>
      </c>
      <c r="U1393">
        <v>19.222221999999999</v>
      </c>
      <c r="V1393">
        <v>877.01388799999995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2667185</v>
      </c>
      <c r="B1394">
        <v>1</v>
      </c>
      <c r="C1394" t="s">
        <v>77</v>
      </c>
      <c r="D1394" t="s">
        <v>111</v>
      </c>
      <c r="E1394" t="s">
        <v>144</v>
      </c>
      <c r="F1394" t="s">
        <v>4144</v>
      </c>
      <c r="G1394" t="s">
        <v>136</v>
      </c>
      <c r="H1394" t="s">
        <v>46</v>
      </c>
      <c r="I1394" t="s">
        <v>129</v>
      </c>
      <c r="J1394" t="s">
        <v>130</v>
      </c>
      <c r="K1394" t="s">
        <v>131</v>
      </c>
      <c r="L1394" t="s">
        <v>4145</v>
      </c>
      <c r="M1394" t="s">
        <v>4146</v>
      </c>
      <c r="N1394">
        <v>3.8802777769999999</v>
      </c>
      <c r="O1394">
        <v>0</v>
      </c>
      <c r="P1394">
        <v>0</v>
      </c>
      <c r="Q1394">
        <v>0</v>
      </c>
      <c r="R1394">
        <v>3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11.640833000000001</v>
      </c>
      <c r="Y1394">
        <v>0</v>
      </c>
      <c r="Z1394">
        <v>0</v>
      </c>
    </row>
    <row r="1395" spans="1:26" x14ac:dyDescent="0.3">
      <c r="A1395">
        <v>2667181</v>
      </c>
      <c r="B1395">
        <v>1</v>
      </c>
      <c r="C1395" t="s">
        <v>76</v>
      </c>
      <c r="D1395" t="s">
        <v>96</v>
      </c>
      <c r="E1395" t="s">
        <v>156</v>
      </c>
      <c r="F1395" t="s">
        <v>4147</v>
      </c>
      <c r="G1395" t="s">
        <v>169</v>
      </c>
      <c r="H1395" t="s">
        <v>47</v>
      </c>
      <c r="I1395" t="s">
        <v>129</v>
      </c>
      <c r="J1395" t="s">
        <v>130</v>
      </c>
      <c r="K1395" t="s">
        <v>131</v>
      </c>
      <c r="L1395" t="s">
        <v>4148</v>
      </c>
      <c r="M1395" t="s">
        <v>4149</v>
      </c>
      <c r="N1395">
        <v>1.1924999999999999</v>
      </c>
      <c r="O1395">
        <v>101</v>
      </c>
      <c r="P1395">
        <v>28</v>
      </c>
      <c r="Q1395">
        <v>0</v>
      </c>
      <c r="R1395">
        <v>0</v>
      </c>
      <c r="S1395">
        <v>0</v>
      </c>
      <c r="T1395">
        <v>0</v>
      </c>
      <c r="U1395">
        <v>120.4425</v>
      </c>
      <c r="V1395">
        <v>33.39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2667191</v>
      </c>
      <c r="B1396">
        <v>1</v>
      </c>
      <c r="C1396" t="s">
        <v>76</v>
      </c>
      <c r="D1396" t="s">
        <v>79</v>
      </c>
      <c r="E1396" t="s">
        <v>126</v>
      </c>
      <c r="F1396" t="s">
        <v>4150</v>
      </c>
      <c r="G1396" t="s">
        <v>128</v>
      </c>
      <c r="H1396" t="s">
        <v>47</v>
      </c>
      <c r="I1396" t="s">
        <v>129</v>
      </c>
      <c r="J1396" t="s">
        <v>130</v>
      </c>
      <c r="K1396" t="s">
        <v>131</v>
      </c>
      <c r="L1396" t="s">
        <v>4151</v>
      </c>
      <c r="M1396" t="s">
        <v>4152</v>
      </c>
      <c r="N1396">
        <v>3.6786111109999999</v>
      </c>
      <c r="O1396">
        <v>0</v>
      </c>
      <c r="P1396">
        <v>213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783.54416700000002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2667202</v>
      </c>
      <c r="B1397">
        <v>1</v>
      </c>
      <c r="C1397" t="s">
        <v>76</v>
      </c>
      <c r="D1397" t="s">
        <v>92</v>
      </c>
      <c r="E1397" t="s">
        <v>152</v>
      </c>
      <c r="F1397" t="s">
        <v>4153</v>
      </c>
      <c r="G1397" t="s">
        <v>169</v>
      </c>
      <c r="H1397" t="s">
        <v>47</v>
      </c>
      <c r="I1397" t="s">
        <v>129</v>
      </c>
      <c r="J1397" t="s">
        <v>130</v>
      </c>
      <c r="K1397" t="s">
        <v>131</v>
      </c>
      <c r="L1397" t="s">
        <v>4154</v>
      </c>
      <c r="M1397" t="s">
        <v>4155</v>
      </c>
      <c r="N1397">
        <v>3.756388888</v>
      </c>
      <c r="O1397">
        <v>0</v>
      </c>
      <c r="P1397">
        <v>0</v>
      </c>
      <c r="Q1397">
        <v>0</v>
      </c>
      <c r="R1397">
        <v>0</v>
      </c>
      <c r="S1397">
        <v>5</v>
      </c>
      <c r="T1397">
        <v>481</v>
      </c>
      <c r="U1397">
        <v>0</v>
      </c>
      <c r="V1397">
        <v>0</v>
      </c>
      <c r="W1397">
        <v>0</v>
      </c>
      <c r="X1397">
        <v>0</v>
      </c>
      <c r="Y1397">
        <v>18.781943999999999</v>
      </c>
      <c r="Z1397">
        <v>1806.8230550000001</v>
      </c>
    </row>
    <row r="1398" spans="1:26" x14ac:dyDescent="0.3">
      <c r="A1398">
        <v>2667214</v>
      </c>
      <c r="B1398">
        <v>1</v>
      </c>
      <c r="C1398" t="s">
        <v>76</v>
      </c>
      <c r="D1398" t="s">
        <v>86</v>
      </c>
      <c r="E1398" t="s">
        <v>210</v>
      </c>
      <c r="F1398" t="s">
        <v>4156</v>
      </c>
      <c r="G1398" t="s">
        <v>290</v>
      </c>
      <c r="H1398" t="s">
        <v>46</v>
      </c>
      <c r="I1398" t="s">
        <v>129</v>
      </c>
      <c r="J1398" t="s">
        <v>130</v>
      </c>
      <c r="K1398" t="s">
        <v>131</v>
      </c>
      <c r="L1398" t="s">
        <v>4157</v>
      </c>
      <c r="M1398" t="s">
        <v>4158</v>
      </c>
      <c r="N1398">
        <v>1.792777777</v>
      </c>
      <c r="O1398">
        <v>0</v>
      </c>
      <c r="P1398">
        <v>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5.3783329999999996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2667212</v>
      </c>
      <c r="B1399">
        <v>1</v>
      </c>
      <c r="C1399" t="s">
        <v>76</v>
      </c>
      <c r="D1399" t="s">
        <v>86</v>
      </c>
      <c r="E1399" t="s">
        <v>210</v>
      </c>
      <c r="F1399" t="s">
        <v>4159</v>
      </c>
      <c r="G1399" t="s">
        <v>290</v>
      </c>
      <c r="H1399" t="s">
        <v>46</v>
      </c>
      <c r="I1399" t="s">
        <v>129</v>
      </c>
      <c r="J1399" t="s">
        <v>130</v>
      </c>
      <c r="K1399" t="s">
        <v>131</v>
      </c>
      <c r="L1399" t="s">
        <v>4160</v>
      </c>
      <c r="M1399" t="s">
        <v>4161</v>
      </c>
      <c r="N1399">
        <v>2.0705555549999999</v>
      </c>
      <c r="O1399">
        <v>0</v>
      </c>
      <c r="P1399">
        <v>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4.1411110000000004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2667208</v>
      </c>
      <c r="B1400">
        <v>1</v>
      </c>
      <c r="C1400" t="s">
        <v>76</v>
      </c>
      <c r="D1400" t="s">
        <v>94</v>
      </c>
      <c r="E1400" t="s">
        <v>144</v>
      </c>
      <c r="F1400" t="s">
        <v>4162</v>
      </c>
      <c r="G1400" t="s">
        <v>136</v>
      </c>
      <c r="H1400" t="s">
        <v>46</v>
      </c>
      <c r="I1400" t="s">
        <v>129</v>
      </c>
      <c r="J1400" t="s">
        <v>130</v>
      </c>
      <c r="K1400" t="s">
        <v>131</v>
      </c>
      <c r="L1400" t="s">
        <v>4163</v>
      </c>
      <c r="M1400" t="s">
        <v>4164</v>
      </c>
      <c r="N1400">
        <v>1.130833333</v>
      </c>
      <c r="O1400">
        <v>0</v>
      </c>
      <c r="P1400">
        <v>0</v>
      </c>
      <c r="Q1400">
        <v>0</v>
      </c>
      <c r="R1400">
        <v>19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21.485833</v>
      </c>
      <c r="Y1400">
        <v>0</v>
      </c>
      <c r="Z1400">
        <v>0</v>
      </c>
    </row>
    <row r="1401" spans="1:26" x14ac:dyDescent="0.3">
      <c r="A1401">
        <v>2667203</v>
      </c>
      <c r="B1401">
        <v>1</v>
      </c>
      <c r="C1401" t="s">
        <v>76</v>
      </c>
      <c r="D1401" t="s">
        <v>78</v>
      </c>
      <c r="E1401" t="s">
        <v>210</v>
      </c>
      <c r="F1401" t="s">
        <v>4165</v>
      </c>
      <c r="G1401" t="s">
        <v>290</v>
      </c>
      <c r="H1401" t="s">
        <v>46</v>
      </c>
      <c r="I1401" t="s">
        <v>129</v>
      </c>
      <c r="J1401" t="s">
        <v>130</v>
      </c>
      <c r="K1401" t="s">
        <v>131</v>
      </c>
      <c r="L1401" t="s">
        <v>4166</v>
      </c>
      <c r="M1401" t="s">
        <v>4167</v>
      </c>
      <c r="N1401">
        <v>1.048333333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1.048333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2667215</v>
      </c>
      <c r="B1402">
        <v>1</v>
      </c>
      <c r="C1402" t="s">
        <v>77</v>
      </c>
      <c r="D1402" t="s">
        <v>108</v>
      </c>
      <c r="E1402" t="s">
        <v>156</v>
      </c>
      <c r="F1402" t="s">
        <v>4168</v>
      </c>
      <c r="G1402" t="s">
        <v>169</v>
      </c>
      <c r="H1402" t="s">
        <v>47</v>
      </c>
      <c r="I1402" t="s">
        <v>129</v>
      </c>
      <c r="J1402" t="s">
        <v>130</v>
      </c>
      <c r="K1402" t="s">
        <v>131</v>
      </c>
      <c r="L1402" t="s">
        <v>4169</v>
      </c>
      <c r="M1402" t="s">
        <v>4170</v>
      </c>
      <c r="N1402">
        <v>0.33083333300000001</v>
      </c>
      <c r="O1402">
        <v>0</v>
      </c>
      <c r="P1402">
        <v>0</v>
      </c>
      <c r="Q1402">
        <v>0</v>
      </c>
      <c r="R1402">
        <v>0</v>
      </c>
      <c r="S1402">
        <v>3</v>
      </c>
      <c r="T1402">
        <v>307</v>
      </c>
      <c r="U1402">
        <v>0</v>
      </c>
      <c r="V1402">
        <v>0</v>
      </c>
      <c r="W1402">
        <v>0</v>
      </c>
      <c r="X1402">
        <v>0</v>
      </c>
      <c r="Y1402">
        <v>0.99250000000000005</v>
      </c>
      <c r="Z1402">
        <v>101.565833</v>
      </c>
    </row>
    <row r="1403" spans="1:26" x14ac:dyDescent="0.3">
      <c r="A1403">
        <v>2667205</v>
      </c>
      <c r="B1403">
        <v>1</v>
      </c>
      <c r="C1403" t="s">
        <v>76</v>
      </c>
      <c r="D1403" t="s">
        <v>97</v>
      </c>
      <c r="E1403" t="s">
        <v>210</v>
      </c>
      <c r="F1403" t="s">
        <v>4171</v>
      </c>
      <c r="G1403" t="s">
        <v>212</v>
      </c>
      <c r="H1403" t="s">
        <v>46</v>
      </c>
      <c r="I1403" t="s">
        <v>129</v>
      </c>
      <c r="J1403" t="s">
        <v>130</v>
      </c>
      <c r="K1403" t="s">
        <v>131</v>
      </c>
      <c r="L1403" t="s">
        <v>4172</v>
      </c>
      <c r="M1403" t="s">
        <v>4173</v>
      </c>
      <c r="N1403">
        <v>6.2177777770000002</v>
      </c>
      <c r="O1403">
        <v>0</v>
      </c>
      <c r="P1403">
        <v>2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12.435556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2667331</v>
      </c>
      <c r="B1404">
        <v>1</v>
      </c>
      <c r="C1404" t="s">
        <v>77</v>
      </c>
      <c r="D1404" t="s">
        <v>109</v>
      </c>
      <c r="E1404" t="s">
        <v>152</v>
      </c>
      <c r="F1404" t="s">
        <v>4174</v>
      </c>
      <c r="G1404" t="s">
        <v>2412</v>
      </c>
      <c r="H1404" t="s">
        <v>47</v>
      </c>
      <c r="I1404" t="s">
        <v>129</v>
      </c>
      <c r="J1404" t="s">
        <v>130</v>
      </c>
      <c r="K1404" t="s">
        <v>131</v>
      </c>
      <c r="L1404" t="s">
        <v>4175</v>
      </c>
      <c r="M1404" t="s">
        <v>4176</v>
      </c>
      <c r="N1404">
        <v>7.2513888880000001</v>
      </c>
      <c r="O1404">
        <v>13</v>
      </c>
      <c r="P1404">
        <v>1925</v>
      </c>
      <c r="Q1404">
        <v>0</v>
      </c>
      <c r="R1404">
        <v>0</v>
      </c>
      <c r="S1404">
        <v>0</v>
      </c>
      <c r="T1404">
        <v>0</v>
      </c>
      <c r="U1404">
        <v>94.268056000000001</v>
      </c>
      <c r="V1404">
        <v>13958.923608999999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2667217</v>
      </c>
      <c r="B1405">
        <v>1</v>
      </c>
      <c r="C1405" t="s">
        <v>76</v>
      </c>
      <c r="D1405" t="s">
        <v>91</v>
      </c>
      <c r="E1405" t="s">
        <v>325</v>
      </c>
      <c r="F1405" t="s">
        <v>3996</v>
      </c>
      <c r="G1405" t="s">
        <v>169</v>
      </c>
      <c r="H1405" t="s">
        <v>47</v>
      </c>
      <c r="I1405" t="s">
        <v>129</v>
      </c>
      <c r="J1405" t="s">
        <v>130</v>
      </c>
      <c r="K1405" t="s">
        <v>131</v>
      </c>
      <c r="L1405" t="s">
        <v>4177</v>
      </c>
      <c r="M1405" t="s">
        <v>4178</v>
      </c>
      <c r="N1405">
        <v>9.8611111000000001E-2</v>
      </c>
      <c r="O1405">
        <v>10</v>
      </c>
      <c r="P1405">
        <v>10709</v>
      </c>
      <c r="Q1405">
        <v>0</v>
      </c>
      <c r="R1405">
        <v>0</v>
      </c>
      <c r="S1405">
        <v>0</v>
      </c>
      <c r="T1405">
        <v>0</v>
      </c>
      <c r="U1405">
        <v>0.98611099999999996</v>
      </c>
      <c r="V1405">
        <v>1056.026388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2667213</v>
      </c>
      <c r="B1406">
        <v>1</v>
      </c>
      <c r="C1406" t="s">
        <v>76</v>
      </c>
      <c r="D1406" t="s">
        <v>84</v>
      </c>
      <c r="E1406" t="s">
        <v>210</v>
      </c>
      <c r="F1406" t="s">
        <v>4179</v>
      </c>
      <c r="G1406" t="s">
        <v>627</v>
      </c>
      <c r="H1406" t="s">
        <v>46</v>
      </c>
      <c r="I1406" t="s">
        <v>129</v>
      </c>
      <c r="J1406" t="s">
        <v>130</v>
      </c>
      <c r="K1406" t="s">
        <v>131</v>
      </c>
      <c r="L1406" t="s">
        <v>4180</v>
      </c>
      <c r="M1406" t="s">
        <v>4181</v>
      </c>
      <c r="N1406">
        <v>1.9580555550000001</v>
      </c>
      <c r="O1406">
        <v>0</v>
      </c>
      <c r="P1406">
        <v>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5.8741669999999999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2667220</v>
      </c>
      <c r="B1407">
        <v>1</v>
      </c>
      <c r="C1407" t="s">
        <v>77</v>
      </c>
      <c r="D1407" t="s">
        <v>113</v>
      </c>
      <c r="E1407" t="s">
        <v>210</v>
      </c>
      <c r="F1407" t="s">
        <v>4182</v>
      </c>
      <c r="G1407" t="s">
        <v>212</v>
      </c>
      <c r="H1407" t="s">
        <v>46</v>
      </c>
      <c r="I1407" t="s">
        <v>129</v>
      </c>
      <c r="J1407" t="s">
        <v>130</v>
      </c>
      <c r="K1407" t="s">
        <v>131</v>
      </c>
      <c r="L1407" t="s">
        <v>4183</v>
      </c>
      <c r="M1407" t="s">
        <v>4184</v>
      </c>
      <c r="N1407">
        <v>3.4619444439999998</v>
      </c>
      <c r="O1407">
        <v>0</v>
      </c>
      <c r="P1407">
        <v>0</v>
      </c>
      <c r="Q1407">
        <v>0</v>
      </c>
      <c r="R1407">
        <v>13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45.005277999999997</v>
      </c>
      <c r="Y1407">
        <v>0</v>
      </c>
      <c r="Z1407">
        <v>0</v>
      </c>
    </row>
    <row r="1408" spans="1:26" x14ac:dyDescent="0.3">
      <c r="A1408">
        <v>2667221</v>
      </c>
      <c r="B1408">
        <v>1</v>
      </c>
      <c r="C1408" t="s">
        <v>77</v>
      </c>
      <c r="D1408" t="s">
        <v>123</v>
      </c>
      <c r="E1408" t="s">
        <v>134</v>
      </c>
      <c r="F1408" t="s">
        <v>4185</v>
      </c>
      <c r="G1408" t="s">
        <v>240</v>
      </c>
      <c r="H1408" t="s">
        <v>46</v>
      </c>
      <c r="I1408" t="s">
        <v>129</v>
      </c>
      <c r="J1408" t="s">
        <v>130</v>
      </c>
      <c r="K1408" t="s">
        <v>131</v>
      </c>
      <c r="L1408" t="s">
        <v>4186</v>
      </c>
      <c r="M1408" t="s">
        <v>4187</v>
      </c>
      <c r="N1408">
        <v>2.7286111110000002</v>
      </c>
      <c r="O1408">
        <v>0</v>
      </c>
      <c r="P1408">
        <v>125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341.07638900000001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2667231</v>
      </c>
      <c r="B1409">
        <v>1</v>
      </c>
      <c r="C1409" t="s">
        <v>76</v>
      </c>
      <c r="D1409" t="s">
        <v>86</v>
      </c>
      <c r="E1409" t="s">
        <v>134</v>
      </c>
      <c r="F1409" t="s">
        <v>4188</v>
      </c>
      <c r="G1409" t="s">
        <v>240</v>
      </c>
      <c r="H1409" t="s">
        <v>46</v>
      </c>
      <c r="I1409" t="s">
        <v>129</v>
      </c>
      <c r="J1409" t="s">
        <v>130</v>
      </c>
      <c r="K1409" t="s">
        <v>131</v>
      </c>
      <c r="L1409" t="s">
        <v>4189</v>
      </c>
      <c r="M1409" t="s">
        <v>4190</v>
      </c>
      <c r="N1409">
        <v>1.9611111109999999</v>
      </c>
      <c r="O1409">
        <v>0</v>
      </c>
      <c r="P1409">
        <v>52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101.977778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2667228</v>
      </c>
      <c r="B1410">
        <v>1</v>
      </c>
      <c r="C1410" t="s">
        <v>76</v>
      </c>
      <c r="D1410" t="s">
        <v>78</v>
      </c>
      <c r="E1410" t="s">
        <v>210</v>
      </c>
      <c r="F1410" t="s">
        <v>4191</v>
      </c>
      <c r="G1410" t="s">
        <v>290</v>
      </c>
      <c r="H1410" t="s">
        <v>46</v>
      </c>
      <c r="I1410" t="s">
        <v>129</v>
      </c>
      <c r="J1410" t="s">
        <v>130</v>
      </c>
      <c r="K1410" t="s">
        <v>131</v>
      </c>
      <c r="L1410" t="s">
        <v>4192</v>
      </c>
      <c r="M1410" t="s">
        <v>4193</v>
      </c>
      <c r="N1410">
        <v>1.868333333</v>
      </c>
      <c r="O1410">
        <v>0</v>
      </c>
      <c r="P1410">
        <v>10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18.683333000000001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2667224</v>
      </c>
      <c r="B1411">
        <v>1</v>
      </c>
      <c r="C1411" t="s">
        <v>76</v>
      </c>
      <c r="D1411" t="s">
        <v>99</v>
      </c>
      <c r="E1411" t="s">
        <v>210</v>
      </c>
      <c r="F1411" t="s">
        <v>4194</v>
      </c>
      <c r="G1411" t="s">
        <v>290</v>
      </c>
      <c r="H1411" t="s">
        <v>46</v>
      </c>
      <c r="I1411" t="s">
        <v>129</v>
      </c>
      <c r="J1411" t="s">
        <v>130</v>
      </c>
      <c r="K1411" t="s">
        <v>131</v>
      </c>
      <c r="L1411" t="s">
        <v>4195</v>
      </c>
      <c r="M1411" t="s">
        <v>4196</v>
      </c>
      <c r="N1411">
        <v>5.2483333329999997</v>
      </c>
      <c r="O1411">
        <v>0</v>
      </c>
      <c r="P1411">
        <v>4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20.993333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2667280</v>
      </c>
      <c r="B1412">
        <v>1</v>
      </c>
      <c r="C1412" t="s">
        <v>76</v>
      </c>
      <c r="D1412" t="s">
        <v>87</v>
      </c>
      <c r="E1412" t="s">
        <v>152</v>
      </c>
      <c r="F1412" t="s">
        <v>4197</v>
      </c>
      <c r="G1412" t="s">
        <v>169</v>
      </c>
      <c r="H1412" t="s">
        <v>47</v>
      </c>
      <c r="I1412" t="s">
        <v>129</v>
      </c>
      <c r="J1412" t="s">
        <v>130</v>
      </c>
      <c r="K1412" t="s">
        <v>131</v>
      </c>
      <c r="L1412" t="s">
        <v>4198</v>
      </c>
      <c r="M1412" t="s">
        <v>4199</v>
      </c>
      <c r="N1412">
        <v>1.8525</v>
      </c>
      <c r="O1412">
        <v>0</v>
      </c>
      <c r="P1412">
        <v>0</v>
      </c>
      <c r="Q1412">
        <v>7</v>
      </c>
      <c r="R1412">
        <v>4</v>
      </c>
      <c r="S1412">
        <v>0</v>
      </c>
      <c r="T1412">
        <v>0</v>
      </c>
      <c r="U1412">
        <v>0</v>
      </c>
      <c r="V1412">
        <v>0</v>
      </c>
      <c r="W1412">
        <v>12.967499999999999</v>
      </c>
      <c r="X1412">
        <v>7.41</v>
      </c>
      <c r="Y1412">
        <v>0</v>
      </c>
      <c r="Z1412">
        <v>0</v>
      </c>
    </row>
    <row r="1413" spans="1:26" x14ac:dyDescent="0.3">
      <c r="A1413">
        <v>2667261</v>
      </c>
      <c r="B1413">
        <v>1</v>
      </c>
      <c r="C1413" t="s">
        <v>76</v>
      </c>
      <c r="D1413" t="s">
        <v>86</v>
      </c>
      <c r="E1413" t="s">
        <v>210</v>
      </c>
      <c r="F1413" t="s">
        <v>4200</v>
      </c>
      <c r="G1413" t="s">
        <v>290</v>
      </c>
      <c r="H1413" t="s">
        <v>46</v>
      </c>
      <c r="I1413" t="s">
        <v>129</v>
      </c>
      <c r="J1413" t="s">
        <v>130</v>
      </c>
      <c r="K1413" t="s">
        <v>131</v>
      </c>
      <c r="L1413" t="s">
        <v>4201</v>
      </c>
      <c r="M1413" t="s">
        <v>4202</v>
      </c>
      <c r="N1413">
        <v>2.4452777769999998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2.4452780000000001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2667227</v>
      </c>
      <c r="B1414">
        <v>1</v>
      </c>
      <c r="C1414" t="s">
        <v>77</v>
      </c>
      <c r="D1414" t="s">
        <v>122</v>
      </c>
      <c r="E1414" t="s">
        <v>126</v>
      </c>
      <c r="F1414" t="s">
        <v>4203</v>
      </c>
      <c r="G1414" t="s">
        <v>128</v>
      </c>
      <c r="H1414" t="s">
        <v>47</v>
      </c>
      <c r="I1414" t="s">
        <v>129</v>
      </c>
      <c r="J1414" t="s">
        <v>130</v>
      </c>
      <c r="K1414" t="s">
        <v>131</v>
      </c>
      <c r="L1414" t="s">
        <v>4204</v>
      </c>
      <c r="M1414" t="s">
        <v>4205</v>
      </c>
      <c r="N1414">
        <v>0.61305555499999997</v>
      </c>
      <c r="O1414">
        <v>0</v>
      </c>
      <c r="P1414">
        <v>0</v>
      </c>
      <c r="Q1414">
        <v>0</v>
      </c>
      <c r="R1414">
        <v>0</v>
      </c>
      <c r="S1414">
        <v>2</v>
      </c>
      <c r="T1414">
        <v>110</v>
      </c>
      <c r="U1414">
        <v>0</v>
      </c>
      <c r="V1414">
        <v>0</v>
      </c>
      <c r="W1414">
        <v>0</v>
      </c>
      <c r="X1414">
        <v>0</v>
      </c>
      <c r="Y1414">
        <v>1.226111</v>
      </c>
      <c r="Z1414">
        <v>67.436110999999997</v>
      </c>
    </row>
    <row r="1415" spans="1:26" x14ac:dyDescent="0.3">
      <c r="A1415">
        <v>2667236</v>
      </c>
      <c r="B1415">
        <v>1</v>
      </c>
      <c r="C1415" t="s">
        <v>76</v>
      </c>
      <c r="D1415" t="s">
        <v>90</v>
      </c>
      <c r="E1415" t="s">
        <v>152</v>
      </c>
      <c r="F1415" t="s">
        <v>4206</v>
      </c>
      <c r="G1415" t="s">
        <v>169</v>
      </c>
      <c r="H1415" t="s">
        <v>47</v>
      </c>
      <c r="I1415" t="s">
        <v>129</v>
      </c>
      <c r="J1415" t="s">
        <v>130</v>
      </c>
      <c r="K1415" t="s">
        <v>131</v>
      </c>
      <c r="L1415" t="s">
        <v>4207</v>
      </c>
      <c r="M1415" t="s">
        <v>4208</v>
      </c>
      <c r="N1415">
        <v>1.559722222</v>
      </c>
      <c r="O1415">
        <v>0</v>
      </c>
      <c r="P1415">
        <v>168</v>
      </c>
      <c r="Q1415">
        <v>0</v>
      </c>
      <c r="R1415">
        <v>0</v>
      </c>
      <c r="S1415">
        <v>9</v>
      </c>
      <c r="T1415">
        <v>451</v>
      </c>
      <c r="U1415">
        <v>0</v>
      </c>
      <c r="V1415">
        <v>262.03333300000003</v>
      </c>
      <c r="W1415">
        <v>0</v>
      </c>
      <c r="X1415">
        <v>0</v>
      </c>
      <c r="Y1415">
        <v>14.0375</v>
      </c>
      <c r="Z1415">
        <v>703.43472199999997</v>
      </c>
    </row>
    <row r="1416" spans="1:26" x14ac:dyDescent="0.3">
      <c r="A1416">
        <v>2667240</v>
      </c>
      <c r="B1416">
        <v>1</v>
      </c>
      <c r="C1416" t="s">
        <v>76</v>
      </c>
      <c r="D1416" t="s">
        <v>90</v>
      </c>
      <c r="E1416" t="s">
        <v>325</v>
      </c>
      <c r="F1416" t="s">
        <v>4209</v>
      </c>
      <c r="G1416" t="s">
        <v>169</v>
      </c>
      <c r="H1416" t="s">
        <v>47</v>
      </c>
      <c r="I1416" t="s">
        <v>129</v>
      </c>
      <c r="J1416" t="s">
        <v>130</v>
      </c>
      <c r="K1416" t="s">
        <v>131</v>
      </c>
      <c r="L1416" t="s">
        <v>4210</v>
      </c>
      <c r="M1416" t="s">
        <v>4211</v>
      </c>
      <c r="N1416">
        <v>0.745</v>
      </c>
      <c r="O1416">
        <v>2</v>
      </c>
      <c r="P1416">
        <v>0</v>
      </c>
      <c r="Q1416">
        <v>0</v>
      </c>
      <c r="R1416">
        <v>0</v>
      </c>
      <c r="S1416">
        <v>115</v>
      </c>
      <c r="T1416">
        <v>3972</v>
      </c>
      <c r="U1416">
        <v>1.49</v>
      </c>
      <c r="V1416">
        <v>0</v>
      </c>
      <c r="W1416">
        <v>0</v>
      </c>
      <c r="X1416">
        <v>0</v>
      </c>
      <c r="Y1416">
        <v>85.674999999999997</v>
      </c>
      <c r="Z1416">
        <v>2959.14</v>
      </c>
    </row>
    <row r="1417" spans="1:26" x14ac:dyDescent="0.3">
      <c r="A1417">
        <v>2667256</v>
      </c>
      <c r="B1417">
        <v>1</v>
      </c>
      <c r="C1417" t="s">
        <v>76</v>
      </c>
      <c r="D1417" t="s">
        <v>101</v>
      </c>
      <c r="E1417" t="s">
        <v>126</v>
      </c>
      <c r="F1417" t="s">
        <v>4212</v>
      </c>
      <c r="G1417" t="s">
        <v>169</v>
      </c>
      <c r="H1417" t="s">
        <v>47</v>
      </c>
      <c r="I1417" t="s">
        <v>129</v>
      </c>
      <c r="J1417" t="s">
        <v>130</v>
      </c>
      <c r="K1417" t="s">
        <v>131</v>
      </c>
      <c r="L1417" t="s">
        <v>4213</v>
      </c>
      <c r="M1417" t="s">
        <v>4214</v>
      </c>
      <c r="N1417">
        <v>3.085</v>
      </c>
      <c r="O1417">
        <v>0</v>
      </c>
      <c r="P1417">
        <v>1814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5596.19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2667354</v>
      </c>
      <c r="B1418">
        <v>1</v>
      </c>
      <c r="C1418" t="s">
        <v>76</v>
      </c>
      <c r="D1418" t="s">
        <v>101</v>
      </c>
      <c r="E1418" t="s">
        <v>126</v>
      </c>
      <c r="F1418" t="s">
        <v>4215</v>
      </c>
      <c r="G1418" t="s">
        <v>506</v>
      </c>
      <c r="H1418" t="s">
        <v>47</v>
      </c>
      <c r="I1418" t="s">
        <v>129</v>
      </c>
      <c r="J1418" t="s">
        <v>130</v>
      </c>
      <c r="K1418" t="s">
        <v>131</v>
      </c>
      <c r="L1418" t="s">
        <v>4216</v>
      </c>
      <c r="M1418" t="s">
        <v>4217</v>
      </c>
      <c r="N1418">
        <v>5.7822222219999997</v>
      </c>
      <c r="O1418">
        <v>0</v>
      </c>
      <c r="P1418">
        <v>80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462.57777800000002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2667461</v>
      </c>
      <c r="B1419">
        <v>1</v>
      </c>
      <c r="C1419" t="s">
        <v>76</v>
      </c>
      <c r="D1419" t="s">
        <v>101</v>
      </c>
      <c r="E1419" t="s">
        <v>126</v>
      </c>
      <c r="F1419" t="s">
        <v>4218</v>
      </c>
      <c r="G1419" t="s">
        <v>169</v>
      </c>
      <c r="H1419" t="s">
        <v>47</v>
      </c>
      <c r="I1419" t="s">
        <v>129</v>
      </c>
      <c r="J1419" t="s">
        <v>130</v>
      </c>
      <c r="K1419" t="s">
        <v>131</v>
      </c>
      <c r="L1419" t="s">
        <v>4216</v>
      </c>
      <c r="M1419" t="s">
        <v>4219</v>
      </c>
      <c r="N1419">
        <v>5.95</v>
      </c>
      <c r="O1419">
        <v>0</v>
      </c>
      <c r="P1419">
        <v>1412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8401.4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2667266</v>
      </c>
      <c r="B1420">
        <v>1</v>
      </c>
      <c r="C1420" t="s">
        <v>76</v>
      </c>
      <c r="D1420" t="s">
        <v>80</v>
      </c>
      <c r="E1420" t="s">
        <v>210</v>
      </c>
      <c r="F1420" t="s">
        <v>4220</v>
      </c>
      <c r="G1420" t="s">
        <v>306</v>
      </c>
      <c r="H1420" t="s">
        <v>46</v>
      </c>
      <c r="I1420" t="s">
        <v>129</v>
      </c>
      <c r="J1420" t="s">
        <v>15</v>
      </c>
      <c r="K1420" t="s">
        <v>131</v>
      </c>
      <c r="L1420" t="s">
        <v>4221</v>
      </c>
      <c r="M1420" t="s">
        <v>4222</v>
      </c>
      <c r="N1420">
        <v>1.9016666659999999</v>
      </c>
      <c r="O1420">
        <v>0</v>
      </c>
      <c r="P1420">
        <v>4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7.6066669999999998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2667274</v>
      </c>
      <c r="B1421">
        <v>1</v>
      </c>
      <c r="C1421" t="s">
        <v>76</v>
      </c>
      <c r="D1421" t="s">
        <v>80</v>
      </c>
      <c r="E1421" t="s">
        <v>210</v>
      </c>
      <c r="F1421" t="s">
        <v>4223</v>
      </c>
      <c r="G1421" t="s">
        <v>306</v>
      </c>
      <c r="H1421" t="s">
        <v>46</v>
      </c>
      <c r="I1421" t="s">
        <v>129</v>
      </c>
      <c r="J1421" t="s">
        <v>15</v>
      </c>
      <c r="K1421" t="s">
        <v>131</v>
      </c>
      <c r="L1421" t="s">
        <v>4224</v>
      </c>
      <c r="M1421" t="s">
        <v>4225</v>
      </c>
      <c r="N1421">
        <v>4.2655555549999997</v>
      </c>
      <c r="O1421">
        <v>0</v>
      </c>
      <c r="P1421">
        <v>11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46.921111000000003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2667273</v>
      </c>
      <c r="B1422">
        <v>1</v>
      </c>
      <c r="C1422" t="s">
        <v>76</v>
      </c>
      <c r="D1422" t="s">
        <v>83</v>
      </c>
      <c r="E1422" t="s">
        <v>172</v>
      </c>
      <c r="F1422" t="s">
        <v>4226</v>
      </c>
      <c r="G1422" t="s">
        <v>136</v>
      </c>
      <c r="H1422" t="s">
        <v>46</v>
      </c>
      <c r="I1422" t="s">
        <v>129</v>
      </c>
      <c r="J1422" t="s">
        <v>130</v>
      </c>
      <c r="K1422" t="s">
        <v>131</v>
      </c>
      <c r="L1422" t="s">
        <v>4227</v>
      </c>
      <c r="M1422" t="s">
        <v>4228</v>
      </c>
      <c r="N1422">
        <v>2.7627777770000002</v>
      </c>
      <c r="O1422">
        <v>0</v>
      </c>
      <c r="P1422">
        <v>11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30.390556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2667313</v>
      </c>
      <c r="B1423">
        <v>1</v>
      </c>
      <c r="C1423" t="s">
        <v>76</v>
      </c>
      <c r="D1423" t="s">
        <v>91</v>
      </c>
      <c r="E1423" t="s">
        <v>126</v>
      </c>
      <c r="F1423" t="s">
        <v>4229</v>
      </c>
      <c r="G1423" t="s">
        <v>169</v>
      </c>
      <c r="H1423" t="s">
        <v>47</v>
      </c>
      <c r="I1423" t="s">
        <v>129</v>
      </c>
      <c r="J1423" t="s">
        <v>130</v>
      </c>
      <c r="K1423" t="s">
        <v>131</v>
      </c>
      <c r="L1423" t="s">
        <v>4230</v>
      </c>
      <c r="M1423" t="s">
        <v>4231</v>
      </c>
      <c r="N1423">
        <v>2.4811111110000001</v>
      </c>
      <c r="O1423">
        <v>48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119.093333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2667257</v>
      </c>
      <c r="B1424">
        <v>1</v>
      </c>
      <c r="C1424" t="s">
        <v>76</v>
      </c>
      <c r="D1424" t="s">
        <v>88</v>
      </c>
      <c r="E1424" t="s">
        <v>144</v>
      </c>
      <c r="F1424" t="s">
        <v>4232</v>
      </c>
      <c r="G1424" t="s">
        <v>136</v>
      </c>
      <c r="H1424" t="s">
        <v>46</v>
      </c>
      <c r="I1424" t="s">
        <v>129</v>
      </c>
      <c r="J1424" t="s">
        <v>130</v>
      </c>
      <c r="K1424" t="s">
        <v>131</v>
      </c>
      <c r="L1424" t="s">
        <v>4233</v>
      </c>
      <c r="M1424" t="s">
        <v>4234</v>
      </c>
      <c r="N1424">
        <v>1.3630555550000001</v>
      </c>
      <c r="O1424">
        <v>0</v>
      </c>
      <c r="P1424">
        <v>163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222.178055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2667267</v>
      </c>
      <c r="B1425">
        <v>1</v>
      </c>
      <c r="C1425" t="s">
        <v>77</v>
      </c>
      <c r="D1425" t="s">
        <v>108</v>
      </c>
      <c r="E1425" t="s">
        <v>156</v>
      </c>
      <c r="F1425" t="s">
        <v>4235</v>
      </c>
      <c r="G1425" t="s">
        <v>169</v>
      </c>
      <c r="H1425" t="s">
        <v>47</v>
      </c>
      <c r="I1425" t="s">
        <v>129</v>
      </c>
      <c r="J1425" t="s">
        <v>130</v>
      </c>
      <c r="K1425" t="s">
        <v>131</v>
      </c>
      <c r="L1425" t="s">
        <v>4236</v>
      </c>
      <c r="M1425" t="s">
        <v>4237</v>
      </c>
      <c r="N1425">
        <v>1.03</v>
      </c>
      <c r="O1425">
        <v>15</v>
      </c>
      <c r="P1425">
        <v>0</v>
      </c>
      <c r="Q1425">
        <v>52</v>
      </c>
      <c r="R1425">
        <v>44</v>
      </c>
      <c r="S1425">
        <v>0</v>
      </c>
      <c r="T1425">
        <v>0</v>
      </c>
      <c r="U1425">
        <v>15.45</v>
      </c>
      <c r="V1425">
        <v>0</v>
      </c>
      <c r="W1425">
        <v>53.56</v>
      </c>
      <c r="X1425">
        <v>45.32</v>
      </c>
      <c r="Y1425">
        <v>0</v>
      </c>
      <c r="Z1425">
        <v>0</v>
      </c>
    </row>
    <row r="1426" spans="1:26" x14ac:dyDescent="0.3">
      <c r="A1426">
        <v>2667265</v>
      </c>
      <c r="B1426">
        <v>1</v>
      </c>
      <c r="C1426" t="s">
        <v>76</v>
      </c>
      <c r="D1426" t="s">
        <v>99</v>
      </c>
      <c r="E1426" t="s">
        <v>126</v>
      </c>
      <c r="F1426" t="s">
        <v>4238</v>
      </c>
      <c r="G1426" t="s">
        <v>169</v>
      </c>
      <c r="H1426" t="s">
        <v>47</v>
      </c>
      <c r="I1426" t="s">
        <v>129</v>
      </c>
      <c r="J1426" t="s">
        <v>130</v>
      </c>
      <c r="K1426" t="s">
        <v>131</v>
      </c>
      <c r="L1426" t="s">
        <v>4239</v>
      </c>
      <c r="M1426" t="s">
        <v>4240</v>
      </c>
      <c r="N1426">
        <v>0.71527777699999995</v>
      </c>
      <c r="O1426">
        <v>65</v>
      </c>
      <c r="P1426">
        <v>2620</v>
      </c>
      <c r="Q1426">
        <v>0</v>
      </c>
      <c r="R1426">
        <v>0</v>
      </c>
      <c r="S1426">
        <v>0</v>
      </c>
      <c r="T1426">
        <v>0</v>
      </c>
      <c r="U1426">
        <v>46.493056000000003</v>
      </c>
      <c r="V1426">
        <v>1874.0277759999999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2667279</v>
      </c>
      <c r="B1427">
        <v>1</v>
      </c>
      <c r="C1427" t="s">
        <v>77</v>
      </c>
      <c r="D1427" t="s">
        <v>114</v>
      </c>
      <c r="E1427" t="s">
        <v>210</v>
      </c>
      <c r="F1427" t="s">
        <v>4241</v>
      </c>
      <c r="G1427" t="s">
        <v>290</v>
      </c>
      <c r="H1427" t="s">
        <v>46</v>
      </c>
      <c r="I1427" t="s">
        <v>129</v>
      </c>
      <c r="J1427" t="s">
        <v>130</v>
      </c>
      <c r="K1427" t="s">
        <v>131</v>
      </c>
      <c r="L1427" t="s">
        <v>4242</v>
      </c>
      <c r="M1427" t="s">
        <v>4243</v>
      </c>
      <c r="N1427">
        <v>2.6911111110000001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2.6911109999999998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2667327</v>
      </c>
      <c r="B1428">
        <v>1</v>
      </c>
      <c r="C1428" t="s">
        <v>76</v>
      </c>
      <c r="D1428" t="s">
        <v>97</v>
      </c>
      <c r="E1428" t="s">
        <v>144</v>
      </c>
      <c r="F1428" t="s">
        <v>3679</v>
      </c>
      <c r="G1428" t="s">
        <v>136</v>
      </c>
      <c r="H1428" t="s">
        <v>46</v>
      </c>
      <c r="I1428" t="s">
        <v>129</v>
      </c>
      <c r="J1428" t="s">
        <v>130</v>
      </c>
      <c r="K1428" t="s">
        <v>131</v>
      </c>
      <c r="L1428" t="s">
        <v>4244</v>
      </c>
      <c r="M1428" t="s">
        <v>4245</v>
      </c>
      <c r="N1428">
        <v>2.4897222220000002</v>
      </c>
      <c r="O1428">
        <v>0</v>
      </c>
      <c r="P1428">
        <v>72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179.26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2667286</v>
      </c>
      <c r="B1429">
        <v>1</v>
      </c>
      <c r="C1429" t="s">
        <v>76</v>
      </c>
      <c r="D1429" t="s">
        <v>81</v>
      </c>
      <c r="E1429" t="s">
        <v>172</v>
      </c>
      <c r="F1429" t="s">
        <v>4246</v>
      </c>
      <c r="G1429" t="s">
        <v>174</v>
      </c>
      <c r="H1429" t="s">
        <v>46</v>
      </c>
      <c r="I1429" t="s">
        <v>129</v>
      </c>
      <c r="J1429" t="s">
        <v>130</v>
      </c>
      <c r="K1429" t="s">
        <v>131</v>
      </c>
      <c r="L1429" t="s">
        <v>4247</v>
      </c>
      <c r="M1429" t="s">
        <v>4248</v>
      </c>
      <c r="N1429">
        <v>3.6288888880000001</v>
      </c>
      <c r="O1429">
        <v>0</v>
      </c>
      <c r="P1429">
        <v>86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312.08444400000002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2667297</v>
      </c>
      <c r="B1430">
        <v>1</v>
      </c>
      <c r="C1430" t="s">
        <v>76</v>
      </c>
      <c r="D1430" t="s">
        <v>86</v>
      </c>
      <c r="E1430" t="s">
        <v>210</v>
      </c>
      <c r="F1430" t="s">
        <v>4249</v>
      </c>
      <c r="G1430" t="s">
        <v>290</v>
      </c>
      <c r="H1430" t="s">
        <v>46</v>
      </c>
      <c r="I1430" t="s">
        <v>129</v>
      </c>
      <c r="J1430" t="s">
        <v>130</v>
      </c>
      <c r="K1430" t="s">
        <v>131</v>
      </c>
      <c r="L1430" t="s">
        <v>4250</v>
      </c>
      <c r="M1430" t="s">
        <v>4251</v>
      </c>
      <c r="N1430">
        <v>2.8766666660000002</v>
      </c>
      <c r="O1430">
        <v>0</v>
      </c>
      <c r="P1430">
        <v>3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8.6300000000000008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2667295</v>
      </c>
      <c r="B1431">
        <v>1</v>
      </c>
      <c r="C1431" t="s">
        <v>77</v>
      </c>
      <c r="D1431" t="s">
        <v>115</v>
      </c>
      <c r="E1431" t="s">
        <v>144</v>
      </c>
      <c r="F1431" t="s">
        <v>4252</v>
      </c>
      <c r="G1431" t="s">
        <v>136</v>
      </c>
      <c r="H1431" t="s">
        <v>46</v>
      </c>
      <c r="I1431" t="s">
        <v>129</v>
      </c>
      <c r="J1431" t="s">
        <v>130</v>
      </c>
      <c r="K1431" t="s">
        <v>131</v>
      </c>
      <c r="L1431" t="s">
        <v>4253</v>
      </c>
      <c r="M1431" t="s">
        <v>4254</v>
      </c>
      <c r="N1431">
        <v>2.9063888879999999</v>
      </c>
      <c r="O1431">
        <v>0</v>
      </c>
      <c r="P1431">
        <v>0</v>
      </c>
      <c r="Q1431">
        <v>0</v>
      </c>
      <c r="R1431">
        <v>15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43.595832999999999</v>
      </c>
      <c r="Y1431">
        <v>0</v>
      </c>
      <c r="Z1431">
        <v>0</v>
      </c>
    </row>
    <row r="1432" spans="1:26" x14ac:dyDescent="0.3">
      <c r="A1432">
        <v>2667304</v>
      </c>
      <c r="B1432">
        <v>1</v>
      </c>
      <c r="C1432" t="s">
        <v>76</v>
      </c>
      <c r="D1432" t="s">
        <v>101</v>
      </c>
      <c r="E1432" t="s">
        <v>152</v>
      </c>
      <c r="F1432" t="s">
        <v>4255</v>
      </c>
      <c r="G1432" t="s">
        <v>169</v>
      </c>
      <c r="H1432" t="s">
        <v>47</v>
      </c>
      <c r="I1432" t="s">
        <v>129</v>
      </c>
      <c r="J1432" t="s">
        <v>130</v>
      </c>
      <c r="K1432" t="s">
        <v>131</v>
      </c>
      <c r="L1432" t="s">
        <v>4256</v>
      </c>
      <c r="M1432" t="s">
        <v>4257</v>
      </c>
      <c r="N1432">
        <v>0.890833333</v>
      </c>
      <c r="O1432">
        <v>211</v>
      </c>
      <c r="P1432">
        <v>7249</v>
      </c>
      <c r="Q1432">
        <v>0</v>
      </c>
      <c r="R1432">
        <v>0</v>
      </c>
      <c r="S1432">
        <v>0</v>
      </c>
      <c r="T1432">
        <v>0</v>
      </c>
      <c r="U1432">
        <v>187.965833</v>
      </c>
      <c r="V1432">
        <v>6457.6508309999999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2667305</v>
      </c>
      <c r="B1433">
        <v>1</v>
      </c>
      <c r="C1433" t="s">
        <v>77</v>
      </c>
      <c r="D1433" t="s">
        <v>108</v>
      </c>
      <c r="E1433" t="s">
        <v>134</v>
      </c>
      <c r="F1433" t="s">
        <v>4258</v>
      </c>
      <c r="G1433" t="s">
        <v>240</v>
      </c>
      <c r="H1433" t="s">
        <v>46</v>
      </c>
      <c r="I1433" t="s">
        <v>129</v>
      </c>
      <c r="J1433" t="s">
        <v>130</v>
      </c>
      <c r="K1433" t="s">
        <v>131</v>
      </c>
      <c r="L1433" t="s">
        <v>4259</v>
      </c>
      <c r="M1433" t="s">
        <v>4260</v>
      </c>
      <c r="N1433">
        <v>8.0936111109999995</v>
      </c>
      <c r="O1433">
        <v>0</v>
      </c>
      <c r="P1433">
        <v>47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380.399722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2667303</v>
      </c>
      <c r="B1434">
        <v>1</v>
      </c>
      <c r="C1434" t="s">
        <v>77</v>
      </c>
      <c r="D1434" t="s">
        <v>114</v>
      </c>
      <c r="E1434" t="s">
        <v>156</v>
      </c>
      <c r="F1434" t="s">
        <v>3132</v>
      </c>
      <c r="G1434" t="s">
        <v>146</v>
      </c>
      <c r="H1434" t="s">
        <v>47</v>
      </c>
      <c r="I1434" t="s">
        <v>129</v>
      </c>
      <c r="J1434" t="s">
        <v>130</v>
      </c>
      <c r="K1434" t="s">
        <v>131</v>
      </c>
      <c r="L1434" t="s">
        <v>4261</v>
      </c>
      <c r="M1434" t="s">
        <v>4262</v>
      </c>
      <c r="N1434">
        <v>1.3136111109999999</v>
      </c>
      <c r="O1434">
        <v>0</v>
      </c>
      <c r="P1434">
        <v>0</v>
      </c>
      <c r="Q1434">
        <v>0</v>
      </c>
      <c r="R1434">
        <v>0</v>
      </c>
      <c r="S1434">
        <v>22</v>
      </c>
      <c r="T1434">
        <v>448</v>
      </c>
      <c r="U1434">
        <v>0</v>
      </c>
      <c r="V1434">
        <v>0</v>
      </c>
      <c r="W1434">
        <v>0</v>
      </c>
      <c r="X1434">
        <v>0</v>
      </c>
      <c r="Y1434">
        <v>28.899443999999999</v>
      </c>
      <c r="Z1434">
        <v>588.49777800000004</v>
      </c>
    </row>
    <row r="1435" spans="1:26" x14ac:dyDescent="0.3">
      <c r="A1435">
        <v>2667308</v>
      </c>
      <c r="B1435">
        <v>1</v>
      </c>
      <c r="C1435" t="s">
        <v>76</v>
      </c>
      <c r="D1435" t="s">
        <v>97</v>
      </c>
      <c r="E1435" t="s">
        <v>126</v>
      </c>
      <c r="F1435" t="s">
        <v>4263</v>
      </c>
      <c r="G1435" t="s">
        <v>128</v>
      </c>
      <c r="H1435" t="s">
        <v>47</v>
      </c>
      <c r="I1435" t="s">
        <v>129</v>
      </c>
      <c r="J1435" t="s">
        <v>130</v>
      </c>
      <c r="K1435" t="s">
        <v>131</v>
      </c>
      <c r="L1435" t="s">
        <v>4264</v>
      </c>
      <c r="M1435" t="s">
        <v>4265</v>
      </c>
      <c r="N1435">
        <v>7.8716666660000003</v>
      </c>
      <c r="O1435">
        <v>0</v>
      </c>
      <c r="P1435">
        <v>152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1196.4933329999999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2667312</v>
      </c>
      <c r="B1436">
        <v>1</v>
      </c>
      <c r="C1436" t="s">
        <v>77</v>
      </c>
      <c r="D1436" t="s">
        <v>119</v>
      </c>
      <c r="E1436" t="s">
        <v>144</v>
      </c>
      <c r="F1436" t="s">
        <v>4266</v>
      </c>
      <c r="G1436" t="s">
        <v>136</v>
      </c>
      <c r="H1436" t="s">
        <v>46</v>
      </c>
      <c r="I1436" t="s">
        <v>129</v>
      </c>
      <c r="J1436" t="s">
        <v>130</v>
      </c>
      <c r="K1436" t="s">
        <v>131</v>
      </c>
      <c r="L1436" t="s">
        <v>4267</v>
      </c>
      <c r="M1436" t="s">
        <v>4268</v>
      </c>
      <c r="N1436">
        <v>1.125555555</v>
      </c>
      <c r="O1436">
        <v>0</v>
      </c>
      <c r="P1436">
        <v>59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66.407777999999993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2667223</v>
      </c>
      <c r="B1437">
        <v>1</v>
      </c>
      <c r="C1437" t="s">
        <v>77</v>
      </c>
      <c r="D1437" t="s">
        <v>109</v>
      </c>
      <c r="E1437" t="s">
        <v>325</v>
      </c>
      <c r="F1437" t="s">
        <v>4269</v>
      </c>
      <c r="G1437" t="s">
        <v>169</v>
      </c>
      <c r="H1437" t="s">
        <v>47</v>
      </c>
      <c r="I1437" t="s">
        <v>129</v>
      </c>
      <c r="J1437" t="s">
        <v>130</v>
      </c>
      <c r="K1437" t="s">
        <v>131</v>
      </c>
      <c r="L1437" t="s">
        <v>4270</v>
      </c>
      <c r="M1437" t="s">
        <v>4271</v>
      </c>
      <c r="N1437">
        <v>0.25333333299999999</v>
      </c>
      <c r="O1437">
        <v>112</v>
      </c>
      <c r="P1437">
        <v>849</v>
      </c>
      <c r="Q1437">
        <v>0</v>
      </c>
      <c r="R1437">
        <v>0</v>
      </c>
      <c r="S1437">
        <v>25</v>
      </c>
      <c r="T1437">
        <v>502</v>
      </c>
      <c r="U1437">
        <v>28.373332999999999</v>
      </c>
      <c r="V1437">
        <v>215.08</v>
      </c>
      <c r="W1437">
        <v>0</v>
      </c>
      <c r="X1437">
        <v>0</v>
      </c>
      <c r="Y1437">
        <v>6.3333329999999997</v>
      </c>
      <c r="Z1437">
        <v>127.173333</v>
      </c>
    </row>
    <row r="1438" spans="1:26" x14ac:dyDescent="0.3">
      <c r="A1438">
        <v>2667321</v>
      </c>
      <c r="B1438">
        <v>1</v>
      </c>
      <c r="C1438" t="s">
        <v>76</v>
      </c>
      <c r="D1438" t="s">
        <v>82</v>
      </c>
      <c r="E1438" t="s">
        <v>210</v>
      </c>
      <c r="F1438" t="s">
        <v>4272</v>
      </c>
      <c r="G1438" t="s">
        <v>290</v>
      </c>
      <c r="H1438" t="s">
        <v>46</v>
      </c>
      <c r="I1438" t="s">
        <v>129</v>
      </c>
      <c r="J1438" t="s">
        <v>130</v>
      </c>
      <c r="K1438" t="s">
        <v>131</v>
      </c>
      <c r="L1438" t="s">
        <v>4273</v>
      </c>
      <c r="M1438" t="s">
        <v>4274</v>
      </c>
      <c r="N1438">
        <v>1.8797222220000001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1.8797219999999999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2667317</v>
      </c>
      <c r="B1439">
        <v>1</v>
      </c>
      <c r="C1439" t="s">
        <v>76</v>
      </c>
      <c r="D1439" t="s">
        <v>104</v>
      </c>
      <c r="E1439" t="s">
        <v>144</v>
      </c>
      <c r="F1439" t="s">
        <v>4275</v>
      </c>
      <c r="G1439" t="s">
        <v>136</v>
      </c>
      <c r="H1439" t="s">
        <v>46</v>
      </c>
      <c r="I1439" t="s">
        <v>129</v>
      </c>
      <c r="J1439" t="s">
        <v>130</v>
      </c>
      <c r="K1439" t="s">
        <v>131</v>
      </c>
      <c r="L1439" t="s">
        <v>4276</v>
      </c>
      <c r="M1439" t="s">
        <v>4277</v>
      </c>
      <c r="N1439">
        <v>1.2761111110000001</v>
      </c>
      <c r="O1439">
        <v>0</v>
      </c>
      <c r="P1439">
        <v>0</v>
      </c>
      <c r="Q1439">
        <v>0</v>
      </c>
      <c r="R1439">
        <v>10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12.761111</v>
      </c>
      <c r="Y1439">
        <v>0</v>
      </c>
      <c r="Z1439">
        <v>0</v>
      </c>
    </row>
    <row r="1440" spans="1:26" x14ac:dyDescent="0.3">
      <c r="A1440">
        <v>2667323</v>
      </c>
      <c r="B1440">
        <v>1</v>
      </c>
      <c r="C1440" t="s">
        <v>77</v>
      </c>
      <c r="D1440" t="s">
        <v>119</v>
      </c>
      <c r="E1440" t="s">
        <v>144</v>
      </c>
      <c r="F1440" t="s">
        <v>4278</v>
      </c>
      <c r="G1440" t="s">
        <v>136</v>
      </c>
      <c r="H1440" t="s">
        <v>46</v>
      </c>
      <c r="I1440" t="s">
        <v>129</v>
      </c>
      <c r="J1440" t="s">
        <v>130</v>
      </c>
      <c r="K1440" t="s">
        <v>131</v>
      </c>
      <c r="L1440" t="s">
        <v>4279</v>
      </c>
      <c r="M1440" t="s">
        <v>4280</v>
      </c>
      <c r="N1440">
        <v>1.736388888</v>
      </c>
      <c r="O1440">
        <v>0</v>
      </c>
      <c r="P1440">
        <v>290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503.55277799999999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2667322</v>
      </c>
      <c r="B1441">
        <v>1</v>
      </c>
      <c r="C1441" t="s">
        <v>76</v>
      </c>
      <c r="D1441" t="s">
        <v>96</v>
      </c>
      <c r="E1441" t="s">
        <v>152</v>
      </c>
      <c r="F1441" t="s">
        <v>4281</v>
      </c>
      <c r="G1441" t="s">
        <v>169</v>
      </c>
      <c r="H1441" t="s">
        <v>47</v>
      </c>
      <c r="I1441" t="s">
        <v>129</v>
      </c>
      <c r="J1441" t="s">
        <v>130</v>
      </c>
      <c r="K1441" t="s">
        <v>131</v>
      </c>
      <c r="L1441" t="s">
        <v>4282</v>
      </c>
      <c r="M1441" t="s">
        <v>4283</v>
      </c>
      <c r="N1441">
        <v>1.4741666659999999</v>
      </c>
      <c r="O1441">
        <v>0</v>
      </c>
      <c r="P1441">
        <v>557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821.11083299999996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2667325</v>
      </c>
      <c r="B1442">
        <v>1</v>
      </c>
      <c r="C1442" t="s">
        <v>76</v>
      </c>
      <c r="D1442" t="s">
        <v>92</v>
      </c>
      <c r="E1442" t="s">
        <v>210</v>
      </c>
      <c r="F1442" t="s">
        <v>4284</v>
      </c>
      <c r="G1442" t="s">
        <v>212</v>
      </c>
      <c r="H1442" t="s">
        <v>46</v>
      </c>
      <c r="I1442" t="s">
        <v>129</v>
      </c>
      <c r="J1442" t="s">
        <v>130</v>
      </c>
      <c r="K1442" t="s">
        <v>131</v>
      </c>
      <c r="L1442" t="s">
        <v>4285</v>
      </c>
      <c r="M1442" t="s">
        <v>4286</v>
      </c>
      <c r="N1442">
        <v>1.9072222219999999</v>
      </c>
      <c r="O1442">
        <v>0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1.907222</v>
      </c>
      <c r="Y1442">
        <v>0</v>
      </c>
      <c r="Z1442">
        <v>0</v>
      </c>
    </row>
    <row r="1443" spans="1:26" x14ac:dyDescent="0.3">
      <c r="A1443">
        <v>2667329</v>
      </c>
      <c r="B1443">
        <v>1</v>
      </c>
      <c r="C1443" t="s">
        <v>77</v>
      </c>
      <c r="D1443" t="s">
        <v>123</v>
      </c>
      <c r="E1443" t="s">
        <v>156</v>
      </c>
      <c r="F1443" t="s">
        <v>4287</v>
      </c>
      <c r="G1443" t="s">
        <v>169</v>
      </c>
      <c r="H1443" t="s">
        <v>47</v>
      </c>
      <c r="I1443" t="s">
        <v>129</v>
      </c>
      <c r="J1443" t="s">
        <v>130</v>
      </c>
      <c r="K1443" t="s">
        <v>131</v>
      </c>
      <c r="L1443" t="s">
        <v>4288</v>
      </c>
      <c r="M1443" t="s">
        <v>4289</v>
      </c>
      <c r="N1443">
        <v>1.7380555550000001</v>
      </c>
      <c r="O1443">
        <v>142</v>
      </c>
      <c r="P1443">
        <v>6</v>
      </c>
      <c r="Q1443">
        <v>0</v>
      </c>
      <c r="R1443">
        <v>0</v>
      </c>
      <c r="S1443">
        <v>0</v>
      </c>
      <c r="T1443">
        <v>0</v>
      </c>
      <c r="U1443">
        <v>246.803889</v>
      </c>
      <c r="V1443">
        <v>10.428333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2667333</v>
      </c>
      <c r="B1444">
        <v>1</v>
      </c>
      <c r="C1444" t="s">
        <v>76</v>
      </c>
      <c r="D1444" t="s">
        <v>80</v>
      </c>
      <c r="E1444" t="s">
        <v>144</v>
      </c>
      <c r="F1444" t="s">
        <v>4290</v>
      </c>
      <c r="G1444" t="s">
        <v>136</v>
      </c>
      <c r="H1444" t="s">
        <v>46</v>
      </c>
      <c r="I1444" t="s">
        <v>129</v>
      </c>
      <c r="J1444" t="s">
        <v>130</v>
      </c>
      <c r="K1444" t="s">
        <v>131</v>
      </c>
      <c r="L1444" t="s">
        <v>4291</v>
      </c>
      <c r="M1444" t="s">
        <v>4292</v>
      </c>
      <c r="N1444">
        <v>1.3605555549999999</v>
      </c>
      <c r="O1444">
        <v>0</v>
      </c>
      <c r="P1444">
        <v>498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677.55666599999995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2667337</v>
      </c>
      <c r="B1445">
        <v>1</v>
      </c>
      <c r="C1445" t="s">
        <v>76</v>
      </c>
      <c r="D1445" t="s">
        <v>86</v>
      </c>
      <c r="E1445" t="s">
        <v>210</v>
      </c>
      <c r="F1445" t="s">
        <v>4293</v>
      </c>
      <c r="G1445" t="s">
        <v>290</v>
      </c>
      <c r="H1445" t="s">
        <v>46</v>
      </c>
      <c r="I1445" t="s">
        <v>129</v>
      </c>
      <c r="J1445" t="s">
        <v>130</v>
      </c>
      <c r="K1445" t="s">
        <v>131</v>
      </c>
      <c r="L1445" t="s">
        <v>4294</v>
      </c>
      <c r="M1445" t="s">
        <v>4295</v>
      </c>
      <c r="N1445">
        <v>3.554444444</v>
      </c>
      <c r="O1445">
        <v>0</v>
      </c>
      <c r="P1445">
        <v>6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21.326667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2667339</v>
      </c>
      <c r="B1446">
        <v>1</v>
      </c>
      <c r="C1446" t="s">
        <v>76</v>
      </c>
      <c r="D1446" t="s">
        <v>85</v>
      </c>
      <c r="E1446" t="s">
        <v>210</v>
      </c>
      <c r="F1446" t="s">
        <v>4296</v>
      </c>
      <c r="G1446" t="s">
        <v>290</v>
      </c>
      <c r="H1446" t="s">
        <v>46</v>
      </c>
      <c r="I1446" t="s">
        <v>129</v>
      </c>
      <c r="J1446" t="s">
        <v>130</v>
      </c>
      <c r="K1446" t="s">
        <v>131</v>
      </c>
      <c r="L1446" t="s">
        <v>4297</v>
      </c>
      <c r="M1446" t="s">
        <v>4298</v>
      </c>
      <c r="N1446">
        <v>3.5175000000000001</v>
      </c>
      <c r="O1446">
        <v>0</v>
      </c>
      <c r="P1446">
        <v>2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7.0350000000000001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2667330</v>
      </c>
      <c r="B1447">
        <v>1</v>
      </c>
      <c r="C1447" t="s">
        <v>76</v>
      </c>
      <c r="D1447" t="s">
        <v>90</v>
      </c>
      <c r="E1447" t="s">
        <v>152</v>
      </c>
      <c r="F1447" t="s">
        <v>4299</v>
      </c>
      <c r="G1447" t="s">
        <v>169</v>
      </c>
      <c r="H1447" t="s">
        <v>47</v>
      </c>
      <c r="I1447" t="s">
        <v>129</v>
      </c>
      <c r="J1447" t="s">
        <v>130</v>
      </c>
      <c r="K1447" t="s">
        <v>131</v>
      </c>
      <c r="L1447" t="s">
        <v>4300</v>
      </c>
      <c r="M1447" t="s">
        <v>4301</v>
      </c>
      <c r="N1447">
        <v>0.47916666600000002</v>
      </c>
      <c r="O1447">
        <v>0</v>
      </c>
      <c r="P1447">
        <v>0</v>
      </c>
      <c r="Q1447">
        <v>0</v>
      </c>
      <c r="R1447">
        <v>0</v>
      </c>
      <c r="S1447">
        <v>46</v>
      </c>
      <c r="T1447">
        <v>2396</v>
      </c>
      <c r="U1447">
        <v>0</v>
      </c>
      <c r="V1447">
        <v>0</v>
      </c>
      <c r="W1447">
        <v>0</v>
      </c>
      <c r="X1447">
        <v>0</v>
      </c>
      <c r="Y1447">
        <v>22.041667</v>
      </c>
      <c r="Z1447">
        <v>1148.0833319999999</v>
      </c>
    </row>
    <row r="1448" spans="1:26" x14ac:dyDescent="0.3">
      <c r="A1448">
        <v>2667364</v>
      </c>
      <c r="B1448">
        <v>1</v>
      </c>
      <c r="C1448" t="s">
        <v>76</v>
      </c>
      <c r="D1448" t="s">
        <v>86</v>
      </c>
      <c r="E1448" t="s">
        <v>210</v>
      </c>
      <c r="F1448" t="s">
        <v>4302</v>
      </c>
      <c r="G1448" t="s">
        <v>290</v>
      </c>
      <c r="H1448" t="s">
        <v>46</v>
      </c>
      <c r="I1448" t="s">
        <v>129</v>
      </c>
      <c r="J1448" t="s">
        <v>130</v>
      </c>
      <c r="K1448" t="s">
        <v>131</v>
      </c>
      <c r="L1448" t="s">
        <v>4303</v>
      </c>
      <c r="M1448" t="s">
        <v>4304</v>
      </c>
      <c r="N1448">
        <v>3.8872222220000001</v>
      </c>
      <c r="O1448">
        <v>0</v>
      </c>
      <c r="P1448">
        <v>10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38.872222000000001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2667336</v>
      </c>
      <c r="B1449">
        <v>1</v>
      </c>
      <c r="C1449" t="s">
        <v>77</v>
      </c>
      <c r="D1449" t="s">
        <v>110</v>
      </c>
      <c r="E1449" t="s">
        <v>144</v>
      </c>
      <c r="F1449" t="s">
        <v>4305</v>
      </c>
      <c r="G1449" t="s">
        <v>136</v>
      </c>
      <c r="H1449" t="s">
        <v>46</v>
      </c>
      <c r="I1449" t="s">
        <v>129</v>
      </c>
      <c r="J1449" t="s">
        <v>130</v>
      </c>
      <c r="K1449" t="s">
        <v>131</v>
      </c>
      <c r="L1449" t="s">
        <v>4306</v>
      </c>
      <c r="M1449" t="s">
        <v>4307</v>
      </c>
      <c r="N1449">
        <v>2.1577777770000002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36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77.680000000000007</v>
      </c>
    </row>
    <row r="1450" spans="1:26" x14ac:dyDescent="0.3">
      <c r="A1450">
        <v>2667342</v>
      </c>
      <c r="B1450">
        <v>1</v>
      </c>
      <c r="C1450" t="s">
        <v>76</v>
      </c>
      <c r="D1450" t="s">
        <v>79</v>
      </c>
      <c r="E1450" t="s">
        <v>210</v>
      </c>
      <c r="F1450" t="s">
        <v>4308</v>
      </c>
      <c r="G1450" t="s">
        <v>627</v>
      </c>
      <c r="H1450" t="s">
        <v>46</v>
      </c>
      <c r="I1450" t="s">
        <v>129</v>
      </c>
      <c r="J1450" t="s">
        <v>130</v>
      </c>
      <c r="K1450" t="s">
        <v>131</v>
      </c>
      <c r="L1450" t="s">
        <v>4309</v>
      </c>
      <c r="M1450" t="s">
        <v>4310</v>
      </c>
      <c r="N1450">
        <v>2.6694444439999998</v>
      </c>
      <c r="O1450">
        <v>0</v>
      </c>
      <c r="P1450">
        <v>2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5.338889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2667356</v>
      </c>
      <c r="B1451">
        <v>1</v>
      </c>
      <c r="C1451" t="s">
        <v>76</v>
      </c>
      <c r="D1451" t="s">
        <v>79</v>
      </c>
      <c r="E1451" t="s">
        <v>210</v>
      </c>
      <c r="F1451" t="s">
        <v>4311</v>
      </c>
      <c r="G1451" t="s">
        <v>290</v>
      </c>
      <c r="H1451" t="s">
        <v>46</v>
      </c>
      <c r="I1451" t="s">
        <v>129</v>
      </c>
      <c r="J1451" t="s">
        <v>130</v>
      </c>
      <c r="K1451" t="s">
        <v>131</v>
      </c>
      <c r="L1451" t="s">
        <v>4312</v>
      </c>
      <c r="M1451" t="s">
        <v>4313</v>
      </c>
      <c r="N1451">
        <v>6.898055555</v>
      </c>
      <c r="O1451">
        <v>0</v>
      </c>
      <c r="P1451">
        <v>3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20.694167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2667358</v>
      </c>
      <c r="B1452">
        <v>1</v>
      </c>
      <c r="C1452" t="s">
        <v>77</v>
      </c>
      <c r="D1452" t="s">
        <v>113</v>
      </c>
      <c r="E1452" t="s">
        <v>210</v>
      </c>
      <c r="F1452" t="s">
        <v>4314</v>
      </c>
      <c r="G1452" t="s">
        <v>290</v>
      </c>
      <c r="H1452" t="s">
        <v>46</v>
      </c>
      <c r="I1452" t="s">
        <v>129</v>
      </c>
      <c r="J1452" t="s">
        <v>130</v>
      </c>
      <c r="K1452" t="s">
        <v>131</v>
      </c>
      <c r="L1452" t="s">
        <v>4315</v>
      </c>
      <c r="M1452" t="s">
        <v>4316</v>
      </c>
      <c r="N1452">
        <v>2.9075000000000002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2.9075000000000002</v>
      </c>
    </row>
    <row r="1453" spans="1:26" x14ac:dyDescent="0.3">
      <c r="A1453">
        <v>2667361</v>
      </c>
      <c r="B1453">
        <v>1</v>
      </c>
      <c r="C1453" t="s">
        <v>76</v>
      </c>
      <c r="D1453" t="s">
        <v>84</v>
      </c>
      <c r="E1453" t="s">
        <v>144</v>
      </c>
      <c r="F1453" t="s">
        <v>4317</v>
      </c>
      <c r="G1453" t="s">
        <v>136</v>
      </c>
      <c r="H1453" t="s">
        <v>46</v>
      </c>
      <c r="I1453" t="s">
        <v>129</v>
      </c>
      <c r="J1453" t="s">
        <v>130</v>
      </c>
      <c r="K1453" t="s">
        <v>131</v>
      </c>
      <c r="L1453" t="s">
        <v>4318</v>
      </c>
      <c r="M1453" t="s">
        <v>4319</v>
      </c>
      <c r="N1453">
        <v>1.436666666</v>
      </c>
      <c r="O1453">
        <v>0</v>
      </c>
      <c r="P1453">
        <v>138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198.26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2667391</v>
      </c>
      <c r="B1454">
        <v>1</v>
      </c>
      <c r="C1454" t="s">
        <v>76</v>
      </c>
      <c r="D1454" t="s">
        <v>90</v>
      </c>
      <c r="E1454" t="s">
        <v>126</v>
      </c>
      <c r="F1454" t="s">
        <v>4320</v>
      </c>
      <c r="G1454" t="s">
        <v>128</v>
      </c>
      <c r="H1454" t="s">
        <v>47</v>
      </c>
      <c r="I1454" t="s">
        <v>129</v>
      </c>
      <c r="J1454" t="s">
        <v>130</v>
      </c>
      <c r="K1454" t="s">
        <v>131</v>
      </c>
      <c r="L1454" t="s">
        <v>4321</v>
      </c>
      <c r="M1454" t="s">
        <v>4322</v>
      </c>
      <c r="N1454">
        <v>2.0322222220000001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182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369.86444399999999</v>
      </c>
    </row>
    <row r="1455" spans="1:26" x14ac:dyDescent="0.3">
      <c r="A1455">
        <v>2667370</v>
      </c>
      <c r="B1455">
        <v>1</v>
      </c>
      <c r="C1455" t="s">
        <v>76</v>
      </c>
      <c r="D1455" t="s">
        <v>101</v>
      </c>
      <c r="E1455" t="s">
        <v>126</v>
      </c>
      <c r="F1455" t="s">
        <v>4323</v>
      </c>
      <c r="G1455" t="s">
        <v>128</v>
      </c>
      <c r="H1455" t="s">
        <v>47</v>
      </c>
      <c r="I1455" t="s">
        <v>129</v>
      </c>
      <c r="J1455" t="s">
        <v>130</v>
      </c>
      <c r="K1455" t="s">
        <v>131</v>
      </c>
      <c r="L1455" t="s">
        <v>4324</v>
      </c>
      <c r="M1455" t="s">
        <v>4325</v>
      </c>
      <c r="N1455">
        <v>2.565833333</v>
      </c>
      <c r="O1455">
        <v>2</v>
      </c>
      <c r="P1455">
        <v>805</v>
      </c>
      <c r="Q1455">
        <v>0</v>
      </c>
      <c r="R1455">
        <v>0</v>
      </c>
      <c r="S1455">
        <v>0</v>
      </c>
      <c r="T1455">
        <v>0</v>
      </c>
      <c r="U1455">
        <v>5.1316670000000002</v>
      </c>
      <c r="V1455">
        <v>2065.4958329999999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2667378</v>
      </c>
      <c r="B1456">
        <v>1</v>
      </c>
      <c r="C1456" t="s">
        <v>76</v>
      </c>
      <c r="D1456" t="s">
        <v>91</v>
      </c>
      <c r="E1456" t="s">
        <v>126</v>
      </c>
      <c r="F1456" t="s">
        <v>4326</v>
      </c>
      <c r="G1456" t="s">
        <v>128</v>
      </c>
      <c r="H1456" t="s">
        <v>47</v>
      </c>
      <c r="I1456" t="s">
        <v>129</v>
      </c>
      <c r="J1456" t="s">
        <v>130</v>
      </c>
      <c r="K1456" t="s">
        <v>131</v>
      </c>
      <c r="L1456" t="s">
        <v>4327</v>
      </c>
      <c r="M1456" t="s">
        <v>4328</v>
      </c>
      <c r="N1456">
        <v>1.3177777770000001</v>
      </c>
      <c r="O1456">
        <v>10</v>
      </c>
      <c r="P1456">
        <v>226</v>
      </c>
      <c r="Q1456">
        <v>0</v>
      </c>
      <c r="R1456">
        <v>0</v>
      </c>
      <c r="S1456">
        <v>0</v>
      </c>
      <c r="T1456">
        <v>0</v>
      </c>
      <c r="U1456">
        <v>13.177778</v>
      </c>
      <c r="V1456">
        <v>297.81777799999998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2667375</v>
      </c>
      <c r="B1457">
        <v>1</v>
      </c>
      <c r="C1457" t="s">
        <v>76</v>
      </c>
      <c r="D1457" t="s">
        <v>89</v>
      </c>
      <c r="E1457" t="s">
        <v>144</v>
      </c>
      <c r="F1457" t="s">
        <v>4329</v>
      </c>
      <c r="G1457" t="s">
        <v>146</v>
      </c>
      <c r="H1457" t="s">
        <v>46</v>
      </c>
      <c r="I1457" t="s">
        <v>129</v>
      </c>
      <c r="J1457" t="s">
        <v>130</v>
      </c>
      <c r="K1457" t="s">
        <v>131</v>
      </c>
      <c r="L1457" t="s">
        <v>4330</v>
      </c>
      <c r="M1457" t="s">
        <v>4331</v>
      </c>
      <c r="N1457">
        <v>3.8244444440000001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35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133.85555600000001</v>
      </c>
    </row>
    <row r="1458" spans="1:26" x14ac:dyDescent="0.3">
      <c r="A1458">
        <v>2667400</v>
      </c>
      <c r="B1458">
        <v>1</v>
      </c>
      <c r="C1458" t="s">
        <v>76</v>
      </c>
      <c r="D1458" t="s">
        <v>81</v>
      </c>
      <c r="E1458" t="s">
        <v>144</v>
      </c>
      <c r="F1458" t="s">
        <v>4332</v>
      </c>
      <c r="G1458" t="s">
        <v>306</v>
      </c>
      <c r="H1458" t="s">
        <v>46</v>
      </c>
      <c r="I1458" t="s">
        <v>129</v>
      </c>
      <c r="J1458" t="s">
        <v>130</v>
      </c>
      <c r="K1458" t="s">
        <v>131</v>
      </c>
      <c r="L1458" t="s">
        <v>4333</v>
      </c>
      <c r="M1458" t="s">
        <v>4334</v>
      </c>
      <c r="N1458">
        <v>1.538888888</v>
      </c>
      <c r="O1458">
        <v>0</v>
      </c>
      <c r="P1458">
        <v>336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517.06666600000005</v>
      </c>
      <c r="W1458">
        <v>0</v>
      </c>
      <c r="X1458">
        <v>0</v>
      </c>
      <c r="Y1458">
        <v>0</v>
      </c>
      <c r="Z1458">
        <v>0</v>
      </c>
    </row>
    <row r="1459" spans="1:26" x14ac:dyDescent="0.3">
      <c r="A1459">
        <v>2667383</v>
      </c>
      <c r="B1459">
        <v>1</v>
      </c>
      <c r="C1459" t="s">
        <v>76</v>
      </c>
      <c r="D1459" t="s">
        <v>79</v>
      </c>
      <c r="E1459" t="s">
        <v>210</v>
      </c>
      <c r="F1459" t="s">
        <v>4335</v>
      </c>
      <c r="G1459" t="s">
        <v>290</v>
      </c>
      <c r="H1459" t="s">
        <v>46</v>
      </c>
      <c r="I1459" t="s">
        <v>129</v>
      </c>
      <c r="J1459" t="s">
        <v>130</v>
      </c>
      <c r="K1459" t="s">
        <v>131</v>
      </c>
      <c r="L1459" t="s">
        <v>4336</v>
      </c>
      <c r="M1459" t="s">
        <v>4337</v>
      </c>
      <c r="N1459">
        <v>1.8358333330000001</v>
      </c>
      <c r="O1459">
        <v>0</v>
      </c>
      <c r="P1459">
        <v>2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3.6716669999999998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2667395</v>
      </c>
      <c r="B1460">
        <v>1</v>
      </c>
      <c r="C1460" t="s">
        <v>76</v>
      </c>
      <c r="D1460" t="s">
        <v>90</v>
      </c>
      <c r="E1460" t="s">
        <v>144</v>
      </c>
      <c r="F1460" t="s">
        <v>4338</v>
      </c>
      <c r="G1460" t="s">
        <v>136</v>
      </c>
      <c r="H1460" t="s">
        <v>46</v>
      </c>
      <c r="I1460" t="s">
        <v>129</v>
      </c>
      <c r="J1460" t="s">
        <v>130</v>
      </c>
      <c r="K1460" t="s">
        <v>131</v>
      </c>
      <c r="L1460" t="s">
        <v>4339</v>
      </c>
      <c r="M1460" t="s">
        <v>4340</v>
      </c>
      <c r="N1460">
        <v>2.4397222219999999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37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90.269722000000002</v>
      </c>
    </row>
    <row r="1461" spans="1:26" x14ac:dyDescent="0.3">
      <c r="A1461">
        <v>2667398</v>
      </c>
      <c r="B1461">
        <v>1</v>
      </c>
      <c r="C1461" t="s">
        <v>76</v>
      </c>
      <c r="D1461" t="s">
        <v>106</v>
      </c>
      <c r="E1461" t="s">
        <v>210</v>
      </c>
      <c r="F1461" t="s">
        <v>4341</v>
      </c>
      <c r="G1461" t="s">
        <v>290</v>
      </c>
      <c r="H1461" t="s">
        <v>46</v>
      </c>
      <c r="I1461" t="s">
        <v>129</v>
      </c>
      <c r="J1461" t="s">
        <v>130</v>
      </c>
      <c r="K1461" t="s">
        <v>131</v>
      </c>
      <c r="L1461" t="s">
        <v>4342</v>
      </c>
      <c r="M1461" t="s">
        <v>4343</v>
      </c>
      <c r="N1461">
        <v>1.7508333330000001</v>
      </c>
      <c r="O1461">
        <v>0</v>
      </c>
      <c r="P1461">
        <v>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3.5016669999999999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2667389</v>
      </c>
      <c r="B1462">
        <v>1</v>
      </c>
      <c r="C1462" t="s">
        <v>76</v>
      </c>
      <c r="D1462" t="s">
        <v>94</v>
      </c>
      <c r="E1462" t="s">
        <v>134</v>
      </c>
      <c r="F1462" t="s">
        <v>4344</v>
      </c>
      <c r="G1462" t="s">
        <v>146</v>
      </c>
      <c r="H1462" t="s">
        <v>46</v>
      </c>
      <c r="I1462" t="s">
        <v>129</v>
      </c>
      <c r="J1462" t="s">
        <v>130</v>
      </c>
      <c r="K1462" t="s">
        <v>131</v>
      </c>
      <c r="L1462" t="s">
        <v>4345</v>
      </c>
      <c r="M1462" t="s">
        <v>4346</v>
      </c>
      <c r="N1462">
        <v>1.0038888880000001</v>
      </c>
      <c r="O1462">
        <v>0</v>
      </c>
      <c r="P1462">
        <v>129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129.501667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2667402</v>
      </c>
      <c r="B1463">
        <v>1</v>
      </c>
      <c r="C1463" t="s">
        <v>76</v>
      </c>
      <c r="D1463" t="s">
        <v>106</v>
      </c>
      <c r="E1463" t="s">
        <v>210</v>
      </c>
      <c r="F1463" t="s">
        <v>4347</v>
      </c>
      <c r="G1463" t="s">
        <v>290</v>
      </c>
      <c r="H1463" t="s">
        <v>46</v>
      </c>
      <c r="I1463" t="s">
        <v>129</v>
      </c>
      <c r="J1463" t="s">
        <v>130</v>
      </c>
      <c r="K1463" t="s">
        <v>131</v>
      </c>
      <c r="L1463" t="s">
        <v>4348</v>
      </c>
      <c r="M1463" t="s">
        <v>4349</v>
      </c>
      <c r="N1463">
        <v>1.611111111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1.611111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2667405</v>
      </c>
      <c r="B1464">
        <v>1</v>
      </c>
      <c r="C1464" t="s">
        <v>76</v>
      </c>
      <c r="D1464" t="s">
        <v>89</v>
      </c>
      <c r="E1464" t="s">
        <v>325</v>
      </c>
      <c r="F1464" t="s">
        <v>4350</v>
      </c>
      <c r="G1464" t="s">
        <v>169</v>
      </c>
      <c r="H1464" t="s">
        <v>47</v>
      </c>
      <c r="I1464" t="s">
        <v>129</v>
      </c>
      <c r="J1464" t="s">
        <v>130</v>
      </c>
      <c r="K1464" t="s">
        <v>131</v>
      </c>
      <c r="L1464" t="s">
        <v>4351</v>
      </c>
      <c r="M1464" t="s">
        <v>4352</v>
      </c>
      <c r="N1464">
        <v>0.54861111100000004</v>
      </c>
      <c r="O1464">
        <v>51</v>
      </c>
      <c r="P1464">
        <v>18492</v>
      </c>
      <c r="Q1464">
        <v>0</v>
      </c>
      <c r="R1464">
        <v>0</v>
      </c>
      <c r="S1464">
        <v>0</v>
      </c>
      <c r="T1464">
        <v>0</v>
      </c>
      <c r="U1464">
        <v>27.979167</v>
      </c>
      <c r="V1464">
        <v>10144.916665000001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2667417</v>
      </c>
      <c r="B1465">
        <v>1</v>
      </c>
      <c r="C1465" t="s">
        <v>77</v>
      </c>
      <c r="D1465" t="s">
        <v>109</v>
      </c>
      <c r="E1465" t="s">
        <v>325</v>
      </c>
      <c r="F1465" t="s">
        <v>4269</v>
      </c>
      <c r="G1465" t="s">
        <v>169</v>
      </c>
      <c r="H1465" t="s">
        <v>47</v>
      </c>
      <c r="I1465" t="s">
        <v>129</v>
      </c>
      <c r="J1465" t="s">
        <v>130</v>
      </c>
      <c r="K1465" t="s">
        <v>131</v>
      </c>
      <c r="L1465" t="s">
        <v>4353</v>
      </c>
      <c r="M1465" t="s">
        <v>4354</v>
      </c>
      <c r="N1465">
        <v>0.67444444400000003</v>
      </c>
      <c r="O1465">
        <v>112</v>
      </c>
      <c r="P1465">
        <v>849</v>
      </c>
      <c r="Q1465">
        <v>0</v>
      </c>
      <c r="R1465">
        <v>0</v>
      </c>
      <c r="S1465">
        <v>25</v>
      </c>
      <c r="T1465">
        <v>502</v>
      </c>
      <c r="U1465">
        <v>75.537778000000003</v>
      </c>
      <c r="V1465">
        <v>572.60333300000002</v>
      </c>
      <c r="W1465">
        <v>0</v>
      </c>
      <c r="X1465">
        <v>0</v>
      </c>
      <c r="Y1465">
        <v>16.861111000000001</v>
      </c>
      <c r="Z1465">
        <v>338.57111099999997</v>
      </c>
    </row>
    <row r="1466" spans="1:26" x14ac:dyDescent="0.3">
      <c r="A1466">
        <v>2667412</v>
      </c>
      <c r="B1466">
        <v>1</v>
      </c>
      <c r="C1466" t="s">
        <v>77</v>
      </c>
      <c r="D1466" t="s">
        <v>110</v>
      </c>
      <c r="E1466" t="s">
        <v>144</v>
      </c>
      <c r="F1466" t="s">
        <v>4355</v>
      </c>
      <c r="G1466" t="s">
        <v>136</v>
      </c>
      <c r="H1466" t="s">
        <v>46</v>
      </c>
      <c r="I1466" t="s">
        <v>129</v>
      </c>
      <c r="J1466" t="s">
        <v>130</v>
      </c>
      <c r="K1466" t="s">
        <v>131</v>
      </c>
      <c r="L1466" t="s">
        <v>4356</v>
      </c>
      <c r="M1466" t="s">
        <v>4357</v>
      </c>
      <c r="N1466">
        <v>2.6658333330000001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41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109.299167</v>
      </c>
    </row>
    <row r="1467" spans="1:26" x14ac:dyDescent="0.3">
      <c r="A1467">
        <v>2667419</v>
      </c>
      <c r="B1467">
        <v>1</v>
      </c>
      <c r="C1467" t="s">
        <v>76</v>
      </c>
      <c r="D1467" t="s">
        <v>90</v>
      </c>
      <c r="E1467" t="s">
        <v>144</v>
      </c>
      <c r="F1467" t="s">
        <v>4358</v>
      </c>
      <c r="G1467" t="s">
        <v>136</v>
      </c>
      <c r="H1467" t="s">
        <v>46</v>
      </c>
      <c r="I1467" t="s">
        <v>129</v>
      </c>
      <c r="J1467" t="s">
        <v>130</v>
      </c>
      <c r="K1467" t="s">
        <v>131</v>
      </c>
      <c r="L1467" t="s">
        <v>4359</v>
      </c>
      <c r="M1467" t="s">
        <v>4360</v>
      </c>
      <c r="N1467">
        <v>3.1094444440000002</v>
      </c>
      <c r="O1467">
        <v>0</v>
      </c>
      <c r="P1467">
        <v>21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65.298333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2667422</v>
      </c>
      <c r="B1468">
        <v>1</v>
      </c>
      <c r="C1468" t="s">
        <v>77</v>
      </c>
      <c r="D1468" t="s">
        <v>108</v>
      </c>
      <c r="E1468" t="s">
        <v>156</v>
      </c>
      <c r="F1468" t="s">
        <v>1084</v>
      </c>
      <c r="G1468" t="s">
        <v>169</v>
      </c>
      <c r="H1468" t="s">
        <v>47</v>
      </c>
      <c r="I1468" t="s">
        <v>129</v>
      </c>
      <c r="J1468" t="s">
        <v>130</v>
      </c>
      <c r="K1468" t="s">
        <v>131</v>
      </c>
      <c r="L1468" t="s">
        <v>4359</v>
      </c>
      <c r="M1468" t="s">
        <v>4361</v>
      </c>
      <c r="N1468">
        <v>1.541666666</v>
      </c>
      <c r="O1468">
        <v>0</v>
      </c>
      <c r="P1468">
        <v>0</v>
      </c>
      <c r="Q1468">
        <v>4</v>
      </c>
      <c r="R1468">
        <v>0</v>
      </c>
      <c r="S1468">
        <v>23</v>
      </c>
      <c r="T1468">
        <v>0</v>
      </c>
      <c r="U1468">
        <v>0</v>
      </c>
      <c r="V1468">
        <v>0</v>
      </c>
      <c r="W1468">
        <v>6.1666670000000003</v>
      </c>
      <c r="X1468">
        <v>0</v>
      </c>
      <c r="Y1468">
        <v>35.458333000000003</v>
      </c>
      <c r="Z1468">
        <v>0</v>
      </c>
    </row>
    <row r="1469" spans="1:26" x14ac:dyDescent="0.3">
      <c r="A1469">
        <v>2667423</v>
      </c>
      <c r="B1469">
        <v>1</v>
      </c>
      <c r="C1469" t="s">
        <v>76</v>
      </c>
      <c r="D1469" t="s">
        <v>79</v>
      </c>
      <c r="E1469" t="s">
        <v>126</v>
      </c>
      <c r="F1469" t="s">
        <v>4362</v>
      </c>
      <c r="G1469" t="s">
        <v>146</v>
      </c>
      <c r="H1469" t="s">
        <v>47</v>
      </c>
      <c r="I1469" t="s">
        <v>129</v>
      </c>
      <c r="J1469" t="s">
        <v>130</v>
      </c>
      <c r="K1469" t="s">
        <v>131</v>
      </c>
      <c r="L1469" t="s">
        <v>4363</v>
      </c>
      <c r="M1469" t="s">
        <v>4364</v>
      </c>
      <c r="N1469">
        <v>0.26027777699999999</v>
      </c>
      <c r="O1469">
        <v>0</v>
      </c>
      <c r="P1469">
        <v>1185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308.42916600000001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2667427</v>
      </c>
      <c r="B1470">
        <v>1</v>
      </c>
      <c r="C1470" t="s">
        <v>76</v>
      </c>
      <c r="D1470" t="s">
        <v>87</v>
      </c>
      <c r="E1470" t="s">
        <v>126</v>
      </c>
      <c r="F1470" t="s">
        <v>4365</v>
      </c>
      <c r="G1470" t="s">
        <v>128</v>
      </c>
      <c r="H1470" t="s">
        <v>47</v>
      </c>
      <c r="I1470" t="s">
        <v>129</v>
      </c>
      <c r="J1470" t="s">
        <v>130</v>
      </c>
      <c r="K1470" t="s">
        <v>131</v>
      </c>
      <c r="L1470" t="s">
        <v>4366</v>
      </c>
      <c r="M1470" t="s">
        <v>4367</v>
      </c>
      <c r="N1470">
        <v>1.448055555</v>
      </c>
      <c r="O1470">
        <v>0</v>
      </c>
      <c r="P1470">
        <v>0</v>
      </c>
      <c r="Q1470">
        <v>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1.448056</v>
      </c>
      <c r="X1470">
        <v>0</v>
      </c>
      <c r="Y1470">
        <v>0</v>
      </c>
      <c r="Z1470">
        <v>0</v>
      </c>
    </row>
    <row r="1471" spans="1:26" x14ac:dyDescent="0.3">
      <c r="A1471">
        <v>2667432</v>
      </c>
      <c r="B1471">
        <v>1</v>
      </c>
      <c r="C1471" t="s">
        <v>76</v>
      </c>
      <c r="D1471" t="s">
        <v>90</v>
      </c>
      <c r="E1471" t="s">
        <v>144</v>
      </c>
      <c r="F1471" t="s">
        <v>4368</v>
      </c>
      <c r="G1471" t="s">
        <v>136</v>
      </c>
      <c r="H1471" t="s">
        <v>46</v>
      </c>
      <c r="I1471" t="s">
        <v>129</v>
      </c>
      <c r="J1471" t="s">
        <v>130</v>
      </c>
      <c r="K1471" t="s">
        <v>131</v>
      </c>
      <c r="L1471" t="s">
        <v>4369</v>
      </c>
      <c r="M1471" t="s">
        <v>4370</v>
      </c>
      <c r="N1471">
        <v>2.3483333329999998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38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89.236666999999997</v>
      </c>
    </row>
    <row r="1472" spans="1:26" x14ac:dyDescent="0.3">
      <c r="A1472">
        <v>2667438</v>
      </c>
      <c r="B1472">
        <v>1</v>
      </c>
      <c r="C1472" t="s">
        <v>76</v>
      </c>
      <c r="D1472" t="s">
        <v>98</v>
      </c>
      <c r="E1472" t="s">
        <v>144</v>
      </c>
      <c r="F1472" t="s">
        <v>4371</v>
      </c>
      <c r="G1472" t="s">
        <v>136</v>
      </c>
      <c r="H1472" t="s">
        <v>46</v>
      </c>
      <c r="I1472" t="s">
        <v>129</v>
      </c>
      <c r="J1472" t="s">
        <v>130</v>
      </c>
      <c r="K1472" t="s">
        <v>131</v>
      </c>
      <c r="L1472" t="s">
        <v>4372</v>
      </c>
      <c r="M1472" t="s">
        <v>4373</v>
      </c>
      <c r="N1472">
        <v>0.87388888799999997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26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22.721111000000001</v>
      </c>
    </row>
    <row r="1473" spans="1:26" x14ac:dyDescent="0.3">
      <c r="A1473">
        <v>2667435</v>
      </c>
      <c r="B1473">
        <v>1</v>
      </c>
      <c r="C1473" t="s">
        <v>76</v>
      </c>
      <c r="D1473" t="s">
        <v>90</v>
      </c>
      <c r="E1473" t="s">
        <v>152</v>
      </c>
      <c r="F1473" t="s">
        <v>4374</v>
      </c>
      <c r="G1473" t="s">
        <v>169</v>
      </c>
      <c r="H1473" t="s">
        <v>47</v>
      </c>
      <c r="I1473" t="s">
        <v>129</v>
      </c>
      <c r="J1473" t="s">
        <v>130</v>
      </c>
      <c r="K1473" t="s">
        <v>131</v>
      </c>
      <c r="L1473" t="s">
        <v>4375</v>
      </c>
      <c r="M1473" t="s">
        <v>4376</v>
      </c>
      <c r="N1473">
        <v>2.466388888</v>
      </c>
      <c r="O1473">
        <v>0</v>
      </c>
      <c r="P1473">
        <v>0</v>
      </c>
      <c r="Q1473">
        <v>0</v>
      </c>
      <c r="R1473">
        <v>0</v>
      </c>
      <c r="S1473">
        <v>6</v>
      </c>
      <c r="T1473">
        <v>69</v>
      </c>
      <c r="U1473">
        <v>0</v>
      </c>
      <c r="V1473">
        <v>0</v>
      </c>
      <c r="W1473">
        <v>0</v>
      </c>
      <c r="X1473">
        <v>0</v>
      </c>
      <c r="Y1473">
        <v>14.798333</v>
      </c>
      <c r="Z1473">
        <v>170.18083300000001</v>
      </c>
    </row>
    <row r="1474" spans="1:26" x14ac:dyDescent="0.3">
      <c r="A1474">
        <v>2667439</v>
      </c>
      <c r="B1474">
        <v>1</v>
      </c>
      <c r="C1474" t="s">
        <v>77</v>
      </c>
      <c r="D1474" t="s">
        <v>118</v>
      </c>
      <c r="E1474" t="s">
        <v>156</v>
      </c>
      <c r="F1474" t="s">
        <v>4377</v>
      </c>
      <c r="G1474" t="s">
        <v>169</v>
      </c>
      <c r="H1474" t="s">
        <v>47</v>
      </c>
      <c r="I1474" t="s">
        <v>129</v>
      </c>
      <c r="J1474" t="s">
        <v>130</v>
      </c>
      <c r="K1474" t="s">
        <v>131</v>
      </c>
      <c r="L1474" t="s">
        <v>4378</v>
      </c>
      <c r="M1474" t="s">
        <v>4379</v>
      </c>
      <c r="N1474">
        <v>3.2663888879999998</v>
      </c>
      <c r="O1474">
        <v>0</v>
      </c>
      <c r="P1474">
        <v>62</v>
      </c>
      <c r="Q1474">
        <v>0</v>
      </c>
      <c r="R1474">
        <v>0</v>
      </c>
      <c r="S1474">
        <v>13</v>
      </c>
      <c r="T1474">
        <v>508</v>
      </c>
      <c r="U1474">
        <v>0</v>
      </c>
      <c r="V1474">
        <v>202.516111</v>
      </c>
      <c r="W1474">
        <v>0</v>
      </c>
      <c r="X1474">
        <v>0</v>
      </c>
      <c r="Y1474">
        <v>42.463056000000002</v>
      </c>
      <c r="Z1474">
        <v>1659.3255549999999</v>
      </c>
    </row>
    <row r="1475" spans="1:26" x14ac:dyDescent="0.3">
      <c r="A1475">
        <v>2667455</v>
      </c>
      <c r="B1475">
        <v>1</v>
      </c>
      <c r="C1475" t="s">
        <v>77</v>
      </c>
      <c r="D1475" t="s">
        <v>118</v>
      </c>
      <c r="E1475" t="s">
        <v>134</v>
      </c>
      <c r="F1475" t="s">
        <v>4380</v>
      </c>
      <c r="G1475" t="s">
        <v>240</v>
      </c>
      <c r="H1475" t="s">
        <v>46</v>
      </c>
      <c r="I1475" t="s">
        <v>129</v>
      </c>
      <c r="J1475" t="s">
        <v>130</v>
      </c>
      <c r="K1475" t="s">
        <v>131</v>
      </c>
      <c r="L1475" t="s">
        <v>4381</v>
      </c>
      <c r="M1475" t="s">
        <v>4382</v>
      </c>
      <c r="N1475">
        <v>4.591111111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292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1340.6044440000001</v>
      </c>
    </row>
    <row r="1476" spans="1:26" x14ac:dyDescent="0.3">
      <c r="A1476">
        <v>2667454</v>
      </c>
      <c r="B1476">
        <v>1</v>
      </c>
      <c r="C1476" t="s">
        <v>77</v>
      </c>
      <c r="D1476" t="s">
        <v>108</v>
      </c>
      <c r="E1476" t="s">
        <v>210</v>
      </c>
      <c r="F1476" t="s">
        <v>4383</v>
      </c>
      <c r="G1476" t="s">
        <v>290</v>
      </c>
      <c r="H1476" t="s">
        <v>46</v>
      </c>
      <c r="I1476" t="s">
        <v>129</v>
      </c>
      <c r="J1476" t="s">
        <v>130</v>
      </c>
      <c r="K1476" t="s">
        <v>131</v>
      </c>
      <c r="L1476" t="s">
        <v>4384</v>
      </c>
      <c r="M1476" t="s">
        <v>4385</v>
      </c>
      <c r="N1476">
        <v>1.6358333329999999</v>
      </c>
      <c r="O1476">
        <v>0</v>
      </c>
      <c r="P1476">
        <v>4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6.5433329999999996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2667450</v>
      </c>
      <c r="B1477">
        <v>1</v>
      </c>
      <c r="C1477" t="s">
        <v>76</v>
      </c>
      <c r="D1477" t="s">
        <v>89</v>
      </c>
      <c r="E1477" t="s">
        <v>144</v>
      </c>
      <c r="F1477" t="s">
        <v>4386</v>
      </c>
      <c r="G1477" t="s">
        <v>136</v>
      </c>
      <c r="H1477" t="s">
        <v>46</v>
      </c>
      <c r="I1477" t="s">
        <v>129</v>
      </c>
      <c r="J1477" t="s">
        <v>130</v>
      </c>
      <c r="K1477" t="s">
        <v>131</v>
      </c>
      <c r="L1477" t="s">
        <v>4387</v>
      </c>
      <c r="M1477" t="s">
        <v>4388</v>
      </c>
      <c r="N1477">
        <v>2.3019444440000001</v>
      </c>
      <c r="O1477">
        <v>0</v>
      </c>
      <c r="P1477">
        <v>12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27.623332999999999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2667164</v>
      </c>
      <c r="B1478">
        <v>2</v>
      </c>
      <c r="C1478" t="s">
        <v>76</v>
      </c>
      <c r="D1478" t="s">
        <v>99</v>
      </c>
      <c r="E1478" t="s">
        <v>126</v>
      </c>
      <c r="F1478" t="s">
        <v>4389</v>
      </c>
      <c r="G1478" t="s">
        <v>128</v>
      </c>
      <c r="H1478" t="s">
        <v>47</v>
      </c>
      <c r="I1478" t="s">
        <v>129</v>
      </c>
      <c r="J1478" t="s">
        <v>130</v>
      </c>
      <c r="K1478" t="s">
        <v>131</v>
      </c>
      <c r="L1478" t="s">
        <v>4131</v>
      </c>
      <c r="M1478" t="s">
        <v>4390</v>
      </c>
      <c r="N1478">
        <v>0.60583333299999997</v>
      </c>
      <c r="O1478">
        <v>1</v>
      </c>
      <c r="P1478">
        <v>273</v>
      </c>
      <c r="Q1478">
        <v>0</v>
      </c>
      <c r="R1478">
        <v>0</v>
      </c>
      <c r="S1478">
        <v>0</v>
      </c>
      <c r="T1478">
        <v>0</v>
      </c>
      <c r="U1478">
        <v>0.60583299999999995</v>
      </c>
      <c r="V1478">
        <v>165.39250000000001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2667470</v>
      </c>
      <c r="B1479">
        <v>1</v>
      </c>
      <c r="C1479" t="s">
        <v>76</v>
      </c>
      <c r="D1479" t="s">
        <v>91</v>
      </c>
      <c r="E1479" t="s">
        <v>126</v>
      </c>
      <c r="F1479" t="s">
        <v>4391</v>
      </c>
      <c r="G1479" t="s">
        <v>128</v>
      </c>
      <c r="H1479" t="s">
        <v>47</v>
      </c>
      <c r="I1479" t="s">
        <v>129</v>
      </c>
      <c r="J1479" t="s">
        <v>130</v>
      </c>
      <c r="K1479" t="s">
        <v>131</v>
      </c>
      <c r="L1479" t="s">
        <v>4392</v>
      </c>
      <c r="M1479" t="s">
        <v>4393</v>
      </c>
      <c r="N1479">
        <v>7.8572222219999999</v>
      </c>
      <c r="O1479">
        <v>2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15.714444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2667460</v>
      </c>
      <c r="B1480">
        <v>1</v>
      </c>
      <c r="C1480" t="s">
        <v>76</v>
      </c>
      <c r="D1480" t="s">
        <v>101</v>
      </c>
      <c r="E1480" t="s">
        <v>156</v>
      </c>
      <c r="F1480" t="s">
        <v>4394</v>
      </c>
      <c r="G1480" t="s">
        <v>169</v>
      </c>
      <c r="H1480" t="s">
        <v>47</v>
      </c>
      <c r="I1480" t="s">
        <v>129</v>
      </c>
      <c r="J1480" t="s">
        <v>130</v>
      </c>
      <c r="K1480" t="s">
        <v>131</v>
      </c>
      <c r="L1480" t="s">
        <v>4395</v>
      </c>
      <c r="M1480" t="s">
        <v>4396</v>
      </c>
      <c r="N1480">
        <v>8.8888887999999999E-2</v>
      </c>
      <c r="O1480">
        <v>34</v>
      </c>
      <c r="P1480">
        <v>881</v>
      </c>
      <c r="Q1480">
        <v>0</v>
      </c>
      <c r="R1480">
        <v>0</v>
      </c>
      <c r="S1480">
        <v>0</v>
      </c>
      <c r="T1480">
        <v>0</v>
      </c>
      <c r="U1480">
        <v>3.0222220000000002</v>
      </c>
      <c r="V1480">
        <v>78.311109999999999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2667463</v>
      </c>
      <c r="B1481">
        <v>1</v>
      </c>
      <c r="C1481" t="s">
        <v>77</v>
      </c>
      <c r="D1481" t="s">
        <v>117</v>
      </c>
      <c r="E1481" t="s">
        <v>126</v>
      </c>
      <c r="F1481" t="s">
        <v>4397</v>
      </c>
      <c r="G1481" t="s">
        <v>128</v>
      </c>
      <c r="H1481" t="s">
        <v>47</v>
      </c>
      <c r="I1481" t="s">
        <v>129</v>
      </c>
      <c r="J1481" t="s">
        <v>130</v>
      </c>
      <c r="K1481" t="s">
        <v>131</v>
      </c>
      <c r="L1481" t="s">
        <v>4398</v>
      </c>
      <c r="M1481" t="s">
        <v>4399</v>
      </c>
      <c r="N1481">
        <v>1.2050000000000001</v>
      </c>
      <c r="O1481">
        <v>0</v>
      </c>
      <c r="P1481">
        <v>0</v>
      </c>
      <c r="Q1481">
        <v>0</v>
      </c>
      <c r="R1481">
        <v>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2.41</v>
      </c>
      <c r="Y1481">
        <v>0</v>
      </c>
      <c r="Z1481">
        <v>0</v>
      </c>
    </row>
    <row r="1482" spans="1:26" x14ac:dyDescent="0.3">
      <c r="A1482">
        <v>2667457</v>
      </c>
      <c r="B1482">
        <v>1</v>
      </c>
      <c r="C1482" t="s">
        <v>76</v>
      </c>
      <c r="D1482" t="s">
        <v>103</v>
      </c>
      <c r="E1482" t="s">
        <v>144</v>
      </c>
      <c r="F1482" t="s">
        <v>4400</v>
      </c>
      <c r="G1482" t="s">
        <v>146</v>
      </c>
      <c r="H1482" t="s">
        <v>46</v>
      </c>
      <c r="I1482" t="s">
        <v>129</v>
      </c>
      <c r="J1482" t="s">
        <v>130</v>
      </c>
      <c r="K1482" t="s">
        <v>131</v>
      </c>
      <c r="L1482" t="s">
        <v>4401</v>
      </c>
      <c r="M1482" t="s">
        <v>4402</v>
      </c>
      <c r="N1482">
        <v>0.91083333300000002</v>
      </c>
      <c r="O1482">
        <v>0</v>
      </c>
      <c r="P1482">
        <v>0</v>
      </c>
      <c r="Q1482">
        <v>0</v>
      </c>
      <c r="R1482">
        <v>17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15.484166999999999</v>
      </c>
      <c r="Y1482">
        <v>0</v>
      </c>
      <c r="Z1482">
        <v>0</v>
      </c>
    </row>
    <row r="1483" spans="1:26" x14ac:dyDescent="0.3">
      <c r="A1483">
        <v>2667464</v>
      </c>
      <c r="B1483">
        <v>1</v>
      </c>
      <c r="C1483" t="s">
        <v>76</v>
      </c>
      <c r="D1483" t="s">
        <v>101</v>
      </c>
      <c r="E1483" t="s">
        <v>152</v>
      </c>
      <c r="F1483" t="s">
        <v>4403</v>
      </c>
      <c r="G1483" t="s">
        <v>169</v>
      </c>
      <c r="H1483" t="s">
        <v>47</v>
      </c>
      <c r="I1483" t="s">
        <v>129</v>
      </c>
      <c r="J1483" t="s">
        <v>130</v>
      </c>
      <c r="K1483" t="s">
        <v>131</v>
      </c>
      <c r="L1483" t="s">
        <v>4404</v>
      </c>
      <c r="M1483" t="s">
        <v>4405</v>
      </c>
      <c r="N1483">
        <v>2.3794444440000002</v>
      </c>
      <c r="O1483">
        <v>0</v>
      </c>
      <c r="P1483">
        <v>407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968.43388900000002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2667472</v>
      </c>
      <c r="B1484">
        <v>1</v>
      </c>
      <c r="C1484" t="s">
        <v>76</v>
      </c>
      <c r="D1484" t="s">
        <v>102</v>
      </c>
      <c r="E1484" t="s">
        <v>144</v>
      </c>
      <c r="F1484" t="s">
        <v>4406</v>
      </c>
      <c r="G1484" t="s">
        <v>136</v>
      </c>
      <c r="H1484" t="s">
        <v>46</v>
      </c>
      <c r="I1484" t="s">
        <v>129</v>
      </c>
      <c r="J1484" t="s">
        <v>130</v>
      </c>
      <c r="K1484" t="s">
        <v>131</v>
      </c>
      <c r="L1484" t="s">
        <v>4407</v>
      </c>
      <c r="M1484" t="s">
        <v>4408</v>
      </c>
      <c r="N1484">
        <v>1.967777777</v>
      </c>
      <c r="O1484">
        <v>0</v>
      </c>
      <c r="P1484">
        <v>3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5.9033329999999999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2667370</v>
      </c>
      <c r="B1485">
        <v>2</v>
      </c>
      <c r="C1485" t="s">
        <v>76</v>
      </c>
      <c r="D1485" t="s">
        <v>101</v>
      </c>
      <c r="E1485" t="s">
        <v>156</v>
      </c>
      <c r="F1485" t="s">
        <v>4123</v>
      </c>
      <c r="G1485" t="s">
        <v>128</v>
      </c>
      <c r="H1485" t="s">
        <v>47</v>
      </c>
      <c r="I1485" t="s">
        <v>129</v>
      </c>
      <c r="J1485" t="s">
        <v>130</v>
      </c>
      <c r="K1485" t="s">
        <v>131</v>
      </c>
      <c r="L1485" t="s">
        <v>4325</v>
      </c>
      <c r="M1485" t="s">
        <v>4409</v>
      </c>
      <c r="N1485">
        <v>1.085</v>
      </c>
      <c r="O1485">
        <v>14</v>
      </c>
      <c r="P1485">
        <v>1822</v>
      </c>
      <c r="Q1485">
        <v>0</v>
      </c>
      <c r="R1485">
        <v>0</v>
      </c>
      <c r="S1485">
        <v>0</v>
      </c>
      <c r="T1485">
        <v>0</v>
      </c>
      <c r="U1485">
        <v>15.19</v>
      </c>
      <c r="V1485">
        <v>1976.87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2667486</v>
      </c>
      <c r="B1486">
        <v>1</v>
      </c>
      <c r="C1486" t="s">
        <v>76</v>
      </c>
      <c r="D1486" t="s">
        <v>101</v>
      </c>
      <c r="E1486" t="s">
        <v>126</v>
      </c>
      <c r="F1486" t="s">
        <v>4410</v>
      </c>
      <c r="G1486" t="s">
        <v>146</v>
      </c>
      <c r="H1486" t="s">
        <v>47</v>
      </c>
      <c r="I1486" t="s">
        <v>129</v>
      </c>
      <c r="J1486" t="s">
        <v>130</v>
      </c>
      <c r="K1486" t="s">
        <v>131</v>
      </c>
      <c r="L1486" t="s">
        <v>4411</v>
      </c>
      <c r="M1486" t="s">
        <v>4412</v>
      </c>
      <c r="N1486">
        <v>1.7547222220000001</v>
      </c>
      <c r="O1486">
        <v>0</v>
      </c>
      <c r="P1486">
        <v>453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794.88916700000004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2667489</v>
      </c>
      <c r="B1487">
        <v>1</v>
      </c>
      <c r="C1487" t="s">
        <v>77</v>
      </c>
      <c r="D1487" t="s">
        <v>115</v>
      </c>
      <c r="E1487" t="s">
        <v>126</v>
      </c>
      <c r="F1487" t="s">
        <v>4413</v>
      </c>
      <c r="G1487" t="s">
        <v>128</v>
      </c>
      <c r="H1487" t="s">
        <v>47</v>
      </c>
      <c r="I1487" t="s">
        <v>129</v>
      </c>
      <c r="J1487" t="s">
        <v>130</v>
      </c>
      <c r="K1487" t="s">
        <v>131</v>
      </c>
      <c r="L1487" t="s">
        <v>4414</v>
      </c>
      <c r="M1487" t="s">
        <v>4415</v>
      </c>
      <c r="N1487">
        <v>5.2744444440000002</v>
      </c>
      <c r="O1487">
        <v>0</v>
      </c>
      <c r="P1487">
        <v>0</v>
      </c>
      <c r="Q1487">
        <v>0</v>
      </c>
      <c r="R1487">
        <v>37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195.15444400000001</v>
      </c>
      <c r="Y1487">
        <v>0</v>
      </c>
      <c r="Z1487">
        <v>0</v>
      </c>
    </row>
    <row r="1488" spans="1:26" x14ac:dyDescent="0.3">
      <c r="A1488">
        <v>2667491</v>
      </c>
      <c r="B1488">
        <v>1</v>
      </c>
      <c r="C1488" t="s">
        <v>76</v>
      </c>
      <c r="D1488" t="s">
        <v>86</v>
      </c>
      <c r="E1488" t="s">
        <v>144</v>
      </c>
      <c r="F1488" t="s">
        <v>4416</v>
      </c>
      <c r="G1488" t="s">
        <v>1908</v>
      </c>
      <c r="H1488" t="s">
        <v>46</v>
      </c>
      <c r="I1488" t="s">
        <v>129</v>
      </c>
      <c r="J1488" t="s">
        <v>130</v>
      </c>
      <c r="K1488" t="s">
        <v>131</v>
      </c>
      <c r="L1488" t="s">
        <v>4417</v>
      </c>
      <c r="M1488" t="s">
        <v>4418</v>
      </c>
      <c r="N1488">
        <v>5.613611111</v>
      </c>
      <c r="O1488">
        <v>0</v>
      </c>
      <c r="P1488">
        <v>95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533.29305599999998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2667498</v>
      </c>
      <c r="B1489">
        <v>1</v>
      </c>
      <c r="C1489" t="s">
        <v>76</v>
      </c>
      <c r="D1489" t="s">
        <v>81</v>
      </c>
      <c r="E1489" t="s">
        <v>210</v>
      </c>
      <c r="F1489" t="s">
        <v>4419</v>
      </c>
      <c r="G1489" t="s">
        <v>290</v>
      </c>
      <c r="H1489" t="s">
        <v>46</v>
      </c>
      <c r="I1489" t="s">
        <v>129</v>
      </c>
      <c r="J1489" t="s">
        <v>130</v>
      </c>
      <c r="K1489" t="s">
        <v>131</v>
      </c>
      <c r="L1489" t="s">
        <v>4420</v>
      </c>
      <c r="M1489" t="s">
        <v>4421</v>
      </c>
      <c r="N1489">
        <v>0.84194444400000001</v>
      </c>
      <c r="O1489">
        <v>0</v>
      </c>
      <c r="P1489">
        <v>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0.84194400000000003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2667364</v>
      </c>
      <c r="B1490">
        <v>2</v>
      </c>
      <c r="C1490" t="s">
        <v>76</v>
      </c>
      <c r="D1490" t="s">
        <v>86</v>
      </c>
      <c r="E1490" t="s">
        <v>134</v>
      </c>
      <c r="F1490" t="s">
        <v>4422</v>
      </c>
      <c r="G1490" t="s">
        <v>240</v>
      </c>
      <c r="H1490" t="s">
        <v>46</v>
      </c>
      <c r="I1490" t="s">
        <v>129</v>
      </c>
      <c r="J1490" t="s">
        <v>130</v>
      </c>
      <c r="K1490" t="s">
        <v>131</v>
      </c>
      <c r="L1490" t="s">
        <v>4304</v>
      </c>
      <c r="M1490" t="s">
        <v>4423</v>
      </c>
      <c r="N1490">
        <v>0.91555555499999997</v>
      </c>
      <c r="O1490">
        <v>0</v>
      </c>
      <c r="P1490">
        <v>758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693.99111100000005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2667506</v>
      </c>
      <c r="B1491">
        <v>1</v>
      </c>
      <c r="C1491" t="s">
        <v>77</v>
      </c>
      <c r="D1491" t="s">
        <v>112</v>
      </c>
      <c r="E1491" t="s">
        <v>210</v>
      </c>
      <c r="F1491" t="s">
        <v>4424</v>
      </c>
      <c r="G1491" t="s">
        <v>290</v>
      </c>
      <c r="H1491" t="s">
        <v>46</v>
      </c>
      <c r="I1491" t="s">
        <v>129</v>
      </c>
      <c r="J1491" t="s">
        <v>130</v>
      </c>
      <c r="K1491" t="s">
        <v>131</v>
      </c>
      <c r="L1491" t="s">
        <v>4425</v>
      </c>
      <c r="M1491" t="s">
        <v>4426</v>
      </c>
      <c r="N1491">
        <v>2.3774999999999999</v>
      </c>
      <c r="O1491">
        <v>0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2.3774999999999999</v>
      </c>
      <c r="Y1491">
        <v>0</v>
      </c>
      <c r="Z1491">
        <v>0</v>
      </c>
    </row>
    <row r="1492" spans="1:26" x14ac:dyDescent="0.3">
      <c r="A1492">
        <v>2667419</v>
      </c>
      <c r="B1492">
        <v>2</v>
      </c>
      <c r="C1492" t="s">
        <v>76</v>
      </c>
      <c r="D1492" t="s">
        <v>90</v>
      </c>
      <c r="E1492" t="s">
        <v>134</v>
      </c>
      <c r="F1492" t="s">
        <v>4427</v>
      </c>
      <c r="G1492" t="s">
        <v>136</v>
      </c>
      <c r="H1492" t="s">
        <v>46</v>
      </c>
      <c r="I1492" t="s">
        <v>129</v>
      </c>
      <c r="J1492" t="s">
        <v>130</v>
      </c>
      <c r="K1492" t="s">
        <v>131</v>
      </c>
      <c r="L1492" t="s">
        <v>4360</v>
      </c>
      <c r="M1492" t="s">
        <v>4428</v>
      </c>
      <c r="N1492">
        <v>0.115555555</v>
      </c>
      <c r="O1492">
        <v>0</v>
      </c>
      <c r="P1492">
        <v>198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22.88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2667509</v>
      </c>
      <c r="B1493">
        <v>1</v>
      </c>
      <c r="C1493" t="s">
        <v>77</v>
      </c>
      <c r="D1493" t="s">
        <v>114</v>
      </c>
      <c r="E1493" t="s">
        <v>210</v>
      </c>
      <c r="F1493" t="s">
        <v>4429</v>
      </c>
      <c r="G1493" t="s">
        <v>290</v>
      </c>
      <c r="H1493" t="s">
        <v>46</v>
      </c>
      <c r="I1493" t="s">
        <v>129</v>
      </c>
      <c r="J1493" t="s">
        <v>130</v>
      </c>
      <c r="K1493" t="s">
        <v>131</v>
      </c>
      <c r="L1493" t="s">
        <v>4430</v>
      </c>
      <c r="M1493" t="s">
        <v>4431</v>
      </c>
      <c r="N1493">
        <v>0.67055555499999997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0.67055600000000004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2667375</v>
      </c>
      <c r="B1494">
        <v>2</v>
      </c>
      <c r="C1494" t="s">
        <v>76</v>
      </c>
      <c r="D1494" t="s">
        <v>89</v>
      </c>
      <c r="E1494" t="s">
        <v>134</v>
      </c>
      <c r="F1494" t="s">
        <v>4432</v>
      </c>
      <c r="G1494" t="s">
        <v>146</v>
      </c>
      <c r="H1494" t="s">
        <v>46</v>
      </c>
      <c r="I1494" t="s">
        <v>247</v>
      </c>
      <c r="J1494" t="s">
        <v>130</v>
      </c>
      <c r="K1494" t="s">
        <v>131</v>
      </c>
      <c r="L1494" t="s">
        <v>4331</v>
      </c>
      <c r="M1494" t="s">
        <v>4433</v>
      </c>
      <c r="N1494">
        <v>4.4999999999999998E-2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68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3.06</v>
      </c>
    </row>
    <row r="1495" spans="1:26" x14ac:dyDescent="0.3">
      <c r="A1495">
        <v>2667205</v>
      </c>
      <c r="B1495">
        <v>2</v>
      </c>
      <c r="C1495" t="s">
        <v>76</v>
      </c>
      <c r="D1495" t="s">
        <v>97</v>
      </c>
      <c r="E1495" t="s">
        <v>144</v>
      </c>
      <c r="F1495" t="s">
        <v>4434</v>
      </c>
      <c r="G1495" t="s">
        <v>212</v>
      </c>
      <c r="H1495" t="s">
        <v>46</v>
      </c>
      <c r="I1495" t="s">
        <v>129</v>
      </c>
      <c r="J1495" t="s">
        <v>130</v>
      </c>
      <c r="K1495" t="s">
        <v>131</v>
      </c>
      <c r="L1495" t="s">
        <v>4435</v>
      </c>
      <c r="M1495" t="s">
        <v>4436</v>
      </c>
      <c r="N1495">
        <v>0.192222222</v>
      </c>
      <c r="O1495">
        <v>0</v>
      </c>
      <c r="P1495">
        <v>111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21.336666999999998</v>
      </c>
      <c r="W1495">
        <v>0</v>
      </c>
      <c r="X1495">
        <v>0</v>
      </c>
      <c r="Y1495">
        <v>0</v>
      </c>
      <c r="Z1495">
        <v>0</v>
      </c>
    </row>
    <row r="1496" spans="1:26" x14ac:dyDescent="0.3">
      <c r="A1496">
        <v>2667528</v>
      </c>
      <c r="B1496">
        <v>1</v>
      </c>
      <c r="C1496" t="s">
        <v>76</v>
      </c>
      <c r="D1496" t="s">
        <v>86</v>
      </c>
      <c r="E1496" t="s">
        <v>210</v>
      </c>
      <c r="F1496" t="s">
        <v>4437</v>
      </c>
      <c r="G1496" t="s">
        <v>290</v>
      </c>
      <c r="H1496" t="s">
        <v>46</v>
      </c>
      <c r="I1496" t="s">
        <v>129</v>
      </c>
      <c r="J1496" t="s">
        <v>130</v>
      </c>
      <c r="K1496" t="s">
        <v>131</v>
      </c>
      <c r="L1496" t="s">
        <v>4438</v>
      </c>
      <c r="M1496" t="s">
        <v>4439</v>
      </c>
      <c r="N1496">
        <v>1.363611111</v>
      </c>
      <c r="O1496">
        <v>0</v>
      </c>
      <c r="P1496">
        <v>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1.3636109999999999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2667536</v>
      </c>
      <c r="B1497">
        <v>1</v>
      </c>
      <c r="C1497" t="s">
        <v>76</v>
      </c>
      <c r="D1497" t="s">
        <v>86</v>
      </c>
      <c r="E1497" t="s">
        <v>210</v>
      </c>
      <c r="F1497" t="s">
        <v>4440</v>
      </c>
      <c r="G1497" t="s">
        <v>290</v>
      </c>
      <c r="H1497" t="s">
        <v>46</v>
      </c>
      <c r="I1497" t="s">
        <v>129</v>
      </c>
      <c r="J1497" t="s">
        <v>130</v>
      </c>
      <c r="K1497" t="s">
        <v>131</v>
      </c>
      <c r="L1497" t="s">
        <v>4441</v>
      </c>
      <c r="M1497" t="s">
        <v>4442</v>
      </c>
      <c r="N1497">
        <v>3.7377777769999998</v>
      </c>
      <c r="O1497">
        <v>0</v>
      </c>
      <c r="P1497">
        <v>2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7.4755560000000001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2667531</v>
      </c>
      <c r="B1498">
        <v>1</v>
      </c>
      <c r="C1498" t="s">
        <v>76</v>
      </c>
      <c r="D1498" t="s">
        <v>81</v>
      </c>
      <c r="E1498" t="s">
        <v>210</v>
      </c>
      <c r="F1498" t="s">
        <v>4443</v>
      </c>
      <c r="G1498" t="s">
        <v>212</v>
      </c>
      <c r="H1498" t="s">
        <v>46</v>
      </c>
      <c r="I1498" t="s">
        <v>129</v>
      </c>
      <c r="J1498" t="s">
        <v>130</v>
      </c>
      <c r="K1498" t="s">
        <v>131</v>
      </c>
      <c r="L1498" t="s">
        <v>4444</v>
      </c>
      <c r="M1498" t="s">
        <v>4445</v>
      </c>
      <c r="N1498">
        <v>2.832777777</v>
      </c>
      <c r="O1498">
        <v>0</v>
      </c>
      <c r="P1498">
        <v>7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19.829443999999999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2667533</v>
      </c>
      <c r="B1499">
        <v>1</v>
      </c>
      <c r="C1499" t="s">
        <v>76</v>
      </c>
      <c r="D1499" t="s">
        <v>86</v>
      </c>
      <c r="E1499" t="s">
        <v>210</v>
      </c>
      <c r="F1499" t="s">
        <v>4446</v>
      </c>
      <c r="G1499" t="s">
        <v>290</v>
      </c>
      <c r="H1499" t="s">
        <v>46</v>
      </c>
      <c r="I1499" t="s">
        <v>129</v>
      </c>
      <c r="J1499" t="s">
        <v>130</v>
      </c>
      <c r="K1499" t="s">
        <v>131</v>
      </c>
      <c r="L1499" t="s">
        <v>4447</v>
      </c>
      <c r="M1499" t="s">
        <v>4448</v>
      </c>
      <c r="N1499">
        <v>4.6683333329999996</v>
      </c>
      <c r="O1499">
        <v>0</v>
      </c>
      <c r="P1499">
        <v>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4.6683329999999996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2667532</v>
      </c>
      <c r="B1500">
        <v>1</v>
      </c>
      <c r="C1500" t="s">
        <v>77</v>
      </c>
      <c r="D1500" t="s">
        <v>109</v>
      </c>
      <c r="E1500" t="s">
        <v>126</v>
      </c>
      <c r="F1500" t="s">
        <v>4449</v>
      </c>
      <c r="G1500" t="s">
        <v>128</v>
      </c>
      <c r="H1500" t="s">
        <v>47</v>
      </c>
      <c r="I1500" t="s">
        <v>129</v>
      </c>
      <c r="J1500" t="s">
        <v>130</v>
      </c>
      <c r="K1500" t="s">
        <v>131</v>
      </c>
      <c r="L1500" t="s">
        <v>4450</v>
      </c>
      <c r="M1500" t="s">
        <v>4451</v>
      </c>
      <c r="N1500">
        <v>1.5475000000000001</v>
      </c>
      <c r="O1500">
        <v>0</v>
      </c>
      <c r="P1500">
        <v>40</v>
      </c>
      <c r="Q1500">
        <v>0</v>
      </c>
      <c r="R1500">
        <v>0</v>
      </c>
      <c r="S1500">
        <v>6</v>
      </c>
      <c r="T1500">
        <v>633</v>
      </c>
      <c r="U1500">
        <v>0</v>
      </c>
      <c r="V1500">
        <v>61.9</v>
      </c>
      <c r="W1500">
        <v>0</v>
      </c>
      <c r="X1500">
        <v>0</v>
      </c>
      <c r="Y1500">
        <v>9.2850000000000001</v>
      </c>
      <c r="Z1500">
        <v>979.5675</v>
      </c>
    </row>
    <row r="1501" spans="1:26" x14ac:dyDescent="0.3">
      <c r="A1501">
        <v>2667546</v>
      </c>
      <c r="B1501">
        <v>1</v>
      </c>
      <c r="C1501" t="s">
        <v>76</v>
      </c>
      <c r="D1501" t="s">
        <v>86</v>
      </c>
      <c r="E1501" t="s">
        <v>126</v>
      </c>
      <c r="F1501" t="s">
        <v>4452</v>
      </c>
      <c r="G1501" t="s">
        <v>567</v>
      </c>
      <c r="H1501" t="s">
        <v>47</v>
      </c>
      <c r="I1501" t="s">
        <v>247</v>
      </c>
      <c r="J1501" t="s">
        <v>130</v>
      </c>
      <c r="K1501" t="s">
        <v>131</v>
      </c>
      <c r="L1501" t="s">
        <v>4453</v>
      </c>
      <c r="M1501" t="s">
        <v>4454</v>
      </c>
      <c r="N1501">
        <v>0.05</v>
      </c>
      <c r="O1501">
        <v>0</v>
      </c>
      <c r="P1501">
        <v>210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10.5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2667549</v>
      </c>
      <c r="B1502">
        <v>1</v>
      </c>
      <c r="C1502" t="s">
        <v>77</v>
      </c>
      <c r="D1502" t="s">
        <v>109</v>
      </c>
      <c r="E1502" t="s">
        <v>156</v>
      </c>
      <c r="F1502" t="s">
        <v>1954</v>
      </c>
      <c r="G1502" t="s">
        <v>169</v>
      </c>
      <c r="H1502" t="s">
        <v>47</v>
      </c>
      <c r="I1502" t="s">
        <v>129</v>
      </c>
      <c r="J1502" t="s">
        <v>130</v>
      </c>
      <c r="K1502" t="s">
        <v>131</v>
      </c>
      <c r="L1502" t="s">
        <v>4455</v>
      </c>
      <c r="M1502" t="s">
        <v>4456</v>
      </c>
      <c r="N1502">
        <v>0.90361111100000002</v>
      </c>
      <c r="O1502">
        <v>7</v>
      </c>
      <c r="P1502">
        <v>604</v>
      </c>
      <c r="Q1502">
        <v>2</v>
      </c>
      <c r="R1502">
        <v>131</v>
      </c>
      <c r="S1502">
        <v>21</v>
      </c>
      <c r="T1502">
        <v>1393</v>
      </c>
      <c r="U1502">
        <v>6.325278</v>
      </c>
      <c r="V1502">
        <v>545.78111100000001</v>
      </c>
      <c r="W1502">
        <v>1.8072220000000001</v>
      </c>
      <c r="X1502">
        <v>118.37305600000001</v>
      </c>
      <c r="Y1502">
        <v>18.975833000000002</v>
      </c>
      <c r="Z1502">
        <v>1258.730278</v>
      </c>
    </row>
    <row r="1503" spans="1:26" x14ac:dyDescent="0.3">
      <c r="A1503">
        <v>2667555</v>
      </c>
      <c r="B1503">
        <v>1</v>
      </c>
      <c r="C1503" t="s">
        <v>76</v>
      </c>
      <c r="D1503" t="s">
        <v>78</v>
      </c>
      <c r="E1503" t="s">
        <v>210</v>
      </c>
      <c r="F1503" t="s">
        <v>4457</v>
      </c>
      <c r="G1503" t="s">
        <v>290</v>
      </c>
      <c r="H1503" t="s">
        <v>46</v>
      </c>
      <c r="I1503" t="s">
        <v>129</v>
      </c>
      <c r="J1503" t="s">
        <v>130</v>
      </c>
      <c r="K1503" t="s">
        <v>131</v>
      </c>
      <c r="L1503" t="s">
        <v>4458</v>
      </c>
      <c r="M1503" t="s">
        <v>4459</v>
      </c>
      <c r="N1503">
        <v>1.3038888879999999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1.3038890000000001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2667554</v>
      </c>
      <c r="B1504">
        <v>1</v>
      </c>
      <c r="C1504" t="s">
        <v>76</v>
      </c>
      <c r="D1504" t="s">
        <v>97</v>
      </c>
      <c r="E1504" t="s">
        <v>156</v>
      </c>
      <c r="F1504" t="s">
        <v>4460</v>
      </c>
      <c r="G1504" t="s">
        <v>146</v>
      </c>
      <c r="H1504" t="s">
        <v>47</v>
      </c>
      <c r="I1504" t="s">
        <v>129</v>
      </c>
      <c r="J1504" t="s">
        <v>130</v>
      </c>
      <c r="K1504" t="s">
        <v>131</v>
      </c>
      <c r="L1504" t="s">
        <v>4461</v>
      </c>
      <c r="M1504" t="s">
        <v>4462</v>
      </c>
      <c r="N1504">
        <v>0.64472222199999996</v>
      </c>
      <c r="O1504">
        <v>24</v>
      </c>
      <c r="P1504">
        <v>20</v>
      </c>
      <c r="Q1504">
        <v>0</v>
      </c>
      <c r="R1504">
        <v>0</v>
      </c>
      <c r="S1504">
        <v>0</v>
      </c>
      <c r="T1504">
        <v>0</v>
      </c>
      <c r="U1504">
        <v>15.473333</v>
      </c>
      <c r="V1504">
        <v>12.894444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2667556</v>
      </c>
      <c r="B1505">
        <v>1</v>
      </c>
      <c r="C1505" t="s">
        <v>76</v>
      </c>
      <c r="D1505" t="s">
        <v>84</v>
      </c>
      <c r="E1505" t="s">
        <v>210</v>
      </c>
      <c r="F1505" t="s">
        <v>4463</v>
      </c>
      <c r="G1505" t="s">
        <v>212</v>
      </c>
      <c r="H1505" t="s">
        <v>46</v>
      </c>
      <c r="I1505" t="s">
        <v>129</v>
      </c>
      <c r="J1505" t="s">
        <v>130</v>
      </c>
      <c r="K1505" t="s">
        <v>131</v>
      </c>
      <c r="L1505" t="s">
        <v>4464</v>
      </c>
      <c r="M1505" t="s">
        <v>4465</v>
      </c>
      <c r="N1505">
        <v>8.1047222219999995</v>
      </c>
      <c r="O1505">
        <v>0</v>
      </c>
      <c r="P1505">
        <v>12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97.256666999999993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2667557</v>
      </c>
      <c r="B1506">
        <v>1</v>
      </c>
      <c r="C1506" t="s">
        <v>76</v>
      </c>
      <c r="D1506" t="s">
        <v>82</v>
      </c>
      <c r="E1506" t="s">
        <v>210</v>
      </c>
      <c r="F1506" t="s">
        <v>4466</v>
      </c>
      <c r="G1506" t="s">
        <v>627</v>
      </c>
      <c r="H1506" t="s">
        <v>46</v>
      </c>
      <c r="I1506" t="s">
        <v>129</v>
      </c>
      <c r="J1506" t="s">
        <v>130</v>
      </c>
      <c r="K1506" t="s">
        <v>131</v>
      </c>
      <c r="L1506" t="s">
        <v>4467</v>
      </c>
      <c r="M1506" t="s">
        <v>4468</v>
      </c>
      <c r="N1506">
        <v>2.798611111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2.7986110000000002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2667559</v>
      </c>
      <c r="B1507">
        <v>1</v>
      </c>
      <c r="C1507" t="s">
        <v>76</v>
      </c>
      <c r="D1507" t="s">
        <v>104</v>
      </c>
      <c r="E1507" t="s">
        <v>134</v>
      </c>
      <c r="F1507" t="s">
        <v>4469</v>
      </c>
      <c r="G1507" t="s">
        <v>240</v>
      </c>
      <c r="H1507" t="s">
        <v>46</v>
      </c>
      <c r="I1507" t="s">
        <v>129</v>
      </c>
      <c r="J1507" t="s">
        <v>130</v>
      </c>
      <c r="K1507" t="s">
        <v>131</v>
      </c>
      <c r="L1507" t="s">
        <v>4470</v>
      </c>
      <c r="M1507" t="s">
        <v>4471</v>
      </c>
      <c r="N1507">
        <v>1.0377777770000001</v>
      </c>
      <c r="O1507">
        <v>0</v>
      </c>
      <c r="P1507">
        <v>0</v>
      </c>
      <c r="Q1507">
        <v>0</v>
      </c>
      <c r="R1507">
        <v>11</v>
      </c>
      <c r="S1507">
        <v>0</v>
      </c>
      <c r="T1507">
        <v>52</v>
      </c>
      <c r="U1507">
        <v>0</v>
      </c>
      <c r="V1507">
        <v>0</v>
      </c>
      <c r="W1507">
        <v>0</v>
      </c>
      <c r="X1507">
        <v>11.415556</v>
      </c>
      <c r="Y1507">
        <v>0</v>
      </c>
      <c r="Z1507">
        <v>53.964444</v>
      </c>
    </row>
    <row r="1508" spans="1:26" x14ac:dyDescent="0.3">
      <c r="A1508">
        <v>2667561</v>
      </c>
      <c r="B1508">
        <v>1</v>
      </c>
      <c r="C1508" t="s">
        <v>76</v>
      </c>
      <c r="D1508" t="s">
        <v>103</v>
      </c>
      <c r="E1508" t="s">
        <v>144</v>
      </c>
      <c r="F1508" t="s">
        <v>4472</v>
      </c>
      <c r="G1508" t="s">
        <v>146</v>
      </c>
      <c r="H1508" t="s">
        <v>46</v>
      </c>
      <c r="I1508" t="s">
        <v>129</v>
      </c>
      <c r="J1508" t="s">
        <v>130</v>
      </c>
      <c r="K1508" t="s">
        <v>131</v>
      </c>
      <c r="L1508" t="s">
        <v>4473</v>
      </c>
      <c r="M1508" t="s">
        <v>4474</v>
      </c>
      <c r="N1508">
        <v>0.53972222199999997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76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41.018889000000001</v>
      </c>
    </row>
    <row r="1509" spans="1:26" x14ac:dyDescent="0.3">
      <c r="A1509">
        <v>2667566</v>
      </c>
      <c r="B1509">
        <v>1</v>
      </c>
      <c r="C1509" t="s">
        <v>76</v>
      </c>
      <c r="D1509" t="s">
        <v>91</v>
      </c>
      <c r="E1509" t="s">
        <v>152</v>
      </c>
      <c r="F1509" t="s">
        <v>1597</v>
      </c>
      <c r="G1509" t="s">
        <v>169</v>
      </c>
      <c r="H1509" t="s">
        <v>47</v>
      </c>
      <c r="I1509" t="s">
        <v>129</v>
      </c>
      <c r="J1509" t="s">
        <v>130</v>
      </c>
      <c r="K1509" t="s">
        <v>131</v>
      </c>
      <c r="L1509" t="s">
        <v>4475</v>
      </c>
      <c r="M1509" t="s">
        <v>4476</v>
      </c>
      <c r="N1509">
        <v>0.70833333300000001</v>
      </c>
      <c r="O1509">
        <v>64</v>
      </c>
      <c r="P1509">
        <v>813</v>
      </c>
      <c r="Q1509">
        <v>0</v>
      </c>
      <c r="R1509">
        <v>0</v>
      </c>
      <c r="S1509">
        <v>0</v>
      </c>
      <c r="T1509">
        <v>0</v>
      </c>
      <c r="U1509">
        <v>45.333333000000003</v>
      </c>
      <c r="V1509">
        <v>575.875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2667568</v>
      </c>
      <c r="B1510">
        <v>1</v>
      </c>
      <c r="C1510" t="s">
        <v>77</v>
      </c>
      <c r="D1510" t="s">
        <v>108</v>
      </c>
      <c r="E1510" t="s">
        <v>172</v>
      </c>
      <c r="F1510" t="s">
        <v>4477</v>
      </c>
      <c r="G1510" t="s">
        <v>174</v>
      </c>
      <c r="H1510" t="s">
        <v>46</v>
      </c>
      <c r="I1510" t="s">
        <v>129</v>
      </c>
      <c r="J1510" t="s">
        <v>130</v>
      </c>
      <c r="K1510" t="s">
        <v>131</v>
      </c>
      <c r="L1510" t="s">
        <v>4478</v>
      </c>
      <c r="M1510" t="s">
        <v>4479</v>
      </c>
      <c r="N1510">
        <v>1.7022222220000001</v>
      </c>
      <c r="O1510">
        <v>0</v>
      </c>
      <c r="P1510">
        <v>59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100.431111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2667570</v>
      </c>
      <c r="B1511">
        <v>1</v>
      </c>
      <c r="C1511" t="s">
        <v>76</v>
      </c>
      <c r="D1511" t="s">
        <v>88</v>
      </c>
      <c r="E1511" t="s">
        <v>152</v>
      </c>
      <c r="F1511" t="s">
        <v>4480</v>
      </c>
      <c r="G1511" t="s">
        <v>169</v>
      </c>
      <c r="H1511" t="s">
        <v>47</v>
      </c>
      <c r="I1511" t="s">
        <v>129</v>
      </c>
      <c r="J1511" t="s">
        <v>130</v>
      </c>
      <c r="K1511" t="s">
        <v>131</v>
      </c>
      <c r="L1511" t="s">
        <v>4481</v>
      </c>
      <c r="M1511" t="s">
        <v>4482</v>
      </c>
      <c r="N1511">
        <v>0.13388888800000001</v>
      </c>
      <c r="O1511">
        <v>14</v>
      </c>
      <c r="P1511">
        <v>130</v>
      </c>
      <c r="Q1511">
        <v>0</v>
      </c>
      <c r="R1511">
        <v>0</v>
      </c>
      <c r="S1511">
        <v>0</v>
      </c>
      <c r="T1511">
        <v>0</v>
      </c>
      <c r="U1511">
        <v>1.874444</v>
      </c>
      <c r="V1511">
        <v>17.405555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2667571</v>
      </c>
      <c r="B1512">
        <v>1</v>
      </c>
      <c r="C1512" t="s">
        <v>76</v>
      </c>
      <c r="D1512" t="s">
        <v>93</v>
      </c>
      <c r="E1512" t="s">
        <v>156</v>
      </c>
      <c r="F1512" t="s">
        <v>4483</v>
      </c>
      <c r="G1512" t="s">
        <v>169</v>
      </c>
      <c r="H1512" t="s">
        <v>47</v>
      </c>
      <c r="I1512" t="s">
        <v>129</v>
      </c>
      <c r="J1512" t="s">
        <v>130</v>
      </c>
      <c r="K1512" t="s">
        <v>131</v>
      </c>
      <c r="L1512" t="s">
        <v>4484</v>
      </c>
      <c r="M1512" t="s">
        <v>4485</v>
      </c>
      <c r="N1512">
        <v>0.34916666600000001</v>
      </c>
      <c r="O1512">
        <v>3</v>
      </c>
      <c r="P1512">
        <v>128</v>
      </c>
      <c r="Q1512">
        <v>0</v>
      </c>
      <c r="R1512">
        <v>0</v>
      </c>
      <c r="S1512">
        <v>0</v>
      </c>
      <c r="T1512">
        <v>0</v>
      </c>
      <c r="U1512">
        <v>1.0475000000000001</v>
      </c>
      <c r="V1512">
        <v>44.693333000000003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2667574</v>
      </c>
      <c r="B1513">
        <v>1</v>
      </c>
      <c r="C1513" t="s">
        <v>76</v>
      </c>
      <c r="D1513" t="s">
        <v>97</v>
      </c>
      <c r="E1513" t="s">
        <v>134</v>
      </c>
      <c r="F1513" t="s">
        <v>4486</v>
      </c>
      <c r="G1513" t="s">
        <v>146</v>
      </c>
      <c r="H1513" t="s">
        <v>46</v>
      </c>
      <c r="I1513" t="s">
        <v>129</v>
      </c>
      <c r="J1513" t="s">
        <v>130</v>
      </c>
      <c r="K1513" t="s">
        <v>131</v>
      </c>
      <c r="L1513" t="s">
        <v>4487</v>
      </c>
      <c r="M1513" t="s">
        <v>4488</v>
      </c>
      <c r="N1513">
        <v>0.79500000000000004</v>
      </c>
      <c r="O1513">
        <v>0</v>
      </c>
      <c r="P1513">
        <v>154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122.43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2667575</v>
      </c>
      <c r="B1514">
        <v>1</v>
      </c>
      <c r="C1514" t="s">
        <v>76</v>
      </c>
      <c r="D1514" t="s">
        <v>102</v>
      </c>
      <c r="E1514" t="s">
        <v>152</v>
      </c>
      <c r="F1514" t="s">
        <v>4489</v>
      </c>
      <c r="G1514" t="s">
        <v>169</v>
      </c>
      <c r="H1514" t="s">
        <v>47</v>
      </c>
      <c r="I1514" t="s">
        <v>129</v>
      </c>
      <c r="J1514" t="s">
        <v>130</v>
      </c>
      <c r="K1514" t="s">
        <v>131</v>
      </c>
      <c r="L1514" t="s">
        <v>4490</v>
      </c>
      <c r="M1514" t="s">
        <v>4491</v>
      </c>
      <c r="N1514">
        <v>0.155</v>
      </c>
      <c r="O1514">
        <v>38</v>
      </c>
      <c r="P1514">
        <v>961</v>
      </c>
      <c r="Q1514">
        <v>0</v>
      </c>
      <c r="R1514">
        <v>0</v>
      </c>
      <c r="S1514">
        <v>1</v>
      </c>
      <c r="T1514">
        <v>0</v>
      </c>
      <c r="U1514">
        <v>5.89</v>
      </c>
      <c r="V1514">
        <v>148.95500000000001</v>
      </c>
      <c r="W1514">
        <v>0</v>
      </c>
      <c r="X1514">
        <v>0</v>
      </c>
      <c r="Y1514">
        <v>0.155</v>
      </c>
      <c r="Z1514">
        <v>0</v>
      </c>
    </row>
    <row r="1515" spans="1:26" x14ac:dyDescent="0.3">
      <c r="A1515">
        <v>2667589</v>
      </c>
      <c r="B1515">
        <v>1</v>
      </c>
      <c r="C1515" t="s">
        <v>76</v>
      </c>
      <c r="D1515" t="s">
        <v>79</v>
      </c>
      <c r="E1515" t="s">
        <v>325</v>
      </c>
      <c r="F1515" t="s">
        <v>4492</v>
      </c>
      <c r="G1515" t="s">
        <v>169</v>
      </c>
      <c r="H1515" t="s">
        <v>47</v>
      </c>
      <c r="I1515" t="s">
        <v>129</v>
      </c>
      <c r="J1515" t="s">
        <v>130</v>
      </c>
      <c r="K1515" t="s">
        <v>131</v>
      </c>
      <c r="L1515" t="s">
        <v>4493</v>
      </c>
      <c r="M1515" t="s">
        <v>4494</v>
      </c>
      <c r="N1515">
        <v>0.99583333299999999</v>
      </c>
      <c r="O1515">
        <v>2</v>
      </c>
      <c r="P1515">
        <v>7409</v>
      </c>
      <c r="Q1515">
        <v>0</v>
      </c>
      <c r="R1515">
        <v>0</v>
      </c>
      <c r="S1515">
        <v>0</v>
      </c>
      <c r="T1515">
        <v>0</v>
      </c>
      <c r="U1515">
        <v>1.9916670000000001</v>
      </c>
      <c r="V1515">
        <v>7378.1291639999999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2667593</v>
      </c>
      <c r="B1516">
        <v>1</v>
      </c>
      <c r="C1516" t="s">
        <v>76</v>
      </c>
      <c r="D1516" t="s">
        <v>88</v>
      </c>
      <c r="E1516" t="s">
        <v>152</v>
      </c>
      <c r="F1516" t="s">
        <v>4480</v>
      </c>
      <c r="G1516" t="s">
        <v>169</v>
      </c>
      <c r="H1516" t="s">
        <v>47</v>
      </c>
      <c r="I1516" t="s">
        <v>129</v>
      </c>
      <c r="J1516" t="s">
        <v>130</v>
      </c>
      <c r="K1516" t="s">
        <v>131</v>
      </c>
      <c r="L1516" t="s">
        <v>4495</v>
      </c>
      <c r="M1516" t="s">
        <v>4496</v>
      </c>
      <c r="N1516">
        <v>6.3333333000000006E-2</v>
      </c>
      <c r="O1516">
        <v>14</v>
      </c>
      <c r="P1516">
        <v>130</v>
      </c>
      <c r="Q1516">
        <v>0</v>
      </c>
      <c r="R1516">
        <v>0</v>
      </c>
      <c r="S1516">
        <v>0</v>
      </c>
      <c r="T1516">
        <v>0</v>
      </c>
      <c r="U1516">
        <v>0.88666699999999998</v>
      </c>
      <c r="V1516">
        <v>8.233333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2667595</v>
      </c>
      <c r="B1517">
        <v>1</v>
      </c>
      <c r="C1517" t="s">
        <v>76</v>
      </c>
      <c r="D1517" t="s">
        <v>88</v>
      </c>
      <c r="E1517" t="s">
        <v>152</v>
      </c>
      <c r="F1517" t="s">
        <v>4497</v>
      </c>
      <c r="G1517" t="s">
        <v>169</v>
      </c>
      <c r="H1517" t="s">
        <v>47</v>
      </c>
      <c r="I1517" t="s">
        <v>129</v>
      </c>
      <c r="J1517" t="s">
        <v>130</v>
      </c>
      <c r="K1517" t="s">
        <v>131</v>
      </c>
      <c r="L1517" t="s">
        <v>4498</v>
      </c>
      <c r="M1517" t="s">
        <v>4499</v>
      </c>
      <c r="N1517">
        <v>5.5555555E-2</v>
      </c>
      <c r="O1517">
        <v>3</v>
      </c>
      <c r="P1517">
        <v>125</v>
      </c>
      <c r="Q1517">
        <v>0</v>
      </c>
      <c r="R1517">
        <v>0</v>
      </c>
      <c r="S1517">
        <v>0</v>
      </c>
      <c r="T1517">
        <v>0</v>
      </c>
      <c r="U1517">
        <v>0.16666700000000001</v>
      </c>
      <c r="V1517">
        <v>6.9444439999999998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2667598</v>
      </c>
      <c r="B1518">
        <v>1</v>
      </c>
      <c r="C1518" t="s">
        <v>77</v>
      </c>
      <c r="D1518" t="s">
        <v>124</v>
      </c>
      <c r="E1518" t="s">
        <v>156</v>
      </c>
      <c r="F1518" t="s">
        <v>4500</v>
      </c>
      <c r="G1518" t="s">
        <v>169</v>
      </c>
      <c r="H1518" t="s">
        <v>47</v>
      </c>
      <c r="I1518" t="s">
        <v>129</v>
      </c>
      <c r="J1518" t="s">
        <v>130</v>
      </c>
      <c r="K1518" t="s">
        <v>131</v>
      </c>
      <c r="L1518" t="s">
        <v>4501</v>
      </c>
      <c r="M1518" t="s">
        <v>4502</v>
      </c>
      <c r="N1518">
        <v>3.1305555549999999</v>
      </c>
      <c r="O1518">
        <v>145</v>
      </c>
      <c r="P1518">
        <v>541</v>
      </c>
      <c r="Q1518">
        <v>0</v>
      </c>
      <c r="R1518">
        <v>0</v>
      </c>
      <c r="S1518">
        <v>0</v>
      </c>
      <c r="T1518">
        <v>0</v>
      </c>
      <c r="U1518">
        <v>453.93055500000003</v>
      </c>
      <c r="V1518">
        <v>1693.630555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2667600</v>
      </c>
      <c r="B1519">
        <v>1</v>
      </c>
      <c r="C1519" t="s">
        <v>76</v>
      </c>
      <c r="D1519" t="s">
        <v>93</v>
      </c>
      <c r="E1519" t="s">
        <v>156</v>
      </c>
      <c r="F1519" t="s">
        <v>4503</v>
      </c>
      <c r="G1519" t="s">
        <v>506</v>
      </c>
      <c r="H1519" t="s">
        <v>47</v>
      </c>
      <c r="I1519" t="s">
        <v>129</v>
      </c>
      <c r="J1519" t="s">
        <v>130</v>
      </c>
      <c r="K1519" t="s">
        <v>131</v>
      </c>
      <c r="L1519" t="s">
        <v>4504</v>
      </c>
      <c r="M1519" t="s">
        <v>4505</v>
      </c>
      <c r="N1519">
        <v>7.2511111110000002</v>
      </c>
      <c r="O1519">
        <v>16</v>
      </c>
      <c r="P1519">
        <v>3837</v>
      </c>
      <c r="Q1519">
        <v>0</v>
      </c>
      <c r="R1519">
        <v>0</v>
      </c>
      <c r="S1519">
        <v>0</v>
      </c>
      <c r="T1519">
        <v>0</v>
      </c>
      <c r="U1519">
        <v>116.01777800000001</v>
      </c>
      <c r="V1519">
        <v>27822.513332999999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2667605</v>
      </c>
      <c r="B1520">
        <v>1</v>
      </c>
      <c r="C1520" t="s">
        <v>76</v>
      </c>
      <c r="D1520" t="s">
        <v>94</v>
      </c>
      <c r="E1520" t="s">
        <v>156</v>
      </c>
      <c r="F1520" t="s">
        <v>4506</v>
      </c>
      <c r="G1520" t="s">
        <v>169</v>
      </c>
      <c r="H1520" t="s">
        <v>47</v>
      </c>
      <c r="I1520" t="s">
        <v>247</v>
      </c>
      <c r="J1520" t="s">
        <v>130</v>
      </c>
      <c r="K1520" t="s">
        <v>131</v>
      </c>
      <c r="L1520" t="s">
        <v>4507</v>
      </c>
      <c r="M1520" t="s">
        <v>4508</v>
      </c>
      <c r="N1520">
        <v>6.3888879999999997E-3</v>
      </c>
      <c r="O1520">
        <v>19</v>
      </c>
      <c r="P1520">
        <v>733</v>
      </c>
      <c r="Q1520">
        <v>0</v>
      </c>
      <c r="R1520">
        <v>0</v>
      </c>
      <c r="S1520">
        <v>0</v>
      </c>
      <c r="T1520">
        <v>0</v>
      </c>
      <c r="U1520">
        <v>0.121389</v>
      </c>
      <c r="V1520">
        <v>4.6830550000000004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2667617</v>
      </c>
      <c r="B1521">
        <v>1</v>
      </c>
      <c r="C1521" t="s">
        <v>77</v>
      </c>
      <c r="D1521" t="s">
        <v>109</v>
      </c>
      <c r="E1521" t="s">
        <v>144</v>
      </c>
      <c r="F1521" t="s">
        <v>4509</v>
      </c>
      <c r="G1521" t="s">
        <v>406</v>
      </c>
      <c r="H1521" t="s">
        <v>46</v>
      </c>
      <c r="I1521" t="s">
        <v>129</v>
      </c>
      <c r="J1521" t="s">
        <v>130</v>
      </c>
      <c r="K1521" t="s">
        <v>131</v>
      </c>
      <c r="L1521" t="s">
        <v>4510</v>
      </c>
      <c r="M1521" t="s">
        <v>4511</v>
      </c>
      <c r="N1521">
        <v>2.650555555</v>
      </c>
      <c r="O1521">
        <v>0</v>
      </c>
      <c r="P1521">
        <v>26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68.914444000000003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2667621</v>
      </c>
      <c r="B1522">
        <v>1</v>
      </c>
      <c r="C1522" t="s">
        <v>76</v>
      </c>
      <c r="D1522" t="s">
        <v>100</v>
      </c>
      <c r="E1522" t="s">
        <v>134</v>
      </c>
      <c r="F1522" t="s">
        <v>4512</v>
      </c>
      <c r="G1522" t="s">
        <v>240</v>
      </c>
      <c r="H1522" t="s">
        <v>46</v>
      </c>
      <c r="I1522" t="s">
        <v>129</v>
      </c>
      <c r="J1522" t="s">
        <v>130</v>
      </c>
      <c r="K1522" t="s">
        <v>131</v>
      </c>
      <c r="L1522" t="s">
        <v>4513</v>
      </c>
      <c r="M1522" t="s">
        <v>4514</v>
      </c>
      <c r="N1522">
        <v>4.5674999999999999</v>
      </c>
      <c r="O1522">
        <v>0</v>
      </c>
      <c r="P1522">
        <v>13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59.377499999999998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2667619</v>
      </c>
      <c r="B1523">
        <v>1</v>
      </c>
      <c r="C1523" t="s">
        <v>76</v>
      </c>
      <c r="D1523" t="s">
        <v>91</v>
      </c>
      <c r="E1523" t="s">
        <v>152</v>
      </c>
      <c r="F1523" t="s">
        <v>4515</v>
      </c>
      <c r="G1523" t="s">
        <v>169</v>
      </c>
      <c r="H1523" t="s">
        <v>47</v>
      </c>
      <c r="I1523" t="s">
        <v>129</v>
      </c>
      <c r="J1523" t="s">
        <v>130</v>
      </c>
      <c r="K1523" t="s">
        <v>131</v>
      </c>
      <c r="L1523" t="s">
        <v>4516</v>
      </c>
      <c r="M1523" t="s">
        <v>4517</v>
      </c>
      <c r="N1523">
        <v>1.0652777769999999</v>
      </c>
      <c r="O1523">
        <v>3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3.1958329999999999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2667623</v>
      </c>
      <c r="B1524">
        <v>1</v>
      </c>
      <c r="C1524" t="s">
        <v>76</v>
      </c>
      <c r="D1524" t="s">
        <v>101</v>
      </c>
      <c r="E1524" t="s">
        <v>152</v>
      </c>
      <c r="F1524" t="s">
        <v>877</v>
      </c>
      <c r="G1524" t="s">
        <v>169</v>
      </c>
      <c r="H1524" t="s">
        <v>47</v>
      </c>
      <c r="I1524" t="s">
        <v>129</v>
      </c>
      <c r="J1524" t="s">
        <v>130</v>
      </c>
      <c r="K1524" t="s">
        <v>131</v>
      </c>
      <c r="L1524" t="s">
        <v>4518</v>
      </c>
      <c r="M1524" t="s">
        <v>4519</v>
      </c>
      <c r="N1524">
        <v>0.6</v>
      </c>
      <c r="O1524">
        <v>0</v>
      </c>
      <c r="P1524">
        <v>661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396.6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2667620</v>
      </c>
      <c r="B1525">
        <v>1</v>
      </c>
      <c r="C1525" t="s">
        <v>76</v>
      </c>
      <c r="D1525" t="s">
        <v>96</v>
      </c>
      <c r="E1525" t="s">
        <v>152</v>
      </c>
      <c r="F1525" t="s">
        <v>4520</v>
      </c>
      <c r="G1525" t="s">
        <v>169</v>
      </c>
      <c r="H1525" t="s">
        <v>47</v>
      </c>
      <c r="I1525" t="s">
        <v>129</v>
      </c>
      <c r="J1525" t="s">
        <v>130</v>
      </c>
      <c r="K1525" t="s">
        <v>131</v>
      </c>
      <c r="L1525" t="s">
        <v>4521</v>
      </c>
      <c r="M1525" t="s">
        <v>4522</v>
      </c>
      <c r="N1525">
        <v>0.56944444400000005</v>
      </c>
      <c r="O1525">
        <v>2</v>
      </c>
      <c r="P1525">
        <v>1248</v>
      </c>
      <c r="Q1525">
        <v>0</v>
      </c>
      <c r="R1525">
        <v>0</v>
      </c>
      <c r="S1525">
        <v>0</v>
      </c>
      <c r="T1525">
        <v>0</v>
      </c>
      <c r="U1525">
        <v>1.138889</v>
      </c>
      <c r="V1525">
        <v>710.66666599999996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2667622</v>
      </c>
      <c r="B1526">
        <v>1</v>
      </c>
      <c r="C1526" t="s">
        <v>76</v>
      </c>
      <c r="D1526" t="s">
        <v>96</v>
      </c>
      <c r="E1526" t="s">
        <v>152</v>
      </c>
      <c r="F1526" t="s">
        <v>4523</v>
      </c>
      <c r="G1526" t="s">
        <v>169</v>
      </c>
      <c r="H1526" t="s">
        <v>47</v>
      </c>
      <c r="I1526" t="s">
        <v>129</v>
      </c>
      <c r="J1526" t="s">
        <v>130</v>
      </c>
      <c r="K1526" t="s">
        <v>131</v>
      </c>
      <c r="L1526" t="s">
        <v>4524</v>
      </c>
      <c r="M1526" t="s">
        <v>4525</v>
      </c>
      <c r="N1526">
        <v>0.78333333299999997</v>
      </c>
      <c r="O1526">
        <v>34</v>
      </c>
      <c r="P1526">
        <v>2346</v>
      </c>
      <c r="Q1526">
        <v>0</v>
      </c>
      <c r="R1526">
        <v>0</v>
      </c>
      <c r="S1526">
        <v>0</v>
      </c>
      <c r="T1526">
        <v>0</v>
      </c>
      <c r="U1526">
        <v>26.633333</v>
      </c>
      <c r="V1526">
        <v>1837.6999989999999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2667626</v>
      </c>
      <c r="B1527">
        <v>1</v>
      </c>
      <c r="C1527" t="s">
        <v>77</v>
      </c>
      <c r="D1527" t="s">
        <v>116</v>
      </c>
      <c r="E1527" t="s">
        <v>156</v>
      </c>
      <c r="F1527" t="s">
        <v>706</v>
      </c>
      <c r="G1527" t="s">
        <v>169</v>
      </c>
      <c r="H1527" t="s">
        <v>47</v>
      </c>
      <c r="I1527" t="s">
        <v>129</v>
      </c>
      <c r="J1527" t="s">
        <v>130</v>
      </c>
      <c r="K1527" t="s">
        <v>131</v>
      </c>
      <c r="L1527" t="s">
        <v>4526</v>
      </c>
      <c r="M1527" t="s">
        <v>4527</v>
      </c>
      <c r="N1527">
        <v>0.55000000000000004</v>
      </c>
      <c r="O1527">
        <v>32</v>
      </c>
      <c r="P1527">
        <v>604</v>
      </c>
      <c r="Q1527">
        <v>0</v>
      </c>
      <c r="R1527">
        <v>0</v>
      </c>
      <c r="S1527">
        <v>5</v>
      </c>
      <c r="T1527">
        <v>18</v>
      </c>
      <c r="U1527">
        <v>17.600000000000001</v>
      </c>
      <c r="V1527">
        <v>332.2</v>
      </c>
      <c r="W1527">
        <v>0</v>
      </c>
      <c r="X1527">
        <v>0</v>
      </c>
      <c r="Y1527">
        <v>2.75</v>
      </c>
      <c r="Z1527">
        <v>9.9</v>
      </c>
    </row>
    <row r="1528" spans="1:26" x14ac:dyDescent="0.3">
      <c r="A1528">
        <v>2667640</v>
      </c>
      <c r="B1528">
        <v>1</v>
      </c>
      <c r="C1528" t="s">
        <v>76</v>
      </c>
      <c r="D1528" t="s">
        <v>79</v>
      </c>
      <c r="E1528" t="s">
        <v>126</v>
      </c>
      <c r="F1528" t="s">
        <v>4528</v>
      </c>
      <c r="G1528" t="s">
        <v>837</v>
      </c>
      <c r="H1528" t="s">
        <v>47</v>
      </c>
      <c r="I1528" t="s">
        <v>129</v>
      </c>
      <c r="J1528" t="s">
        <v>130</v>
      </c>
      <c r="K1528" t="s">
        <v>131</v>
      </c>
      <c r="L1528" t="s">
        <v>4529</v>
      </c>
      <c r="M1528" t="s">
        <v>4530</v>
      </c>
      <c r="N1528">
        <v>2.514444444</v>
      </c>
      <c r="O1528">
        <v>2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5.0288890000000004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2667627</v>
      </c>
      <c r="B1529">
        <v>1</v>
      </c>
      <c r="C1529" t="s">
        <v>76</v>
      </c>
      <c r="D1529" t="s">
        <v>88</v>
      </c>
      <c r="E1529" t="s">
        <v>126</v>
      </c>
      <c r="F1529" t="s">
        <v>4531</v>
      </c>
      <c r="G1529" t="s">
        <v>169</v>
      </c>
      <c r="H1529" t="s">
        <v>47</v>
      </c>
      <c r="I1529" t="s">
        <v>129</v>
      </c>
      <c r="J1529" t="s">
        <v>130</v>
      </c>
      <c r="K1529" t="s">
        <v>131</v>
      </c>
      <c r="L1529" t="s">
        <v>4532</v>
      </c>
      <c r="M1529" t="s">
        <v>4533</v>
      </c>
      <c r="N1529">
        <v>9.2499999999999999E-2</v>
      </c>
      <c r="O1529">
        <v>7</v>
      </c>
      <c r="P1529">
        <v>1221</v>
      </c>
      <c r="Q1529">
        <v>0</v>
      </c>
      <c r="R1529">
        <v>0</v>
      </c>
      <c r="S1529">
        <v>0</v>
      </c>
      <c r="T1529">
        <v>0</v>
      </c>
      <c r="U1529">
        <v>0.64749999999999996</v>
      </c>
      <c r="V1529">
        <v>112.9425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2667628</v>
      </c>
      <c r="B1530">
        <v>1</v>
      </c>
      <c r="C1530" t="s">
        <v>76</v>
      </c>
      <c r="D1530" t="s">
        <v>102</v>
      </c>
      <c r="E1530" t="s">
        <v>156</v>
      </c>
      <c r="F1530" t="s">
        <v>4534</v>
      </c>
      <c r="G1530" t="s">
        <v>169</v>
      </c>
      <c r="H1530" t="s">
        <v>47</v>
      </c>
      <c r="I1530" t="s">
        <v>129</v>
      </c>
      <c r="J1530" t="s">
        <v>130</v>
      </c>
      <c r="K1530" t="s">
        <v>131</v>
      </c>
      <c r="L1530" t="s">
        <v>4535</v>
      </c>
      <c r="M1530" t="s">
        <v>4536</v>
      </c>
      <c r="N1530">
        <v>0.40472222200000002</v>
      </c>
      <c r="O1530">
        <v>0</v>
      </c>
      <c r="P1530">
        <v>0</v>
      </c>
      <c r="Q1530">
        <v>0</v>
      </c>
      <c r="R1530">
        <v>0</v>
      </c>
      <c r="S1530">
        <v>29</v>
      </c>
      <c r="T1530">
        <v>1705</v>
      </c>
      <c r="U1530">
        <v>0</v>
      </c>
      <c r="V1530">
        <v>0</v>
      </c>
      <c r="W1530">
        <v>0</v>
      </c>
      <c r="X1530">
        <v>0</v>
      </c>
      <c r="Y1530">
        <v>11.736943999999999</v>
      </c>
      <c r="Z1530">
        <v>690.05138899999997</v>
      </c>
    </row>
    <row r="1531" spans="1:26" x14ac:dyDescent="0.3">
      <c r="A1531">
        <v>2667631</v>
      </c>
      <c r="B1531">
        <v>1</v>
      </c>
      <c r="C1531" t="s">
        <v>76</v>
      </c>
      <c r="D1531" t="s">
        <v>104</v>
      </c>
      <c r="E1531" t="s">
        <v>156</v>
      </c>
      <c r="F1531" t="s">
        <v>4537</v>
      </c>
      <c r="G1531" t="s">
        <v>169</v>
      </c>
      <c r="H1531" t="s">
        <v>47</v>
      </c>
      <c r="I1531" t="s">
        <v>129</v>
      </c>
      <c r="J1531" t="s">
        <v>130</v>
      </c>
      <c r="K1531" t="s">
        <v>131</v>
      </c>
      <c r="L1531" t="s">
        <v>4538</v>
      </c>
      <c r="M1531" t="s">
        <v>4539</v>
      </c>
      <c r="N1531">
        <v>0.46944444400000002</v>
      </c>
      <c r="O1531">
        <v>0</v>
      </c>
      <c r="P1531">
        <v>0</v>
      </c>
      <c r="Q1531">
        <v>0</v>
      </c>
      <c r="R1531">
        <v>70</v>
      </c>
      <c r="S1531">
        <v>4</v>
      </c>
      <c r="T1531">
        <v>1030</v>
      </c>
      <c r="U1531">
        <v>0</v>
      </c>
      <c r="V1531">
        <v>0</v>
      </c>
      <c r="W1531">
        <v>0</v>
      </c>
      <c r="X1531">
        <v>32.861111000000001</v>
      </c>
      <c r="Y1531">
        <v>1.8777779999999999</v>
      </c>
      <c r="Z1531">
        <v>483.52777700000001</v>
      </c>
    </row>
    <row r="1532" spans="1:26" x14ac:dyDescent="0.3">
      <c r="A1532">
        <v>2667633</v>
      </c>
      <c r="B1532">
        <v>1</v>
      </c>
      <c r="C1532" t="s">
        <v>76</v>
      </c>
      <c r="D1532" t="s">
        <v>93</v>
      </c>
      <c r="E1532" t="s">
        <v>152</v>
      </c>
      <c r="F1532" t="s">
        <v>4540</v>
      </c>
      <c r="G1532" t="s">
        <v>169</v>
      </c>
      <c r="H1532" t="s">
        <v>47</v>
      </c>
      <c r="I1532" t="s">
        <v>129</v>
      </c>
      <c r="J1532" t="s">
        <v>130</v>
      </c>
      <c r="K1532" t="s">
        <v>131</v>
      </c>
      <c r="L1532" t="s">
        <v>4541</v>
      </c>
      <c r="M1532" t="s">
        <v>4542</v>
      </c>
      <c r="N1532">
        <v>5.8611111E-2</v>
      </c>
      <c r="O1532">
        <v>26</v>
      </c>
      <c r="P1532">
        <v>1848</v>
      </c>
      <c r="Q1532">
        <v>0</v>
      </c>
      <c r="R1532">
        <v>0</v>
      </c>
      <c r="S1532">
        <v>0</v>
      </c>
      <c r="T1532">
        <v>0</v>
      </c>
      <c r="U1532">
        <v>1.523889</v>
      </c>
      <c r="V1532">
        <v>108.313333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2667636</v>
      </c>
      <c r="B1533">
        <v>1</v>
      </c>
      <c r="C1533" t="s">
        <v>77</v>
      </c>
      <c r="D1533" t="s">
        <v>124</v>
      </c>
      <c r="E1533" t="s">
        <v>126</v>
      </c>
      <c r="F1533" t="s">
        <v>4543</v>
      </c>
      <c r="G1533" t="s">
        <v>128</v>
      </c>
      <c r="H1533" t="s">
        <v>47</v>
      </c>
      <c r="I1533" t="s">
        <v>129</v>
      </c>
      <c r="J1533" t="s">
        <v>130</v>
      </c>
      <c r="K1533" t="s">
        <v>131</v>
      </c>
      <c r="L1533" t="s">
        <v>4544</v>
      </c>
      <c r="M1533" t="s">
        <v>4545</v>
      </c>
      <c r="N1533">
        <v>2.6875</v>
      </c>
      <c r="O1533">
        <v>0</v>
      </c>
      <c r="P1533">
        <v>50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134.375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2667637</v>
      </c>
      <c r="B1534">
        <v>1</v>
      </c>
      <c r="C1534" t="s">
        <v>77</v>
      </c>
      <c r="D1534" t="s">
        <v>110</v>
      </c>
      <c r="E1534" t="s">
        <v>126</v>
      </c>
      <c r="F1534" t="s">
        <v>4546</v>
      </c>
      <c r="G1534" t="s">
        <v>169</v>
      </c>
      <c r="H1534" t="s">
        <v>47</v>
      </c>
      <c r="I1534" t="s">
        <v>129</v>
      </c>
      <c r="J1534" t="s">
        <v>130</v>
      </c>
      <c r="K1534" t="s">
        <v>131</v>
      </c>
      <c r="L1534" t="s">
        <v>4547</v>
      </c>
      <c r="M1534" t="s">
        <v>4548</v>
      </c>
      <c r="N1534">
        <v>0.136944444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312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42.726666999999999</v>
      </c>
    </row>
    <row r="1535" spans="1:26" x14ac:dyDescent="0.3">
      <c r="A1535">
        <v>2667638</v>
      </c>
      <c r="B1535">
        <v>1</v>
      </c>
      <c r="C1535" t="s">
        <v>76</v>
      </c>
      <c r="D1535" t="s">
        <v>80</v>
      </c>
      <c r="E1535" t="s">
        <v>156</v>
      </c>
      <c r="F1535" t="s">
        <v>1259</v>
      </c>
      <c r="G1535" t="s">
        <v>169</v>
      </c>
      <c r="H1535" t="s">
        <v>47</v>
      </c>
      <c r="I1535" t="s">
        <v>129</v>
      </c>
      <c r="J1535" t="s">
        <v>130</v>
      </c>
      <c r="K1535" t="s">
        <v>131</v>
      </c>
      <c r="L1535" t="s">
        <v>4549</v>
      </c>
      <c r="M1535" t="s">
        <v>4550</v>
      </c>
      <c r="N1535">
        <v>9.7500000000000003E-2</v>
      </c>
      <c r="O1535">
        <v>56</v>
      </c>
      <c r="P1535">
        <v>2268</v>
      </c>
      <c r="Q1535">
        <v>0</v>
      </c>
      <c r="R1535">
        <v>0</v>
      </c>
      <c r="S1535">
        <v>0</v>
      </c>
      <c r="T1535">
        <v>0</v>
      </c>
      <c r="U1535">
        <v>5.46</v>
      </c>
      <c r="V1535">
        <v>221.13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2667642</v>
      </c>
      <c r="B1536">
        <v>1</v>
      </c>
      <c r="C1536" t="s">
        <v>77</v>
      </c>
      <c r="D1536" t="s">
        <v>117</v>
      </c>
      <c r="E1536" t="s">
        <v>156</v>
      </c>
      <c r="F1536" t="s">
        <v>4551</v>
      </c>
      <c r="G1536" t="s">
        <v>169</v>
      </c>
      <c r="H1536" t="s">
        <v>47</v>
      </c>
      <c r="I1536" t="s">
        <v>129</v>
      </c>
      <c r="J1536" t="s">
        <v>130</v>
      </c>
      <c r="K1536" t="s">
        <v>131</v>
      </c>
      <c r="L1536" t="s">
        <v>4552</v>
      </c>
      <c r="M1536" t="s">
        <v>4553</v>
      </c>
      <c r="N1536">
        <v>2.1702777769999999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411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891.98416599999996</v>
      </c>
    </row>
    <row r="1537" spans="1:26" x14ac:dyDescent="0.3">
      <c r="A1537">
        <v>2667645</v>
      </c>
      <c r="B1537">
        <v>1</v>
      </c>
      <c r="C1537" t="s">
        <v>76</v>
      </c>
      <c r="D1537" t="s">
        <v>102</v>
      </c>
      <c r="E1537" t="s">
        <v>126</v>
      </c>
      <c r="F1537" t="s">
        <v>4554</v>
      </c>
      <c r="G1537" t="s">
        <v>128</v>
      </c>
      <c r="H1537" t="s">
        <v>47</v>
      </c>
      <c r="I1537" t="s">
        <v>129</v>
      </c>
      <c r="J1537" t="s">
        <v>130</v>
      </c>
      <c r="K1537" t="s">
        <v>131</v>
      </c>
      <c r="L1537" t="s">
        <v>4555</v>
      </c>
      <c r="M1537" t="s">
        <v>4556</v>
      </c>
      <c r="N1537">
        <v>3.2513888880000001</v>
      </c>
      <c r="O1537">
        <v>0</v>
      </c>
      <c r="P1537">
        <v>0</v>
      </c>
      <c r="Q1537">
        <v>0</v>
      </c>
      <c r="R1537">
        <v>0</v>
      </c>
      <c r="S1537">
        <v>3</v>
      </c>
      <c r="T1537">
        <v>172</v>
      </c>
      <c r="U1537">
        <v>0</v>
      </c>
      <c r="V1537">
        <v>0</v>
      </c>
      <c r="W1537">
        <v>0</v>
      </c>
      <c r="X1537">
        <v>0</v>
      </c>
      <c r="Y1537">
        <v>9.7541670000000007</v>
      </c>
      <c r="Z1537">
        <v>559.23888899999997</v>
      </c>
    </row>
    <row r="1538" spans="1:26" x14ac:dyDescent="0.3">
      <c r="A1538">
        <v>2667648</v>
      </c>
      <c r="B1538">
        <v>1</v>
      </c>
      <c r="C1538" t="s">
        <v>76</v>
      </c>
      <c r="D1538" t="s">
        <v>91</v>
      </c>
      <c r="E1538" t="s">
        <v>156</v>
      </c>
      <c r="F1538" t="s">
        <v>4557</v>
      </c>
      <c r="G1538" t="s">
        <v>169</v>
      </c>
      <c r="H1538" t="s">
        <v>47</v>
      </c>
      <c r="I1538" t="s">
        <v>129</v>
      </c>
      <c r="J1538" t="s">
        <v>130</v>
      </c>
      <c r="K1538" t="s">
        <v>131</v>
      </c>
      <c r="L1538" t="s">
        <v>4558</v>
      </c>
      <c r="M1538" t="s">
        <v>4559</v>
      </c>
      <c r="N1538">
        <v>8.6111111000000004E-2</v>
      </c>
      <c r="O1538">
        <v>24</v>
      </c>
      <c r="P1538">
        <v>553</v>
      </c>
      <c r="Q1538">
        <v>0</v>
      </c>
      <c r="R1538">
        <v>0</v>
      </c>
      <c r="S1538">
        <v>0</v>
      </c>
      <c r="T1538">
        <v>0</v>
      </c>
      <c r="U1538">
        <v>2.0666669999999998</v>
      </c>
      <c r="V1538">
        <v>47.619444000000001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2667649</v>
      </c>
      <c r="B1539">
        <v>1</v>
      </c>
      <c r="C1539" t="s">
        <v>77</v>
      </c>
      <c r="D1539" t="s">
        <v>124</v>
      </c>
      <c r="E1539" t="s">
        <v>210</v>
      </c>
      <c r="F1539" t="s">
        <v>4560</v>
      </c>
      <c r="G1539" t="s">
        <v>627</v>
      </c>
      <c r="H1539" t="s">
        <v>46</v>
      </c>
      <c r="I1539" t="s">
        <v>129</v>
      </c>
      <c r="J1539" t="s">
        <v>130</v>
      </c>
      <c r="K1539" t="s">
        <v>131</v>
      </c>
      <c r="L1539" t="s">
        <v>4561</v>
      </c>
      <c r="M1539" t="s">
        <v>4562</v>
      </c>
      <c r="N1539">
        <v>1.71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1.71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2667650</v>
      </c>
      <c r="B1540">
        <v>1</v>
      </c>
      <c r="C1540" t="s">
        <v>76</v>
      </c>
      <c r="D1540" t="s">
        <v>99</v>
      </c>
      <c r="E1540" t="s">
        <v>152</v>
      </c>
      <c r="F1540" t="s">
        <v>4563</v>
      </c>
      <c r="G1540" t="s">
        <v>169</v>
      </c>
      <c r="H1540" t="s">
        <v>47</v>
      </c>
      <c r="I1540" t="s">
        <v>129</v>
      </c>
      <c r="J1540" t="s">
        <v>130</v>
      </c>
      <c r="K1540" t="s">
        <v>131</v>
      </c>
      <c r="L1540" t="s">
        <v>4564</v>
      </c>
      <c r="M1540" t="s">
        <v>4565</v>
      </c>
      <c r="N1540">
        <v>0.14361111100000001</v>
      </c>
      <c r="O1540">
        <v>144</v>
      </c>
      <c r="P1540">
        <v>5185</v>
      </c>
      <c r="Q1540">
        <v>0</v>
      </c>
      <c r="R1540">
        <v>0</v>
      </c>
      <c r="S1540">
        <v>0</v>
      </c>
      <c r="T1540">
        <v>0</v>
      </c>
      <c r="U1540">
        <v>20.68</v>
      </c>
      <c r="V1540">
        <v>744.62361099999998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2667652</v>
      </c>
      <c r="B1541">
        <v>1</v>
      </c>
      <c r="C1541" t="s">
        <v>76</v>
      </c>
      <c r="D1541" t="s">
        <v>89</v>
      </c>
      <c r="E1541" t="s">
        <v>144</v>
      </c>
      <c r="F1541" t="s">
        <v>4329</v>
      </c>
      <c r="G1541" t="s">
        <v>136</v>
      </c>
      <c r="H1541" t="s">
        <v>46</v>
      </c>
      <c r="I1541" t="s">
        <v>129</v>
      </c>
      <c r="J1541" t="s">
        <v>130</v>
      </c>
      <c r="K1541" t="s">
        <v>131</v>
      </c>
      <c r="L1541" t="s">
        <v>4566</v>
      </c>
      <c r="M1541" t="s">
        <v>4567</v>
      </c>
      <c r="N1541">
        <v>3.5133333329999998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35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122.966667</v>
      </c>
    </row>
    <row r="1542" spans="1:26" x14ac:dyDescent="0.3">
      <c r="A1542">
        <v>2667655</v>
      </c>
      <c r="B1542">
        <v>1</v>
      </c>
      <c r="C1542" t="s">
        <v>77</v>
      </c>
      <c r="D1542" t="s">
        <v>112</v>
      </c>
      <c r="E1542" t="s">
        <v>156</v>
      </c>
      <c r="F1542" t="s">
        <v>4568</v>
      </c>
      <c r="G1542" t="s">
        <v>169</v>
      </c>
      <c r="H1542" t="s">
        <v>47</v>
      </c>
      <c r="I1542" t="s">
        <v>129</v>
      </c>
      <c r="J1542" t="s">
        <v>130</v>
      </c>
      <c r="K1542" t="s">
        <v>131</v>
      </c>
      <c r="L1542" t="s">
        <v>4569</v>
      </c>
      <c r="M1542" t="s">
        <v>4570</v>
      </c>
      <c r="N1542">
        <v>0.77500000000000002</v>
      </c>
      <c r="O1542">
        <v>0</v>
      </c>
      <c r="P1542">
        <v>0</v>
      </c>
      <c r="Q1542">
        <v>0</v>
      </c>
      <c r="R1542">
        <v>0</v>
      </c>
      <c r="S1542">
        <v>6</v>
      </c>
      <c r="T1542">
        <v>630</v>
      </c>
      <c r="U1542">
        <v>0</v>
      </c>
      <c r="V1542">
        <v>0</v>
      </c>
      <c r="W1542">
        <v>0</v>
      </c>
      <c r="X1542">
        <v>0</v>
      </c>
      <c r="Y1542">
        <v>4.6500000000000004</v>
      </c>
      <c r="Z1542">
        <v>488.25</v>
      </c>
    </row>
    <row r="1543" spans="1:26" x14ac:dyDescent="0.3">
      <c r="A1543">
        <v>2667656</v>
      </c>
      <c r="B1543">
        <v>1</v>
      </c>
      <c r="C1543" t="s">
        <v>76</v>
      </c>
      <c r="D1543" t="s">
        <v>99</v>
      </c>
      <c r="E1543" t="s">
        <v>152</v>
      </c>
      <c r="F1543" t="s">
        <v>4571</v>
      </c>
      <c r="G1543" t="s">
        <v>169</v>
      </c>
      <c r="H1543" t="s">
        <v>47</v>
      </c>
      <c r="I1543" t="s">
        <v>129</v>
      </c>
      <c r="J1543" t="s">
        <v>130</v>
      </c>
      <c r="K1543" t="s">
        <v>131</v>
      </c>
      <c r="L1543" t="s">
        <v>4572</v>
      </c>
      <c r="M1543" t="s">
        <v>4573</v>
      </c>
      <c r="N1543">
        <v>1.0294444439999999</v>
      </c>
      <c r="O1543">
        <v>73</v>
      </c>
      <c r="P1543">
        <v>39</v>
      </c>
      <c r="Q1543">
        <v>0</v>
      </c>
      <c r="R1543">
        <v>0</v>
      </c>
      <c r="S1543">
        <v>0</v>
      </c>
      <c r="T1543">
        <v>0</v>
      </c>
      <c r="U1543">
        <v>75.149444000000003</v>
      </c>
      <c r="V1543">
        <v>40.148333000000001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2667657</v>
      </c>
      <c r="B1544">
        <v>1</v>
      </c>
      <c r="C1544" t="s">
        <v>77</v>
      </c>
      <c r="D1544" t="s">
        <v>109</v>
      </c>
      <c r="E1544" t="s">
        <v>126</v>
      </c>
      <c r="F1544" t="s">
        <v>4574</v>
      </c>
      <c r="G1544" t="s">
        <v>169</v>
      </c>
      <c r="H1544" t="s">
        <v>47</v>
      </c>
      <c r="I1544" t="s">
        <v>129</v>
      </c>
      <c r="J1544" t="s">
        <v>130</v>
      </c>
      <c r="K1544" t="s">
        <v>131</v>
      </c>
      <c r="L1544" t="s">
        <v>4575</v>
      </c>
      <c r="M1544" t="s">
        <v>4576</v>
      </c>
      <c r="N1544">
        <v>1.392222222</v>
      </c>
      <c r="O1544">
        <v>10</v>
      </c>
      <c r="P1544">
        <v>700</v>
      </c>
      <c r="Q1544">
        <v>0</v>
      </c>
      <c r="R1544">
        <v>0</v>
      </c>
      <c r="S1544">
        <v>0</v>
      </c>
      <c r="T1544">
        <v>0</v>
      </c>
      <c r="U1544">
        <v>13.922222</v>
      </c>
      <c r="V1544">
        <v>974.55555500000003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2667662</v>
      </c>
      <c r="B1545">
        <v>1</v>
      </c>
      <c r="C1545" t="s">
        <v>76</v>
      </c>
      <c r="D1545" t="s">
        <v>82</v>
      </c>
      <c r="E1545" t="s">
        <v>144</v>
      </c>
      <c r="F1545" t="s">
        <v>4577</v>
      </c>
      <c r="G1545" t="s">
        <v>136</v>
      </c>
      <c r="H1545" t="s">
        <v>46</v>
      </c>
      <c r="I1545" t="s">
        <v>129</v>
      </c>
      <c r="J1545" t="s">
        <v>130</v>
      </c>
      <c r="K1545" t="s">
        <v>131</v>
      </c>
      <c r="L1545" t="s">
        <v>4578</v>
      </c>
      <c r="M1545" t="s">
        <v>4579</v>
      </c>
      <c r="N1545">
        <v>1.172222222</v>
      </c>
      <c r="O1545">
        <v>0</v>
      </c>
      <c r="P1545">
        <v>57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66.816666999999995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2667666</v>
      </c>
      <c r="B1546">
        <v>1</v>
      </c>
      <c r="C1546" t="s">
        <v>77</v>
      </c>
      <c r="D1546" t="s">
        <v>118</v>
      </c>
      <c r="E1546" t="s">
        <v>126</v>
      </c>
      <c r="F1546" t="s">
        <v>4580</v>
      </c>
      <c r="G1546" t="s">
        <v>128</v>
      </c>
      <c r="H1546" t="s">
        <v>47</v>
      </c>
      <c r="I1546" t="s">
        <v>129</v>
      </c>
      <c r="J1546" t="s">
        <v>130</v>
      </c>
      <c r="K1546" t="s">
        <v>131</v>
      </c>
      <c r="L1546" t="s">
        <v>4581</v>
      </c>
      <c r="M1546" t="s">
        <v>4582</v>
      </c>
      <c r="N1546">
        <v>1.498611111</v>
      </c>
      <c r="O1546">
        <v>0</v>
      </c>
      <c r="P1546">
        <v>0</v>
      </c>
      <c r="Q1546">
        <v>0</v>
      </c>
      <c r="R1546">
        <v>0</v>
      </c>
      <c r="S1546">
        <v>2</v>
      </c>
      <c r="T1546">
        <v>223</v>
      </c>
      <c r="U1546">
        <v>0</v>
      </c>
      <c r="V1546">
        <v>0</v>
      </c>
      <c r="W1546">
        <v>0</v>
      </c>
      <c r="X1546">
        <v>0</v>
      </c>
      <c r="Y1546">
        <v>2.9972219999999998</v>
      </c>
      <c r="Z1546">
        <v>334.19027799999998</v>
      </c>
    </row>
    <row r="1547" spans="1:26" x14ac:dyDescent="0.3">
      <c r="A1547">
        <v>2667668</v>
      </c>
      <c r="B1547">
        <v>1</v>
      </c>
      <c r="C1547" t="s">
        <v>76</v>
      </c>
      <c r="D1547" t="s">
        <v>99</v>
      </c>
      <c r="E1547" t="s">
        <v>156</v>
      </c>
      <c r="F1547" t="s">
        <v>3709</v>
      </c>
      <c r="G1547" t="s">
        <v>169</v>
      </c>
      <c r="H1547" t="s">
        <v>47</v>
      </c>
      <c r="I1547" t="s">
        <v>129</v>
      </c>
      <c r="J1547" t="s">
        <v>130</v>
      </c>
      <c r="K1547" t="s">
        <v>131</v>
      </c>
      <c r="L1547" t="s">
        <v>4583</v>
      </c>
      <c r="M1547" t="s">
        <v>4584</v>
      </c>
      <c r="N1547">
        <v>2.4738888879999998</v>
      </c>
      <c r="O1547">
        <v>34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84.112222000000003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2667673</v>
      </c>
      <c r="B1548">
        <v>1</v>
      </c>
      <c r="C1548" t="s">
        <v>76</v>
      </c>
      <c r="D1548" t="s">
        <v>78</v>
      </c>
      <c r="E1548" t="s">
        <v>172</v>
      </c>
      <c r="F1548" t="s">
        <v>4585</v>
      </c>
      <c r="G1548" t="s">
        <v>174</v>
      </c>
      <c r="H1548" t="s">
        <v>46</v>
      </c>
      <c r="I1548" t="s">
        <v>129</v>
      </c>
      <c r="J1548" t="s">
        <v>130</v>
      </c>
      <c r="K1548" t="s">
        <v>131</v>
      </c>
      <c r="L1548" t="s">
        <v>4586</v>
      </c>
      <c r="M1548" t="s">
        <v>4587</v>
      </c>
      <c r="N1548">
        <v>0.762222222</v>
      </c>
      <c r="O1548">
        <v>0</v>
      </c>
      <c r="P1548">
        <v>86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65.551111000000006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2667672</v>
      </c>
      <c r="B1549">
        <v>1</v>
      </c>
      <c r="C1549" t="s">
        <v>77</v>
      </c>
      <c r="D1549" t="s">
        <v>116</v>
      </c>
      <c r="E1549" t="s">
        <v>156</v>
      </c>
      <c r="F1549" t="s">
        <v>4588</v>
      </c>
      <c r="G1549" t="s">
        <v>169</v>
      </c>
      <c r="H1549" t="s">
        <v>47</v>
      </c>
      <c r="I1549" t="s">
        <v>129</v>
      </c>
      <c r="J1549" t="s">
        <v>130</v>
      </c>
      <c r="K1549" t="s">
        <v>131</v>
      </c>
      <c r="L1549" t="s">
        <v>4589</v>
      </c>
      <c r="M1549" t="s">
        <v>4590</v>
      </c>
      <c r="N1549">
        <v>0.277777777</v>
      </c>
      <c r="O1549">
        <v>74</v>
      </c>
      <c r="P1549">
        <v>32</v>
      </c>
      <c r="Q1549">
        <v>0</v>
      </c>
      <c r="R1549">
        <v>0</v>
      </c>
      <c r="S1549">
        <v>0</v>
      </c>
      <c r="T1549">
        <v>0</v>
      </c>
      <c r="U1549">
        <v>20.555554999999998</v>
      </c>
      <c r="V1549">
        <v>8.8888890000000007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2667674</v>
      </c>
      <c r="B1550">
        <v>1</v>
      </c>
      <c r="C1550" t="s">
        <v>76</v>
      </c>
      <c r="D1550" t="s">
        <v>92</v>
      </c>
      <c r="E1550" t="s">
        <v>210</v>
      </c>
      <c r="F1550" t="s">
        <v>4591</v>
      </c>
      <c r="G1550" t="s">
        <v>212</v>
      </c>
      <c r="H1550" t="s">
        <v>46</v>
      </c>
      <c r="I1550" t="s">
        <v>129</v>
      </c>
      <c r="J1550" t="s">
        <v>130</v>
      </c>
      <c r="K1550" t="s">
        <v>131</v>
      </c>
      <c r="L1550" t="s">
        <v>4592</v>
      </c>
      <c r="M1550" t="s">
        <v>4593</v>
      </c>
      <c r="N1550">
        <v>1.5663888880000001</v>
      </c>
      <c r="O1550">
        <v>0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1.566389</v>
      </c>
      <c r="Y1550">
        <v>0</v>
      </c>
      <c r="Z1550">
        <v>0</v>
      </c>
    </row>
    <row r="1551" spans="1:26" x14ac:dyDescent="0.3">
      <c r="A1551">
        <v>2667675</v>
      </c>
      <c r="B1551">
        <v>1</v>
      </c>
      <c r="C1551" t="s">
        <v>76</v>
      </c>
      <c r="D1551" t="s">
        <v>100</v>
      </c>
      <c r="E1551" t="s">
        <v>210</v>
      </c>
      <c r="F1551" t="s">
        <v>4594</v>
      </c>
      <c r="G1551" t="s">
        <v>627</v>
      </c>
      <c r="H1551" t="s">
        <v>46</v>
      </c>
      <c r="I1551" t="s">
        <v>129</v>
      </c>
      <c r="J1551" t="s">
        <v>130</v>
      </c>
      <c r="K1551" t="s">
        <v>131</v>
      </c>
      <c r="L1551" t="s">
        <v>4595</v>
      </c>
      <c r="M1551" t="s">
        <v>4596</v>
      </c>
      <c r="N1551">
        <v>1.3405555549999999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1.3405560000000001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2667676</v>
      </c>
      <c r="B1552">
        <v>1</v>
      </c>
      <c r="C1552" t="s">
        <v>77</v>
      </c>
      <c r="D1552" t="s">
        <v>119</v>
      </c>
      <c r="E1552" t="s">
        <v>126</v>
      </c>
      <c r="F1552" t="s">
        <v>4597</v>
      </c>
      <c r="G1552" t="s">
        <v>169</v>
      </c>
      <c r="H1552" t="s">
        <v>47</v>
      </c>
      <c r="I1552" t="s">
        <v>129</v>
      </c>
      <c r="J1552" t="s">
        <v>130</v>
      </c>
      <c r="K1552" t="s">
        <v>131</v>
      </c>
      <c r="L1552" t="s">
        <v>4598</v>
      </c>
      <c r="M1552" t="s">
        <v>4599</v>
      </c>
      <c r="N1552">
        <v>0.40555555500000001</v>
      </c>
      <c r="O1552">
        <v>126</v>
      </c>
      <c r="P1552">
        <v>180</v>
      </c>
      <c r="Q1552">
        <v>0</v>
      </c>
      <c r="R1552">
        <v>0</v>
      </c>
      <c r="S1552">
        <v>0</v>
      </c>
      <c r="T1552">
        <v>0</v>
      </c>
      <c r="U1552">
        <v>51.1</v>
      </c>
      <c r="V1552">
        <v>73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2667677</v>
      </c>
      <c r="B1553">
        <v>1</v>
      </c>
      <c r="C1553" t="s">
        <v>76</v>
      </c>
      <c r="D1553" t="s">
        <v>86</v>
      </c>
      <c r="E1553" t="s">
        <v>126</v>
      </c>
      <c r="F1553" t="s">
        <v>4600</v>
      </c>
      <c r="G1553" t="s">
        <v>140</v>
      </c>
      <c r="H1553" t="s">
        <v>47</v>
      </c>
      <c r="I1553" t="s">
        <v>129</v>
      </c>
      <c r="J1553" t="s">
        <v>130</v>
      </c>
      <c r="K1553" t="s">
        <v>141</v>
      </c>
      <c r="L1553" t="s">
        <v>4601</v>
      </c>
      <c r="M1553" t="s">
        <v>4602</v>
      </c>
      <c r="N1553">
        <v>5.8619444439999997</v>
      </c>
      <c r="O1553">
        <v>0</v>
      </c>
      <c r="P1553">
        <v>1749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10252.540832999999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2667682</v>
      </c>
      <c r="B1554">
        <v>1</v>
      </c>
      <c r="C1554" t="s">
        <v>76</v>
      </c>
      <c r="D1554" t="s">
        <v>94</v>
      </c>
      <c r="E1554" t="s">
        <v>152</v>
      </c>
      <c r="F1554" t="s">
        <v>4603</v>
      </c>
      <c r="G1554" t="s">
        <v>169</v>
      </c>
      <c r="H1554" t="s">
        <v>47</v>
      </c>
      <c r="I1554" t="s">
        <v>129</v>
      </c>
      <c r="J1554" t="s">
        <v>130</v>
      </c>
      <c r="K1554" t="s">
        <v>131</v>
      </c>
      <c r="L1554" t="s">
        <v>4604</v>
      </c>
      <c r="M1554" t="s">
        <v>4605</v>
      </c>
      <c r="N1554">
        <v>6.9166666000000002E-2</v>
      </c>
      <c r="O1554">
        <v>40</v>
      </c>
      <c r="P1554">
        <v>280</v>
      </c>
      <c r="Q1554">
        <v>0</v>
      </c>
      <c r="R1554">
        <v>0</v>
      </c>
      <c r="S1554">
        <v>0</v>
      </c>
      <c r="T1554">
        <v>0</v>
      </c>
      <c r="U1554">
        <v>2.766667</v>
      </c>
      <c r="V1554">
        <v>19.366665999999999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2667683</v>
      </c>
      <c r="B1555">
        <v>1</v>
      </c>
      <c r="C1555" t="s">
        <v>76</v>
      </c>
      <c r="D1555" t="s">
        <v>97</v>
      </c>
      <c r="E1555" t="s">
        <v>144</v>
      </c>
      <c r="F1555" t="s">
        <v>4606</v>
      </c>
      <c r="G1555" t="s">
        <v>146</v>
      </c>
      <c r="H1555" t="s">
        <v>46</v>
      </c>
      <c r="I1555" t="s">
        <v>129</v>
      </c>
      <c r="J1555" t="s">
        <v>130</v>
      </c>
      <c r="K1555" t="s">
        <v>131</v>
      </c>
      <c r="L1555" t="s">
        <v>4607</v>
      </c>
      <c r="M1555" t="s">
        <v>4608</v>
      </c>
      <c r="N1555">
        <v>0.92944444400000004</v>
      </c>
      <c r="O1555">
        <v>0</v>
      </c>
      <c r="P1555">
        <v>18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16.73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2667687</v>
      </c>
      <c r="B1556">
        <v>1</v>
      </c>
      <c r="C1556" t="s">
        <v>76</v>
      </c>
      <c r="D1556" t="s">
        <v>94</v>
      </c>
      <c r="E1556" t="s">
        <v>210</v>
      </c>
      <c r="F1556" t="s">
        <v>4609</v>
      </c>
      <c r="G1556" t="s">
        <v>290</v>
      </c>
      <c r="H1556" t="s">
        <v>46</v>
      </c>
      <c r="I1556" t="s">
        <v>129</v>
      </c>
      <c r="J1556" t="s">
        <v>130</v>
      </c>
      <c r="K1556" t="s">
        <v>131</v>
      </c>
      <c r="L1556" t="s">
        <v>4610</v>
      </c>
      <c r="M1556" t="s">
        <v>4611</v>
      </c>
      <c r="N1556">
        <v>2.6941666660000001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2.6941670000000002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2667688</v>
      </c>
      <c r="B1557">
        <v>1</v>
      </c>
      <c r="C1557" t="s">
        <v>76</v>
      </c>
      <c r="D1557" t="s">
        <v>89</v>
      </c>
      <c r="E1557" t="s">
        <v>144</v>
      </c>
      <c r="F1557" t="s">
        <v>4612</v>
      </c>
      <c r="G1557" t="s">
        <v>406</v>
      </c>
      <c r="H1557" t="s">
        <v>46</v>
      </c>
      <c r="I1557" t="s">
        <v>129</v>
      </c>
      <c r="J1557" t="s">
        <v>130</v>
      </c>
      <c r="K1557" t="s">
        <v>131</v>
      </c>
      <c r="L1557" t="s">
        <v>4613</v>
      </c>
      <c r="M1557" t="s">
        <v>4614</v>
      </c>
      <c r="N1557">
        <v>6.2530555550000004</v>
      </c>
      <c r="O1557">
        <v>0</v>
      </c>
      <c r="P1557">
        <v>0</v>
      </c>
      <c r="Q1557">
        <v>0</v>
      </c>
      <c r="R1557">
        <v>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50.024444000000003</v>
      </c>
      <c r="Y1557">
        <v>0</v>
      </c>
      <c r="Z1557">
        <v>0</v>
      </c>
    </row>
    <row r="1558" spans="1:26" x14ac:dyDescent="0.3">
      <c r="A1558">
        <v>2667685</v>
      </c>
      <c r="B1558">
        <v>1</v>
      </c>
      <c r="C1558" t="s">
        <v>77</v>
      </c>
      <c r="D1558" t="s">
        <v>116</v>
      </c>
      <c r="E1558" t="s">
        <v>152</v>
      </c>
      <c r="F1558" t="s">
        <v>4615</v>
      </c>
      <c r="G1558" t="s">
        <v>169</v>
      </c>
      <c r="H1558" t="s">
        <v>47</v>
      </c>
      <c r="I1558" t="s">
        <v>247</v>
      </c>
      <c r="J1558" t="s">
        <v>130</v>
      </c>
      <c r="K1558" t="s">
        <v>131</v>
      </c>
      <c r="L1558" t="s">
        <v>4616</v>
      </c>
      <c r="M1558" t="s">
        <v>4617</v>
      </c>
      <c r="N1558">
        <v>1.0277777E-2</v>
      </c>
      <c r="O1558">
        <v>135</v>
      </c>
      <c r="P1558">
        <v>1078</v>
      </c>
      <c r="Q1558">
        <v>0</v>
      </c>
      <c r="R1558">
        <v>0</v>
      </c>
      <c r="S1558">
        <v>0</v>
      </c>
      <c r="T1558">
        <v>0</v>
      </c>
      <c r="U1558">
        <v>1.3875</v>
      </c>
      <c r="V1558">
        <v>11.079444000000001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2667690</v>
      </c>
      <c r="B1559">
        <v>1</v>
      </c>
      <c r="C1559" t="s">
        <v>76</v>
      </c>
      <c r="D1559" t="s">
        <v>99</v>
      </c>
      <c r="E1559" t="s">
        <v>144</v>
      </c>
      <c r="F1559" t="s">
        <v>1140</v>
      </c>
      <c r="G1559" t="s">
        <v>140</v>
      </c>
      <c r="H1559" t="s">
        <v>46</v>
      </c>
      <c r="I1559" t="s">
        <v>129</v>
      </c>
      <c r="J1559" t="s">
        <v>130</v>
      </c>
      <c r="K1559" t="s">
        <v>141</v>
      </c>
      <c r="L1559" t="s">
        <v>4618</v>
      </c>
      <c r="M1559" t="s">
        <v>4619</v>
      </c>
      <c r="N1559">
        <v>6.5</v>
      </c>
      <c r="O1559">
        <v>0</v>
      </c>
      <c r="P1559">
        <v>30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195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2667693</v>
      </c>
      <c r="B1560">
        <v>1</v>
      </c>
      <c r="C1560" t="s">
        <v>76</v>
      </c>
      <c r="D1560" t="s">
        <v>99</v>
      </c>
      <c r="E1560" t="s">
        <v>156</v>
      </c>
      <c r="F1560" t="s">
        <v>4620</v>
      </c>
      <c r="G1560" t="s">
        <v>140</v>
      </c>
      <c r="H1560" t="s">
        <v>47</v>
      </c>
      <c r="I1560" t="s">
        <v>129</v>
      </c>
      <c r="J1560" t="s">
        <v>130</v>
      </c>
      <c r="K1560" t="s">
        <v>141</v>
      </c>
      <c r="L1560" t="s">
        <v>4621</v>
      </c>
      <c r="M1560" t="s">
        <v>4622</v>
      </c>
      <c r="N1560">
        <v>6.8333333329999997</v>
      </c>
      <c r="O1560">
        <v>131</v>
      </c>
      <c r="P1560">
        <v>3770</v>
      </c>
      <c r="Q1560">
        <v>0</v>
      </c>
      <c r="R1560">
        <v>0</v>
      </c>
      <c r="S1560">
        <v>0</v>
      </c>
      <c r="T1560">
        <v>0</v>
      </c>
      <c r="U1560">
        <v>895.16666699999996</v>
      </c>
      <c r="V1560">
        <v>25761.666665000001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2667696</v>
      </c>
      <c r="B1561">
        <v>1</v>
      </c>
      <c r="C1561" t="s">
        <v>76</v>
      </c>
      <c r="D1561" t="s">
        <v>78</v>
      </c>
      <c r="E1561" t="s">
        <v>152</v>
      </c>
      <c r="F1561" t="s">
        <v>4623</v>
      </c>
      <c r="G1561" t="s">
        <v>140</v>
      </c>
      <c r="H1561" t="s">
        <v>47</v>
      </c>
      <c r="I1561" t="s">
        <v>129</v>
      </c>
      <c r="J1561" t="s">
        <v>130</v>
      </c>
      <c r="K1561" t="s">
        <v>141</v>
      </c>
      <c r="L1561" t="s">
        <v>4624</v>
      </c>
      <c r="M1561" t="s">
        <v>4625</v>
      </c>
      <c r="N1561">
        <v>2.4194444439999998</v>
      </c>
      <c r="O1561">
        <v>1</v>
      </c>
      <c r="P1561">
        <v>4016</v>
      </c>
      <c r="Q1561">
        <v>0</v>
      </c>
      <c r="R1561">
        <v>0</v>
      </c>
      <c r="S1561">
        <v>0</v>
      </c>
      <c r="T1561">
        <v>0</v>
      </c>
      <c r="U1561">
        <v>2.4194439999999999</v>
      </c>
      <c r="V1561">
        <v>9716.4888869999995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2667697</v>
      </c>
      <c r="B1562">
        <v>1</v>
      </c>
      <c r="C1562" t="s">
        <v>76</v>
      </c>
      <c r="D1562" t="s">
        <v>90</v>
      </c>
      <c r="E1562" t="s">
        <v>134</v>
      </c>
      <c r="F1562" t="s">
        <v>312</v>
      </c>
      <c r="G1562" t="s">
        <v>146</v>
      </c>
      <c r="H1562" t="s">
        <v>46</v>
      </c>
      <c r="I1562" t="s">
        <v>129</v>
      </c>
      <c r="J1562" t="s">
        <v>130</v>
      </c>
      <c r="K1562" t="s">
        <v>131</v>
      </c>
      <c r="L1562" t="s">
        <v>4626</v>
      </c>
      <c r="M1562" t="s">
        <v>4627</v>
      </c>
      <c r="N1562">
        <v>0.36388888800000002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335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121.902777</v>
      </c>
    </row>
    <row r="1563" spans="1:26" x14ac:dyDescent="0.3">
      <c r="A1563">
        <v>2667702</v>
      </c>
      <c r="B1563">
        <v>1</v>
      </c>
      <c r="C1563" t="s">
        <v>77</v>
      </c>
      <c r="D1563" t="s">
        <v>121</v>
      </c>
      <c r="E1563" t="s">
        <v>156</v>
      </c>
      <c r="F1563" t="s">
        <v>4628</v>
      </c>
      <c r="G1563" t="s">
        <v>169</v>
      </c>
      <c r="H1563" t="s">
        <v>47</v>
      </c>
      <c r="I1563" t="s">
        <v>247</v>
      </c>
      <c r="J1563" t="s">
        <v>130</v>
      </c>
      <c r="K1563" t="s">
        <v>131</v>
      </c>
      <c r="L1563" t="s">
        <v>4629</v>
      </c>
      <c r="M1563" t="s">
        <v>4630</v>
      </c>
      <c r="N1563">
        <v>2.8611111000000002E-2</v>
      </c>
      <c r="O1563">
        <v>0</v>
      </c>
      <c r="P1563">
        <v>0</v>
      </c>
      <c r="Q1563">
        <v>23</v>
      </c>
      <c r="R1563">
        <v>46</v>
      </c>
      <c r="S1563">
        <v>10</v>
      </c>
      <c r="T1563">
        <v>300</v>
      </c>
      <c r="U1563">
        <v>0</v>
      </c>
      <c r="V1563">
        <v>0</v>
      </c>
      <c r="W1563">
        <v>0.65805599999999997</v>
      </c>
      <c r="X1563">
        <v>1.316111</v>
      </c>
      <c r="Y1563">
        <v>0.286111</v>
      </c>
      <c r="Z1563">
        <v>8.5833329999999997</v>
      </c>
    </row>
    <row r="1564" spans="1:26" x14ac:dyDescent="0.3">
      <c r="A1564">
        <v>2667705</v>
      </c>
      <c r="B1564">
        <v>1</v>
      </c>
      <c r="C1564" t="s">
        <v>77</v>
      </c>
      <c r="D1564" t="s">
        <v>108</v>
      </c>
      <c r="E1564" t="s">
        <v>134</v>
      </c>
      <c r="F1564" t="s">
        <v>4631</v>
      </c>
      <c r="G1564" t="s">
        <v>260</v>
      </c>
      <c r="H1564" t="s">
        <v>46</v>
      </c>
      <c r="I1564" t="s">
        <v>129</v>
      </c>
      <c r="J1564" t="s">
        <v>130</v>
      </c>
      <c r="K1564" t="s">
        <v>141</v>
      </c>
      <c r="L1564" t="s">
        <v>4632</v>
      </c>
      <c r="M1564" t="s">
        <v>4633</v>
      </c>
      <c r="N1564">
        <v>8.1891666660000002</v>
      </c>
      <c r="O1564">
        <v>0</v>
      </c>
      <c r="P1564">
        <v>166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1359.4016670000001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2667709</v>
      </c>
      <c r="B1565">
        <v>1</v>
      </c>
      <c r="C1565" t="s">
        <v>76</v>
      </c>
      <c r="D1565" t="s">
        <v>90</v>
      </c>
      <c r="E1565" t="s">
        <v>210</v>
      </c>
      <c r="F1565" t="s">
        <v>4634</v>
      </c>
      <c r="G1565" t="s">
        <v>290</v>
      </c>
      <c r="H1565" t="s">
        <v>46</v>
      </c>
      <c r="I1565" t="s">
        <v>129</v>
      </c>
      <c r="J1565" t="s">
        <v>130</v>
      </c>
      <c r="K1565" t="s">
        <v>131</v>
      </c>
      <c r="L1565" t="s">
        <v>4635</v>
      </c>
      <c r="M1565" t="s">
        <v>4636</v>
      </c>
      <c r="N1565">
        <v>5.727777777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5.7277779999999998</v>
      </c>
      <c r="Y1565">
        <v>0</v>
      </c>
      <c r="Z1565">
        <v>0</v>
      </c>
    </row>
    <row r="1566" spans="1:26" x14ac:dyDescent="0.3">
      <c r="A1566">
        <v>2667714</v>
      </c>
      <c r="B1566">
        <v>1</v>
      </c>
      <c r="C1566" t="s">
        <v>76</v>
      </c>
      <c r="D1566" t="s">
        <v>91</v>
      </c>
      <c r="E1566" t="s">
        <v>210</v>
      </c>
      <c r="F1566" t="s">
        <v>4637</v>
      </c>
      <c r="G1566" t="s">
        <v>627</v>
      </c>
      <c r="H1566" t="s">
        <v>46</v>
      </c>
      <c r="I1566" t="s">
        <v>129</v>
      </c>
      <c r="J1566" t="s">
        <v>130</v>
      </c>
      <c r="K1566" t="s">
        <v>131</v>
      </c>
      <c r="L1566" t="s">
        <v>4638</v>
      </c>
      <c r="M1566" t="s">
        <v>4639</v>
      </c>
      <c r="N1566">
        <v>1.017222222</v>
      </c>
      <c r="O1566">
        <v>0</v>
      </c>
      <c r="P1566">
        <v>11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11.189444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2667712</v>
      </c>
      <c r="B1567">
        <v>1</v>
      </c>
      <c r="C1567" t="s">
        <v>76</v>
      </c>
      <c r="D1567" t="s">
        <v>89</v>
      </c>
      <c r="E1567" t="s">
        <v>126</v>
      </c>
      <c r="F1567" t="s">
        <v>4640</v>
      </c>
      <c r="G1567" t="s">
        <v>140</v>
      </c>
      <c r="H1567" t="s">
        <v>47</v>
      </c>
      <c r="I1567" t="s">
        <v>129</v>
      </c>
      <c r="J1567" t="s">
        <v>130</v>
      </c>
      <c r="K1567" t="s">
        <v>141</v>
      </c>
      <c r="L1567" t="s">
        <v>4641</v>
      </c>
      <c r="M1567" t="s">
        <v>4642</v>
      </c>
      <c r="N1567">
        <v>5.5527777770000002</v>
      </c>
      <c r="O1567">
        <v>0</v>
      </c>
      <c r="P1567">
        <v>34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188.794444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2667725</v>
      </c>
      <c r="B1568">
        <v>1</v>
      </c>
      <c r="C1568" t="s">
        <v>76</v>
      </c>
      <c r="D1568" t="s">
        <v>79</v>
      </c>
      <c r="E1568" t="s">
        <v>210</v>
      </c>
      <c r="F1568" t="s">
        <v>4643</v>
      </c>
      <c r="G1568" t="s">
        <v>290</v>
      </c>
      <c r="H1568" t="s">
        <v>46</v>
      </c>
      <c r="I1568" t="s">
        <v>129</v>
      </c>
      <c r="J1568" t="s">
        <v>130</v>
      </c>
      <c r="K1568" t="s">
        <v>131</v>
      </c>
      <c r="L1568" t="s">
        <v>4644</v>
      </c>
      <c r="M1568" t="s">
        <v>4645</v>
      </c>
      <c r="N1568">
        <v>1.5847222219999999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1.584722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2667720</v>
      </c>
      <c r="B1569">
        <v>1</v>
      </c>
      <c r="C1569" t="s">
        <v>76</v>
      </c>
      <c r="D1569" t="s">
        <v>90</v>
      </c>
      <c r="E1569" t="s">
        <v>210</v>
      </c>
      <c r="F1569" t="s">
        <v>4646</v>
      </c>
      <c r="G1569" t="s">
        <v>212</v>
      </c>
      <c r="H1569" t="s">
        <v>46</v>
      </c>
      <c r="I1569" t="s">
        <v>129</v>
      </c>
      <c r="J1569" t="s">
        <v>130</v>
      </c>
      <c r="K1569" t="s">
        <v>131</v>
      </c>
      <c r="L1569" t="s">
        <v>4647</v>
      </c>
      <c r="M1569" t="s">
        <v>4648</v>
      </c>
      <c r="N1569">
        <v>2.684722222</v>
      </c>
      <c r="O1569">
        <v>0</v>
      </c>
      <c r="P1569">
        <v>17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45.640278000000002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2667718</v>
      </c>
      <c r="B1570">
        <v>1</v>
      </c>
      <c r="C1570" t="s">
        <v>77</v>
      </c>
      <c r="D1570" t="s">
        <v>124</v>
      </c>
      <c r="E1570" t="s">
        <v>126</v>
      </c>
      <c r="F1570" t="s">
        <v>4649</v>
      </c>
      <c r="G1570" t="s">
        <v>169</v>
      </c>
      <c r="H1570" t="s">
        <v>47</v>
      </c>
      <c r="I1570" t="s">
        <v>129</v>
      </c>
      <c r="J1570" t="s">
        <v>130</v>
      </c>
      <c r="K1570" t="s">
        <v>131</v>
      </c>
      <c r="L1570" t="s">
        <v>4650</v>
      </c>
      <c r="M1570" t="s">
        <v>4651</v>
      </c>
      <c r="N1570">
        <v>1.0083333329999999</v>
      </c>
      <c r="O1570">
        <v>5</v>
      </c>
      <c r="P1570">
        <v>212</v>
      </c>
      <c r="Q1570">
        <v>0</v>
      </c>
      <c r="R1570">
        <v>0</v>
      </c>
      <c r="S1570">
        <v>0</v>
      </c>
      <c r="T1570">
        <v>0</v>
      </c>
      <c r="U1570">
        <v>5.0416670000000003</v>
      </c>
      <c r="V1570">
        <v>213.76666700000001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2667728</v>
      </c>
      <c r="B1571">
        <v>1</v>
      </c>
      <c r="C1571" t="s">
        <v>76</v>
      </c>
      <c r="D1571" t="s">
        <v>106</v>
      </c>
      <c r="E1571" t="s">
        <v>134</v>
      </c>
      <c r="F1571" t="s">
        <v>4652</v>
      </c>
      <c r="G1571" t="s">
        <v>260</v>
      </c>
      <c r="H1571" t="s">
        <v>46</v>
      </c>
      <c r="I1571" t="s">
        <v>129</v>
      </c>
      <c r="J1571" t="s">
        <v>130</v>
      </c>
      <c r="K1571" t="s">
        <v>141</v>
      </c>
      <c r="L1571" t="s">
        <v>4653</v>
      </c>
      <c r="M1571" t="s">
        <v>4654</v>
      </c>
      <c r="N1571">
        <v>2.696111111</v>
      </c>
      <c r="O1571">
        <v>0</v>
      </c>
      <c r="P1571">
        <v>28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75.491111000000004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2668164</v>
      </c>
      <c r="B1572">
        <v>1</v>
      </c>
      <c r="C1572" t="s">
        <v>76</v>
      </c>
      <c r="D1572" t="s">
        <v>80</v>
      </c>
      <c r="E1572" t="s">
        <v>126</v>
      </c>
      <c r="F1572" t="s">
        <v>4655</v>
      </c>
      <c r="G1572" t="s">
        <v>260</v>
      </c>
      <c r="H1572" t="s">
        <v>47</v>
      </c>
      <c r="I1572" t="s">
        <v>129</v>
      </c>
      <c r="J1572" t="s">
        <v>130</v>
      </c>
      <c r="K1572" t="s">
        <v>141</v>
      </c>
      <c r="L1572" t="s">
        <v>4656</v>
      </c>
      <c r="M1572" t="s">
        <v>4657</v>
      </c>
      <c r="N1572">
        <v>8.3347222219999999</v>
      </c>
      <c r="O1572">
        <v>0</v>
      </c>
      <c r="P1572">
        <v>367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3058.8430549999998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2667733</v>
      </c>
      <c r="B1573">
        <v>1</v>
      </c>
      <c r="C1573" t="s">
        <v>76</v>
      </c>
      <c r="D1573" t="s">
        <v>106</v>
      </c>
      <c r="E1573" t="s">
        <v>126</v>
      </c>
      <c r="F1573" t="s">
        <v>4658</v>
      </c>
      <c r="G1573" t="s">
        <v>260</v>
      </c>
      <c r="H1573" t="s">
        <v>47</v>
      </c>
      <c r="I1573" t="s">
        <v>129</v>
      </c>
      <c r="J1573" t="s">
        <v>130</v>
      </c>
      <c r="K1573" t="s">
        <v>141</v>
      </c>
      <c r="L1573" t="s">
        <v>4659</v>
      </c>
      <c r="M1573" t="s">
        <v>4660</v>
      </c>
      <c r="N1573">
        <v>5.38</v>
      </c>
      <c r="O1573">
        <v>1</v>
      </c>
      <c r="P1573">
        <v>2418</v>
      </c>
      <c r="Q1573">
        <v>0</v>
      </c>
      <c r="R1573">
        <v>0</v>
      </c>
      <c r="S1573">
        <v>0</v>
      </c>
      <c r="T1573">
        <v>0</v>
      </c>
      <c r="U1573">
        <v>5.38</v>
      </c>
      <c r="V1573">
        <v>13008.84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2667734</v>
      </c>
      <c r="B1574">
        <v>1</v>
      </c>
      <c r="C1574" t="s">
        <v>76</v>
      </c>
      <c r="D1574" t="s">
        <v>79</v>
      </c>
      <c r="E1574" t="s">
        <v>126</v>
      </c>
      <c r="F1574" t="s">
        <v>4661</v>
      </c>
      <c r="G1574" t="s">
        <v>169</v>
      </c>
      <c r="H1574" t="s">
        <v>47</v>
      </c>
      <c r="I1574" t="s">
        <v>129</v>
      </c>
      <c r="J1574" t="s">
        <v>130</v>
      </c>
      <c r="K1574" t="s">
        <v>131</v>
      </c>
      <c r="L1574" t="s">
        <v>4662</v>
      </c>
      <c r="M1574" t="s">
        <v>4663</v>
      </c>
      <c r="N1574">
        <v>1.359722222</v>
      </c>
      <c r="O1574">
        <v>15</v>
      </c>
      <c r="P1574">
        <v>2763</v>
      </c>
      <c r="Q1574">
        <v>0</v>
      </c>
      <c r="R1574">
        <v>0</v>
      </c>
      <c r="S1574">
        <v>0</v>
      </c>
      <c r="T1574">
        <v>0</v>
      </c>
      <c r="U1574">
        <v>20.395833</v>
      </c>
      <c r="V1574">
        <v>3756.912499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2667738</v>
      </c>
      <c r="B1575">
        <v>1</v>
      </c>
      <c r="C1575" t="s">
        <v>77</v>
      </c>
      <c r="D1575" t="s">
        <v>115</v>
      </c>
      <c r="E1575" t="s">
        <v>156</v>
      </c>
      <c r="F1575" t="s">
        <v>2564</v>
      </c>
      <c r="G1575" t="s">
        <v>567</v>
      </c>
      <c r="H1575" t="s">
        <v>47</v>
      </c>
      <c r="I1575" t="s">
        <v>129</v>
      </c>
      <c r="J1575" t="s">
        <v>130</v>
      </c>
      <c r="K1575" t="s">
        <v>131</v>
      </c>
      <c r="L1575" t="s">
        <v>4664</v>
      </c>
      <c r="M1575" t="s">
        <v>4665</v>
      </c>
      <c r="N1575">
        <v>0.35444444400000003</v>
      </c>
      <c r="O1575">
        <v>0</v>
      </c>
      <c r="P1575">
        <v>0</v>
      </c>
      <c r="Q1575">
        <v>34</v>
      </c>
      <c r="R1575">
        <v>740</v>
      </c>
      <c r="S1575">
        <v>104</v>
      </c>
      <c r="T1575">
        <v>1458</v>
      </c>
      <c r="U1575">
        <v>0</v>
      </c>
      <c r="V1575">
        <v>0</v>
      </c>
      <c r="W1575">
        <v>12.051111000000001</v>
      </c>
      <c r="X1575">
        <v>262.28888899999998</v>
      </c>
      <c r="Y1575">
        <v>36.862222000000003</v>
      </c>
      <c r="Z1575">
        <v>516.77999899999998</v>
      </c>
    </row>
    <row r="1576" spans="1:26" x14ac:dyDescent="0.3">
      <c r="A1576">
        <v>2667740</v>
      </c>
      <c r="B1576">
        <v>1</v>
      </c>
      <c r="C1576" t="s">
        <v>77</v>
      </c>
      <c r="D1576" t="s">
        <v>109</v>
      </c>
      <c r="E1576" t="s">
        <v>156</v>
      </c>
      <c r="F1576" t="s">
        <v>4666</v>
      </c>
      <c r="G1576" t="s">
        <v>169</v>
      </c>
      <c r="H1576" t="s">
        <v>47</v>
      </c>
      <c r="I1576" t="s">
        <v>129</v>
      </c>
      <c r="J1576" t="s">
        <v>130</v>
      </c>
      <c r="K1576" t="s">
        <v>131</v>
      </c>
      <c r="L1576" t="s">
        <v>4667</v>
      </c>
      <c r="M1576" t="s">
        <v>4668</v>
      </c>
      <c r="N1576">
        <v>0.65277777699999995</v>
      </c>
      <c r="O1576">
        <v>4</v>
      </c>
      <c r="P1576">
        <v>183</v>
      </c>
      <c r="Q1576">
        <v>0</v>
      </c>
      <c r="R1576">
        <v>0</v>
      </c>
      <c r="S1576">
        <v>0</v>
      </c>
      <c r="T1576">
        <v>0</v>
      </c>
      <c r="U1576">
        <v>2.6111110000000002</v>
      </c>
      <c r="V1576">
        <v>119.458333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2667742</v>
      </c>
      <c r="B1577">
        <v>1</v>
      </c>
      <c r="C1577" t="s">
        <v>77</v>
      </c>
      <c r="D1577" t="s">
        <v>122</v>
      </c>
      <c r="E1577" t="s">
        <v>134</v>
      </c>
      <c r="F1577" t="s">
        <v>4669</v>
      </c>
      <c r="G1577" t="s">
        <v>140</v>
      </c>
      <c r="H1577" t="s">
        <v>46</v>
      </c>
      <c r="I1577" t="s">
        <v>129</v>
      </c>
      <c r="J1577" t="s">
        <v>130</v>
      </c>
      <c r="K1577" t="s">
        <v>141</v>
      </c>
      <c r="L1577" t="s">
        <v>4670</v>
      </c>
      <c r="M1577" t="s">
        <v>4671</v>
      </c>
      <c r="N1577">
        <v>4.875277777</v>
      </c>
      <c r="O1577">
        <v>0</v>
      </c>
      <c r="P1577">
        <v>0</v>
      </c>
      <c r="Q1577">
        <v>0</v>
      </c>
      <c r="R1577">
        <v>85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414.39861100000002</v>
      </c>
      <c r="Y1577">
        <v>0</v>
      </c>
      <c r="Z1577">
        <v>0</v>
      </c>
    </row>
    <row r="1578" spans="1:26" x14ac:dyDescent="0.3">
      <c r="A1578">
        <v>2667765</v>
      </c>
      <c r="B1578">
        <v>1</v>
      </c>
      <c r="C1578" t="s">
        <v>76</v>
      </c>
      <c r="D1578" t="s">
        <v>95</v>
      </c>
      <c r="E1578" t="s">
        <v>134</v>
      </c>
      <c r="F1578" t="s">
        <v>2743</v>
      </c>
      <c r="G1578" t="s">
        <v>260</v>
      </c>
      <c r="H1578" t="s">
        <v>46</v>
      </c>
      <c r="I1578" t="s">
        <v>129</v>
      </c>
      <c r="J1578" t="s">
        <v>130</v>
      </c>
      <c r="K1578" t="s">
        <v>141</v>
      </c>
      <c r="L1578" t="s">
        <v>4672</v>
      </c>
      <c r="M1578" t="s">
        <v>4673</v>
      </c>
      <c r="N1578">
        <v>8.5975000000000001</v>
      </c>
      <c r="O1578">
        <v>0</v>
      </c>
      <c r="P1578">
        <v>0</v>
      </c>
      <c r="Q1578">
        <v>0</v>
      </c>
      <c r="R1578">
        <v>16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137.56</v>
      </c>
      <c r="Y1578">
        <v>0</v>
      </c>
      <c r="Z1578">
        <v>0</v>
      </c>
    </row>
    <row r="1579" spans="1:26" x14ac:dyDescent="0.3">
      <c r="A1579">
        <v>2667746</v>
      </c>
      <c r="B1579">
        <v>1</v>
      </c>
      <c r="C1579" t="s">
        <v>76</v>
      </c>
      <c r="D1579" t="s">
        <v>97</v>
      </c>
      <c r="E1579" t="s">
        <v>152</v>
      </c>
      <c r="F1579" t="s">
        <v>4674</v>
      </c>
      <c r="G1579" t="s">
        <v>169</v>
      </c>
      <c r="H1579" t="s">
        <v>47</v>
      </c>
      <c r="I1579" t="s">
        <v>129</v>
      </c>
      <c r="J1579" t="s">
        <v>130</v>
      </c>
      <c r="K1579" t="s">
        <v>131</v>
      </c>
      <c r="L1579" t="s">
        <v>4675</v>
      </c>
      <c r="M1579" t="s">
        <v>4676</v>
      </c>
      <c r="N1579">
        <v>0.44500000000000001</v>
      </c>
      <c r="O1579">
        <v>0</v>
      </c>
      <c r="P1579">
        <v>2560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1139.2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2667640</v>
      </c>
      <c r="B1580">
        <v>2</v>
      </c>
      <c r="C1580" t="s">
        <v>76</v>
      </c>
      <c r="D1580" t="s">
        <v>79</v>
      </c>
      <c r="E1580" t="s">
        <v>126</v>
      </c>
      <c r="F1580" t="s">
        <v>4677</v>
      </c>
      <c r="G1580" t="s">
        <v>837</v>
      </c>
      <c r="H1580" t="s">
        <v>47</v>
      </c>
      <c r="I1580" t="s">
        <v>129</v>
      </c>
      <c r="J1580" t="s">
        <v>130</v>
      </c>
      <c r="K1580" t="s">
        <v>131</v>
      </c>
      <c r="L1580" t="s">
        <v>4678</v>
      </c>
      <c r="M1580" t="s">
        <v>4679</v>
      </c>
      <c r="N1580">
        <v>0.6925</v>
      </c>
      <c r="O1580">
        <v>27</v>
      </c>
      <c r="P1580">
        <v>53</v>
      </c>
      <c r="Q1580">
        <v>0</v>
      </c>
      <c r="R1580">
        <v>0</v>
      </c>
      <c r="S1580">
        <v>0</v>
      </c>
      <c r="T1580">
        <v>0</v>
      </c>
      <c r="U1580">
        <v>18.697500000000002</v>
      </c>
      <c r="V1580">
        <v>36.702500000000001</v>
      </c>
      <c r="W1580">
        <v>0</v>
      </c>
      <c r="X1580">
        <v>0</v>
      </c>
      <c r="Y1580">
        <v>0</v>
      </c>
      <c r="Z1580">
        <v>0</v>
      </c>
    </row>
    <row r="1581" spans="1:26" x14ac:dyDescent="0.3">
      <c r="A1581">
        <v>2667748</v>
      </c>
      <c r="B1581">
        <v>1</v>
      </c>
      <c r="C1581" t="s">
        <v>77</v>
      </c>
      <c r="D1581" t="s">
        <v>108</v>
      </c>
      <c r="E1581" t="s">
        <v>156</v>
      </c>
      <c r="F1581" t="s">
        <v>4680</v>
      </c>
      <c r="G1581" t="s">
        <v>169</v>
      </c>
      <c r="H1581" t="s">
        <v>47</v>
      </c>
      <c r="I1581" t="s">
        <v>129</v>
      </c>
      <c r="J1581" t="s">
        <v>130</v>
      </c>
      <c r="K1581" t="s">
        <v>131</v>
      </c>
      <c r="L1581" t="s">
        <v>4681</v>
      </c>
      <c r="M1581" t="s">
        <v>4682</v>
      </c>
      <c r="N1581">
        <v>1.1416666660000001</v>
      </c>
      <c r="O1581">
        <v>0</v>
      </c>
      <c r="P1581">
        <v>0</v>
      </c>
      <c r="Q1581">
        <v>1</v>
      </c>
      <c r="R1581">
        <v>11</v>
      </c>
      <c r="S1581">
        <v>245</v>
      </c>
      <c r="T1581">
        <v>1923</v>
      </c>
      <c r="U1581">
        <v>0</v>
      </c>
      <c r="V1581">
        <v>0</v>
      </c>
      <c r="W1581">
        <v>1.141667</v>
      </c>
      <c r="X1581">
        <v>12.558332999999999</v>
      </c>
      <c r="Y1581">
        <v>279.70833299999998</v>
      </c>
      <c r="Z1581">
        <v>2195.4249989999998</v>
      </c>
    </row>
    <row r="1582" spans="1:26" x14ac:dyDescent="0.3">
      <c r="A1582">
        <v>2667787</v>
      </c>
      <c r="B1582">
        <v>1</v>
      </c>
      <c r="C1582" t="s">
        <v>76</v>
      </c>
      <c r="D1582" t="s">
        <v>89</v>
      </c>
      <c r="E1582" t="s">
        <v>325</v>
      </c>
      <c r="F1582" t="s">
        <v>4683</v>
      </c>
      <c r="G1582" t="s">
        <v>140</v>
      </c>
      <c r="H1582" t="s">
        <v>47</v>
      </c>
      <c r="I1582" t="s">
        <v>129</v>
      </c>
      <c r="J1582" t="s">
        <v>130</v>
      </c>
      <c r="K1582" t="s">
        <v>141</v>
      </c>
      <c r="L1582" t="s">
        <v>4684</v>
      </c>
      <c r="M1582" t="s">
        <v>4685</v>
      </c>
      <c r="N1582">
        <v>1.0036111109999999</v>
      </c>
      <c r="O1582">
        <v>160</v>
      </c>
      <c r="P1582">
        <v>3771</v>
      </c>
      <c r="Q1582">
        <v>0</v>
      </c>
      <c r="R1582">
        <v>0</v>
      </c>
      <c r="S1582">
        <v>21</v>
      </c>
      <c r="T1582">
        <v>1608</v>
      </c>
      <c r="U1582">
        <v>160.577778</v>
      </c>
      <c r="V1582">
        <v>3784.6174999999998</v>
      </c>
      <c r="W1582">
        <v>0</v>
      </c>
      <c r="X1582">
        <v>0</v>
      </c>
      <c r="Y1582">
        <v>21.075832999999999</v>
      </c>
      <c r="Z1582">
        <v>1613.806666</v>
      </c>
    </row>
    <row r="1583" spans="1:26" x14ac:dyDescent="0.3">
      <c r="A1583">
        <v>2667755</v>
      </c>
      <c r="B1583">
        <v>1</v>
      </c>
      <c r="C1583" t="s">
        <v>77</v>
      </c>
      <c r="D1583" t="s">
        <v>111</v>
      </c>
      <c r="E1583" t="s">
        <v>126</v>
      </c>
      <c r="F1583" t="s">
        <v>4686</v>
      </c>
      <c r="G1583" t="s">
        <v>128</v>
      </c>
      <c r="H1583" t="s">
        <v>47</v>
      </c>
      <c r="I1583" t="s">
        <v>129</v>
      </c>
      <c r="J1583" t="s">
        <v>130</v>
      </c>
      <c r="K1583" t="s">
        <v>131</v>
      </c>
      <c r="L1583" t="s">
        <v>4687</v>
      </c>
      <c r="M1583" t="s">
        <v>4688</v>
      </c>
      <c r="N1583">
        <v>0.81027777700000003</v>
      </c>
      <c r="O1583">
        <v>0</v>
      </c>
      <c r="P1583">
        <v>0</v>
      </c>
      <c r="Q1583">
        <v>0</v>
      </c>
      <c r="R1583">
        <v>33</v>
      </c>
      <c r="S1583">
        <v>0</v>
      </c>
      <c r="T1583">
        <v>34</v>
      </c>
      <c r="U1583">
        <v>0</v>
      </c>
      <c r="V1583">
        <v>0</v>
      </c>
      <c r="W1583">
        <v>0</v>
      </c>
      <c r="X1583">
        <v>26.739166999999998</v>
      </c>
      <c r="Y1583">
        <v>0</v>
      </c>
      <c r="Z1583">
        <v>27.549444000000001</v>
      </c>
    </row>
    <row r="1584" spans="1:26" x14ac:dyDescent="0.3">
      <c r="A1584">
        <v>2667757</v>
      </c>
      <c r="B1584">
        <v>1</v>
      </c>
      <c r="C1584" t="s">
        <v>76</v>
      </c>
      <c r="D1584" t="s">
        <v>104</v>
      </c>
      <c r="E1584" t="s">
        <v>134</v>
      </c>
      <c r="F1584" t="s">
        <v>4689</v>
      </c>
      <c r="G1584" t="s">
        <v>260</v>
      </c>
      <c r="H1584" t="s">
        <v>46</v>
      </c>
      <c r="I1584" t="s">
        <v>129</v>
      </c>
      <c r="J1584" t="s">
        <v>130</v>
      </c>
      <c r="K1584" t="s">
        <v>141</v>
      </c>
      <c r="L1584" t="s">
        <v>4690</v>
      </c>
      <c r="M1584" t="s">
        <v>4691</v>
      </c>
      <c r="N1584">
        <v>7.8177777769999999</v>
      </c>
      <c r="O1584">
        <v>0</v>
      </c>
      <c r="P1584">
        <v>0</v>
      </c>
      <c r="Q1584">
        <v>0</v>
      </c>
      <c r="R1584">
        <v>40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312.71111100000002</v>
      </c>
      <c r="Y1584">
        <v>0</v>
      </c>
      <c r="Z1584">
        <v>0</v>
      </c>
    </row>
    <row r="1585" spans="1:26" x14ac:dyDescent="0.3">
      <c r="A1585">
        <v>2667781</v>
      </c>
      <c r="B1585">
        <v>1</v>
      </c>
      <c r="C1585" t="s">
        <v>76</v>
      </c>
      <c r="D1585" t="s">
        <v>90</v>
      </c>
      <c r="E1585" t="s">
        <v>134</v>
      </c>
      <c r="F1585" t="s">
        <v>4692</v>
      </c>
      <c r="G1585" t="s">
        <v>146</v>
      </c>
      <c r="H1585" t="s">
        <v>46</v>
      </c>
      <c r="I1585" t="s">
        <v>129</v>
      </c>
      <c r="J1585" t="s">
        <v>130</v>
      </c>
      <c r="K1585" t="s">
        <v>131</v>
      </c>
      <c r="L1585" t="s">
        <v>4693</v>
      </c>
      <c r="M1585" t="s">
        <v>4694</v>
      </c>
      <c r="N1585">
        <v>0.61416666600000003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231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141.8725</v>
      </c>
    </row>
    <row r="1586" spans="1:26" x14ac:dyDescent="0.3">
      <c r="A1586">
        <v>2667770</v>
      </c>
      <c r="B1586">
        <v>1</v>
      </c>
      <c r="C1586" t="s">
        <v>76</v>
      </c>
      <c r="D1586" t="s">
        <v>107</v>
      </c>
      <c r="E1586" t="s">
        <v>210</v>
      </c>
      <c r="F1586" t="s">
        <v>4695</v>
      </c>
      <c r="G1586" t="s">
        <v>212</v>
      </c>
      <c r="H1586" t="s">
        <v>46</v>
      </c>
      <c r="I1586" t="s">
        <v>129</v>
      </c>
      <c r="J1586" t="s">
        <v>130</v>
      </c>
      <c r="K1586" t="s">
        <v>131</v>
      </c>
      <c r="L1586" t="s">
        <v>4696</v>
      </c>
      <c r="M1586" t="s">
        <v>4697</v>
      </c>
      <c r="N1586">
        <v>1.4941666659999999</v>
      </c>
      <c r="O1586">
        <v>0</v>
      </c>
      <c r="P1586">
        <v>7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10.459167000000001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2667771</v>
      </c>
      <c r="B1587">
        <v>1</v>
      </c>
      <c r="C1587" t="s">
        <v>76</v>
      </c>
      <c r="D1587" t="s">
        <v>90</v>
      </c>
      <c r="E1587" t="s">
        <v>144</v>
      </c>
      <c r="F1587" t="s">
        <v>4698</v>
      </c>
      <c r="G1587" t="s">
        <v>140</v>
      </c>
      <c r="H1587" t="s">
        <v>46</v>
      </c>
      <c r="I1587" t="s">
        <v>129</v>
      </c>
      <c r="J1587" t="s">
        <v>130</v>
      </c>
      <c r="K1587" t="s">
        <v>141</v>
      </c>
      <c r="L1587" t="s">
        <v>4699</v>
      </c>
      <c r="M1587" t="s">
        <v>4700</v>
      </c>
      <c r="N1587">
        <v>9.7186111109999995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83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806.644722</v>
      </c>
    </row>
    <row r="1588" spans="1:26" x14ac:dyDescent="0.3">
      <c r="A1588">
        <v>2667772</v>
      </c>
      <c r="B1588">
        <v>1</v>
      </c>
      <c r="C1588" t="s">
        <v>77</v>
      </c>
      <c r="D1588" t="s">
        <v>108</v>
      </c>
      <c r="E1588" t="s">
        <v>144</v>
      </c>
      <c r="F1588" t="s">
        <v>4701</v>
      </c>
      <c r="G1588" t="s">
        <v>136</v>
      </c>
      <c r="H1588" t="s">
        <v>46</v>
      </c>
      <c r="I1588" t="s">
        <v>129</v>
      </c>
      <c r="J1588" t="s">
        <v>130</v>
      </c>
      <c r="K1588" t="s">
        <v>131</v>
      </c>
      <c r="L1588" t="s">
        <v>4702</v>
      </c>
      <c r="M1588" t="s">
        <v>4703</v>
      </c>
      <c r="N1588">
        <v>0.91749999999999998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9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8.2575000000000003</v>
      </c>
    </row>
    <row r="1589" spans="1:26" x14ac:dyDescent="0.3">
      <c r="A1589">
        <v>2667777</v>
      </c>
      <c r="B1589">
        <v>1</v>
      </c>
      <c r="C1589" t="s">
        <v>77</v>
      </c>
      <c r="D1589" t="s">
        <v>113</v>
      </c>
      <c r="E1589" t="s">
        <v>134</v>
      </c>
      <c r="F1589" t="s">
        <v>4704</v>
      </c>
      <c r="G1589" t="s">
        <v>146</v>
      </c>
      <c r="H1589" t="s">
        <v>46</v>
      </c>
      <c r="I1589" t="s">
        <v>129</v>
      </c>
      <c r="J1589" t="s">
        <v>130</v>
      </c>
      <c r="K1589" t="s">
        <v>131</v>
      </c>
      <c r="L1589" t="s">
        <v>4705</v>
      </c>
      <c r="M1589" t="s">
        <v>4706</v>
      </c>
      <c r="N1589">
        <v>0.116388888</v>
      </c>
      <c r="O1589">
        <v>0</v>
      </c>
      <c r="P1589">
        <v>0</v>
      </c>
      <c r="Q1589">
        <v>0</v>
      </c>
      <c r="R1589">
        <v>330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38.408332999999999</v>
      </c>
      <c r="Y1589">
        <v>0</v>
      </c>
      <c r="Z1589">
        <v>0</v>
      </c>
    </row>
    <row r="1590" spans="1:26" x14ac:dyDescent="0.3">
      <c r="A1590">
        <v>2667775</v>
      </c>
      <c r="B1590">
        <v>1</v>
      </c>
      <c r="C1590" t="s">
        <v>76</v>
      </c>
      <c r="D1590" t="s">
        <v>90</v>
      </c>
      <c r="E1590" t="s">
        <v>144</v>
      </c>
      <c r="F1590" t="s">
        <v>4707</v>
      </c>
      <c r="G1590" t="s">
        <v>136</v>
      </c>
      <c r="H1590" t="s">
        <v>46</v>
      </c>
      <c r="I1590" t="s">
        <v>129</v>
      </c>
      <c r="J1590" t="s">
        <v>130</v>
      </c>
      <c r="K1590" t="s">
        <v>131</v>
      </c>
      <c r="L1590" t="s">
        <v>4708</v>
      </c>
      <c r="M1590" t="s">
        <v>4709</v>
      </c>
      <c r="N1590">
        <v>2.1605555550000002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29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62.656111000000003</v>
      </c>
    </row>
    <row r="1591" spans="1:26" x14ac:dyDescent="0.3">
      <c r="A1591">
        <v>2667774</v>
      </c>
      <c r="B1591">
        <v>1</v>
      </c>
      <c r="C1591" t="s">
        <v>77</v>
      </c>
      <c r="D1591" t="s">
        <v>112</v>
      </c>
      <c r="E1591" t="s">
        <v>156</v>
      </c>
      <c r="F1591" t="s">
        <v>4710</v>
      </c>
      <c r="G1591" t="s">
        <v>169</v>
      </c>
      <c r="H1591" t="s">
        <v>47</v>
      </c>
      <c r="I1591" t="s">
        <v>129</v>
      </c>
      <c r="J1591" t="s">
        <v>130</v>
      </c>
      <c r="K1591" t="s">
        <v>131</v>
      </c>
      <c r="L1591" t="s">
        <v>4711</v>
      </c>
      <c r="M1591" t="s">
        <v>4712</v>
      </c>
      <c r="N1591">
        <v>0.1825</v>
      </c>
      <c r="O1591">
        <v>0</v>
      </c>
      <c r="P1591">
        <v>0</v>
      </c>
      <c r="Q1591">
        <v>0</v>
      </c>
      <c r="R1591">
        <v>0</v>
      </c>
      <c r="S1591">
        <v>3</v>
      </c>
      <c r="T1591">
        <v>335</v>
      </c>
      <c r="U1591">
        <v>0</v>
      </c>
      <c r="V1591">
        <v>0</v>
      </c>
      <c r="W1591">
        <v>0</v>
      </c>
      <c r="X1591">
        <v>0</v>
      </c>
      <c r="Y1591">
        <v>0.54749999999999999</v>
      </c>
      <c r="Z1591">
        <v>61.137500000000003</v>
      </c>
    </row>
    <row r="1592" spans="1:26" x14ac:dyDescent="0.3">
      <c r="A1592">
        <v>2673591</v>
      </c>
      <c r="B1592">
        <v>1</v>
      </c>
      <c r="C1592" t="s">
        <v>77</v>
      </c>
      <c r="D1592" t="s">
        <v>113</v>
      </c>
      <c r="E1592" t="s">
        <v>126</v>
      </c>
      <c r="F1592" t="s">
        <v>4713</v>
      </c>
      <c r="G1592" t="s">
        <v>169</v>
      </c>
      <c r="H1592" t="s">
        <v>47</v>
      </c>
      <c r="I1592" t="s">
        <v>247</v>
      </c>
      <c r="J1592" t="s">
        <v>130</v>
      </c>
      <c r="K1592" t="s">
        <v>131</v>
      </c>
      <c r="L1592" t="s">
        <v>4714</v>
      </c>
      <c r="M1592" t="s">
        <v>4715</v>
      </c>
      <c r="N1592">
        <v>2.4722221999999999E-2</v>
      </c>
      <c r="O1592">
        <v>0</v>
      </c>
      <c r="P1592">
        <v>0</v>
      </c>
      <c r="Q1592">
        <v>1</v>
      </c>
      <c r="R1592">
        <v>0</v>
      </c>
      <c r="S1592">
        <v>13</v>
      </c>
      <c r="T1592">
        <v>437</v>
      </c>
      <c r="U1592">
        <v>0</v>
      </c>
      <c r="V1592">
        <v>0</v>
      </c>
      <c r="W1592">
        <v>2.4722000000000001E-2</v>
      </c>
      <c r="X1592">
        <v>0</v>
      </c>
      <c r="Y1592">
        <v>0.32138899999999998</v>
      </c>
      <c r="Z1592">
        <v>10.803611</v>
      </c>
    </row>
    <row r="1593" spans="1:26" x14ac:dyDescent="0.3">
      <c r="A1593">
        <v>2667780</v>
      </c>
      <c r="B1593">
        <v>1</v>
      </c>
      <c r="C1593" t="s">
        <v>76</v>
      </c>
      <c r="D1593" t="s">
        <v>101</v>
      </c>
      <c r="E1593" t="s">
        <v>210</v>
      </c>
      <c r="F1593" t="s">
        <v>4716</v>
      </c>
      <c r="G1593" t="s">
        <v>212</v>
      </c>
      <c r="H1593" t="s">
        <v>46</v>
      </c>
      <c r="I1593" t="s">
        <v>129</v>
      </c>
      <c r="J1593" t="s">
        <v>130</v>
      </c>
      <c r="K1593" t="s">
        <v>131</v>
      </c>
      <c r="L1593" t="s">
        <v>4717</v>
      </c>
      <c r="M1593" t="s">
        <v>4718</v>
      </c>
      <c r="N1593">
        <v>3.2763888880000001</v>
      </c>
      <c r="O1593">
        <v>0</v>
      </c>
      <c r="P1593">
        <v>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9.829167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2667779</v>
      </c>
      <c r="B1594">
        <v>1</v>
      </c>
      <c r="C1594" t="s">
        <v>76</v>
      </c>
      <c r="D1594" t="s">
        <v>99</v>
      </c>
      <c r="E1594" t="s">
        <v>126</v>
      </c>
      <c r="F1594" t="s">
        <v>4719</v>
      </c>
      <c r="G1594" t="s">
        <v>140</v>
      </c>
      <c r="H1594" t="s">
        <v>47</v>
      </c>
      <c r="I1594" t="s">
        <v>129</v>
      </c>
      <c r="J1594" t="s">
        <v>130</v>
      </c>
      <c r="K1594" t="s">
        <v>141</v>
      </c>
      <c r="L1594" t="s">
        <v>4720</v>
      </c>
      <c r="M1594" t="s">
        <v>4721</v>
      </c>
      <c r="N1594">
        <v>5.1325000000000003</v>
      </c>
      <c r="O1594">
        <v>0</v>
      </c>
      <c r="P1594">
        <v>334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1714.2550000000001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2667784</v>
      </c>
      <c r="B1595">
        <v>1</v>
      </c>
      <c r="C1595" t="s">
        <v>76</v>
      </c>
      <c r="D1595" t="s">
        <v>99</v>
      </c>
      <c r="E1595" t="s">
        <v>134</v>
      </c>
      <c r="F1595" t="s">
        <v>4722</v>
      </c>
      <c r="G1595" t="s">
        <v>240</v>
      </c>
      <c r="H1595" t="s">
        <v>46</v>
      </c>
      <c r="I1595" t="s">
        <v>129</v>
      </c>
      <c r="J1595" t="s">
        <v>130</v>
      </c>
      <c r="K1595" t="s">
        <v>131</v>
      </c>
      <c r="L1595" t="s">
        <v>4723</v>
      </c>
      <c r="M1595" t="s">
        <v>4724</v>
      </c>
      <c r="N1595">
        <v>1.8208333329999999</v>
      </c>
      <c r="O1595">
        <v>0</v>
      </c>
      <c r="P1595">
        <v>19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34.595832999999999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2667823</v>
      </c>
      <c r="B1596">
        <v>1</v>
      </c>
      <c r="C1596" t="s">
        <v>77</v>
      </c>
      <c r="D1596" t="s">
        <v>113</v>
      </c>
      <c r="E1596" t="s">
        <v>126</v>
      </c>
      <c r="F1596" t="s">
        <v>4725</v>
      </c>
      <c r="G1596" t="s">
        <v>140</v>
      </c>
      <c r="H1596" t="s">
        <v>47</v>
      </c>
      <c r="I1596" t="s">
        <v>129</v>
      </c>
      <c r="J1596" t="s">
        <v>130</v>
      </c>
      <c r="K1596" t="s">
        <v>141</v>
      </c>
      <c r="L1596" t="s">
        <v>4726</v>
      </c>
      <c r="M1596" t="s">
        <v>4727</v>
      </c>
      <c r="N1596">
        <v>2.2852777770000001</v>
      </c>
      <c r="O1596">
        <v>0</v>
      </c>
      <c r="P1596">
        <v>0</v>
      </c>
      <c r="Q1596">
        <v>0</v>
      </c>
      <c r="R1596">
        <v>679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1551.7036109999999</v>
      </c>
      <c r="Y1596">
        <v>0</v>
      </c>
      <c r="Z1596">
        <v>0</v>
      </c>
    </row>
    <row r="1597" spans="1:26" x14ac:dyDescent="0.3">
      <c r="A1597">
        <v>2667782</v>
      </c>
      <c r="B1597">
        <v>1</v>
      </c>
      <c r="C1597" t="s">
        <v>77</v>
      </c>
      <c r="D1597" t="s">
        <v>115</v>
      </c>
      <c r="E1597" t="s">
        <v>126</v>
      </c>
      <c r="F1597" t="s">
        <v>4728</v>
      </c>
      <c r="G1597" t="s">
        <v>586</v>
      </c>
      <c r="H1597" t="s">
        <v>47</v>
      </c>
      <c r="I1597" t="s">
        <v>129</v>
      </c>
      <c r="J1597" t="s">
        <v>130</v>
      </c>
      <c r="K1597" t="s">
        <v>131</v>
      </c>
      <c r="L1597" t="s">
        <v>4729</v>
      </c>
      <c r="M1597" t="s">
        <v>4730</v>
      </c>
      <c r="N1597">
        <v>1.562777777</v>
      </c>
      <c r="O1597">
        <v>0</v>
      </c>
      <c r="P1597">
        <v>0</v>
      </c>
      <c r="Q1597">
        <v>0</v>
      </c>
      <c r="R1597">
        <v>0</v>
      </c>
      <c r="S1597">
        <v>38</v>
      </c>
      <c r="T1597">
        <v>140</v>
      </c>
      <c r="U1597">
        <v>0</v>
      </c>
      <c r="V1597">
        <v>0</v>
      </c>
      <c r="W1597">
        <v>0</v>
      </c>
      <c r="X1597">
        <v>0</v>
      </c>
      <c r="Y1597">
        <v>59.385556000000001</v>
      </c>
      <c r="Z1597">
        <v>218.78888900000001</v>
      </c>
    </row>
    <row r="1598" spans="1:26" x14ac:dyDescent="0.3">
      <c r="A1598">
        <v>2667794</v>
      </c>
      <c r="B1598">
        <v>1</v>
      </c>
      <c r="C1598" t="s">
        <v>77</v>
      </c>
      <c r="D1598" t="s">
        <v>122</v>
      </c>
      <c r="E1598" t="s">
        <v>144</v>
      </c>
      <c r="F1598" t="s">
        <v>3726</v>
      </c>
      <c r="G1598" t="s">
        <v>260</v>
      </c>
      <c r="H1598" t="s">
        <v>46</v>
      </c>
      <c r="I1598" t="s">
        <v>129</v>
      </c>
      <c r="J1598" t="s">
        <v>130</v>
      </c>
      <c r="K1598" t="s">
        <v>141</v>
      </c>
      <c r="L1598" t="s">
        <v>4731</v>
      </c>
      <c r="M1598" t="s">
        <v>4732</v>
      </c>
      <c r="N1598">
        <v>7.4508333330000003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14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104.311667</v>
      </c>
    </row>
    <row r="1599" spans="1:26" x14ac:dyDescent="0.3">
      <c r="A1599">
        <v>2667798</v>
      </c>
      <c r="B1599">
        <v>1</v>
      </c>
      <c r="C1599" t="s">
        <v>76</v>
      </c>
      <c r="D1599" t="s">
        <v>99</v>
      </c>
      <c r="E1599" t="s">
        <v>156</v>
      </c>
      <c r="F1599" t="s">
        <v>4733</v>
      </c>
      <c r="G1599" t="s">
        <v>169</v>
      </c>
      <c r="H1599" t="s">
        <v>47</v>
      </c>
      <c r="I1599" t="s">
        <v>129</v>
      </c>
      <c r="J1599" t="s">
        <v>130</v>
      </c>
      <c r="K1599" t="s">
        <v>131</v>
      </c>
      <c r="L1599" t="s">
        <v>4734</v>
      </c>
      <c r="M1599" t="s">
        <v>4735</v>
      </c>
      <c r="N1599">
        <v>1.1841666660000001</v>
      </c>
      <c r="O1599">
        <v>6</v>
      </c>
      <c r="P1599">
        <v>3</v>
      </c>
      <c r="Q1599">
        <v>0</v>
      </c>
      <c r="R1599">
        <v>0</v>
      </c>
      <c r="S1599">
        <v>0</v>
      </c>
      <c r="T1599">
        <v>0</v>
      </c>
      <c r="U1599">
        <v>7.1050000000000004</v>
      </c>
      <c r="V1599">
        <v>3.5525000000000002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2667802</v>
      </c>
      <c r="B1600">
        <v>1</v>
      </c>
      <c r="C1600" t="s">
        <v>77</v>
      </c>
      <c r="D1600" t="s">
        <v>116</v>
      </c>
      <c r="E1600" t="s">
        <v>152</v>
      </c>
      <c r="F1600" t="s">
        <v>4615</v>
      </c>
      <c r="G1600" t="s">
        <v>169</v>
      </c>
      <c r="H1600" t="s">
        <v>47</v>
      </c>
      <c r="I1600" t="s">
        <v>247</v>
      </c>
      <c r="J1600" t="s">
        <v>130</v>
      </c>
      <c r="K1600" t="s">
        <v>131</v>
      </c>
      <c r="L1600" t="s">
        <v>4736</v>
      </c>
      <c r="M1600" t="s">
        <v>4737</v>
      </c>
      <c r="N1600">
        <v>1.0277777E-2</v>
      </c>
      <c r="O1600">
        <v>135</v>
      </c>
      <c r="P1600">
        <v>1078</v>
      </c>
      <c r="Q1600">
        <v>0</v>
      </c>
      <c r="R1600">
        <v>0</v>
      </c>
      <c r="S1600">
        <v>0</v>
      </c>
      <c r="T1600">
        <v>0</v>
      </c>
      <c r="U1600">
        <v>1.3875</v>
      </c>
      <c r="V1600">
        <v>11.079444000000001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2667805</v>
      </c>
      <c r="B1601">
        <v>1</v>
      </c>
      <c r="C1601" t="s">
        <v>76</v>
      </c>
      <c r="D1601" t="s">
        <v>80</v>
      </c>
      <c r="E1601" t="s">
        <v>210</v>
      </c>
      <c r="F1601" t="s">
        <v>4738</v>
      </c>
      <c r="G1601" t="s">
        <v>306</v>
      </c>
      <c r="H1601" t="s">
        <v>46</v>
      </c>
      <c r="I1601" t="s">
        <v>129</v>
      </c>
      <c r="J1601" t="s">
        <v>15</v>
      </c>
      <c r="K1601" t="s">
        <v>131</v>
      </c>
      <c r="L1601" t="s">
        <v>4739</v>
      </c>
      <c r="M1601" t="s">
        <v>4740</v>
      </c>
      <c r="N1601">
        <v>3.1272222219999999</v>
      </c>
      <c r="O1601">
        <v>0</v>
      </c>
      <c r="P1601">
        <v>5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15.636111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2667807</v>
      </c>
      <c r="B1602">
        <v>1</v>
      </c>
      <c r="C1602" t="s">
        <v>76</v>
      </c>
      <c r="D1602" t="s">
        <v>101</v>
      </c>
      <c r="E1602" t="s">
        <v>126</v>
      </c>
      <c r="F1602" t="s">
        <v>4741</v>
      </c>
      <c r="G1602" t="s">
        <v>128</v>
      </c>
      <c r="H1602" t="s">
        <v>47</v>
      </c>
      <c r="I1602" t="s">
        <v>129</v>
      </c>
      <c r="J1602" t="s">
        <v>130</v>
      </c>
      <c r="K1602" t="s">
        <v>131</v>
      </c>
      <c r="L1602" t="s">
        <v>4742</v>
      </c>
      <c r="M1602" t="s">
        <v>4743</v>
      </c>
      <c r="N1602">
        <v>0.56694444399999999</v>
      </c>
      <c r="O1602">
        <v>4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2.2677779999999998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2667822</v>
      </c>
      <c r="B1603">
        <v>1</v>
      </c>
      <c r="C1603" t="s">
        <v>77</v>
      </c>
      <c r="D1603" t="s">
        <v>115</v>
      </c>
      <c r="E1603" t="s">
        <v>126</v>
      </c>
      <c r="F1603" t="s">
        <v>4744</v>
      </c>
      <c r="G1603" t="s">
        <v>128</v>
      </c>
      <c r="H1603" t="s">
        <v>47</v>
      </c>
      <c r="I1603" t="s">
        <v>129</v>
      </c>
      <c r="J1603" t="s">
        <v>130</v>
      </c>
      <c r="K1603" t="s">
        <v>131</v>
      </c>
      <c r="L1603" t="s">
        <v>4745</v>
      </c>
      <c r="M1603" t="s">
        <v>4746</v>
      </c>
      <c r="N1603">
        <v>3.0325000000000002</v>
      </c>
      <c r="O1603">
        <v>0</v>
      </c>
      <c r="P1603">
        <v>0</v>
      </c>
      <c r="Q1603">
        <v>0</v>
      </c>
      <c r="R1603">
        <v>6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18.195</v>
      </c>
      <c r="Y1603">
        <v>0</v>
      </c>
      <c r="Z1603">
        <v>0</v>
      </c>
    </row>
    <row r="1604" spans="1:26" x14ac:dyDescent="0.3">
      <c r="A1604">
        <v>2667813</v>
      </c>
      <c r="B1604">
        <v>1</v>
      </c>
      <c r="C1604" t="s">
        <v>76</v>
      </c>
      <c r="D1604" t="s">
        <v>102</v>
      </c>
      <c r="E1604" t="s">
        <v>144</v>
      </c>
      <c r="F1604" t="s">
        <v>4747</v>
      </c>
      <c r="G1604" t="s">
        <v>136</v>
      </c>
      <c r="H1604" t="s">
        <v>46</v>
      </c>
      <c r="I1604" t="s">
        <v>129</v>
      </c>
      <c r="J1604" t="s">
        <v>130</v>
      </c>
      <c r="K1604" t="s">
        <v>131</v>
      </c>
      <c r="L1604" t="s">
        <v>4748</v>
      </c>
      <c r="M1604" t="s">
        <v>4749</v>
      </c>
      <c r="N1604">
        <v>1.018611111</v>
      </c>
      <c r="O1604">
        <v>0</v>
      </c>
      <c r="P1604">
        <v>8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8.1488890000000005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2667820</v>
      </c>
      <c r="B1605">
        <v>1</v>
      </c>
      <c r="C1605" t="s">
        <v>76</v>
      </c>
      <c r="D1605" t="s">
        <v>88</v>
      </c>
      <c r="E1605" t="s">
        <v>152</v>
      </c>
      <c r="F1605" t="s">
        <v>4750</v>
      </c>
      <c r="G1605" t="s">
        <v>169</v>
      </c>
      <c r="H1605" t="s">
        <v>47</v>
      </c>
      <c r="I1605" t="s">
        <v>129</v>
      </c>
      <c r="J1605" t="s">
        <v>130</v>
      </c>
      <c r="K1605" t="s">
        <v>131</v>
      </c>
      <c r="L1605" t="s">
        <v>4751</v>
      </c>
      <c r="M1605" t="s">
        <v>4752</v>
      </c>
      <c r="N1605">
        <v>1.011111111</v>
      </c>
      <c r="O1605">
        <v>7</v>
      </c>
      <c r="P1605">
        <v>1335</v>
      </c>
      <c r="Q1605">
        <v>0</v>
      </c>
      <c r="R1605">
        <v>0</v>
      </c>
      <c r="S1605">
        <v>0</v>
      </c>
      <c r="T1605">
        <v>0</v>
      </c>
      <c r="U1605">
        <v>7.0777780000000003</v>
      </c>
      <c r="V1605">
        <v>1349.833333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2667821</v>
      </c>
      <c r="B1606">
        <v>1</v>
      </c>
      <c r="C1606" t="s">
        <v>77</v>
      </c>
      <c r="D1606" t="s">
        <v>123</v>
      </c>
      <c r="E1606" t="s">
        <v>156</v>
      </c>
      <c r="F1606" t="s">
        <v>4753</v>
      </c>
      <c r="G1606" t="s">
        <v>140</v>
      </c>
      <c r="H1606" t="s">
        <v>47</v>
      </c>
      <c r="I1606" t="s">
        <v>129</v>
      </c>
      <c r="J1606" t="s">
        <v>130</v>
      </c>
      <c r="K1606" t="s">
        <v>141</v>
      </c>
      <c r="L1606" t="s">
        <v>4754</v>
      </c>
      <c r="M1606" t="s">
        <v>4755</v>
      </c>
      <c r="N1606">
        <v>5.7763888879999996</v>
      </c>
      <c r="O1606">
        <v>118</v>
      </c>
      <c r="P1606">
        <v>1531</v>
      </c>
      <c r="Q1606">
        <v>0</v>
      </c>
      <c r="R1606">
        <v>0</v>
      </c>
      <c r="S1606">
        <v>0</v>
      </c>
      <c r="T1606">
        <v>0</v>
      </c>
      <c r="U1606">
        <v>681.61388899999997</v>
      </c>
      <c r="V1606">
        <v>8843.6513880000002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2667827</v>
      </c>
      <c r="B1607">
        <v>1</v>
      </c>
      <c r="C1607" t="s">
        <v>76</v>
      </c>
      <c r="D1607" t="s">
        <v>80</v>
      </c>
      <c r="E1607" t="s">
        <v>156</v>
      </c>
      <c r="F1607" t="s">
        <v>2174</v>
      </c>
      <c r="G1607" t="s">
        <v>169</v>
      </c>
      <c r="H1607" t="s">
        <v>47</v>
      </c>
      <c r="I1607" t="s">
        <v>129</v>
      </c>
      <c r="J1607" t="s">
        <v>130</v>
      </c>
      <c r="K1607" t="s">
        <v>131</v>
      </c>
      <c r="L1607" t="s">
        <v>4756</v>
      </c>
      <c r="M1607" t="s">
        <v>4757</v>
      </c>
      <c r="N1607">
        <v>0.20749999999999999</v>
      </c>
      <c r="O1607">
        <v>36</v>
      </c>
      <c r="P1607">
        <v>1123</v>
      </c>
      <c r="Q1607">
        <v>0</v>
      </c>
      <c r="R1607">
        <v>0</v>
      </c>
      <c r="S1607">
        <v>0</v>
      </c>
      <c r="T1607">
        <v>0</v>
      </c>
      <c r="U1607">
        <v>7.47</v>
      </c>
      <c r="V1607">
        <v>233.02250000000001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2667833</v>
      </c>
      <c r="B1608">
        <v>1</v>
      </c>
      <c r="C1608" t="s">
        <v>76</v>
      </c>
      <c r="D1608" t="s">
        <v>90</v>
      </c>
      <c r="E1608" t="s">
        <v>144</v>
      </c>
      <c r="F1608" t="s">
        <v>4758</v>
      </c>
      <c r="G1608" t="s">
        <v>146</v>
      </c>
      <c r="H1608" t="s">
        <v>46</v>
      </c>
      <c r="I1608" t="s">
        <v>129</v>
      </c>
      <c r="J1608" t="s">
        <v>130</v>
      </c>
      <c r="K1608" t="s">
        <v>131</v>
      </c>
      <c r="L1608" t="s">
        <v>4759</v>
      </c>
      <c r="M1608" t="s">
        <v>4760</v>
      </c>
      <c r="N1608">
        <v>0.52305555500000001</v>
      </c>
      <c r="O1608">
        <v>0</v>
      </c>
      <c r="P1608">
        <v>0</v>
      </c>
      <c r="Q1608">
        <v>0</v>
      </c>
      <c r="R1608">
        <v>135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70.612499999999997</v>
      </c>
      <c r="Y1608">
        <v>0</v>
      </c>
      <c r="Z1608">
        <v>0</v>
      </c>
    </row>
    <row r="1609" spans="1:26" x14ac:dyDescent="0.3">
      <c r="A1609">
        <v>2667834</v>
      </c>
      <c r="B1609">
        <v>1</v>
      </c>
      <c r="C1609" t="s">
        <v>76</v>
      </c>
      <c r="D1609" t="s">
        <v>95</v>
      </c>
      <c r="E1609" t="s">
        <v>172</v>
      </c>
      <c r="F1609" t="s">
        <v>4761</v>
      </c>
      <c r="G1609" t="s">
        <v>146</v>
      </c>
      <c r="H1609" t="s">
        <v>46</v>
      </c>
      <c r="I1609" t="s">
        <v>129</v>
      </c>
      <c r="J1609" t="s">
        <v>130</v>
      </c>
      <c r="K1609" t="s">
        <v>131</v>
      </c>
      <c r="L1609" t="s">
        <v>4762</v>
      </c>
      <c r="M1609" t="s">
        <v>4763</v>
      </c>
      <c r="N1609">
        <v>1.730277777</v>
      </c>
      <c r="O1609">
        <v>0</v>
      </c>
      <c r="P1609">
        <v>20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34.605556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2667842</v>
      </c>
      <c r="B1610">
        <v>1</v>
      </c>
      <c r="C1610" t="s">
        <v>77</v>
      </c>
      <c r="D1610" t="s">
        <v>109</v>
      </c>
      <c r="E1610" t="s">
        <v>156</v>
      </c>
      <c r="F1610" t="s">
        <v>4764</v>
      </c>
      <c r="G1610" t="s">
        <v>169</v>
      </c>
      <c r="H1610" t="s">
        <v>47</v>
      </c>
      <c r="I1610" t="s">
        <v>129</v>
      </c>
      <c r="J1610" t="s">
        <v>130</v>
      </c>
      <c r="K1610" t="s">
        <v>131</v>
      </c>
      <c r="L1610" t="s">
        <v>4765</v>
      </c>
      <c r="M1610" t="s">
        <v>4766</v>
      </c>
      <c r="N1610">
        <v>0.93888888800000003</v>
      </c>
      <c r="O1610">
        <v>6</v>
      </c>
      <c r="P1610">
        <v>0</v>
      </c>
      <c r="Q1610">
        <v>0</v>
      </c>
      <c r="R1610">
        <v>0</v>
      </c>
      <c r="S1610">
        <v>11</v>
      </c>
      <c r="T1610">
        <v>0</v>
      </c>
      <c r="U1610">
        <v>5.6333330000000004</v>
      </c>
      <c r="V1610">
        <v>0</v>
      </c>
      <c r="W1610">
        <v>0</v>
      </c>
      <c r="X1610">
        <v>0</v>
      </c>
      <c r="Y1610">
        <v>10.327778</v>
      </c>
      <c r="Z1610">
        <v>0</v>
      </c>
    </row>
    <row r="1611" spans="1:26" x14ac:dyDescent="0.3">
      <c r="A1611">
        <v>2667836</v>
      </c>
      <c r="B1611">
        <v>1</v>
      </c>
      <c r="C1611" t="s">
        <v>76</v>
      </c>
      <c r="D1611" t="s">
        <v>92</v>
      </c>
      <c r="E1611" t="s">
        <v>210</v>
      </c>
      <c r="F1611" t="s">
        <v>4767</v>
      </c>
      <c r="G1611" t="s">
        <v>290</v>
      </c>
      <c r="H1611" t="s">
        <v>46</v>
      </c>
      <c r="I1611" t="s">
        <v>129</v>
      </c>
      <c r="J1611" t="s">
        <v>130</v>
      </c>
      <c r="K1611" t="s">
        <v>131</v>
      </c>
      <c r="L1611" t="s">
        <v>4768</v>
      </c>
      <c r="M1611" t="s">
        <v>4769</v>
      </c>
      <c r="N1611">
        <v>2.9372222219999999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2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5.8744440000000004</v>
      </c>
    </row>
    <row r="1612" spans="1:26" x14ac:dyDescent="0.3">
      <c r="A1612">
        <v>2667840</v>
      </c>
      <c r="B1612">
        <v>1</v>
      </c>
      <c r="C1612" t="s">
        <v>76</v>
      </c>
      <c r="D1612" t="s">
        <v>78</v>
      </c>
      <c r="E1612" t="s">
        <v>210</v>
      </c>
      <c r="F1612" t="s">
        <v>4770</v>
      </c>
      <c r="G1612" t="s">
        <v>212</v>
      </c>
      <c r="H1612" t="s">
        <v>46</v>
      </c>
      <c r="I1612" t="s">
        <v>129</v>
      </c>
      <c r="J1612" t="s">
        <v>130</v>
      </c>
      <c r="K1612" t="s">
        <v>131</v>
      </c>
      <c r="L1612" t="s">
        <v>4771</v>
      </c>
      <c r="M1612" t="s">
        <v>4772</v>
      </c>
      <c r="N1612">
        <v>0.65527777700000001</v>
      </c>
      <c r="O1612">
        <v>0</v>
      </c>
      <c r="P1612">
        <v>11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7.208056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2667838</v>
      </c>
      <c r="B1613">
        <v>1</v>
      </c>
      <c r="C1613" t="s">
        <v>76</v>
      </c>
      <c r="D1613" t="s">
        <v>92</v>
      </c>
      <c r="E1613" t="s">
        <v>210</v>
      </c>
      <c r="F1613" t="s">
        <v>4773</v>
      </c>
      <c r="G1613" t="s">
        <v>212</v>
      </c>
      <c r="H1613" t="s">
        <v>46</v>
      </c>
      <c r="I1613" t="s">
        <v>129</v>
      </c>
      <c r="J1613" t="s">
        <v>130</v>
      </c>
      <c r="K1613" t="s">
        <v>131</v>
      </c>
      <c r="L1613" t="s">
        <v>4774</v>
      </c>
      <c r="M1613" t="s">
        <v>4775</v>
      </c>
      <c r="N1613">
        <v>1.3094444439999999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1.3094440000000001</v>
      </c>
    </row>
    <row r="1614" spans="1:26" x14ac:dyDescent="0.3">
      <c r="A1614">
        <v>2667886</v>
      </c>
      <c r="B1614">
        <v>1</v>
      </c>
      <c r="C1614" t="s">
        <v>77</v>
      </c>
      <c r="D1614" t="s">
        <v>116</v>
      </c>
      <c r="E1614" t="s">
        <v>134</v>
      </c>
      <c r="F1614" t="s">
        <v>4776</v>
      </c>
      <c r="G1614" t="s">
        <v>240</v>
      </c>
      <c r="H1614" t="s">
        <v>46</v>
      </c>
      <c r="I1614" t="s">
        <v>129</v>
      </c>
      <c r="J1614" t="s">
        <v>130</v>
      </c>
      <c r="K1614" t="s">
        <v>131</v>
      </c>
      <c r="L1614" t="s">
        <v>4777</v>
      </c>
      <c r="M1614" t="s">
        <v>4778</v>
      </c>
      <c r="N1614">
        <v>2.438055555</v>
      </c>
      <c r="O1614">
        <v>0</v>
      </c>
      <c r="P1614">
        <v>12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29.256667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2667885</v>
      </c>
      <c r="B1615">
        <v>1</v>
      </c>
      <c r="C1615" t="s">
        <v>77</v>
      </c>
      <c r="D1615" t="s">
        <v>120</v>
      </c>
      <c r="E1615" t="s">
        <v>210</v>
      </c>
      <c r="F1615" t="s">
        <v>4779</v>
      </c>
      <c r="G1615" t="s">
        <v>290</v>
      </c>
      <c r="H1615" t="s">
        <v>46</v>
      </c>
      <c r="I1615" t="s">
        <v>129</v>
      </c>
      <c r="J1615" t="s">
        <v>130</v>
      </c>
      <c r="K1615" t="s">
        <v>131</v>
      </c>
      <c r="L1615" t="s">
        <v>4780</v>
      </c>
      <c r="M1615" t="s">
        <v>4781</v>
      </c>
      <c r="N1615">
        <v>5.3213888880000004</v>
      </c>
      <c r="O1615">
        <v>0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5.3213889999999999</v>
      </c>
      <c r="Y1615">
        <v>0</v>
      </c>
      <c r="Z1615">
        <v>0</v>
      </c>
    </row>
    <row r="1616" spans="1:26" x14ac:dyDescent="0.3">
      <c r="A1616">
        <v>2667888</v>
      </c>
      <c r="B1616">
        <v>1</v>
      </c>
      <c r="C1616" t="s">
        <v>77</v>
      </c>
      <c r="D1616" t="s">
        <v>124</v>
      </c>
      <c r="E1616" t="s">
        <v>210</v>
      </c>
      <c r="F1616" t="s">
        <v>4782</v>
      </c>
      <c r="G1616" t="s">
        <v>212</v>
      </c>
      <c r="H1616" t="s">
        <v>46</v>
      </c>
      <c r="I1616" t="s">
        <v>129</v>
      </c>
      <c r="J1616" t="s">
        <v>130</v>
      </c>
      <c r="K1616" t="s">
        <v>131</v>
      </c>
      <c r="L1616" t="s">
        <v>4783</v>
      </c>
      <c r="M1616" t="s">
        <v>4784</v>
      </c>
      <c r="N1616">
        <v>1.797222222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3.5944440000000002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2667849</v>
      </c>
      <c r="B1617">
        <v>1</v>
      </c>
      <c r="C1617" t="s">
        <v>77</v>
      </c>
      <c r="D1617" t="s">
        <v>108</v>
      </c>
      <c r="E1617" t="s">
        <v>210</v>
      </c>
      <c r="F1617" t="s">
        <v>4785</v>
      </c>
      <c r="G1617" t="s">
        <v>290</v>
      </c>
      <c r="H1617" t="s">
        <v>46</v>
      </c>
      <c r="I1617" t="s">
        <v>129</v>
      </c>
      <c r="J1617" t="s">
        <v>130</v>
      </c>
      <c r="K1617" t="s">
        <v>131</v>
      </c>
      <c r="L1617" t="s">
        <v>4786</v>
      </c>
      <c r="M1617" t="s">
        <v>4787</v>
      </c>
      <c r="N1617">
        <v>3.0024999999999999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3.0024999999999999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2667855</v>
      </c>
      <c r="B1618">
        <v>1</v>
      </c>
      <c r="C1618" t="s">
        <v>76</v>
      </c>
      <c r="D1618" t="s">
        <v>79</v>
      </c>
      <c r="E1618" t="s">
        <v>210</v>
      </c>
      <c r="F1618" t="s">
        <v>4788</v>
      </c>
      <c r="G1618" t="s">
        <v>627</v>
      </c>
      <c r="H1618" t="s">
        <v>46</v>
      </c>
      <c r="I1618" t="s">
        <v>129</v>
      </c>
      <c r="J1618" t="s">
        <v>130</v>
      </c>
      <c r="K1618" t="s">
        <v>131</v>
      </c>
      <c r="L1618" t="s">
        <v>4789</v>
      </c>
      <c r="M1618" t="s">
        <v>4790</v>
      </c>
      <c r="N1618">
        <v>1.498611111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1.4986109999999999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2667852</v>
      </c>
      <c r="B1619">
        <v>1</v>
      </c>
      <c r="C1619" t="s">
        <v>76</v>
      </c>
      <c r="D1619" t="s">
        <v>80</v>
      </c>
      <c r="E1619" t="s">
        <v>126</v>
      </c>
      <c r="F1619" t="s">
        <v>4791</v>
      </c>
      <c r="G1619" t="s">
        <v>128</v>
      </c>
      <c r="H1619" t="s">
        <v>47</v>
      </c>
      <c r="I1619" t="s">
        <v>129</v>
      </c>
      <c r="J1619" t="s">
        <v>130</v>
      </c>
      <c r="K1619" t="s">
        <v>131</v>
      </c>
      <c r="L1619" t="s">
        <v>4792</v>
      </c>
      <c r="M1619" t="s">
        <v>4793</v>
      </c>
      <c r="N1619">
        <v>2.8975</v>
      </c>
      <c r="O1619">
        <v>0</v>
      </c>
      <c r="P1619">
        <v>24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69.540000000000006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2667865</v>
      </c>
      <c r="B1620">
        <v>1</v>
      </c>
      <c r="C1620" t="s">
        <v>76</v>
      </c>
      <c r="D1620" t="s">
        <v>100</v>
      </c>
      <c r="E1620" t="s">
        <v>144</v>
      </c>
      <c r="F1620" t="s">
        <v>4794</v>
      </c>
      <c r="G1620" t="s">
        <v>406</v>
      </c>
      <c r="H1620" t="s">
        <v>46</v>
      </c>
      <c r="I1620" t="s">
        <v>129</v>
      </c>
      <c r="J1620" t="s">
        <v>130</v>
      </c>
      <c r="K1620" t="s">
        <v>131</v>
      </c>
      <c r="L1620" t="s">
        <v>4795</v>
      </c>
      <c r="M1620" t="s">
        <v>4796</v>
      </c>
      <c r="N1620">
        <v>1.5319444440000001</v>
      </c>
      <c r="O1620">
        <v>0</v>
      </c>
      <c r="P1620">
        <v>21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32.170833000000002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2667872</v>
      </c>
      <c r="B1621">
        <v>1</v>
      </c>
      <c r="C1621" t="s">
        <v>76</v>
      </c>
      <c r="D1621" t="s">
        <v>89</v>
      </c>
      <c r="E1621" t="s">
        <v>325</v>
      </c>
      <c r="F1621" t="s">
        <v>4797</v>
      </c>
      <c r="G1621" t="s">
        <v>260</v>
      </c>
      <c r="H1621" t="s">
        <v>47</v>
      </c>
      <c r="I1621" t="s">
        <v>129</v>
      </c>
      <c r="J1621" t="s">
        <v>130</v>
      </c>
      <c r="K1621" t="s">
        <v>141</v>
      </c>
      <c r="L1621" t="s">
        <v>4798</v>
      </c>
      <c r="M1621" t="s">
        <v>4799</v>
      </c>
      <c r="N1621">
        <v>0.75638888800000004</v>
      </c>
      <c r="O1621">
        <v>86</v>
      </c>
      <c r="P1621">
        <v>474</v>
      </c>
      <c r="Q1621">
        <v>0</v>
      </c>
      <c r="R1621">
        <v>0</v>
      </c>
      <c r="S1621">
        <v>15</v>
      </c>
      <c r="T1621">
        <v>71</v>
      </c>
      <c r="U1621">
        <v>65.049443999999994</v>
      </c>
      <c r="V1621">
        <v>358.52833299999998</v>
      </c>
      <c r="W1621">
        <v>0</v>
      </c>
      <c r="X1621">
        <v>0</v>
      </c>
      <c r="Y1621">
        <v>11.345833000000001</v>
      </c>
      <c r="Z1621">
        <v>53.703611000000002</v>
      </c>
    </row>
    <row r="1622" spans="1:26" x14ac:dyDescent="0.3">
      <c r="A1622">
        <v>2667870</v>
      </c>
      <c r="B1622">
        <v>1</v>
      </c>
      <c r="C1622" t="s">
        <v>76</v>
      </c>
      <c r="D1622" t="s">
        <v>79</v>
      </c>
      <c r="E1622" t="s">
        <v>210</v>
      </c>
      <c r="F1622" t="s">
        <v>4800</v>
      </c>
      <c r="G1622" t="s">
        <v>290</v>
      </c>
      <c r="H1622" t="s">
        <v>46</v>
      </c>
      <c r="I1622" t="s">
        <v>129</v>
      </c>
      <c r="J1622" t="s">
        <v>130</v>
      </c>
      <c r="K1622" t="s">
        <v>131</v>
      </c>
      <c r="L1622" t="s">
        <v>4801</v>
      </c>
      <c r="M1622" t="s">
        <v>4802</v>
      </c>
      <c r="N1622">
        <v>0.75083333299999999</v>
      </c>
      <c r="O1622">
        <v>0</v>
      </c>
      <c r="P1622">
        <v>4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3.003333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2667864</v>
      </c>
      <c r="B1623">
        <v>1</v>
      </c>
      <c r="C1623" t="s">
        <v>77</v>
      </c>
      <c r="D1623" t="s">
        <v>108</v>
      </c>
      <c r="E1623" t="s">
        <v>126</v>
      </c>
      <c r="F1623" t="s">
        <v>4803</v>
      </c>
      <c r="G1623" t="s">
        <v>140</v>
      </c>
      <c r="H1623" t="s">
        <v>47</v>
      </c>
      <c r="I1623" t="s">
        <v>129</v>
      </c>
      <c r="J1623" t="s">
        <v>130</v>
      </c>
      <c r="K1623" t="s">
        <v>141</v>
      </c>
      <c r="L1623" t="s">
        <v>4804</v>
      </c>
      <c r="M1623" t="s">
        <v>4805</v>
      </c>
      <c r="N1623">
        <v>2.0633333330000001</v>
      </c>
      <c r="O1623">
        <v>0</v>
      </c>
      <c r="P1623">
        <v>721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1487.663333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2667893</v>
      </c>
      <c r="B1624">
        <v>1</v>
      </c>
      <c r="C1624" t="s">
        <v>77</v>
      </c>
      <c r="D1624" t="s">
        <v>124</v>
      </c>
      <c r="E1624" t="s">
        <v>210</v>
      </c>
      <c r="F1624" t="s">
        <v>4806</v>
      </c>
      <c r="G1624" t="s">
        <v>627</v>
      </c>
      <c r="H1624" t="s">
        <v>46</v>
      </c>
      <c r="I1624" t="s">
        <v>129</v>
      </c>
      <c r="J1624" t="s">
        <v>130</v>
      </c>
      <c r="K1624" t="s">
        <v>131</v>
      </c>
      <c r="L1624" t="s">
        <v>4807</v>
      </c>
      <c r="M1624" t="s">
        <v>4808</v>
      </c>
      <c r="N1624">
        <v>0.98944444399999998</v>
      </c>
      <c r="O1624">
        <v>0</v>
      </c>
      <c r="P1624">
        <v>4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3.9577779999999998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2667884</v>
      </c>
      <c r="B1625">
        <v>1</v>
      </c>
      <c r="C1625" t="s">
        <v>77</v>
      </c>
      <c r="D1625" t="s">
        <v>116</v>
      </c>
      <c r="E1625" t="s">
        <v>156</v>
      </c>
      <c r="F1625" t="s">
        <v>4809</v>
      </c>
      <c r="G1625" t="s">
        <v>169</v>
      </c>
      <c r="H1625" t="s">
        <v>47</v>
      </c>
      <c r="I1625" t="s">
        <v>129</v>
      </c>
      <c r="J1625" t="s">
        <v>130</v>
      </c>
      <c r="K1625" t="s">
        <v>131</v>
      </c>
      <c r="L1625" t="s">
        <v>4810</v>
      </c>
      <c r="M1625" t="s">
        <v>4811</v>
      </c>
      <c r="N1625">
        <v>1.1975</v>
      </c>
      <c r="O1625">
        <v>33</v>
      </c>
      <c r="P1625">
        <v>0</v>
      </c>
      <c r="Q1625">
        <v>0</v>
      </c>
      <c r="R1625">
        <v>0</v>
      </c>
      <c r="S1625">
        <v>22</v>
      </c>
      <c r="T1625">
        <v>243</v>
      </c>
      <c r="U1625">
        <v>39.517499999999998</v>
      </c>
      <c r="V1625">
        <v>0</v>
      </c>
      <c r="W1625">
        <v>0</v>
      </c>
      <c r="X1625">
        <v>0</v>
      </c>
      <c r="Y1625">
        <v>26.344999999999999</v>
      </c>
      <c r="Z1625">
        <v>290.99250000000001</v>
      </c>
    </row>
    <row r="1626" spans="1:26" x14ac:dyDescent="0.3">
      <c r="A1626">
        <v>2667869</v>
      </c>
      <c r="B1626">
        <v>1</v>
      </c>
      <c r="C1626" t="s">
        <v>76</v>
      </c>
      <c r="D1626" t="s">
        <v>80</v>
      </c>
      <c r="E1626" t="s">
        <v>210</v>
      </c>
      <c r="F1626" t="s">
        <v>4812</v>
      </c>
      <c r="G1626" t="s">
        <v>212</v>
      </c>
      <c r="H1626" t="s">
        <v>46</v>
      </c>
      <c r="I1626" t="s">
        <v>129</v>
      </c>
      <c r="J1626" t="s">
        <v>130</v>
      </c>
      <c r="K1626" t="s">
        <v>131</v>
      </c>
      <c r="L1626" t="s">
        <v>4813</v>
      </c>
      <c r="M1626" t="s">
        <v>4814</v>
      </c>
      <c r="N1626">
        <v>6.7236111110000003</v>
      </c>
      <c r="O1626">
        <v>0</v>
      </c>
      <c r="P1626">
        <v>11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73.959721999999999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2667876</v>
      </c>
      <c r="B1627">
        <v>1</v>
      </c>
      <c r="C1627" t="s">
        <v>76</v>
      </c>
      <c r="D1627" t="s">
        <v>93</v>
      </c>
      <c r="E1627" t="s">
        <v>210</v>
      </c>
      <c r="F1627" t="s">
        <v>4815</v>
      </c>
      <c r="G1627" t="s">
        <v>212</v>
      </c>
      <c r="H1627" t="s">
        <v>46</v>
      </c>
      <c r="I1627" t="s">
        <v>129</v>
      </c>
      <c r="J1627" t="s">
        <v>130</v>
      </c>
      <c r="K1627" t="s">
        <v>131</v>
      </c>
      <c r="L1627" t="s">
        <v>4816</v>
      </c>
      <c r="M1627" t="s">
        <v>4817</v>
      </c>
      <c r="N1627">
        <v>6.0305555550000003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6.0305559999999998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2667900</v>
      </c>
      <c r="B1628">
        <v>1</v>
      </c>
      <c r="C1628" t="s">
        <v>77</v>
      </c>
      <c r="D1628" t="s">
        <v>108</v>
      </c>
      <c r="E1628" t="s">
        <v>156</v>
      </c>
      <c r="F1628" t="s">
        <v>4818</v>
      </c>
      <c r="G1628" t="s">
        <v>260</v>
      </c>
      <c r="H1628" t="s">
        <v>47</v>
      </c>
      <c r="I1628" t="s">
        <v>129</v>
      </c>
      <c r="J1628" t="s">
        <v>130</v>
      </c>
      <c r="K1628" t="s">
        <v>141</v>
      </c>
      <c r="L1628" t="s">
        <v>4819</v>
      </c>
      <c r="M1628" t="s">
        <v>4820</v>
      </c>
      <c r="N1628">
        <v>5.795833333</v>
      </c>
      <c r="O1628">
        <v>34</v>
      </c>
      <c r="P1628">
        <v>622</v>
      </c>
      <c r="Q1628">
        <v>0</v>
      </c>
      <c r="R1628">
        <v>43</v>
      </c>
      <c r="S1628">
        <v>11</v>
      </c>
      <c r="T1628">
        <v>740</v>
      </c>
      <c r="U1628">
        <v>197.058333</v>
      </c>
      <c r="V1628">
        <v>3605.0083330000002</v>
      </c>
      <c r="W1628">
        <v>0</v>
      </c>
      <c r="X1628">
        <v>249.220833</v>
      </c>
      <c r="Y1628">
        <v>63.754167000000002</v>
      </c>
      <c r="Z1628">
        <v>4288.9166660000001</v>
      </c>
    </row>
    <row r="1629" spans="1:26" x14ac:dyDescent="0.3">
      <c r="A1629">
        <v>2667880</v>
      </c>
      <c r="B1629">
        <v>1</v>
      </c>
      <c r="C1629" t="s">
        <v>76</v>
      </c>
      <c r="D1629" t="s">
        <v>101</v>
      </c>
      <c r="E1629" t="s">
        <v>152</v>
      </c>
      <c r="F1629" t="s">
        <v>4821</v>
      </c>
      <c r="G1629" t="s">
        <v>169</v>
      </c>
      <c r="H1629" t="s">
        <v>47</v>
      </c>
      <c r="I1629" t="s">
        <v>129</v>
      </c>
      <c r="J1629" t="s">
        <v>130</v>
      </c>
      <c r="K1629" t="s">
        <v>131</v>
      </c>
      <c r="L1629" t="s">
        <v>4822</v>
      </c>
      <c r="M1629" t="s">
        <v>4823</v>
      </c>
      <c r="N1629">
        <v>9.5555555E-2</v>
      </c>
      <c r="O1629">
        <v>23</v>
      </c>
      <c r="P1629">
        <v>401</v>
      </c>
      <c r="Q1629">
        <v>0</v>
      </c>
      <c r="R1629">
        <v>0</v>
      </c>
      <c r="S1629">
        <v>0</v>
      </c>
      <c r="T1629">
        <v>0</v>
      </c>
      <c r="U1629">
        <v>2.197778</v>
      </c>
      <c r="V1629">
        <v>38.317777999999997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2667890</v>
      </c>
      <c r="B1630">
        <v>1</v>
      </c>
      <c r="C1630" t="s">
        <v>76</v>
      </c>
      <c r="D1630" t="s">
        <v>79</v>
      </c>
      <c r="E1630" t="s">
        <v>210</v>
      </c>
      <c r="F1630" t="s">
        <v>4824</v>
      </c>
      <c r="G1630" t="s">
        <v>627</v>
      </c>
      <c r="H1630" t="s">
        <v>46</v>
      </c>
      <c r="I1630" t="s">
        <v>129</v>
      </c>
      <c r="J1630" t="s">
        <v>130</v>
      </c>
      <c r="K1630" t="s">
        <v>131</v>
      </c>
      <c r="L1630" t="s">
        <v>4825</v>
      </c>
      <c r="M1630" t="s">
        <v>4826</v>
      </c>
      <c r="N1630">
        <v>1.518611111</v>
      </c>
      <c r="O1630">
        <v>0</v>
      </c>
      <c r="P1630">
        <v>37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56.188611000000002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2667889</v>
      </c>
      <c r="B1631">
        <v>1</v>
      </c>
      <c r="C1631" t="s">
        <v>76</v>
      </c>
      <c r="D1631" t="s">
        <v>85</v>
      </c>
      <c r="E1631" t="s">
        <v>210</v>
      </c>
      <c r="F1631" t="s">
        <v>4827</v>
      </c>
      <c r="G1631" t="s">
        <v>306</v>
      </c>
      <c r="H1631" t="s">
        <v>46</v>
      </c>
      <c r="I1631" t="s">
        <v>129</v>
      </c>
      <c r="J1631" t="s">
        <v>130</v>
      </c>
      <c r="K1631" t="s">
        <v>131</v>
      </c>
      <c r="L1631" t="s">
        <v>4828</v>
      </c>
      <c r="M1631" t="s">
        <v>4829</v>
      </c>
      <c r="N1631">
        <v>2.06</v>
      </c>
      <c r="O1631">
        <v>0</v>
      </c>
      <c r="P1631">
        <v>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4.12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2667892</v>
      </c>
      <c r="B1632">
        <v>1</v>
      </c>
      <c r="C1632" t="s">
        <v>76</v>
      </c>
      <c r="D1632" t="s">
        <v>78</v>
      </c>
      <c r="E1632" t="s">
        <v>126</v>
      </c>
      <c r="F1632" t="s">
        <v>4830</v>
      </c>
      <c r="G1632" t="s">
        <v>140</v>
      </c>
      <c r="H1632" t="s">
        <v>47</v>
      </c>
      <c r="I1632" t="s">
        <v>129</v>
      </c>
      <c r="J1632" t="s">
        <v>130</v>
      </c>
      <c r="K1632" t="s">
        <v>141</v>
      </c>
      <c r="L1632" t="s">
        <v>4831</v>
      </c>
      <c r="M1632" t="s">
        <v>4832</v>
      </c>
      <c r="N1632">
        <v>2.2894444439999999</v>
      </c>
      <c r="O1632">
        <v>1</v>
      </c>
      <c r="P1632">
        <v>3260</v>
      </c>
      <c r="Q1632">
        <v>0</v>
      </c>
      <c r="R1632">
        <v>0</v>
      </c>
      <c r="S1632">
        <v>0</v>
      </c>
      <c r="T1632">
        <v>0</v>
      </c>
      <c r="U1632">
        <v>2.289444</v>
      </c>
      <c r="V1632">
        <v>7463.5888869999999</v>
      </c>
      <c r="W1632">
        <v>0</v>
      </c>
      <c r="X1632">
        <v>0</v>
      </c>
      <c r="Y1632">
        <v>0</v>
      </c>
      <c r="Z1632">
        <v>0</v>
      </c>
    </row>
    <row r="1633" spans="1:26" x14ac:dyDescent="0.3">
      <c r="A1633">
        <v>2667897</v>
      </c>
      <c r="B1633">
        <v>1</v>
      </c>
      <c r="C1633" t="s">
        <v>77</v>
      </c>
      <c r="D1633" t="s">
        <v>116</v>
      </c>
      <c r="E1633" t="s">
        <v>156</v>
      </c>
      <c r="F1633" t="s">
        <v>2688</v>
      </c>
      <c r="G1633" t="s">
        <v>169</v>
      </c>
      <c r="H1633" t="s">
        <v>47</v>
      </c>
      <c r="I1633" t="s">
        <v>247</v>
      </c>
      <c r="J1633" t="s">
        <v>130</v>
      </c>
      <c r="K1633" t="s">
        <v>131</v>
      </c>
      <c r="L1633" t="s">
        <v>4833</v>
      </c>
      <c r="M1633" t="s">
        <v>4834</v>
      </c>
      <c r="N1633">
        <v>7.4999999999999997E-3</v>
      </c>
      <c r="O1633">
        <v>67</v>
      </c>
      <c r="P1633">
        <v>809</v>
      </c>
      <c r="Q1633">
        <v>0</v>
      </c>
      <c r="R1633">
        <v>0</v>
      </c>
      <c r="S1633">
        <v>0</v>
      </c>
      <c r="T1633">
        <v>57</v>
      </c>
      <c r="U1633">
        <v>0.50249999999999995</v>
      </c>
      <c r="V1633">
        <v>6.0674999999999999</v>
      </c>
      <c r="W1633">
        <v>0</v>
      </c>
      <c r="X1633">
        <v>0</v>
      </c>
      <c r="Y1633">
        <v>0</v>
      </c>
      <c r="Z1633">
        <v>0.42749999999999999</v>
      </c>
    </row>
    <row r="1634" spans="1:26" x14ac:dyDescent="0.3">
      <c r="A1634">
        <v>2667919</v>
      </c>
      <c r="B1634">
        <v>1</v>
      </c>
      <c r="C1634" t="s">
        <v>77</v>
      </c>
      <c r="D1634" t="s">
        <v>108</v>
      </c>
      <c r="E1634" t="s">
        <v>126</v>
      </c>
      <c r="F1634" t="s">
        <v>4835</v>
      </c>
      <c r="G1634" t="s">
        <v>158</v>
      </c>
      <c r="H1634" t="s">
        <v>47</v>
      </c>
      <c r="I1634" t="s">
        <v>129</v>
      </c>
      <c r="J1634" t="s">
        <v>130</v>
      </c>
      <c r="K1634" t="s">
        <v>131</v>
      </c>
      <c r="L1634" t="s">
        <v>4836</v>
      </c>
      <c r="M1634" t="s">
        <v>4837</v>
      </c>
      <c r="N1634">
        <v>7.3622222219999998</v>
      </c>
      <c r="O1634">
        <v>49</v>
      </c>
      <c r="P1634">
        <v>162</v>
      </c>
      <c r="Q1634">
        <v>0</v>
      </c>
      <c r="R1634">
        <v>0</v>
      </c>
      <c r="S1634">
        <v>0</v>
      </c>
      <c r="T1634">
        <v>0</v>
      </c>
      <c r="U1634">
        <v>360.74888900000002</v>
      </c>
      <c r="V1634">
        <v>1192.68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2667912</v>
      </c>
      <c r="B1635">
        <v>1</v>
      </c>
      <c r="C1635" t="s">
        <v>77</v>
      </c>
      <c r="D1635" t="s">
        <v>109</v>
      </c>
      <c r="E1635" t="s">
        <v>210</v>
      </c>
      <c r="F1635" t="s">
        <v>4838</v>
      </c>
      <c r="G1635" t="s">
        <v>290</v>
      </c>
      <c r="H1635" t="s">
        <v>46</v>
      </c>
      <c r="I1635" t="s">
        <v>129</v>
      </c>
      <c r="J1635" t="s">
        <v>130</v>
      </c>
      <c r="K1635" t="s">
        <v>131</v>
      </c>
      <c r="L1635" t="s">
        <v>4839</v>
      </c>
      <c r="M1635" t="s">
        <v>4840</v>
      </c>
      <c r="N1635">
        <v>0.91416666599999996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0.91416699999999995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2667904</v>
      </c>
      <c r="B1636">
        <v>1</v>
      </c>
      <c r="C1636" t="s">
        <v>76</v>
      </c>
      <c r="D1636" t="s">
        <v>80</v>
      </c>
      <c r="E1636" t="s">
        <v>126</v>
      </c>
      <c r="F1636" t="s">
        <v>4841</v>
      </c>
      <c r="G1636" t="s">
        <v>306</v>
      </c>
      <c r="H1636" t="s">
        <v>47</v>
      </c>
      <c r="I1636" t="s">
        <v>129</v>
      </c>
      <c r="J1636" t="s">
        <v>15</v>
      </c>
      <c r="K1636" t="s">
        <v>131</v>
      </c>
      <c r="L1636" t="s">
        <v>4842</v>
      </c>
      <c r="M1636" t="s">
        <v>4843</v>
      </c>
      <c r="N1636">
        <v>1.064444444</v>
      </c>
      <c r="O1636">
        <v>1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1.0644439999999999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2667906</v>
      </c>
      <c r="B1637">
        <v>1</v>
      </c>
      <c r="C1637" t="s">
        <v>76</v>
      </c>
      <c r="D1637" t="s">
        <v>102</v>
      </c>
      <c r="E1637" t="s">
        <v>126</v>
      </c>
      <c r="F1637" t="s">
        <v>4844</v>
      </c>
      <c r="G1637" t="s">
        <v>3221</v>
      </c>
      <c r="H1637" t="s">
        <v>47</v>
      </c>
      <c r="I1637" t="s">
        <v>129</v>
      </c>
      <c r="J1637" t="s">
        <v>130</v>
      </c>
      <c r="K1637" t="s">
        <v>131</v>
      </c>
      <c r="L1637" t="s">
        <v>4845</v>
      </c>
      <c r="M1637" t="s">
        <v>4846</v>
      </c>
      <c r="N1637">
        <v>0.87694444400000005</v>
      </c>
      <c r="O1637">
        <v>0</v>
      </c>
      <c r="P1637">
        <v>50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43.847222000000002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2667720</v>
      </c>
      <c r="B1638">
        <v>2</v>
      </c>
      <c r="C1638" t="s">
        <v>76</v>
      </c>
      <c r="D1638" t="s">
        <v>90</v>
      </c>
      <c r="E1638" t="s">
        <v>144</v>
      </c>
      <c r="F1638" t="s">
        <v>4847</v>
      </c>
      <c r="G1638" t="s">
        <v>212</v>
      </c>
      <c r="H1638" t="s">
        <v>46</v>
      </c>
      <c r="I1638" t="s">
        <v>129</v>
      </c>
      <c r="J1638" t="s">
        <v>130</v>
      </c>
      <c r="K1638" t="s">
        <v>131</v>
      </c>
      <c r="L1638" t="s">
        <v>4648</v>
      </c>
      <c r="M1638" t="s">
        <v>4848</v>
      </c>
      <c r="N1638">
        <v>0.84611111100000003</v>
      </c>
      <c r="O1638">
        <v>0</v>
      </c>
      <c r="P1638">
        <v>106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89.687777999999994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2667918</v>
      </c>
      <c r="B1639">
        <v>1</v>
      </c>
      <c r="C1639" t="s">
        <v>76</v>
      </c>
      <c r="D1639" t="s">
        <v>92</v>
      </c>
      <c r="E1639" t="s">
        <v>210</v>
      </c>
      <c r="F1639" t="s">
        <v>4849</v>
      </c>
      <c r="G1639" t="s">
        <v>212</v>
      </c>
      <c r="H1639" t="s">
        <v>46</v>
      </c>
      <c r="I1639" t="s">
        <v>129</v>
      </c>
      <c r="J1639" t="s">
        <v>130</v>
      </c>
      <c r="K1639" t="s">
        <v>131</v>
      </c>
      <c r="L1639" t="s">
        <v>4850</v>
      </c>
      <c r="M1639" t="s">
        <v>4851</v>
      </c>
      <c r="N1639">
        <v>1.711944444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1.7119439999999999</v>
      </c>
    </row>
    <row r="1640" spans="1:26" x14ac:dyDescent="0.3">
      <c r="A1640">
        <v>2667920</v>
      </c>
      <c r="B1640">
        <v>1</v>
      </c>
      <c r="C1640" t="s">
        <v>76</v>
      </c>
      <c r="D1640" t="s">
        <v>84</v>
      </c>
      <c r="E1640" t="s">
        <v>172</v>
      </c>
      <c r="F1640" t="s">
        <v>4852</v>
      </c>
      <c r="G1640" t="s">
        <v>136</v>
      </c>
      <c r="H1640" t="s">
        <v>46</v>
      </c>
      <c r="I1640" t="s">
        <v>129</v>
      </c>
      <c r="J1640" t="s">
        <v>130</v>
      </c>
      <c r="K1640" t="s">
        <v>131</v>
      </c>
      <c r="L1640" t="s">
        <v>4853</v>
      </c>
      <c r="M1640" t="s">
        <v>4854</v>
      </c>
      <c r="N1640">
        <v>7.7661111109999998</v>
      </c>
      <c r="O1640">
        <v>0</v>
      </c>
      <c r="P1640">
        <v>40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310.64444400000002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2667922</v>
      </c>
      <c r="B1641">
        <v>1</v>
      </c>
      <c r="C1641" t="s">
        <v>76</v>
      </c>
      <c r="D1641" t="s">
        <v>106</v>
      </c>
      <c r="E1641" t="s">
        <v>210</v>
      </c>
      <c r="F1641" t="s">
        <v>4855</v>
      </c>
      <c r="G1641" t="s">
        <v>290</v>
      </c>
      <c r="H1641" t="s">
        <v>46</v>
      </c>
      <c r="I1641" t="s">
        <v>129</v>
      </c>
      <c r="J1641" t="s">
        <v>130</v>
      </c>
      <c r="K1641" t="s">
        <v>131</v>
      </c>
      <c r="L1641" t="s">
        <v>4856</v>
      </c>
      <c r="M1641" t="s">
        <v>4857</v>
      </c>
      <c r="N1641">
        <v>1.5097222219999999</v>
      </c>
      <c r="O1641">
        <v>0</v>
      </c>
      <c r="P1641">
        <v>5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7.5486110000000002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2667931</v>
      </c>
      <c r="B1642">
        <v>1</v>
      </c>
      <c r="C1642" t="s">
        <v>76</v>
      </c>
      <c r="D1642" t="s">
        <v>89</v>
      </c>
      <c r="E1642" t="s">
        <v>152</v>
      </c>
      <c r="F1642" t="s">
        <v>4858</v>
      </c>
      <c r="G1642" t="s">
        <v>140</v>
      </c>
      <c r="H1642" t="s">
        <v>47</v>
      </c>
      <c r="I1642" t="s">
        <v>129</v>
      </c>
      <c r="J1642" t="s">
        <v>130</v>
      </c>
      <c r="K1642" t="s">
        <v>141</v>
      </c>
      <c r="L1642" t="s">
        <v>4859</v>
      </c>
      <c r="M1642" t="s">
        <v>4860</v>
      </c>
      <c r="N1642">
        <v>0.52111111099999996</v>
      </c>
      <c r="O1642">
        <v>4</v>
      </c>
      <c r="P1642">
        <v>565</v>
      </c>
      <c r="Q1642">
        <v>24</v>
      </c>
      <c r="R1642">
        <v>790</v>
      </c>
      <c r="S1642">
        <v>80</v>
      </c>
      <c r="T1642">
        <v>1479</v>
      </c>
      <c r="U1642">
        <v>2.084444</v>
      </c>
      <c r="V1642">
        <v>294.42777799999999</v>
      </c>
      <c r="W1642">
        <v>12.506667</v>
      </c>
      <c r="X1642">
        <v>411.67777799999999</v>
      </c>
      <c r="Y1642">
        <v>41.688889000000003</v>
      </c>
      <c r="Z1642">
        <v>770.72333300000003</v>
      </c>
    </row>
    <row r="1643" spans="1:26" x14ac:dyDescent="0.3">
      <c r="A1643">
        <v>2667934</v>
      </c>
      <c r="B1643">
        <v>1</v>
      </c>
      <c r="C1643" t="s">
        <v>76</v>
      </c>
      <c r="D1643" t="s">
        <v>90</v>
      </c>
      <c r="E1643" t="s">
        <v>144</v>
      </c>
      <c r="F1643" t="s">
        <v>4861</v>
      </c>
      <c r="G1643" t="s">
        <v>406</v>
      </c>
      <c r="H1643" t="s">
        <v>46</v>
      </c>
      <c r="I1643" t="s">
        <v>129</v>
      </c>
      <c r="J1643" t="s">
        <v>130</v>
      </c>
      <c r="K1643" t="s">
        <v>131</v>
      </c>
      <c r="L1643" t="s">
        <v>4862</v>
      </c>
      <c r="M1643" t="s">
        <v>4863</v>
      </c>
      <c r="N1643">
        <v>1.393611111</v>
      </c>
      <c r="O1643">
        <v>0</v>
      </c>
      <c r="P1643">
        <v>16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22.297778000000001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2667935</v>
      </c>
      <c r="B1644">
        <v>1</v>
      </c>
      <c r="C1644" t="s">
        <v>76</v>
      </c>
      <c r="D1644" t="s">
        <v>89</v>
      </c>
      <c r="E1644" t="s">
        <v>152</v>
      </c>
      <c r="F1644" t="s">
        <v>4864</v>
      </c>
      <c r="G1644" t="s">
        <v>140</v>
      </c>
      <c r="H1644" t="s">
        <v>47</v>
      </c>
      <c r="I1644" t="s">
        <v>129</v>
      </c>
      <c r="J1644" t="s">
        <v>130</v>
      </c>
      <c r="K1644" t="s">
        <v>141</v>
      </c>
      <c r="L1644" t="s">
        <v>4865</v>
      </c>
      <c r="M1644" t="s">
        <v>4866</v>
      </c>
      <c r="N1644">
        <v>0.6825</v>
      </c>
      <c r="O1644">
        <v>0</v>
      </c>
      <c r="P1644">
        <v>0</v>
      </c>
      <c r="Q1644">
        <v>0</v>
      </c>
      <c r="R1644">
        <v>3</v>
      </c>
      <c r="S1644">
        <v>11</v>
      </c>
      <c r="T1644">
        <v>1453</v>
      </c>
      <c r="U1644">
        <v>0</v>
      </c>
      <c r="V1644">
        <v>0</v>
      </c>
      <c r="W1644">
        <v>0</v>
      </c>
      <c r="X1644">
        <v>2.0474999999999999</v>
      </c>
      <c r="Y1644">
        <v>7.5075000000000003</v>
      </c>
      <c r="Z1644">
        <v>991.67250000000001</v>
      </c>
    </row>
    <row r="1645" spans="1:26" x14ac:dyDescent="0.3">
      <c r="A1645">
        <v>2667941</v>
      </c>
      <c r="B1645">
        <v>1</v>
      </c>
      <c r="C1645" t="s">
        <v>77</v>
      </c>
      <c r="D1645" t="s">
        <v>118</v>
      </c>
      <c r="E1645" t="s">
        <v>152</v>
      </c>
      <c r="F1645" t="s">
        <v>4867</v>
      </c>
      <c r="G1645" t="s">
        <v>169</v>
      </c>
      <c r="H1645" t="s">
        <v>47</v>
      </c>
      <c r="I1645" t="s">
        <v>129</v>
      </c>
      <c r="J1645" t="s">
        <v>130</v>
      </c>
      <c r="K1645" t="s">
        <v>131</v>
      </c>
      <c r="L1645" t="s">
        <v>4868</v>
      </c>
      <c r="M1645" t="s">
        <v>4869</v>
      </c>
      <c r="N1645">
        <v>0.63270000000000004</v>
      </c>
      <c r="O1645">
        <v>41</v>
      </c>
      <c r="P1645">
        <v>410</v>
      </c>
      <c r="Q1645">
        <v>156</v>
      </c>
      <c r="R1645">
        <v>430</v>
      </c>
      <c r="S1645">
        <v>33</v>
      </c>
      <c r="T1645">
        <v>52</v>
      </c>
      <c r="U1645">
        <v>25.9407</v>
      </c>
      <c r="V1645">
        <v>259.40699999999998</v>
      </c>
      <c r="W1645">
        <v>98.7012</v>
      </c>
      <c r="X1645">
        <v>272.06099999999998</v>
      </c>
      <c r="Y1645">
        <v>20.879100000000001</v>
      </c>
      <c r="Z1645">
        <v>32.900399999999998</v>
      </c>
    </row>
    <row r="1646" spans="1:26" x14ac:dyDescent="0.3">
      <c r="A1646">
        <v>2667952</v>
      </c>
      <c r="B1646">
        <v>1</v>
      </c>
      <c r="C1646" t="s">
        <v>76</v>
      </c>
      <c r="D1646" t="s">
        <v>106</v>
      </c>
      <c r="E1646" t="s">
        <v>210</v>
      </c>
      <c r="F1646" t="s">
        <v>4870</v>
      </c>
      <c r="G1646" t="s">
        <v>290</v>
      </c>
      <c r="H1646" t="s">
        <v>46</v>
      </c>
      <c r="I1646" t="s">
        <v>129</v>
      </c>
      <c r="J1646" t="s">
        <v>130</v>
      </c>
      <c r="K1646" t="s">
        <v>131</v>
      </c>
      <c r="L1646" t="s">
        <v>4871</v>
      </c>
      <c r="M1646" t="s">
        <v>4872</v>
      </c>
      <c r="N1646">
        <v>2.3991666660000002</v>
      </c>
      <c r="O1646">
        <v>0</v>
      </c>
      <c r="P1646">
        <v>3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7.1974999999999998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2667950</v>
      </c>
      <c r="B1647">
        <v>1</v>
      </c>
      <c r="C1647" t="s">
        <v>76</v>
      </c>
      <c r="D1647" t="s">
        <v>94</v>
      </c>
      <c r="E1647" t="s">
        <v>210</v>
      </c>
      <c r="F1647" t="s">
        <v>4873</v>
      </c>
      <c r="G1647" t="s">
        <v>290</v>
      </c>
      <c r="H1647" t="s">
        <v>46</v>
      </c>
      <c r="I1647" t="s">
        <v>129</v>
      </c>
      <c r="J1647" t="s">
        <v>130</v>
      </c>
      <c r="K1647" t="s">
        <v>131</v>
      </c>
      <c r="L1647" t="s">
        <v>4874</v>
      </c>
      <c r="M1647" t="s">
        <v>4875</v>
      </c>
      <c r="N1647">
        <v>3.2288888880000002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3.2288890000000001</v>
      </c>
      <c r="Y1647">
        <v>0</v>
      </c>
      <c r="Z1647">
        <v>0</v>
      </c>
    </row>
    <row r="1648" spans="1:26" x14ac:dyDescent="0.3">
      <c r="A1648">
        <v>2667954</v>
      </c>
      <c r="B1648">
        <v>1</v>
      </c>
      <c r="C1648" t="s">
        <v>76</v>
      </c>
      <c r="D1648" t="s">
        <v>97</v>
      </c>
      <c r="E1648" t="s">
        <v>144</v>
      </c>
      <c r="F1648" t="s">
        <v>4876</v>
      </c>
      <c r="G1648" t="s">
        <v>146</v>
      </c>
      <c r="H1648" t="s">
        <v>46</v>
      </c>
      <c r="I1648" t="s">
        <v>129</v>
      </c>
      <c r="J1648" t="s">
        <v>130</v>
      </c>
      <c r="K1648" t="s">
        <v>131</v>
      </c>
      <c r="L1648" t="s">
        <v>4877</v>
      </c>
      <c r="M1648" t="s">
        <v>4878</v>
      </c>
      <c r="N1648">
        <v>0.60805555499999997</v>
      </c>
      <c r="O1648">
        <v>0</v>
      </c>
      <c r="P1648">
        <v>149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90.600278000000003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2667956</v>
      </c>
      <c r="B1649">
        <v>1</v>
      </c>
      <c r="C1649" t="s">
        <v>76</v>
      </c>
      <c r="D1649" t="s">
        <v>100</v>
      </c>
      <c r="E1649" t="s">
        <v>210</v>
      </c>
      <c r="F1649" t="s">
        <v>4879</v>
      </c>
      <c r="G1649" t="s">
        <v>290</v>
      </c>
      <c r="H1649" t="s">
        <v>46</v>
      </c>
      <c r="I1649" t="s">
        <v>129</v>
      </c>
      <c r="J1649" t="s">
        <v>130</v>
      </c>
      <c r="K1649" t="s">
        <v>131</v>
      </c>
      <c r="L1649" t="s">
        <v>4880</v>
      </c>
      <c r="M1649" t="s">
        <v>4881</v>
      </c>
      <c r="N1649">
        <v>2.8105555550000001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2.8105560000000001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2667957</v>
      </c>
      <c r="B1650">
        <v>1</v>
      </c>
      <c r="C1650" t="s">
        <v>77</v>
      </c>
      <c r="D1650" t="s">
        <v>112</v>
      </c>
      <c r="E1650" t="s">
        <v>152</v>
      </c>
      <c r="F1650" t="s">
        <v>4882</v>
      </c>
      <c r="G1650" t="s">
        <v>169</v>
      </c>
      <c r="H1650" t="s">
        <v>47</v>
      </c>
      <c r="I1650" t="s">
        <v>129</v>
      </c>
      <c r="J1650" t="s">
        <v>130</v>
      </c>
      <c r="K1650" t="s">
        <v>131</v>
      </c>
      <c r="L1650" t="s">
        <v>4883</v>
      </c>
      <c r="M1650" t="s">
        <v>4884</v>
      </c>
      <c r="N1650">
        <v>0.16055555499999999</v>
      </c>
      <c r="O1650">
        <v>11</v>
      </c>
      <c r="P1650">
        <v>0</v>
      </c>
      <c r="Q1650">
        <v>424</v>
      </c>
      <c r="R1650">
        <v>110</v>
      </c>
      <c r="S1650">
        <v>194</v>
      </c>
      <c r="T1650">
        <v>5499</v>
      </c>
      <c r="U1650">
        <v>1.766111</v>
      </c>
      <c r="V1650">
        <v>0</v>
      </c>
      <c r="W1650">
        <v>68.075554999999994</v>
      </c>
      <c r="X1650">
        <v>17.661110999999998</v>
      </c>
      <c r="Y1650">
        <v>31.147777999999999</v>
      </c>
      <c r="Z1650">
        <v>882.89499699999999</v>
      </c>
    </row>
    <row r="1651" spans="1:26" x14ac:dyDescent="0.3">
      <c r="A1651">
        <v>2667962</v>
      </c>
      <c r="B1651">
        <v>1</v>
      </c>
      <c r="C1651" t="s">
        <v>76</v>
      </c>
      <c r="D1651" t="s">
        <v>93</v>
      </c>
      <c r="E1651" t="s">
        <v>210</v>
      </c>
      <c r="F1651" t="s">
        <v>4885</v>
      </c>
      <c r="G1651" t="s">
        <v>212</v>
      </c>
      <c r="H1651" t="s">
        <v>46</v>
      </c>
      <c r="I1651" t="s">
        <v>129</v>
      </c>
      <c r="J1651" t="s">
        <v>130</v>
      </c>
      <c r="K1651" t="s">
        <v>131</v>
      </c>
      <c r="L1651" t="s">
        <v>4886</v>
      </c>
      <c r="M1651" t="s">
        <v>4887</v>
      </c>
      <c r="N1651">
        <v>3.588055555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3.5880559999999999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2667980</v>
      </c>
      <c r="B1652">
        <v>1</v>
      </c>
      <c r="C1652" t="s">
        <v>76</v>
      </c>
      <c r="D1652" t="s">
        <v>79</v>
      </c>
      <c r="E1652" t="s">
        <v>210</v>
      </c>
      <c r="F1652" t="s">
        <v>4788</v>
      </c>
      <c r="G1652" t="s">
        <v>212</v>
      </c>
      <c r="H1652" t="s">
        <v>46</v>
      </c>
      <c r="I1652" t="s">
        <v>129</v>
      </c>
      <c r="J1652" t="s">
        <v>130</v>
      </c>
      <c r="K1652" t="s">
        <v>131</v>
      </c>
      <c r="L1652" t="s">
        <v>4888</v>
      </c>
      <c r="M1652" t="s">
        <v>4889</v>
      </c>
      <c r="N1652">
        <v>7.7516666660000002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7.7516670000000003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2667995</v>
      </c>
      <c r="B1653">
        <v>1</v>
      </c>
      <c r="C1653" t="s">
        <v>77</v>
      </c>
      <c r="D1653" t="s">
        <v>118</v>
      </c>
      <c r="E1653" t="s">
        <v>144</v>
      </c>
      <c r="F1653" t="s">
        <v>4890</v>
      </c>
      <c r="G1653" t="s">
        <v>406</v>
      </c>
      <c r="H1653" t="s">
        <v>46</v>
      </c>
      <c r="I1653" t="s">
        <v>129</v>
      </c>
      <c r="J1653" t="s">
        <v>130</v>
      </c>
      <c r="K1653" t="s">
        <v>131</v>
      </c>
      <c r="L1653" t="s">
        <v>4891</v>
      </c>
      <c r="M1653" t="s">
        <v>4892</v>
      </c>
      <c r="N1653">
        <v>2.2877777770000001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7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16.014444000000001</v>
      </c>
    </row>
    <row r="1654" spans="1:26" x14ac:dyDescent="0.3">
      <c r="A1654">
        <v>2667988</v>
      </c>
      <c r="B1654">
        <v>1</v>
      </c>
      <c r="C1654" t="s">
        <v>76</v>
      </c>
      <c r="D1654" t="s">
        <v>78</v>
      </c>
      <c r="E1654" t="s">
        <v>325</v>
      </c>
      <c r="F1654" t="s">
        <v>4893</v>
      </c>
      <c r="G1654" t="s">
        <v>306</v>
      </c>
      <c r="H1654" t="s">
        <v>47</v>
      </c>
      <c r="I1654" t="s">
        <v>129</v>
      </c>
      <c r="J1654" t="s">
        <v>15</v>
      </c>
      <c r="K1654" t="s">
        <v>131</v>
      </c>
      <c r="L1654" t="s">
        <v>4894</v>
      </c>
      <c r="M1654" t="s">
        <v>4895</v>
      </c>
      <c r="N1654">
        <v>1.413333333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1.413333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2667989</v>
      </c>
      <c r="B1655">
        <v>1</v>
      </c>
      <c r="C1655" t="s">
        <v>76</v>
      </c>
      <c r="D1655" t="s">
        <v>81</v>
      </c>
      <c r="E1655" t="s">
        <v>134</v>
      </c>
      <c r="F1655" t="s">
        <v>4896</v>
      </c>
      <c r="G1655" t="s">
        <v>146</v>
      </c>
      <c r="H1655" t="s">
        <v>46</v>
      </c>
      <c r="I1655" t="s">
        <v>129</v>
      </c>
      <c r="J1655" t="s">
        <v>130</v>
      </c>
      <c r="K1655" t="s">
        <v>131</v>
      </c>
      <c r="L1655" t="s">
        <v>4897</v>
      </c>
      <c r="M1655" t="s">
        <v>4898</v>
      </c>
      <c r="N1655">
        <v>0.55972222199999999</v>
      </c>
      <c r="O1655">
        <v>0</v>
      </c>
      <c r="P1655">
        <v>661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369.97638899999998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2668005</v>
      </c>
      <c r="B1656">
        <v>1</v>
      </c>
      <c r="C1656" t="s">
        <v>76</v>
      </c>
      <c r="D1656" t="s">
        <v>85</v>
      </c>
      <c r="E1656" t="s">
        <v>210</v>
      </c>
      <c r="F1656" t="s">
        <v>4899</v>
      </c>
      <c r="G1656" t="s">
        <v>627</v>
      </c>
      <c r="H1656" t="s">
        <v>46</v>
      </c>
      <c r="I1656" t="s">
        <v>129</v>
      </c>
      <c r="J1656" t="s">
        <v>130</v>
      </c>
      <c r="K1656" t="s">
        <v>131</v>
      </c>
      <c r="L1656" t="s">
        <v>4900</v>
      </c>
      <c r="M1656" t="s">
        <v>4901</v>
      </c>
      <c r="N1656">
        <v>1.7041666660000001</v>
      </c>
      <c r="O1656">
        <v>0</v>
      </c>
      <c r="P1656">
        <v>15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25.5625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2668008</v>
      </c>
      <c r="B1657">
        <v>1</v>
      </c>
      <c r="C1657" t="s">
        <v>76</v>
      </c>
      <c r="D1657" t="s">
        <v>103</v>
      </c>
      <c r="E1657" t="s">
        <v>134</v>
      </c>
      <c r="F1657" t="s">
        <v>4902</v>
      </c>
      <c r="G1657" t="s">
        <v>146</v>
      </c>
      <c r="H1657" t="s">
        <v>46</v>
      </c>
      <c r="I1657" t="s">
        <v>129</v>
      </c>
      <c r="J1657" t="s">
        <v>130</v>
      </c>
      <c r="K1657" t="s">
        <v>131</v>
      </c>
      <c r="L1657" t="s">
        <v>4903</v>
      </c>
      <c r="M1657" t="s">
        <v>4904</v>
      </c>
      <c r="N1657">
        <v>0.55277777699999997</v>
      </c>
      <c r="O1657">
        <v>0</v>
      </c>
      <c r="P1657">
        <v>0</v>
      </c>
      <c r="Q1657">
        <v>0</v>
      </c>
      <c r="R1657">
        <v>91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50.302778000000004</v>
      </c>
      <c r="Y1657">
        <v>0</v>
      </c>
      <c r="Z1657">
        <v>0</v>
      </c>
    </row>
    <row r="1658" spans="1:26" x14ac:dyDescent="0.3">
      <c r="A1658">
        <v>2668016</v>
      </c>
      <c r="B1658">
        <v>1</v>
      </c>
      <c r="C1658" t="s">
        <v>76</v>
      </c>
      <c r="D1658" t="s">
        <v>93</v>
      </c>
      <c r="E1658" t="s">
        <v>210</v>
      </c>
      <c r="F1658" t="s">
        <v>4905</v>
      </c>
      <c r="G1658" t="s">
        <v>627</v>
      </c>
      <c r="H1658" t="s">
        <v>46</v>
      </c>
      <c r="I1658" t="s">
        <v>129</v>
      </c>
      <c r="J1658" t="s">
        <v>130</v>
      </c>
      <c r="K1658" t="s">
        <v>131</v>
      </c>
      <c r="L1658" t="s">
        <v>4906</v>
      </c>
      <c r="M1658" t="s">
        <v>4907</v>
      </c>
      <c r="N1658">
        <v>5.0305555550000003</v>
      </c>
      <c r="O1658">
        <v>0</v>
      </c>
      <c r="P1658">
        <v>2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10.061111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2668026</v>
      </c>
      <c r="B1659">
        <v>1</v>
      </c>
      <c r="C1659" t="s">
        <v>76</v>
      </c>
      <c r="D1659" t="s">
        <v>80</v>
      </c>
      <c r="E1659" t="s">
        <v>144</v>
      </c>
      <c r="F1659" t="s">
        <v>4908</v>
      </c>
      <c r="G1659" t="s">
        <v>2171</v>
      </c>
      <c r="H1659" t="s">
        <v>46</v>
      </c>
      <c r="I1659" t="s">
        <v>129</v>
      </c>
      <c r="J1659" t="s">
        <v>15</v>
      </c>
      <c r="K1659" t="s">
        <v>131</v>
      </c>
      <c r="L1659" t="s">
        <v>4909</v>
      </c>
      <c r="M1659" t="s">
        <v>4910</v>
      </c>
      <c r="N1659">
        <v>3.5955555549999998</v>
      </c>
      <c r="O1659">
        <v>0</v>
      </c>
      <c r="P1659">
        <v>255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916.86666700000001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2668023</v>
      </c>
      <c r="B1660">
        <v>1</v>
      </c>
      <c r="C1660" t="s">
        <v>76</v>
      </c>
      <c r="D1660" t="s">
        <v>106</v>
      </c>
      <c r="E1660" t="s">
        <v>134</v>
      </c>
      <c r="F1660" t="s">
        <v>4911</v>
      </c>
      <c r="G1660" t="s">
        <v>260</v>
      </c>
      <c r="H1660" t="s">
        <v>46</v>
      </c>
      <c r="I1660" t="s">
        <v>129</v>
      </c>
      <c r="J1660" t="s">
        <v>130</v>
      </c>
      <c r="K1660" t="s">
        <v>141</v>
      </c>
      <c r="L1660" t="s">
        <v>4912</v>
      </c>
      <c r="M1660" t="s">
        <v>4913</v>
      </c>
      <c r="N1660">
        <v>2.2752777769999999</v>
      </c>
      <c r="O1660">
        <v>0</v>
      </c>
      <c r="P1660">
        <v>470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1069.380555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2668030</v>
      </c>
      <c r="B1661">
        <v>1</v>
      </c>
      <c r="C1661" t="s">
        <v>77</v>
      </c>
      <c r="D1661" t="s">
        <v>114</v>
      </c>
      <c r="E1661" t="s">
        <v>144</v>
      </c>
      <c r="F1661" t="s">
        <v>4914</v>
      </c>
      <c r="G1661" t="s">
        <v>136</v>
      </c>
      <c r="H1661" t="s">
        <v>46</v>
      </c>
      <c r="I1661" t="s">
        <v>129</v>
      </c>
      <c r="J1661" t="s">
        <v>130</v>
      </c>
      <c r="K1661" t="s">
        <v>131</v>
      </c>
      <c r="L1661" t="s">
        <v>4915</v>
      </c>
      <c r="M1661" t="s">
        <v>4916</v>
      </c>
      <c r="N1661">
        <v>8.8088888880000003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30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264.26666699999998</v>
      </c>
    </row>
    <row r="1662" spans="1:26" x14ac:dyDescent="0.3">
      <c r="A1662">
        <v>2668035</v>
      </c>
      <c r="B1662">
        <v>1</v>
      </c>
      <c r="C1662" t="s">
        <v>76</v>
      </c>
      <c r="D1662" t="s">
        <v>83</v>
      </c>
      <c r="E1662" t="s">
        <v>210</v>
      </c>
      <c r="F1662" t="s">
        <v>4917</v>
      </c>
      <c r="G1662" t="s">
        <v>290</v>
      </c>
      <c r="H1662" t="s">
        <v>46</v>
      </c>
      <c r="I1662" t="s">
        <v>129</v>
      </c>
      <c r="J1662" t="s">
        <v>130</v>
      </c>
      <c r="K1662" t="s">
        <v>131</v>
      </c>
      <c r="L1662" t="s">
        <v>4918</v>
      </c>
      <c r="M1662" t="s">
        <v>4919</v>
      </c>
      <c r="N1662">
        <v>5.6375000000000002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5.6375000000000002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2667852</v>
      </c>
      <c r="B1663">
        <v>2</v>
      </c>
      <c r="C1663" t="s">
        <v>76</v>
      </c>
      <c r="D1663" t="s">
        <v>80</v>
      </c>
      <c r="E1663" t="s">
        <v>156</v>
      </c>
      <c r="F1663" t="s">
        <v>4920</v>
      </c>
      <c r="G1663" t="s">
        <v>128</v>
      </c>
      <c r="H1663" t="s">
        <v>47</v>
      </c>
      <c r="I1663" t="s">
        <v>129</v>
      </c>
      <c r="J1663" t="s">
        <v>130</v>
      </c>
      <c r="K1663" t="s">
        <v>131</v>
      </c>
      <c r="L1663" t="s">
        <v>4793</v>
      </c>
      <c r="M1663" t="s">
        <v>4921</v>
      </c>
      <c r="N1663">
        <v>0.259722222</v>
      </c>
      <c r="O1663">
        <v>36</v>
      </c>
      <c r="P1663">
        <v>1123</v>
      </c>
      <c r="Q1663">
        <v>0</v>
      </c>
      <c r="R1663">
        <v>0</v>
      </c>
      <c r="S1663">
        <v>0</v>
      </c>
      <c r="T1663">
        <v>0</v>
      </c>
      <c r="U1663">
        <v>9.35</v>
      </c>
      <c r="V1663">
        <v>291.66805499999998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2668038</v>
      </c>
      <c r="B1664">
        <v>1</v>
      </c>
      <c r="C1664" t="s">
        <v>76</v>
      </c>
      <c r="D1664" t="s">
        <v>78</v>
      </c>
      <c r="E1664" t="s">
        <v>152</v>
      </c>
      <c r="F1664" t="s">
        <v>4922</v>
      </c>
      <c r="G1664" t="s">
        <v>140</v>
      </c>
      <c r="H1664" t="s">
        <v>47</v>
      </c>
      <c r="I1664" t="s">
        <v>129</v>
      </c>
      <c r="J1664" t="s">
        <v>130</v>
      </c>
      <c r="K1664" t="s">
        <v>141</v>
      </c>
      <c r="L1664" t="s">
        <v>4923</v>
      </c>
      <c r="M1664" t="s">
        <v>4924</v>
      </c>
      <c r="N1664">
        <v>2.4186111110000001</v>
      </c>
      <c r="O1664">
        <v>3</v>
      </c>
      <c r="P1664">
        <v>5244</v>
      </c>
      <c r="Q1664">
        <v>0</v>
      </c>
      <c r="R1664">
        <v>0</v>
      </c>
      <c r="S1664">
        <v>0</v>
      </c>
      <c r="T1664">
        <v>0</v>
      </c>
      <c r="U1664">
        <v>7.255833</v>
      </c>
      <c r="V1664">
        <v>12683.196666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2668039</v>
      </c>
      <c r="B1665">
        <v>1</v>
      </c>
      <c r="C1665" t="s">
        <v>77</v>
      </c>
      <c r="D1665" t="s">
        <v>111</v>
      </c>
      <c r="E1665" t="s">
        <v>126</v>
      </c>
      <c r="F1665" t="s">
        <v>4925</v>
      </c>
      <c r="G1665" t="s">
        <v>128</v>
      </c>
      <c r="H1665" t="s">
        <v>47</v>
      </c>
      <c r="I1665" t="s">
        <v>129</v>
      </c>
      <c r="J1665" t="s">
        <v>130</v>
      </c>
      <c r="K1665" t="s">
        <v>131</v>
      </c>
      <c r="L1665" t="s">
        <v>4926</v>
      </c>
      <c r="M1665" t="s">
        <v>4927</v>
      </c>
      <c r="N1665">
        <v>1.7680555549999999</v>
      </c>
      <c r="O1665">
        <v>0</v>
      </c>
      <c r="P1665">
        <v>0</v>
      </c>
      <c r="Q1665">
        <v>0</v>
      </c>
      <c r="R1665">
        <v>40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70.722222000000002</v>
      </c>
      <c r="Y1665">
        <v>0</v>
      </c>
      <c r="Z1665">
        <v>0</v>
      </c>
    </row>
    <row r="1666" spans="1:26" x14ac:dyDescent="0.3">
      <c r="A1666">
        <v>2668040</v>
      </c>
      <c r="B1666">
        <v>1</v>
      </c>
      <c r="C1666" t="s">
        <v>77</v>
      </c>
      <c r="D1666" t="s">
        <v>114</v>
      </c>
      <c r="E1666" t="s">
        <v>126</v>
      </c>
      <c r="F1666" t="s">
        <v>4928</v>
      </c>
      <c r="G1666" t="s">
        <v>169</v>
      </c>
      <c r="H1666" t="s">
        <v>47</v>
      </c>
      <c r="I1666" t="s">
        <v>247</v>
      </c>
      <c r="J1666" t="s">
        <v>130</v>
      </c>
      <c r="K1666" t="s">
        <v>131</v>
      </c>
      <c r="L1666" t="s">
        <v>4929</v>
      </c>
      <c r="M1666" t="s">
        <v>4904</v>
      </c>
      <c r="N1666">
        <v>8.3333330000000001E-3</v>
      </c>
      <c r="O1666">
        <v>22</v>
      </c>
      <c r="P1666">
        <v>7</v>
      </c>
      <c r="Q1666">
        <v>0</v>
      </c>
      <c r="R1666">
        <v>0</v>
      </c>
      <c r="S1666">
        <v>79</v>
      </c>
      <c r="T1666">
        <v>397</v>
      </c>
      <c r="U1666">
        <v>0.183333</v>
      </c>
      <c r="V1666">
        <v>5.8333000000000003E-2</v>
      </c>
      <c r="W1666">
        <v>0</v>
      </c>
      <c r="X1666">
        <v>0</v>
      </c>
      <c r="Y1666">
        <v>0.65833299999999995</v>
      </c>
      <c r="Z1666">
        <v>3.3083330000000002</v>
      </c>
    </row>
    <row r="1667" spans="1:26" x14ac:dyDescent="0.3">
      <c r="A1667">
        <v>2668041</v>
      </c>
      <c r="B1667">
        <v>1</v>
      </c>
      <c r="C1667" t="s">
        <v>76</v>
      </c>
      <c r="D1667" t="s">
        <v>92</v>
      </c>
      <c r="E1667" t="s">
        <v>210</v>
      </c>
      <c r="F1667" t="s">
        <v>4930</v>
      </c>
      <c r="G1667" t="s">
        <v>212</v>
      </c>
      <c r="H1667" t="s">
        <v>46</v>
      </c>
      <c r="I1667" t="s">
        <v>129</v>
      </c>
      <c r="J1667" t="s">
        <v>130</v>
      </c>
      <c r="K1667" t="s">
        <v>131</v>
      </c>
      <c r="L1667" t="s">
        <v>4931</v>
      </c>
      <c r="M1667" t="s">
        <v>4932</v>
      </c>
      <c r="N1667">
        <v>4.5880555550000004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1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4.5880559999999999</v>
      </c>
    </row>
    <row r="1668" spans="1:26" x14ac:dyDescent="0.3">
      <c r="A1668">
        <v>2668045</v>
      </c>
      <c r="B1668">
        <v>1</v>
      </c>
      <c r="C1668" t="s">
        <v>76</v>
      </c>
      <c r="D1668" t="s">
        <v>79</v>
      </c>
      <c r="E1668" t="s">
        <v>172</v>
      </c>
      <c r="F1668" t="s">
        <v>4933</v>
      </c>
      <c r="G1668" t="s">
        <v>455</v>
      </c>
      <c r="H1668" t="s">
        <v>46</v>
      </c>
      <c r="I1668" t="s">
        <v>129</v>
      </c>
      <c r="J1668" t="s">
        <v>130</v>
      </c>
      <c r="K1668" t="s">
        <v>131</v>
      </c>
      <c r="L1668" t="s">
        <v>4934</v>
      </c>
      <c r="M1668" t="s">
        <v>4935</v>
      </c>
      <c r="N1668">
        <v>7.1413888879999998</v>
      </c>
      <c r="O1668">
        <v>0</v>
      </c>
      <c r="P1668">
        <v>53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378.49361099999999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2668047</v>
      </c>
      <c r="B1669">
        <v>1</v>
      </c>
      <c r="C1669" t="s">
        <v>76</v>
      </c>
      <c r="D1669" t="s">
        <v>84</v>
      </c>
      <c r="E1669" t="s">
        <v>144</v>
      </c>
      <c r="F1669" t="s">
        <v>4936</v>
      </c>
      <c r="G1669" t="s">
        <v>146</v>
      </c>
      <c r="H1669" t="s">
        <v>46</v>
      </c>
      <c r="I1669" t="s">
        <v>129</v>
      </c>
      <c r="J1669" t="s">
        <v>130</v>
      </c>
      <c r="K1669" t="s">
        <v>131</v>
      </c>
      <c r="L1669" t="s">
        <v>4937</v>
      </c>
      <c r="M1669" t="s">
        <v>4938</v>
      </c>
      <c r="N1669">
        <v>0.457777777</v>
      </c>
      <c r="O1669">
        <v>0</v>
      </c>
      <c r="P1669">
        <v>62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28.382221999999999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2668054</v>
      </c>
      <c r="B1670">
        <v>1</v>
      </c>
      <c r="C1670" t="s">
        <v>77</v>
      </c>
      <c r="D1670" t="s">
        <v>122</v>
      </c>
      <c r="E1670" t="s">
        <v>210</v>
      </c>
      <c r="F1670" t="s">
        <v>4939</v>
      </c>
      <c r="G1670" t="s">
        <v>290</v>
      </c>
      <c r="H1670" t="s">
        <v>46</v>
      </c>
      <c r="I1670" t="s">
        <v>129</v>
      </c>
      <c r="J1670" t="s">
        <v>130</v>
      </c>
      <c r="K1670" t="s">
        <v>131</v>
      </c>
      <c r="L1670" t="s">
        <v>4940</v>
      </c>
      <c r="M1670" t="s">
        <v>4941</v>
      </c>
      <c r="N1670">
        <v>1.0772222220000001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1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1.0772219999999999</v>
      </c>
    </row>
    <row r="1671" spans="1:26" x14ac:dyDescent="0.3">
      <c r="A1671">
        <v>2668056</v>
      </c>
      <c r="B1671">
        <v>1</v>
      </c>
      <c r="C1671" t="s">
        <v>76</v>
      </c>
      <c r="D1671" t="s">
        <v>90</v>
      </c>
      <c r="E1671" t="s">
        <v>126</v>
      </c>
      <c r="F1671" t="s">
        <v>4942</v>
      </c>
      <c r="G1671" t="s">
        <v>146</v>
      </c>
      <c r="H1671" t="s">
        <v>47</v>
      </c>
      <c r="I1671" t="s">
        <v>129</v>
      </c>
      <c r="J1671" t="s">
        <v>130</v>
      </c>
      <c r="K1671" t="s">
        <v>131</v>
      </c>
      <c r="L1671" t="s">
        <v>4943</v>
      </c>
      <c r="M1671" t="s">
        <v>4944</v>
      </c>
      <c r="N1671">
        <v>0.72694444400000002</v>
      </c>
      <c r="O1671">
        <v>0</v>
      </c>
      <c r="P1671">
        <v>561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407.815833</v>
      </c>
      <c r="W1671">
        <v>0</v>
      </c>
      <c r="X1671">
        <v>0</v>
      </c>
      <c r="Y1671">
        <v>0</v>
      </c>
      <c r="Z1671">
        <v>0</v>
      </c>
    </row>
    <row r="1672" spans="1:26" x14ac:dyDescent="0.3">
      <c r="A1672">
        <v>2668058</v>
      </c>
      <c r="B1672">
        <v>1</v>
      </c>
      <c r="C1672" t="s">
        <v>76</v>
      </c>
      <c r="D1672" t="s">
        <v>89</v>
      </c>
      <c r="E1672" t="s">
        <v>144</v>
      </c>
      <c r="F1672" t="s">
        <v>4945</v>
      </c>
      <c r="G1672" t="s">
        <v>136</v>
      </c>
      <c r="H1672" t="s">
        <v>46</v>
      </c>
      <c r="I1672" t="s">
        <v>129</v>
      </c>
      <c r="J1672" t="s">
        <v>130</v>
      </c>
      <c r="K1672" t="s">
        <v>131</v>
      </c>
      <c r="L1672" t="s">
        <v>4946</v>
      </c>
      <c r="M1672" t="s">
        <v>4947</v>
      </c>
      <c r="N1672">
        <v>4.3608333330000004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28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122.10333300000001</v>
      </c>
    </row>
    <row r="1673" spans="1:26" x14ac:dyDescent="0.3">
      <c r="A1673">
        <v>2668060</v>
      </c>
      <c r="B1673">
        <v>1</v>
      </c>
      <c r="C1673" t="s">
        <v>77</v>
      </c>
      <c r="D1673" t="s">
        <v>123</v>
      </c>
      <c r="E1673" t="s">
        <v>156</v>
      </c>
      <c r="F1673" t="s">
        <v>4948</v>
      </c>
      <c r="G1673" t="s">
        <v>169</v>
      </c>
      <c r="H1673" t="s">
        <v>47</v>
      </c>
      <c r="I1673" t="s">
        <v>129</v>
      </c>
      <c r="J1673" t="s">
        <v>130</v>
      </c>
      <c r="K1673" t="s">
        <v>131</v>
      </c>
      <c r="L1673" t="s">
        <v>4949</v>
      </c>
      <c r="M1673" t="s">
        <v>4950</v>
      </c>
      <c r="N1673">
        <v>1.0638888879999999</v>
      </c>
      <c r="O1673">
        <v>53</v>
      </c>
      <c r="P1673">
        <v>1556</v>
      </c>
      <c r="Q1673">
        <v>0</v>
      </c>
      <c r="R1673">
        <v>0</v>
      </c>
      <c r="S1673">
        <v>0</v>
      </c>
      <c r="T1673">
        <v>0</v>
      </c>
      <c r="U1673">
        <v>56.386111</v>
      </c>
      <c r="V1673">
        <v>1655.41111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2668066</v>
      </c>
      <c r="B1674">
        <v>1</v>
      </c>
      <c r="C1674" t="s">
        <v>77</v>
      </c>
      <c r="D1674" t="s">
        <v>123</v>
      </c>
      <c r="E1674" t="s">
        <v>210</v>
      </c>
      <c r="F1674" t="s">
        <v>4951</v>
      </c>
      <c r="G1674" t="s">
        <v>627</v>
      </c>
      <c r="H1674" t="s">
        <v>46</v>
      </c>
      <c r="I1674" t="s">
        <v>129</v>
      </c>
      <c r="J1674" t="s">
        <v>130</v>
      </c>
      <c r="K1674" t="s">
        <v>131</v>
      </c>
      <c r="L1674" t="s">
        <v>4952</v>
      </c>
      <c r="M1674" t="s">
        <v>4953</v>
      </c>
      <c r="N1674">
        <v>1.008888888</v>
      </c>
      <c r="O1674">
        <v>0</v>
      </c>
      <c r="P1674">
        <v>8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8.0711110000000001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2667709</v>
      </c>
      <c r="B1675">
        <v>2</v>
      </c>
      <c r="C1675" t="s">
        <v>76</v>
      </c>
      <c r="D1675" t="s">
        <v>90</v>
      </c>
      <c r="E1675" t="s">
        <v>134</v>
      </c>
      <c r="F1675" t="s">
        <v>385</v>
      </c>
      <c r="G1675" t="s">
        <v>290</v>
      </c>
      <c r="H1675" t="s">
        <v>46</v>
      </c>
      <c r="I1675" t="s">
        <v>129</v>
      </c>
      <c r="J1675" t="s">
        <v>130</v>
      </c>
      <c r="K1675" t="s">
        <v>131</v>
      </c>
      <c r="L1675" t="s">
        <v>4636</v>
      </c>
      <c r="M1675" t="s">
        <v>4954</v>
      </c>
      <c r="N1675">
        <v>0.69055555499999999</v>
      </c>
      <c r="O1675">
        <v>0</v>
      </c>
      <c r="P1675">
        <v>0</v>
      </c>
      <c r="Q1675">
        <v>0</v>
      </c>
      <c r="R1675">
        <v>449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310.05944399999998</v>
      </c>
      <c r="Y1675">
        <v>0</v>
      </c>
      <c r="Z1675">
        <v>0</v>
      </c>
    </row>
    <row r="1676" spans="1:26" x14ac:dyDescent="0.3">
      <c r="A1676">
        <v>2668070</v>
      </c>
      <c r="B1676">
        <v>1</v>
      </c>
      <c r="C1676" t="s">
        <v>77</v>
      </c>
      <c r="D1676" t="s">
        <v>123</v>
      </c>
      <c r="E1676" t="s">
        <v>126</v>
      </c>
      <c r="F1676" t="s">
        <v>4955</v>
      </c>
      <c r="G1676" t="s">
        <v>169</v>
      </c>
      <c r="H1676" t="s">
        <v>47</v>
      </c>
      <c r="I1676" t="s">
        <v>129</v>
      </c>
      <c r="J1676" t="s">
        <v>130</v>
      </c>
      <c r="K1676" t="s">
        <v>131</v>
      </c>
      <c r="L1676" t="s">
        <v>4956</v>
      </c>
      <c r="M1676" t="s">
        <v>4957</v>
      </c>
      <c r="N1676">
        <v>2.372777777</v>
      </c>
      <c r="O1676">
        <v>2</v>
      </c>
      <c r="P1676">
        <v>537</v>
      </c>
      <c r="Q1676">
        <v>0</v>
      </c>
      <c r="R1676">
        <v>0</v>
      </c>
      <c r="S1676">
        <v>0</v>
      </c>
      <c r="T1676">
        <v>0</v>
      </c>
      <c r="U1676">
        <v>4.7455559999999997</v>
      </c>
      <c r="V1676">
        <v>1274.181666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2668072</v>
      </c>
      <c r="B1677">
        <v>1</v>
      </c>
      <c r="C1677" t="s">
        <v>77</v>
      </c>
      <c r="D1677" t="s">
        <v>111</v>
      </c>
      <c r="E1677" t="s">
        <v>156</v>
      </c>
      <c r="F1677" t="s">
        <v>2291</v>
      </c>
      <c r="G1677" t="s">
        <v>169</v>
      </c>
      <c r="H1677" t="s">
        <v>47</v>
      </c>
      <c r="I1677" t="s">
        <v>247</v>
      </c>
      <c r="J1677" t="s">
        <v>130</v>
      </c>
      <c r="K1677" t="s">
        <v>131</v>
      </c>
      <c r="L1677" t="s">
        <v>4958</v>
      </c>
      <c r="M1677" t="s">
        <v>4959</v>
      </c>
      <c r="N1677">
        <v>1.0555554999999999E-2</v>
      </c>
      <c r="O1677">
        <v>0</v>
      </c>
      <c r="P1677">
        <v>0</v>
      </c>
      <c r="Q1677">
        <v>0</v>
      </c>
      <c r="R1677">
        <v>0</v>
      </c>
      <c r="S1677">
        <v>9</v>
      </c>
      <c r="T1677">
        <v>578</v>
      </c>
      <c r="U1677">
        <v>0</v>
      </c>
      <c r="V1677">
        <v>0</v>
      </c>
      <c r="W1677">
        <v>0</v>
      </c>
      <c r="X1677">
        <v>0</v>
      </c>
      <c r="Y1677">
        <v>9.5000000000000001E-2</v>
      </c>
      <c r="Z1677">
        <v>6.1011110000000004</v>
      </c>
    </row>
    <row r="1678" spans="1:26" x14ac:dyDescent="0.3">
      <c r="A1678">
        <v>2668073</v>
      </c>
      <c r="B1678">
        <v>1</v>
      </c>
      <c r="C1678" t="s">
        <v>77</v>
      </c>
      <c r="D1678" t="s">
        <v>116</v>
      </c>
      <c r="E1678" t="s">
        <v>156</v>
      </c>
      <c r="F1678" t="s">
        <v>2838</v>
      </c>
      <c r="G1678" t="s">
        <v>169</v>
      </c>
      <c r="H1678" t="s">
        <v>47</v>
      </c>
      <c r="I1678" t="s">
        <v>129</v>
      </c>
      <c r="J1678" t="s">
        <v>130</v>
      </c>
      <c r="K1678" t="s">
        <v>131</v>
      </c>
      <c r="L1678" t="s">
        <v>4960</v>
      </c>
      <c r="M1678" t="s">
        <v>4961</v>
      </c>
      <c r="N1678">
        <v>0.22166666600000001</v>
      </c>
      <c r="O1678">
        <v>32</v>
      </c>
      <c r="P1678">
        <v>604</v>
      </c>
      <c r="Q1678">
        <v>0</v>
      </c>
      <c r="R1678">
        <v>0</v>
      </c>
      <c r="S1678">
        <v>5</v>
      </c>
      <c r="T1678">
        <v>18</v>
      </c>
      <c r="U1678">
        <v>7.0933330000000003</v>
      </c>
      <c r="V1678">
        <v>133.88666599999999</v>
      </c>
      <c r="W1678">
        <v>0</v>
      </c>
      <c r="X1678">
        <v>0</v>
      </c>
      <c r="Y1678">
        <v>1.108333</v>
      </c>
      <c r="Z1678">
        <v>3.99</v>
      </c>
    </row>
    <row r="1679" spans="1:26" x14ac:dyDescent="0.3">
      <c r="A1679">
        <v>2668076</v>
      </c>
      <c r="B1679">
        <v>1</v>
      </c>
      <c r="C1679" t="s">
        <v>76</v>
      </c>
      <c r="D1679" t="s">
        <v>83</v>
      </c>
      <c r="E1679" t="s">
        <v>172</v>
      </c>
      <c r="F1679" t="s">
        <v>4962</v>
      </c>
      <c r="G1679" t="s">
        <v>306</v>
      </c>
      <c r="H1679" t="s">
        <v>46</v>
      </c>
      <c r="I1679" t="s">
        <v>129</v>
      </c>
      <c r="J1679" t="s">
        <v>15</v>
      </c>
      <c r="K1679" t="s">
        <v>131</v>
      </c>
      <c r="L1679" t="s">
        <v>4963</v>
      </c>
      <c r="M1679" t="s">
        <v>4964</v>
      </c>
      <c r="N1679">
        <v>3.0636111110000002</v>
      </c>
      <c r="O1679">
        <v>0</v>
      </c>
      <c r="P1679">
        <v>85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260.40694400000001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2668077</v>
      </c>
      <c r="B1680">
        <v>1</v>
      </c>
      <c r="C1680" t="s">
        <v>76</v>
      </c>
      <c r="D1680" t="s">
        <v>87</v>
      </c>
      <c r="E1680" t="s">
        <v>210</v>
      </c>
      <c r="F1680" t="s">
        <v>4965</v>
      </c>
      <c r="G1680" t="s">
        <v>290</v>
      </c>
      <c r="H1680" t="s">
        <v>46</v>
      </c>
      <c r="I1680" t="s">
        <v>129</v>
      </c>
      <c r="J1680" t="s">
        <v>130</v>
      </c>
      <c r="K1680" t="s">
        <v>131</v>
      </c>
      <c r="L1680" t="s">
        <v>4966</v>
      </c>
      <c r="M1680" t="s">
        <v>4967</v>
      </c>
      <c r="N1680">
        <v>0.72777777700000001</v>
      </c>
      <c r="O1680">
        <v>0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0.72777800000000004</v>
      </c>
      <c r="Y1680">
        <v>0</v>
      </c>
      <c r="Z1680">
        <v>0</v>
      </c>
    </row>
    <row r="1681" spans="1:26" x14ac:dyDescent="0.3">
      <c r="A1681">
        <v>2668080</v>
      </c>
      <c r="B1681">
        <v>1</v>
      </c>
      <c r="C1681" t="s">
        <v>76</v>
      </c>
      <c r="D1681" t="s">
        <v>93</v>
      </c>
      <c r="E1681" t="s">
        <v>325</v>
      </c>
      <c r="F1681" t="s">
        <v>4968</v>
      </c>
      <c r="G1681" t="s">
        <v>306</v>
      </c>
      <c r="H1681" t="s">
        <v>47</v>
      </c>
      <c r="I1681" t="s">
        <v>129</v>
      </c>
      <c r="J1681" t="s">
        <v>15</v>
      </c>
      <c r="K1681" t="s">
        <v>131</v>
      </c>
      <c r="L1681" t="s">
        <v>4969</v>
      </c>
      <c r="M1681" t="s">
        <v>4970</v>
      </c>
      <c r="N1681">
        <v>6.6111111E-2</v>
      </c>
      <c r="O1681">
        <v>109</v>
      </c>
      <c r="P1681">
        <v>8759</v>
      </c>
      <c r="Q1681">
        <v>0</v>
      </c>
      <c r="R1681">
        <v>0</v>
      </c>
      <c r="S1681">
        <v>0</v>
      </c>
      <c r="T1681">
        <v>0</v>
      </c>
      <c r="U1681">
        <v>7.2061109999999999</v>
      </c>
      <c r="V1681">
        <v>579.06722100000002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2668079</v>
      </c>
      <c r="B1682">
        <v>1</v>
      </c>
      <c r="C1682" t="s">
        <v>76</v>
      </c>
      <c r="D1682" t="s">
        <v>93</v>
      </c>
      <c r="E1682" t="s">
        <v>325</v>
      </c>
      <c r="F1682" t="s">
        <v>2330</v>
      </c>
      <c r="G1682" t="s">
        <v>306</v>
      </c>
      <c r="H1682" t="s">
        <v>47</v>
      </c>
      <c r="I1682" t="s">
        <v>129</v>
      </c>
      <c r="J1682" t="s">
        <v>15</v>
      </c>
      <c r="K1682" t="s">
        <v>131</v>
      </c>
      <c r="L1682" t="s">
        <v>4971</v>
      </c>
      <c r="M1682" t="s">
        <v>4972</v>
      </c>
      <c r="N1682">
        <v>7.6666665999999994E-2</v>
      </c>
      <c r="O1682">
        <v>94</v>
      </c>
      <c r="P1682">
        <v>2932</v>
      </c>
      <c r="Q1682">
        <v>0</v>
      </c>
      <c r="R1682">
        <v>0</v>
      </c>
      <c r="S1682">
        <v>0</v>
      </c>
      <c r="T1682">
        <v>0</v>
      </c>
      <c r="U1682">
        <v>7.2066670000000004</v>
      </c>
      <c r="V1682">
        <v>224.786665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2668082</v>
      </c>
      <c r="B1683">
        <v>1</v>
      </c>
      <c r="C1683" t="s">
        <v>76</v>
      </c>
      <c r="D1683" t="s">
        <v>104</v>
      </c>
      <c r="E1683" t="s">
        <v>210</v>
      </c>
      <c r="F1683" t="s">
        <v>4973</v>
      </c>
      <c r="G1683" t="s">
        <v>290</v>
      </c>
      <c r="H1683" t="s">
        <v>46</v>
      </c>
      <c r="I1683" t="s">
        <v>129</v>
      </c>
      <c r="J1683" t="s">
        <v>130</v>
      </c>
      <c r="K1683" t="s">
        <v>131</v>
      </c>
      <c r="L1683" t="s">
        <v>4974</v>
      </c>
      <c r="M1683" t="s">
        <v>4975</v>
      </c>
      <c r="N1683">
        <v>3.3330555550000001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3.333056</v>
      </c>
    </row>
    <row r="1684" spans="1:26" x14ac:dyDescent="0.3">
      <c r="A1684">
        <v>2668087</v>
      </c>
      <c r="B1684">
        <v>1</v>
      </c>
      <c r="C1684" t="s">
        <v>76</v>
      </c>
      <c r="D1684" t="s">
        <v>95</v>
      </c>
      <c r="E1684" t="s">
        <v>210</v>
      </c>
      <c r="F1684" t="s">
        <v>4976</v>
      </c>
      <c r="G1684" t="s">
        <v>212</v>
      </c>
      <c r="H1684" t="s">
        <v>46</v>
      </c>
      <c r="I1684" t="s">
        <v>129</v>
      </c>
      <c r="J1684" t="s">
        <v>130</v>
      </c>
      <c r="K1684" t="s">
        <v>131</v>
      </c>
      <c r="L1684" t="s">
        <v>4977</v>
      </c>
      <c r="M1684" t="s">
        <v>4978</v>
      </c>
      <c r="N1684">
        <v>3.2225000000000001</v>
      </c>
      <c r="O1684">
        <v>0</v>
      </c>
      <c r="P1684">
        <v>3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9.6675000000000004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2668086</v>
      </c>
      <c r="B1685">
        <v>1</v>
      </c>
      <c r="C1685" t="s">
        <v>76</v>
      </c>
      <c r="D1685" t="s">
        <v>93</v>
      </c>
      <c r="E1685" t="s">
        <v>152</v>
      </c>
      <c r="F1685" t="s">
        <v>2950</v>
      </c>
      <c r="G1685" t="s">
        <v>306</v>
      </c>
      <c r="H1685" t="s">
        <v>47</v>
      </c>
      <c r="I1685" t="s">
        <v>129</v>
      </c>
      <c r="J1685" t="s">
        <v>15</v>
      </c>
      <c r="K1685" t="s">
        <v>131</v>
      </c>
      <c r="L1685" t="s">
        <v>4979</v>
      </c>
      <c r="M1685" t="s">
        <v>4980</v>
      </c>
      <c r="N1685">
        <v>0.79500000000000004</v>
      </c>
      <c r="O1685">
        <v>53</v>
      </c>
      <c r="P1685">
        <v>1795</v>
      </c>
      <c r="Q1685">
        <v>0</v>
      </c>
      <c r="R1685">
        <v>0</v>
      </c>
      <c r="S1685">
        <v>0</v>
      </c>
      <c r="T1685">
        <v>0</v>
      </c>
      <c r="U1685">
        <v>42.134999999999998</v>
      </c>
      <c r="V1685">
        <v>1427.0250000000001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2668089</v>
      </c>
      <c r="B1686">
        <v>1</v>
      </c>
      <c r="C1686" t="s">
        <v>76</v>
      </c>
      <c r="D1686" t="s">
        <v>88</v>
      </c>
      <c r="E1686" t="s">
        <v>210</v>
      </c>
      <c r="F1686" t="s">
        <v>4981</v>
      </c>
      <c r="G1686" t="s">
        <v>627</v>
      </c>
      <c r="H1686" t="s">
        <v>46</v>
      </c>
      <c r="I1686" t="s">
        <v>129</v>
      </c>
      <c r="J1686" t="s">
        <v>130</v>
      </c>
      <c r="K1686" t="s">
        <v>131</v>
      </c>
      <c r="L1686" t="s">
        <v>4982</v>
      </c>
      <c r="M1686" t="s">
        <v>4983</v>
      </c>
      <c r="N1686">
        <v>3.486111111</v>
      </c>
      <c r="O1686">
        <v>0</v>
      </c>
      <c r="P1686">
        <v>3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10.458333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2668088</v>
      </c>
      <c r="B1687">
        <v>1</v>
      </c>
      <c r="C1687" t="s">
        <v>76</v>
      </c>
      <c r="D1687" t="s">
        <v>90</v>
      </c>
      <c r="E1687" t="s">
        <v>144</v>
      </c>
      <c r="F1687" t="s">
        <v>4984</v>
      </c>
      <c r="G1687" t="s">
        <v>2919</v>
      </c>
      <c r="H1687" t="s">
        <v>46</v>
      </c>
      <c r="I1687" t="s">
        <v>129</v>
      </c>
      <c r="J1687" t="s">
        <v>130</v>
      </c>
      <c r="K1687" t="s">
        <v>131</v>
      </c>
      <c r="L1687" t="s">
        <v>4985</v>
      </c>
      <c r="M1687" t="s">
        <v>4986</v>
      </c>
      <c r="N1687">
        <v>3.2877777770000001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38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124.93555600000001</v>
      </c>
    </row>
    <row r="1688" spans="1:26" x14ac:dyDescent="0.3">
      <c r="A1688">
        <v>2668093</v>
      </c>
      <c r="B1688">
        <v>1</v>
      </c>
      <c r="C1688" t="s">
        <v>77</v>
      </c>
      <c r="D1688" t="s">
        <v>123</v>
      </c>
      <c r="E1688" t="s">
        <v>156</v>
      </c>
      <c r="F1688" t="s">
        <v>4138</v>
      </c>
      <c r="G1688" t="s">
        <v>169</v>
      </c>
      <c r="H1688" t="s">
        <v>47</v>
      </c>
      <c r="I1688" t="s">
        <v>129</v>
      </c>
      <c r="J1688" t="s">
        <v>130</v>
      </c>
      <c r="K1688" t="s">
        <v>131</v>
      </c>
      <c r="L1688" t="s">
        <v>4987</v>
      </c>
      <c r="M1688" t="s">
        <v>4988</v>
      </c>
      <c r="N1688">
        <v>2.3991666660000002</v>
      </c>
      <c r="O1688">
        <v>51</v>
      </c>
      <c r="P1688">
        <v>27</v>
      </c>
      <c r="Q1688">
        <v>0</v>
      </c>
      <c r="R1688">
        <v>0</v>
      </c>
      <c r="S1688">
        <v>0</v>
      </c>
      <c r="T1688">
        <v>0</v>
      </c>
      <c r="U1688">
        <v>122.3575</v>
      </c>
      <c r="V1688">
        <v>64.777500000000003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2668095</v>
      </c>
      <c r="B1689">
        <v>1</v>
      </c>
      <c r="C1689" t="s">
        <v>77</v>
      </c>
      <c r="D1689" t="s">
        <v>109</v>
      </c>
      <c r="E1689" t="s">
        <v>144</v>
      </c>
      <c r="F1689" t="s">
        <v>4989</v>
      </c>
      <c r="G1689" t="s">
        <v>136</v>
      </c>
      <c r="H1689" t="s">
        <v>46</v>
      </c>
      <c r="I1689" t="s">
        <v>129</v>
      </c>
      <c r="J1689" t="s">
        <v>130</v>
      </c>
      <c r="K1689" t="s">
        <v>131</v>
      </c>
      <c r="L1689" t="s">
        <v>4990</v>
      </c>
      <c r="M1689" t="s">
        <v>4991</v>
      </c>
      <c r="N1689">
        <v>1.835555555</v>
      </c>
      <c r="O1689">
        <v>0</v>
      </c>
      <c r="P1689">
        <v>25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45.888888999999999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2668096</v>
      </c>
      <c r="B1690">
        <v>1</v>
      </c>
      <c r="C1690" t="s">
        <v>76</v>
      </c>
      <c r="D1690" t="s">
        <v>80</v>
      </c>
      <c r="E1690" t="s">
        <v>144</v>
      </c>
      <c r="F1690" t="s">
        <v>4992</v>
      </c>
      <c r="G1690" t="s">
        <v>306</v>
      </c>
      <c r="H1690" t="s">
        <v>46</v>
      </c>
      <c r="I1690" t="s">
        <v>129</v>
      </c>
      <c r="J1690" t="s">
        <v>15</v>
      </c>
      <c r="K1690" t="s">
        <v>131</v>
      </c>
      <c r="L1690" t="s">
        <v>4993</v>
      </c>
      <c r="M1690" t="s">
        <v>4994</v>
      </c>
      <c r="N1690">
        <v>1.915</v>
      </c>
      <c r="O1690">
        <v>0</v>
      </c>
      <c r="P1690">
        <v>62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118.73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2668101</v>
      </c>
      <c r="B1691">
        <v>1</v>
      </c>
      <c r="C1691" t="s">
        <v>76</v>
      </c>
      <c r="D1691" t="s">
        <v>101</v>
      </c>
      <c r="E1691" t="s">
        <v>210</v>
      </c>
      <c r="F1691" t="s">
        <v>4995</v>
      </c>
      <c r="G1691" t="s">
        <v>306</v>
      </c>
      <c r="H1691" t="s">
        <v>46</v>
      </c>
      <c r="I1691" t="s">
        <v>129</v>
      </c>
      <c r="J1691" t="s">
        <v>15</v>
      </c>
      <c r="K1691" t="s">
        <v>131</v>
      </c>
      <c r="L1691" t="s">
        <v>4996</v>
      </c>
      <c r="M1691" t="s">
        <v>4997</v>
      </c>
      <c r="N1691">
        <v>1.633888888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1.6338889999999999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2668103</v>
      </c>
      <c r="B1692">
        <v>1</v>
      </c>
      <c r="C1692" t="s">
        <v>77</v>
      </c>
      <c r="D1692" t="s">
        <v>114</v>
      </c>
      <c r="E1692" t="s">
        <v>126</v>
      </c>
      <c r="F1692" t="s">
        <v>4998</v>
      </c>
      <c r="G1692" t="s">
        <v>128</v>
      </c>
      <c r="H1692" t="s">
        <v>47</v>
      </c>
      <c r="I1692" t="s">
        <v>129</v>
      </c>
      <c r="J1692" t="s">
        <v>130</v>
      </c>
      <c r="K1692" t="s">
        <v>131</v>
      </c>
      <c r="L1692" t="s">
        <v>4999</v>
      </c>
      <c r="M1692" t="s">
        <v>5000</v>
      </c>
      <c r="N1692">
        <v>3.8983333330000001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302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1177.2966670000001</v>
      </c>
    </row>
    <row r="1693" spans="1:26" x14ac:dyDescent="0.3">
      <c r="A1693">
        <v>2668104</v>
      </c>
      <c r="B1693">
        <v>1</v>
      </c>
      <c r="C1693" t="s">
        <v>76</v>
      </c>
      <c r="D1693" t="s">
        <v>100</v>
      </c>
      <c r="E1693" t="s">
        <v>156</v>
      </c>
      <c r="F1693" t="s">
        <v>488</v>
      </c>
      <c r="G1693" t="s">
        <v>169</v>
      </c>
      <c r="H1693" t="s">
        <v>47</v>
      </c>
      <c r="I1693" t="s">
        <v>129</v>
      </c>
      <c r="J1693" t="s">
        <v>130</v>
      </c>
      <c r="K1693" t="s">
        <v>131</v>
      </c>
      <c r="L1693" t="s">
        <v>5001</v>
      </c>
      <c r="M1693" t="s">
        <v>5002</v>
      </c>
      <c r="N1693">
        <v>2.68</v>
      </c>
      <c r="O1693">
        <v>84</v>
      </c>
      <c r="P1693">
        <v>97</v>
      </c>
      <c r="Q1693">
        <v>0</v>
      </c>
      <c r="R1693">
        <v>0</v>
      </c>
      <c r="S1693">
        <v>0</v>
      </c>
      <c r="T1693">
        <v>0</v>
      </c>
      <c r="U1693">
        <v>225.12</v>
      </c>
      <c r="V1693">
        <v>259.95999999999998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2668113</v>
      </c>
      <c r="B1694">
        <v>1</v>
      </c>
      <c r="C1694" t="s">
        <v>76</v>
      </c>
      <c r="D1694" t="s">
        <v>80</v>
      </c>
      <c r="E1694" t="s">
        <v>144</v>
      </c>
      <c r="F1694" t="s">
        <v>5003</v>
      </c>
      <c r="G1694" t="s">
        <v>2593</v>
      </c>
      <c r="H1694" t="s">
        <v>46</v>
      </c>
      <c r="I1694" t="s">
        <v>129</v>
      </c>
      <c r="J1694" t="s">
        <v>130</v>
      </c>
      <c r="K1694" t="s">
        <v>131</v>
      </c>
      <c r="L1694" t="s">
        <v>5004</v>
      </c>
      <c r="M1694" t="s">
        <v>5005</v>
      </c>
      <c r="N1694">
        <v>3.0066666660000001</v>
      </c>
      <c r="O1694">
        <v>0</v>
      </c>
      <c r="P1694">
        <v>72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216.48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2668109</v>
      </c>
      <c r="B1695">
        <v>1</v>
      </c>
      <c r="C1695" t="s">
        <v>76</v>
      </c>
      <c r="D1695" t="s">
        <v>86</v>
      </c>
      <c r="E1695" t="s">
        <v>210</v>
      </c>
      <c r="F1695" t="s">
        <v>5006</v>
      </c>
      <c r="G1695" t="s">
        <v>212</v>
      </c>
      <c r="H1695" t="s">
        <v>46</v>
      </c>
      <c r="I1695" t="s">
        <v>129</v>
      </c>
      <c r="J1695" t="s">
        <v>130</v>
      </c>
      <c r="K1695" t="s">
        <v>131</v>
      </c>
      <c r="L1695" t="s">
        <v>5007</v>
      </c>
      <c r="M1695" t="s">
        <v>5008</v>
      </c>
      <c r="N1695">
        <v>4.091111111</v>
      </c>
      <c r="O1695">
        <v>0</v>
      </c>
      <c r="P1695">
        <v>3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12.273332999999999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2668131</v>
      </c>
      <c r="B1696">
        <v>1</v>
      </c>
      <c r="C1696" t="s">
        <v>76</v>
      </c>
      <c r="D1696" t="s">
        <v>82</v>
      </c>
      <c r="E1696" t="s">
        <v>172</v>
      </c>
      <c r="F1696" t="s">
        <v>1894</v>
      </c>
      <c r="G1696" t="s">
        <v>2826</v>
      </c>
      <c r="H1696" t="s">
        <v>46</v>
      </c>
      <c r="I1696" t="s">
        <v>129</v>
      </c>
      <c r="J1696" t="s">
        <v>130</v>
      </c>
      <c r="K1696" t="s">
        <v>131</v>
      </c>
      <c r="L1696" t="s">
        <v>5009</v>
      </c>
      <c r="M1696" t="s">
        <v>5010</v>
      </c>
      <c r="N1696">
        <v>4.3088888880000003</v>
      </c>
      <c r="O1696">
        <v>0</v>
      </c>
      <c r="P1696">
        <v>32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137.884444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2668116</v>
      </c>
      <c r="B1697">
        <v>1</v>
      </c>
      <c r="C1697" t="s">
        <v>76</v>
      </c>
      <c r="D1697" t="s">
        <v>85</v>
      </c>
      <c r="E1697" t="s">
        <v>210</v>
      </c>
      <c r="F1697" t="s">
        <v>5011</v>
      </c>
      <c r="G1697" t="s">
        <v>212</v>
      </c>
      <c r="H1697" t="s">
        <v>46</v>
      </c>
      <c r="I1697" t="s">
        <v>129</v>
      </c>
      <c r="J1697" t="s">
        <v>130</v>
      </c>
      <c r="K1697" t="s">
        <v>131</v>
      </c>
      <c r="L1697" t="s">
        <v>5012</v>
      </c>
      <c r="M1697" t="s">
        <v>5013</v>
      </c>
      <c r="N1697">
        <v>5.7086111109999997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5.7086110000000003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2668125</v>
      </c>
      <c r="B1698">
        <v>1</v>
      </c>
      <c r="C1698" t="s">
        <v>77</v>
      </c>
      <c r="D1698" t="s">
        <v>122</v>
      </c>
      <c r="E1698" t="s">
        <v>144</v>
      </c>
      <c r="F1698" t="s">
        <v>5014</v>
      </c>
      <c r="G1698" t="s">
        <v>2919</v>
      </c>
      <c r="H1698" t="s">
        <v>46</v>
      </c>
      <c r="I1698" t="s">
        <v>129</v>
      </c>
      <c r="J1698" t="s">
        <v>130</v>
      </c>
      <c r="K1698" t="s">
        <v>131</v>
      </c>
      <c r="L1698" t="s">
        <v>5015</v>
      </c>
      <c r="M1698" t="s">
        <v>5016</v>
      </c>
      <c r="N1698">
        <v>1.993055555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26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51.819443999999997</v>
      </c>
    </row>
    <row r="1699" spans="1:26" x14ac:dyDescent="0.3">
      <c r="A1699">
        <v>2668123</v>
      </c>
      <c r="B1699">
        <v>1</v>
      </c>
      <c r="C1699" t="s">
        <v>76</v>
      </c>
      <c r="D1699" t="s">
        <v>79</v>
      </c>
      <c r="E1699" t="s">
        <v>210</v>
      </c>
      <c r="F1699" t="s">
        <v>4824</v>
      </c>
      <c r="G1699" t="s">
        <v>212</v>
      </c>
      <c r="H1699" t="s">
        <v>46</v>
      </c>
      <c r="I1699" t="s">
        <v>129</v>
      </c>
      <c r="J1699" t="s">
        <v>130</v>
      </c>
      <c r="K1699" t="s">
        <v>131</v>
      </c>
      <c r="L1699" t="s">
        <v>5017</v>
      </c>
      <c r="M1699" t="s">
        <v>5018</v>
      </c>
      <c r="N1699">
        <v>4.5866666660000002</v>
      </c>
      <c r="O1699">
        <v>0</v>
      </c>
      <c r="P1699">
        <v>37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169.70666700000001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2668122</v>
      </c>
      <c r="B1700">
        <v>1</v>
      </c>
      <c r="C1700" t="s">
        <v>77</v>
      </c>
      <c r="D1700" t="s">
        <v>119</v>
      </c>
      <c r="E1700" t="s">
        <v>156</v>
      </c>
      <c r="F1700" t="s">
        <v>5019</v>
      </c>
      <c r="G1700" t="s">
        <v>169</v>
      </c>
      <c r="H1700" t="s">
        <v>47</v>
      </c>
      <c r="I1700" t="s">
        <v>129</v>
      </c>
      <c r="J1700" t="s">
        <v>130</v>
      </c>
      <c r="K1700" t="s">
        <v>131</v>
      </c>
      <c r="L1700" t="s">
        <v>5020</v>
      </c>
      <c r="M1700" t="s">
        <v>5021</v>
      </c>
      <c r="N1700">
        <v>0.832777777</v>
      </c>
      <c r="O1700">
        <v>151</v>
      </c>
      <c r="P1700">
        <v>478</v>
      </c>
      <c r="Q1700">
        <v>0</v>
      </c>
      <c r="R1700">
        <v>0</v>
      </c>
      <c r="S1700">
        <v>0</v>
      </c>
      <c r="T1700">
        <v>0</v>
      </c>
      <c r="U1700">
        <v>125.749444</v>
      </c>
      <c r="V1700">
        <v>398.06777699999998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2668127</v>
      </c>
      <c r="B1701">
        <v>1</v>
      </c>
      <c r="C1701" t="s">
        <v>76</v>
      </c>
      <c r="D1701" t="s">
        <v>106</v>
      </c>
      <c r="E1701" t="s">
        <v>144</v>
      </c>
      <c r="F1701" t="s">
        <v>5022</v>
      </c>
      <c r="G1701" t="s">
        <v>136</v>
      </c>
      <c r="H1701" t="s">
        <v>46</v>
      </c>
      <c r="I1701" t="s">
        <v>129</v>
      </c>
      <c r="J1701" t="s">
        <v>130</v>
      </c>
      <c r="K1701" t="s">
        <v>131</v>
      </c>
      <c r="L1701" t="s">
        <v>5023</v>
      </c>
      <c r="M1701" t="s">
        <v>5024</v>
      </c>
      <c r="N1701">
        <v>1.0024999999999999</v>
      </c>
      <c r="O1701">
        <v>0</v>
      </c>
      <c r="P1701">
        <v>93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93.232500000000002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2668140</v>
      </c>
      <c r="B1702">
        <v>1</v>
      </c>
      <c r="C1702" t="s">
        <v>76</v>
      </c>
      <c r="D1702" t="s">
        <v>82</v>
      </c>
      <c r="E1702" t="s">
        <v>210</v>
      </c>
      <c r="F1702" t="s">
        <v>5025</v>
      </c>
      <c r="G1702" t="s">
        <v>290</v>
      </c>
      <c r="H1702" t="s">
        <v>46</v>
      </c>
      <c r="I1702" t="s">
        <v>129</v>
      </c>
      <c r="J1702" t="s">
        <v>130</v>
      </c>
      <c r="K1702" t="s">
        <v>131</v>
      </c>
      <c r="L1702" t="s">
        <v>5026</v>
      </c>
      <c r="M1702" t="s">
        <v>5027</v>
      </c>
      <c r="N1702">
        <v>7.7450000000000001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7.7450000000000001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2668143</v>
      </c>
      <c r="B1703">
        <v>1</v>
      </c>
      <c r="C1703" t="s">
        <v>76</v>
      </c>
      <c r="D1703" t="s">
        <v>99</v>
      </c>
      <c r="E1703" t="s">
        <v>126</v>
      </c>
      <c r="F1703" t="s">
        <v>5028</v>
      </c>
      <c r="G1703" t="s">
        <v>128</v>
      </c>
      <c r="H1703" t="s">
        <v>47</v>
      </c>
      <c r="I1703" t="s">
        <v>129</v>
      </c>
      <c r="J1703" t="s">
        <v>130</v>
      </c>
      <c r="K1703" t="s">
        <v>131</v>
      </c>
      <c r="L1703" t="s">
        <v>5029</v>
      </c>
      <c r="M1703" t="s">
        <v>5030</v>
      </c>
      <c r="N1703">
        <v>0.98416666600000002</v>
      </c>
      <c r="O1703">
        <v>0</v>
      </c>
      <c r="P1703">
        <v>143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140.73583300000001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2668147</v>
      </c>
      <c r="B1704">
        <v>1</v>
      </c>
      <c r="C1704" t="s">
        <v>76</v>
      </c>
      <c r="D1704" t="s">
        <v>101</v>
      </c>
      <c r="E1704" t="s">
        <v>126</v>
      </c>
      <c r="F1704" t="s">
        <v>5031</v>
      </c>
      <c r="G1704" t="s">
        <v>128</v>
      </c>
      <c r="H1704" t="s">
        <v>47</v>
      </c>
      <c r="I1704" t="s">
        <v>129</v>
      </c>
      <c r="J1704" t="s">
        <v>130</v>
      </c>
      <c r="K1704" t="s">
        <v>131</v>
      </c>
      <c r="L1704" t="s">
        <v>5032</v>
      </c>
      <c r="M1704" t="s">
        <v>5033</v>
      </c>
      <c r="N1704">
        <v>2.8624999999999998</v>
      </c>
      <c r="O1704">
        <v>0</v>
      </c>
      <c r="P1704">
        <v>226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646.92499999999995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2668148</v>
      </c>
      <c r="B1705">
        <v>1</v>
      </c>
      <c r="C1705" t="s">
        <v>77</v>
      </c>
      <c r="D1705" t="s">
        <v>121</v>
      </c>
      <c r="E1705" t="s">
        <v>156</v>
      </c>
      <c r="F1705" t="s">
        <v>3631</v>
      </c>
      <c r="G1705" t="s">
        <v>169</v>
      </c>
      <c r="H1705" t="s">
        <v>47</v>
      </c>
      <c r="I1705" t="s">
        <v>129</v>
      </c>
      <c r="J1705" t="s">
        <v>130</v>
      </c>
      <c r="K1705" t="s">
        <v>131</v>
      </c>
      <c r="L1705" t="s">
        <v>5034</v>
      </c>
      <c r="M1705" t="s">
        <v>5035</v>
      </c>
      <c r="N1705">
        <v>0.40416666600000001</v>
      </c>
      <c r="O1705">
        <v>0</v>
      </c>
      <c r="P1705">
        <v>0</v>
      </c>
      <c r="Q1705">
        <v>47</v>
      </c>
      <c r="R1705">
        <v>35</v>
      </c>
      <c r="S1705">
        <v>0</v>
      </c>
      <c r="T1705">
        <v>0</v>
      </c>
      <c r="U1705">
        <v>0</v>
      </c>
      <c r="V1705">
        <v>0</v>
      </c>
      <c r="W1705">
        <v>18.995833000000001</v>
      </c>
      <c r="X1705">
        <v>14.145833</v>
      </c>
      <c r="Y1705">
        <v>0</v>
      </c>
      <c r="Z1705">
        <v>0</v>
      </c>
    </row>
    <row r="1706" spans="1:26" x14ac:dyDescent="0.3">
      <c r="A1706">
        <v>2668151</v>
      </c>
      <c r="B1706">
        <v>1</v>
      </c>
      <c r="C1706" t="s">
        <v>76</v>
      </c>
      <c r="D1706" t="s">
        <v>106</v>
      </c>
      <c r="E1706" t="s">
        <v>210</v>
      </c>
      <c r="F1706" t="s">
        <v>5036</v>
      </c>
      <c r="G1706" t="s">
        <v>290</v>
      </c>
      <c r="H1706" t="s">
        <v>46</v>
      </c>
      <c r="I1706" t="s">
        <v>129</v>
      </c>
      <c r="J1706" t="s">
        <v>130</v>
      </c>
      <c r="K1706" t="s">
        <v>131</v>
      </c>
      <c r="L1706" t="s">
        <v>5037</v>
      </c>
      <c r="M1706" t="s">
        <v>5038</v>
      </c>
      <c r="N1706">
        <v>2.8511111109999998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2.851111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2668156</v>
      </c>
      <c r="B1707">
        <v>1</v>
      </c>
      <c r="C1707" t="s">
        <v>76</v>
      </c>
      <c r="D1707" t="s">
        <v>94</v>
      </c>
      <c r="E1707" t="s">
        <v>134</v>
      </c>
      <c r="F1707" t="s">
        <v>5039</v>
      </c>
      <c r="G1707" t="s">
        <v>146</v>
      </c>
      <c r="H1707" t="s">
        <v>46</v>
      </c>
      <c r="I1707" t="s">
        <v>129</v>
      </c>
      <c r="J1707" t="s">
        <v>130</v>
      </c>
      <c r="K1707" t="s">
        <v>131</v>
      </c>
      <c r="L1707" t="s">
        <v>5040</v>
      </c>
      <c r="M1707" t="s">
        <v>5041</v>
      </c>
      <c r="N1707">
        <v>0.38888888799999999</v>
      </c>
      <c r="O1707">
        <v>0</v>
      </c>
      <c r="P1707">
        <v>187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72.722222000000002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2668158</v>
      </c>
      <c r="B1708">
        <v>1</v>
      </c>
      <c r="C1708" t="s">
        <v>76</v>
      </c>
      <c r="D1708" t="s">
        <v>80</v>
      </c>
      <c r="E1708" t="s">
        <v>126</v>
      </c>
      <c r="F1708" t="s">
        <v>5042</v>
      </c>
      <c r="G1708" t="s">
        <v>567</v>
      </c>
      <c r="H1708" t="s">
        <v>47</v>
      </c>
      <c r="I1708" t="s">
        <v>247</v>
      </c>
      <c r="J1708" t="s">
        <v>130</v>
      </c>
      <c r="K1708" t="s">
        <v>131</v>
      </c>
      <c r="L1708" t="s">
        <v>4817</v>
      </c>
      <c r="M1708" t="s">
        <v>5043</v>
      </c>
      <c r="N1708">
        <v>5.5555550000000002E-3</v>
      </c>
      <c r="O1708">
        <v>12</v>
      </c>
      <c r="P1708">
        <v>1695</v>
      </c>
      <c r="Q1708">
        <v>0</v>
      </c>
      <c r="R1708">
        <v>0</v>
      </c>
      <c r="S1708">
        <v>0</v>
      </c>
      <c r="T1708">
        <v>0</v>
      </c>
      <c r="U1708">
        <v>6.6667000000000004E-2</v>
      </c>
      <c r="V1708">
        <v>9.4166659999999993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2667876</v>
      </c>
      <c r="B1709">
        <v>2</v>
      </c>
      <c r="C1709" t="s">
        <v>76</v>
      </c>
      <c r="D1709" t="s">
        <v>93</v>
      </c>
      <c r="E1709" t="s">
        <v>134</v>
      </c>
      <c r="F1709" t="s">
        <v>5044</v>
      </c>
      <c r="G1709" t="s">
        <v>212</v>
      </c>
      <c r="H1709" t="s">
        <v>46</v>
      </c>
      <c r="I1709" t="s">
        <v>129</v>
      </c>
      <c r="J1709" t="s">
        <v>130</v>
      </c>
      <c r="K1709" t="s">
        <v>131</v>
      </c>
      <c r="L1709" t="s">
        <v>4817</v>
      </c>
      <c r="M1709" t="s">
        <v>5045</v>
      </c>
      <c r="N1709">
        <v>0.39944444400000001</v>
      </c>
      <c r="O1709">
        <v>0</v>
      </c>
      <c r="P1709">
        <v>51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20.371666999999999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2668160</v>
      </c>
      <c r="B1710">
        <v>1</v>
      </c>
      <c r="C1710" t="s">
        <v>76</v>
      </c>
      <c r="D1710" t="s">
        <v>92</v>
      </c>
      <c r="E1710" t="s">
        <v>144</v>
      </c>
      <c r="F1710" t="s">
        <v>5046</v>
      </c>
      <c r="G1710" t="s">
        <v>136</v>
      </c>
      <c r="H1710" t="s">
        <v>46</v>
      </c>
      <c r="I1710" t="s">
        <v>129</v>
      </c>
      <c r="J1710" t="s">
        <v>130</v>
      </c>
      <c r="K1710" t="s">
        <v>131</v>
      </c>
      <c r="L1710" t="s">
        <v>5047</v>
      </c>
      <c r="M1710" t="s">
        <v>5048</v>
      </c>
      <c r="N1710">
        <v>1.303055555</v>
      </c>
      <c r="O1710">
        <v>0</v>
      </c>
      <c r="P1710">
        <v>0</v>
      </c>
      <c r="Q1710">
        <v>0</v>
      </c>
      <c r="R1710">
        <v>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10.424443999999999</v>
      </c>
      <c r="Y1710">
        <v>0</v>
      </c>
      <c r="Z1710">
        <v>0</v>
      </c>
    </row>
    <row r="1711" spans="1:26" x14ac:dyDescent="0.3">
      <c r="A1711">
        <v>2668161</v>
      </c>
      <c r="B1711">
        <v>1</v>
      </c>
      <c r="C1711" t="s">
        <v>76</v>
      </c>
      <c r="D1711" t="s">
        <v>96</v>
      </c>
      <c r="E1711" t="s">
        <v>156</v>
      </c>
      <c r="F1711" t="s">
        <v>5049</v>
      </c>
      <c r="G1711" t="s">
        <v>169</v>
      </c>
      <c r="H1711" t="s">
        <v>47</v>
      </c>
      <c r="I1711" t="s">
        <v>129</v>
      </c>
      <c r="J1711" t="s">
        <v>130</v>
      </c>
      <c r="K1711" t="s">
        <v>131</v>
      </c>
      <c r="L1711" t="s">
        <v>5050</v>
      </c>
      <c r="M1711" t="s">
        <v>5051</v>
      </c>
      <c r="N1711">
        <v>0.52111111099999996</v>
      </c>
      <c r="O1711">
        <v>17</v>
      </c>
      <c r="P1711">
        <v>80</v>
      </c>
      <c r="Q1711">
        <v>0</v>
      </c>
      <c r="R1711">
        <v>0</v>
      </c>
      <c r="S1711">
        <v>0</v>
      </c>
      <c r="T1711">
        <v>0</v>
      </c>
      <c r="U1711">
        <v>8.8588889999999996</v>
      </c>
      <c r="V1711">
        <v>41.688889000000003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2668163</v>
      </c>
      <c r="B1712">
        <v>1</v>
      </c>
      <c r="C1712" t="s">
        <v>76</v>
      </c>
      <c r="D1712" t="s">
        <v>97</v>
      </c>
      <c r="E1712" t="s">
        <v>144</v>
      </c>
      <c r="F1712" t="s">
        <v>5052</v>
      </c>
      <c r="G1712" t="s">
        <v>146</v>
      </c>
      <c r="H1712" t="s">
        <v>46</v>
      </c>
      <c r="I1712" t="s">
        <v>129</v>
      </c>
      <c r="J1712" t="s">
        <v>130</v>
      </c>
      <c r="K1712" t="s">
        <v>131</v>
      </c>
      <c r="L1712" t="s">
        <v>5053</v>
      </c>
      <c r="M1712" t="s">
        <v>5054</v>
      </c>
      <c r="N1712">
        <v>0.72611111100000003</v>
      </c>
      <c r="O1712">
        <v>0</v>
      </c>
      <c r="P1712">
        <v>56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40.662222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2668165</v>
      </c>
      <c r="B1713">
        <v>1</v>
      </c>
      <c r="C1713" t="s">
        <v>77</v>
      </c>
      <c r="D1713" t="s">
        <v>117</v>
      </c>
      <c r="E1713" t="s">
        <v>156</v>
      </c>
      <c r="F1713" t="s">
        <v>2942</v>
      </c>
      <c r="G1713" t="s">
        <v>169</v>
      </c>
      <c r="H1713" t="s">
        <v>47</v>
      </c>
      <c r="I1713" t="s">
        <v>129</v>
      </c>
      <c r="J1713" t="s">
        <v>130</v>
      </c>
      <c r="K1713" t="s">
        <v>131</v>
      </c>
      <c r="L1713" t="s">
        <v>5055</v>
      </c>
      <c r="M1713" t="s">
        <v>5056</v>
      </c>
      <c r="N1713">
        <v>0.22500000000000001</v>
      </c>
      <c r="O1713">
        <v>0</v>
      </c>
      <c r="P1713">
        <v>0</v>
      </c>
      <c r="Q1713">
        <v>4</v>
      </c>
      <c r="R1713">
        <v>387</v>
      </c>
      <c r="S1713">
        <v>17</v>
      </c>
      <c r="T1713">
        <v>1369</v>
      </c>
      <c r="U1713">
        <v>0</v>
      </c>
      <c r="V1713">
        <v>0</v>
      </c>
      <c r="W1713">
        <v>0.9</v>
      </c>
      <c r="X1713">
        <v>87.075000000000003</v>
      </c>
      <c r="Y1713">
        <v>3.8250000000000002</v>
      </c>
      <c r="Z1713">
        <v>308.02499999999998</v>
      </c>
    </row>
    <row r="1714" spans="1:26" x14ac:dyDescent="0.3">
      <c r="A1714">
        <v>2668172</v>
      </c>
      <c r="B1714">
        <v>1</v>
      </c>
      <c r="C1714" t="s">
        <v>77</v>
      </c>
      <c r="D1714" t="s">
        <v>115</v>
      </c>
      <c r="E1714" t="s">
        <v>126</v>
      </c>
      <c r="F1714" t="s">
        <v>4413</v>
      </c>
      <c r="G1714" t="s">
        <v>1939</v>
      </c>
      <c r="H1714" t="s">
        <v>47</v>
      </c>
      <c r="I1714" t="s">
        <v>129</v>
      </c>
      <c r="J1714" t="s">
        <v>130</v>
      </c>
      <c r="K1714" t="s">
        <v>131</v>
      </c>
      <c r="L1714" t="s">
        <v>5057</v>
      </c>
      <c r="M1714" t="s">
        <v>5058</v>
      </c>
      <c r="N1714">
        <v>3.7488888880000002</v>
      </c>
      <c r="O1714">
        <v>0</v>
      </c>
      <c r="P1714">
        <v>0</v>
      </c>
      <c r="Q1714">
        <v>0</v>
      </c>
      <c r="R1714">
        <v>31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116.21555600000001</v>
      </c>
      <c r="Y1714">
        <v>0</v>
      </c>
      <c r="Z1714">
        <v>0</v>
      </c>
    </row>
    <row r="1715" spans="1:26" x14ac:dyDescent="0.3">
      <c r="A1715">
        <v>2668096</v>
      </c>
      <c r="B1715">
        <v>2</v>
      </c>
      <c r="C1715" t="s">
        <v>76</v>
      </c>
      <c r="D1715" t="s">
        <v>80</v>
      </c>
      <c r="E1715" t="s">
        <v>134</v>
      </c>
      <c r="F1715" t="s">
        <v>5059</v>
      </c>
      <c r="G1715" t="s">
        <v>306</v>
      </c>
      <c r="H1715" t="s">
        <v>46</v>
      </c>
      <c r="I1715" t="s">
        <v>129</v>
      </c>
      <c r="J1715" t="s">
        <v>15</v>
      </c>
      <c r="K1715" t="s">
        <v>131</v>
      </c>
      <c r="L1715" t="s">
        <v>4994</v>
      </c>
      <c r="M1715" t="s">
        <v>5060</v>
      </c>
      <c r="N1715">
        <v>0.21333333300000001</v>
      </c>
      <c r="O1715">
        <v>0</v>
      </c>
      <c r="P1715">
        <v>512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109.22666599999999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2668143</v>
      </c>
      <c r="B1716">
        <v>2</v>
      </c>
      <c r="C1716" t="s">
        <v>76</v>
      </c>
      <c r="D1716" t="s">
        <v>99</v>
      </c>
      <c r="E1716" t="s">
        <v>156</v>
      </c>
      <c r="F1716" t="s">
        <v>1759</v>
      </c>
      <c r="G1716" t="s">
        <v>128</v>
      </c>
      <c r="H1716" t="s">
        <v>47</v>
      </c>
      <c r="I1716" t="s">
        <v>129</v>
      </c>
      <c r="J1716" t="s">
        <v>130</v>
      </c>
      <c r="K1716" t="s">
        <v>131</v>
      </c>
      <c r="L1716" t="s">
        <v>5030</v>
      </c>
      <c r="M1716" t="s">
        <v>5061</v>
      </c>
      <c r="N1716">
        <v>1.163888888</v>
      </c>
      <c r="O1716">
        <v>2</v>
      </c>
      <c r="P1716">
        <v>357</v>
      </c>
      <c r="Q1716">
        <v>0</v>
      </c>
      <c r="R1716">
        <v>0</v>
      </c>
      <c r="S1716">
        <v>0</v>
      </c>
      <c r="T1716">
        <v>0</v>
      </c>
      <c r="U1716">
        <v>2.3277779999999999</v>
      </c>
      <c r="V1716">
        <v>415.50833299999999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2668179</v>
      </c>
      <c r="B1717">
        <v>1</v>
      </c>
      <c r="C1717" t="s">
        <v>76</v>
      </c>
      <c r="D1717" t="s">
        <v>99</v>
      </c>
      <c r="E1717" t="s">
        <v>126</v>
      </c>
      <c r="F1717" t="s">
        <v>5062</v>
      </c>
      <c r="G1717" t="s">
        <v>158</v>
      </c>
      <c r="H1717" t="s">
        <v>47</v>
      </c>
      <c r="I1717" t="s">
        <v>129</v>
      </c>
      <c r="J1717" t="s">
        <v>130</v>
      </c>
      <c r="K1717" t="s">
        <v>131</v>
      </c>
      <c r="L1717" t="s">
        <v>5063</v>
      </c>
      <c r="M1717" t="s">
        <v>5064</v>
      </c>
      <c r="N1717">
        <v>0.96250000000000002</v>
      </c>
      <c r="O1717">
        <v>0</v>
      </c>
      <c r="P1717">
        <v>18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17.324999999999999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2668181</v>
      </c>
      <c r="B1718">
        <v>1</v>
      </c>
      <c r="C1718" t="s">
        <v>76</v>
      </c>
      <c r="D1718" t="s">
        <v>78</v>
      </c>
      <c r="E1718" t="s">
        <v>134</v>
      </c>
      <c r="F1718" t="s">
        <v>5065</v>
      </c>
      <c r="G1718" t="s">
        <v>824</v>
      </c>
      <c r="H1718" t="s">
        <v>46</v>
      </c>
      <c r="I1718" t="s">
        <v>129</v>
      </c>
      <c r="J1718" t="s">
        <v>130</v>
      </c>
      <c r="K1718" t="s">
        <v>131</v>
      </c>
      <c r="L1718" t="s">
        <v>5066</v>
      </c>
      <c r="M1718" t="s">
        <v>5067</v>
      </c>
      <c r="N1718">
        <v>1.9155555550000001</v>
      </c>
      <c r="O1718">
        <v>0</v>
      </c>
      <c r="P1718">
        <v>97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185.80888899999999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2668187</v>
      </c>
      <c r="B1719">
        <v>1</v>
      </c>
      <c r="C1719" t="s">
        <v>77</v>
      </c>
      <c r="D1719" t="s">
        <v>117</v>
      </c>
      <c r="E1719" t="s">
        <v>210</v>
      </c>
      <c r="F1719" t="s">
        <v>5068</v>
      </c>
      <c r="G1719" t="s">
        <v>290</v>
      </c>
      <c r="H1719" t="s">
        <v>46</v>
      </c>
      <c r="I1719" t="s">
        <v>129</v>
      </c>
      <c r="J1719" t="s">
        <v>130</v>
      </c>
      <c r="K1719" t="s">
        <v>131</v>
      </c>
      <c r="L1719" t="s">
        <v>5069</v>
      </c>
      <c r="M1719" t="s">
        <v>5070</v>
      </c>
      <c r="N1719">
        <v>1.303055555</v>
      </c>
      <c r="O1719">
        <v>0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1.303056</v>
      </c>
      <c r="Y1719">
        <v>0</v>
      </c>
      <c r="Z1719">
        <v>0</v>
      </c>
    </row>
    <row r="1720" spans="1:26" x14ac:dyDescent="0.3">
      <c r="A1720">
        <v>2668184</v>
      </c>
      <c r="B1720">
        <v>1</v>
      </c>
      <c r="C1720" t="s">
        <v>77</v>
      </c>
      <c r="D1720" t="s">
        <v>108</v>
      </c>
      <c r="E1720" t="s">
        <v>134</v>
      </c>
      <c r="F1720" t="s">
        <v>5071</v>
      </c>
      <c r="G1720" t="s">
        <v>240</v>
      </c>
      <c r="H1720" t="s">
        <v>46</v>
      </c>
      <c r="I1720" t="s">
        <v>129</v>
      </c>
      <c r="J1720" t="s">
        <v>130</v>
      </c>
      <c r="K1720" t="s">
        <v>131</v>
      </c>
      <c r="L1720" t="s">
        <v>5072</v>
      </c>
      <c r="M1720" t="s">
        <v>5073</v>
      </c>
      <c r="N1720">
        <v>1.2819444440000001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103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132.040278</v>
      </c>
    </row>
    <row r="1721" spans="1:26" x14ac:dyDescent="0.3">
      <c r="A1721">
        <v>2668194</v>
      </c>
      <c r="B1721">
        <v>1</v>
      </c>
      <c r="C1721" t="s">
        <v>77</v>
      </c>
      <c r="D1721" t="s">
        <v>111</v>
      </c>
      <c r="E1721" t="s">
        <v>144</v>
      </c>
      <c r="F1721" t="s">
        <v>2315</v>
      </c>
      <c r="G1721" t="s">
        <v>136</v>
      </c>
      <c r="H1721" t="s">
        <v>46</v>
      </c>
      <c r="I1721" t="s">
        <v>129</v>
      </c>
      <c r="J1721" t="s">
        <v>130</v>
      </c>
      <c r="K1721" t="s">
        <v>131</v>
      </c>
      <c r="L1721" t="s">
        <v>5074</v>
      </c>
      <c r="M1721" t="s">
        <v>5075</v>
      </c>
      <c r="N1721">
        <v>3.7858333329999998</v>
      </c>
      <c r="O1721">
        <v>0</v>
      </c>
      <c r="P1721">
        <v>0</v>
      </c>
      <c r="Q1721">
        <v>0</v>
      </c>
      <c r="R1721">
        <v>13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49.215833000000003</v>
      </c>
      <c r="Y1721">
        <v>0</v>
      </c>
      <c r="Z1721">
        <v>0</v>
      </c>
    </row>
    <row r="1722" spans="1:26" x14ac:dyDescent="0.3">
      <c r="A1722">
        <v>2668185</v>
      </c>
      <c r="B1722">
        <v>1</v>
      </c>
      <c r="C1722" t="s">
        <v>77</v>
      </c>
      <c r="D1722" t="s">
        <v>123</v>
      </c>
      <c r="E1722" t="s">
        <v>210</v>
      </c>
      <c r="F1722" t="s">
        <v>5076</v>
      </c>
      <c r="G1722" t="s">
        <v>627</v>
      </c>
      <c r="H1722" t="s">
        <v>46</v>
      </c>
      <c r="I1722" t="s">
        <v>129</v>
      </c>
      <c r="J1722" t="s">
        <v>130</v>
      </c>
      <c r="K1722" t="s">
        <v>131</v>
      </c>
      <c r="L1722" t="s">
        <v>5077</v>
      </c>
      <c r="M1722" t="s">
        <v>5078</v>
      </c>
      <c r="N1722">
        <v>1.8008333329999999</v>
      </c>
      <c r="O1722">
        <v>0</v>
      </c>
      <c r="P1722">
        <v>8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14.406667000000001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2668076</v>
      </c>
      <c r="B1723">
        <v>2</v>
      </c>
      <c r="C1723" t="s">
        <v>76</v>
      </c>
      <c r="D1723" t="s">
        <v>83</v>
      </c>
      <c r="E1723" t="s">
        <v>134</v>
      </c>
      <c r="F1723" t="s">
        <v>5079</v>
      </c>
      <c r="G1723" t="s">
        <v>306</v>
      </c>
      <c r="H1723" t="s">
        <v>46</v>
      </c>
      <c r="I1723" t="s">
        <v>129</v>
      </c>
      <c r="J1723" t="s">
        <v>15</v>
      </c>
      <c r="K1723" t="s">
        <v>131</v>
      </c>
      <c r="L1723" t="s">
        <v>4964</v>
      </c>
      <c r="M1723" t="s">
        <v>5080</v>
      </c>
      <c r="N1723">
        <v>0.68138888799999997</v>
      </c>
      <c r="O1723">
        <v>0</v>
      </c>
      <c r="P1723">
        <v>471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320.934166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2668188</v>
      </c>
      <c r="B1724">
        <v>1</v>
      </c>
      <c r="C1724" t="s">
        <v>77</v>
      </c>
      <c r="D1724" t="s">
        <v>114</v>
      </c>
      <c r="E1724" t="s">
        <v>156</v>
      </c>
      <c r="F1724" t="s">
        <v>654</v>
      </c>
      <c r="G1724" t="s">
        <v>169</v>
      </c>
      <c r="H1724" t="s">
        <v>47</v>
      </c>
      <c r="I1724" t="s">
        <v>247</v>
      </c>
      <c r="J1724" t="s">
        <v>130</v>
      </c>
      <c r="K1724" t="s">
        <v>131</v>
      </c>
      <c r="L1724" t="s">
        <v>5081</v>
      </c>
      <c r="M1724" t="s">
        <v>5082</v>
      </c>
      <c r="N1724">
        <v>1.6944443999999999E-2</v>
      </c>
      <c r="O1724">
        <v>0</v>
      </c>
      <c r="P1724">
        <v>0</v>
      </c>
      <c r="Q1724">
        <v>3</v>
      </c>
      <c r="R1724">
        <v>0</v>
      </c>
      <c r="S1724">
        <v>62</v>
      </c>
      <c r="T1724">
        <v>501</v>
      </c>
      <c r="U1724">
        <v>0</v>
      </c>
      <c r="V1724">
        <v>0</v>
      </c>
      <c r="W1724">
        <v>5.0833000000000003E-2</v>
      </c>
      <c r="X1724">
        <v>0</v>
      </c>
      <c r="Y1724">
        <v>1.050556</v>
      </c>
      <c r="Z1724">
        <v>8.4891660000000009</v>
      </c>
    </row>
    <row r="1725" spans="1:26" x14ac:dyDescent="0.3">
      <c r="A1725">
        <v>2668191</v>
      </c>
      <c r="B1725">
        <v>1</v>
      </c>
      <c r="C1725" t="s">
        <v>76</v>
      </c>
      <c r="D1725" t="s">
        <v>93</v>
      </c>
      <c r="E1725" t="s">
        <v>152</v>
      </c>
      <c r="F1725" t="s">
        <v>2847</v>
      </c>
      <c r="G1725" t="s">
        <v>169</v>
      </c>
      <c r="H1725" t="s">
        <v>47</v>
      </c>
      <c r="I1725" t="s">
        <v>129</v>
      </c>
      <c r="J1725" t="s">
        <v>130</v>
      </c>
      <c r="K1725" t="s">
        <v>131</v>
      </c>
      <c r="L1725" t="s">
        <v>5083</v>
      </c>
      <c r="M1725" t="s">
        <v>5084</v>
      </c>
      <c r="N1725">
        <v>0.71972222200000002</v>
      </c>
      <c r="O1725">
        <v>2</v>
      </c>
      <c r="P1725">
        <v>470</v>
      </c>
      <c r="Q1725">
        <v>0</v>
      </c>
      <c r="R1725">
        <v>0</v>
      </c>
      <c r="S1725">
        <v>0</v>
      </c>
      <c r="T1725">
        <v>0</v>
      </c>
      <c r="U1725">
        <v>1.4394439999999999</v>
      </c>
      <c r="V1725">
        <v>338.26944400000002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2668196</v>
      </c>
      <c r="B1726">
        <v>1</v>
      </c>
      <c r="C1726" t="s">
        <v>76</v>
      </c>
      <c r="D1726" t="s">
        <v>93</v>
      </c>
      <c r="E1726" t="s">
        <v>210</v>
      </c>
      <c r="F1726" t="s">
        <v>5085</v>
      </c>
      <c r="G1726" t="s">
        <v>212</v>
      </c>
      <c r="H1726" t="s">
        <v>46</v>
      </c>
      <c r="I1726" t="s">
        <v>129</v>
      </c>
      <c r="J1726" t="s">
        <v>130</v>
      </c>
      <c r="K1726" t="s">
        <v>131</v>
      </c>
      <c r="L1726" t="s">
        <v>5086</v>
      </c>
      <c r="M1726" t="s">
        <v>5087</v>
      </c>
      <c r="N1726">
        <v>2.2177777769999998</v>
      </c>
      <c r="O1726">
        <v>0</v>
      </c>
      <c r="P1726">
        <v>2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4.4355560000000001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2668192</v>
      </c>
      <c r="B1727">
        <v>1</v>
      </c>
      <c r="C1727" t="s">
        <v>76</v>
      </c>
      <c r="D1727" t="s">
        <v>93</v>
      </c>
      <c r="E1727" t="s">
        <v>152</v>
      </c>
      <c r="F1727" t="s">
        <v>5088</v>
      </c>
      <c r="G1727" t="s">
        <v>306</v>
      </c>
      <c r="H1727" t="s">
        <v>47</v>
      </c>
      <c r="I1727" t="s">
        <v>129</v>
      </c>
      <c r="J1727" t="s">
        <v>15</v>
      </c>
      <c r="K1727" t="s">
        <v>131</v>
      </c>
      <c r="L1727" t="s">
        <v>5089</v>
      </c>
      <c r="M1727" t="s">
        <v>5090</v>
      </c>
      <c r="N1727">
        <v>0.77277777700000005</v>
      </c>
      <c r="O1727">
        <v>17</v>
      </c>
      <c r="P1727">
        <v>483</v>
      </c>
      <c r="Q1727">
        <v>0</v>
      </c>
      <c r="R1727">
        <v>0</v>
      </c>
      <c r="S1727">
        <v>0</v>
      </c>
      <c r="T1727">
        <v>0</v>
      </c>
      <c r="U1727">
        <v>13.137222</v>
      </c>
      <c r="V1727">
        <v>373.251666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2668201</v>
      </c>
      <c r="B1728">
        <v>1</v>
      </c>
      <c r="C1728" t="s">
        <v>77</v>
      </c>
      <c r="D1728" t="s">
        <v>108</v>
      </c>
      <c r="E1728" t="s">
        <v>144</v>
      </c>
      <c r="F1728" t="s">
        <v>5091</v>
      </c>
      <c r="G1728" t="s">
        <v>136</v>
      </c>
      <c r="H1728" t="s">
        <v>46</v>
      </c>
      <c r="I1728" t="s">
        <v>129</v>
      </c>
      <c r="J1728" t="s">
        <v>130</v>
      </c>
      <c r="K1728" t="s">
        <v>131</v>
      </c>
      <c r="L1728" t="s">
        <v>5092</v>
      </c>
      <c r="M1728" t="s">
        <v>5093</v>
      </c>
      <c r="N1728">
        <v>2.3983333330000001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2.398333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2668198</v>
      </c>
      <c r="B1729">
        <v>1</v>
      </c>
      <c r="C1729" t="s">
        <v>76</v>
      </c>
      <c r="D1729" t="s">
        <v>102</v>
      </c>
      <c r="E1729" t="s">
        <v>156</v>
      </c>
      <c r="F1729" t="s">
        <v>5094</v>
      </c>
      <c r="G1729" t="s">
        <v>169</v>
      </c>
      <c r="H1729" t="s">
        <v>47</v>
      </c>
      <c r="I1729" t="s">
        <v>129</v>
      </c>
      <c r="J1729" t="s">
        <v>130</v>
      </c>
      <c r="K1729" t="s">
        <v>131</v>
      </c>
      <c r="L1729" t="s">
        <v>5095</v>
      </c>
      <c r="M1729" t="s">
        <v>5096</v>
      </c>
      <c r="N1729">
        <v>0.43833333299999999</v>
      </c>
      <c r="O1729">
        <v>2</v>
      </c>
      <c r="P1729">
        <v>487</v>
      </c>
      <c r="Q1729">
        <v>0</v>
      </c>
      <c r="R1729">
        <v>0</v>
      </c>
      <c r="S1729">
        <v>3</v>
      </c>
      <c r="T1729">
        <v>351</v>
      </c>
      <c r="U1729">
        <v>0.87666699999999997</v>
      </c>
      <c r="V1729">
        <v>213.468333</v>
      </c>
      <c r="W1729">
        <v>0</v>
      </c>
      <c r="X1729">
        <v>0</v>
      </c>
      <c r="Y1729">
        <v>1.3149999999999999</v>
      </c>
      <c r="Z1729">
        <v>153.85499999999999</v>
      </c>
    </row>
    <row r="1730" spans="1:26" x14ac:dyDescent="0.3">
      <c r="A1730">
        <v>2668202</v>
      </c>
      <c r="B1730">
        <v>1</v>
      </c>
      <c r="C1730" t="s">
        <v>77</v>
      </c>
      <c r="D1730" t="s">
        <v>118</v>
      </c>
      <c r="E1730" t="s">
        <v>144</v>
      </c>
      <c r="F1730" t="s">
        <v>5097</v>
      </c>
      <c r="G1730" t="s">
        <v>146</v>
      </c>
      <c r="H1730" t="s">
        <v>46</v>
      </c>
      <c r="I1730" t="s">
        <v>129</v>
      </c>
      <c r="J1730" t="s">
        <v>130</v>
      </c>
      <c r="K1730" t="s">
        <v>131</v>
      </c>
      <c r="L1730" t="s">
        <v>5098</v>
      </c>
      <c r="M1730" t="s">
        <v>5099</v>
      </c>
      <c r="N1730">
        <v>0.89388888799999999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48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42.906666999999999</v>
      </c>
    </row>
    <row r="1731" spans="1:26" x14ac:dyDescent="0.3">
      <c r="A1731">
        <v>2668208</v>
      </c>
      <c r="B1731">
        <v>1</v>
      </c>
      <c r="C1731" t="s">
        <v>76</v>
      </c>
      <c r="D1731" t="s">
        <v>101</v>
      </c>
      <c r="E1731" t="s">
        <v>144</v>
      </c>
      <c r="F1731" t="s">
        <v>5100</v>
      </c>
      <c r="G1731" t="s">
        <v>146</v>
      </c>
      <c r="H1731" t="s">
        <v>46</v>
      </c>
      <c r="I1731" t="s">
        <v>129</v>
      </c>
      <c r="J1731" t="s">
        <v>130</v>
      </c>
      <c r="K1731" t="s">
        <v>131</v>
      </c>
      <c r="L1731" t="s">
        <v>5101</v>
      </c>
      <c r="M1731" t="s">
        <v>5102</v>
      </c>
      <c r="N1731">
        <v>0.75527777699999998</v>
      </c>
      <c r="O1731">
        <v>0</v>
      </c>
      <c r="P1731">
        <v>115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86.856943999999999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2668209</v>
      </c>
      <c r="B1732">
        <v>1</v>
      </c>
      <c r="C1732" t="s">
        <v>76</v>
      </c>
      <c r="D1732" t="s">
        <v>98</v>
      </c>
      <c r="E1732" t="s">
        <v>152</v>
      </c>
      <c r="F1732" t="s">
        <v>5103</v>
      </c>
      <c r="G1732" t="s">
        <v>146</v>
      </c>
      <c r="H1732" t="s">
        <v>47</v>
      </c>
      <c r="I1732" t="s">
        <v>129</v>
      </c>
      <c r="J1732" t="s">
        <v>130</v>
      </c>
      <c r="K1732" t="s">
        <v>131</v>
      </c>
      <c r="L1732" t="s">
        <v>5104</v>
      </c>
      <c r="M1732" t="s">
        <v>5105</v>
      </c>
      <c r="N1732">
        <v>0.175555555</v>
      </c>
      <c r="O1732">
        <v>0</v>
      </c>
      <c r="P1732">
        <v>0</v>
      </c>
      <c r="Q1732">
        <v>22</v>
      </c>
      <c r="R1732">
        <v>106</v>
      </c>
      <c r="S1732">
        <v>40</v>
      </c>
      <c r="T1732">
        <v>748</v>
      </c>
      <c r="U1732">
        <v>0</v>
      </c>
      <c r="V1732">
        <v>0</v>
      </c>
      <c r="W1732">
        <v>3.862222</v>
      </c>
      <c r="X1732">
        <v>18.608889000000001</v>
      </c>
      <c r="Y1732">
        <v>7.0222220000000002</v>
      </c>
      <c r="Z1732">
        <v>131.31555499999999</v>
      </c>
    </row>
    <row r="1733" spans="1:26" x14ac:dyDescent="0.3">
      <c r="A1733">
        <v>2668223</v>
      </c>
      <c r="B1733">
        <v>1</v>
      </c>
      <c r="C1733" t="s">
        <v>76</v>
      </c>
      <c r="D1733" t="s">
        <v>94</v>
      </c>
      <c r="E1733" t="s">
        <v>144</v>
      </c>
      <c r="F1733" t="s">
        <v>5106</v>
      </c>
      <c r="G1733" t="s">
        <v>136</v>
      </c>
      <c r="H1733" t="s">
        <v>46</v>
      </c>
      <c r="I1733" t="s">
        <v>129</v>
      </c>
      <c r="J1733" t="s">
        <v>130</v>
      </c>
      <c r="K1733" t="s">
        <v>131</v>
      </c>
      <c r="L1733" t="s">
        <v>5107</v>
      </c>
      <c r="M1733" t="s">
        <v>5108</v>
      </c>
      <c r="N1733">
        <v>2.3058333329999998</v>
      </c>
      <c r="O1733">
        <v>0</v>
      </c>
      <c r="P1733">
        <v>41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94.539167000000006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2668113</v>
      </c>
      <c r="B1734">
        <v>2</v>
      </c>
      <c r="C1734" t="s">
        <v>76</v>
      </c>
      <c r="D1734" t="s">
        <v>80</v>
      </c>
      <c r="E1734" t="s">
        <v>134</v>
      </c>
      <c r="F1734" t="s">
        <v>5109</v>
      </c>
      <c r="G1734" t="s">
        <v>2593</v>
      </c>
      <c r="H1734" t="s">
        <v>46</v>
      </c>
      <c r="I1734" t="s">
        <v>129</v>
      </c>
      <c r="J1734" t="s">
        <v>130</v>
      </c>
      <c r="K1734" t="s">
        <v>131</v>
      </c>
      <c r="L1734" t="s">
        <v>5005</v>
      </c>
      <c r="M1734" t="s">
        <v>5110</v>
      </c>
      <c r="N1734">
        <v>0.78</v>
      </c>
      <c r="O1734">
        <v>0</v>
      </c>
      <c r="P1734">
        <v>120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93.6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2668228</v>
      </c>
      <c r="B1735">
        <v>1</v>
      </c>
      <c r="C1735" t="s">
        <v>76</v>
      </c>
      <c r="D1735" t="s">
        <v>78</v>
      </c>
      <c r="E1735" t="s">
        <v>172</v>
      </c>
      <c r="F1735" t="s">
        <v>4585</v>
      </c>
      <c r="G1735" t="s">
        <v>174</v>
      </c>
      <c r="H1735" t="s">
        <v>46</v>
      </c>
      <c r="I1735" t="s">
        <v>129</v>
      </c>
      <c r="J1735" t="s">
        <v>130</v>
      </c>
      <c r="K1735" t="s">
        <v>131</v>
      </c>
      <c r="L1735" t="s">
        <v>5111</v>
      </c>
      <c r="M1735" t="s">
        <v>5112</v>
      </c>
      <c r="N1735">
        <v>1.9544444439999999</v>
      </c>
      <c r="O1735">
        <v>0</v>
      </c>
      <c r="P1735">
        <v>86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168.082222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2668233</v>
      </c>
      <c r="B1736">
        <v>1</v>
      </c>
      <c r="C1736" t="s">
        <v>76</v>
      </c>
      <c r="D1736" t="s">
        <v>91</v>
      </c>
      <c r="E1736" t="s">
        <v>210</v>
      </c>
      <c r="F1736" t="s">
        <v>5113</v>
      </c>
      <c r="G1736" t="s">
        <v>290</v>
      </c>
      <c r="H1736" t="s">
        <v>46</v>
      </c>
      <c r="I1736" t="s">
        <v>129</v>
      </c>
      <c r="J1736" t="s">
        <v>130</v>
      </c>
      <c r="K1736" t="s">
        <v>131</v>
      </c>
      <c r="L1736" t="s">
        <v>5114</v>
      </c>
      <c r="M1736" t="s">
        <v>5115</v>
      </c>
      <c r="N1736">
        <v>3.3883333329999998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3.3883329999999998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2668241</v>
      </c>
      <c r="B1737">
        <v>1</v>
      </c>
      <c r="C1737" t="s">
        <v>77</v>
      </c>
      <c r="D1737" t="s">
        <v>114</v>
      </c>
      <c r="E1737" t="s">
        <v>134</v>
      </c>
      <c r="F1737" t="s">
        <v>5116</v>
      </c>
      <c r="G1737" t="s">
        <v>1575</v>
      </c>
      <c r="H1737" t="s">
        <v>46</v>
      </c>
      <c r="I1737" t="s">
        <v>129</v>
      </c>
      <c r="J1737" t="s">
        <v>17</v>
      </c>
      <c r="K1737" t="s">
        <v>131</v>
      </c>
      <c r="L1737" t="s">
        <v>5117</v>
      </c>
      <c r="M1737" t="s">
        <v>5118</v>
      </c>
      <c r="N1737">
        <v>0.40833333300000002</v>
      </c>
      <c r="O1737">
        <v>0</v>
      </c>
      <c r="P1737">
        <v>268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109.433333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2668249</v>
      </c>
      <c r="B1738">
        <v>1</v>
      </c>
      <c r="C1738" t="s">
        <v>76</v>
      </c>
      <c r="D1738" t="s">
        <v>90</v>
      </c>
      <c r="E1738" t="s">
        <v>134</v>
      </c>
      <c r="F1738" t="s">
        <v>312</v>
      </c>
      <c r="G1738" t="s">
        <v>146</v>
      </c>
      <c r="H1738" t="s">
        <v>46</v>
      </c>
      <c r="I1738" t="s">
        <v>129</v>
      </c>
      <c r="J1738" t="s">
        <v>130</v>
      </c>
      <c r="K1738" t="s">
        <v>131</v>
      </c>
      <c r="L1738" t="s">
        <v>5119</v>
      </c>
      <c r="M1738" t="s">
        <v>5120</v>
      </c>
      <c r="N1738">
        <v>0.64861111100000002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335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217.28472199999999</v>
      </c>
    </row>
    <row r="1739" spans="1:26" x14ac:dyDescent="0.3">
      <c r="A1739">
        <v>2668239</v>
      </c>
      <c r="B1739">
        <v>1</v>
      </c>
      <c r="C1739" t="s">
        <v>77</v>
      </c>
      <c r="D1739" t="s">
        <v>108</v>
      </c>
      <c r="E1739" t="s">
        <v>126</v>
      </c>
      <c r="F1739" t="s">
        <v>5121</v>
      </c>
      <c r="G1739" t="s">
        <v>169</v>
      </c>
      <c r="H1739" t="s">
        <v>47</v>
      </c>
      <c r="I1739" t="s">
        <v>129</v>
      </c>
      <c r="J1739" t="s">
        <v>130</v>
      </c>
      <c r="K1739" t="s">
        <v>131</v>
      </c>
      <c r="L1739" t="s">
        <v>5122</v>
      </c>
      <c r="M1739" t="s">
        <v>5123</v>
      </c>
      <c r="N1739">
        <v>0.18722222199999999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239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44.746110999999999</v>
      </c>
    </row>
    <row r="1740" spans="1:26" x14ac:dyDescent="0.3">
      <c r="A1740">
        <v>2668238</v>
      </c>
      <c r="B1740">
        <v>1</v>
      </c>
      <c r="C1740" t="s">
        <v>76</v>
      </c>
      <c r="D1740" t="s">
        <v>98</v>
      </c>
      <c r="E1740" t="s">
        <v>126</v>
      </c>
      <c r="F1740" t="s">
        <v>5124</v>
      </c>
      <c r="G1740" t="s">
        <v>1939</v>
      </c>
      <c r="H1740" t="s">
        <v>47</v>
      </c>
      <c r="I1740" t="s">
        <v>129</v>
      </c>
      <c r="J1740" t="s">
        <v>130</v>
      </c>
      <c r="K1740" t="s">
        <v>131</v>
      </c>
      <c r="L1740" t="s">
        <v>5125</v>
      </c>
      <c r="M1740" t="s">
        <v>5126</v>
      </c>
      <c r="N1740">
        <v>3.0930555549999998</v>
      </c>
      <c r="O1740">
        <v>0</v>
      </c>
      <c r="P1740">
        <v>0</v>
      </c>
      <c r="Q1740">
        <v>0</v>
      </c>
      <c r="R1740">
        <v>63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194.86250000000001</v>
      </c>
      <c r="Y1740">
        <v>0</v>
      </c>
      <c r="Z1740">
        <v>0</v>
      </c>
    </row>
    <row r="1741" spans="1:26" x14ac:dyDescent="0.3">
      <c r="A1741">
        <v>2668258</v>
      </c>
      <c r="B1741">
        <v>1</v>
      </c>
      <c r="C1741" t="s">
        <v>76</v>
      </c>
      <c r="D1741" t="s">
        <v>106</v>
      </c>
      <c r="E1741" t="s">
        <v>210</v>
      </c>
      <c r="F1741" t="s">
        <v>5127</v>
      </c>
      <c r="G1741" t="s">
        <v>290</v>
      </c>
      <c r="H1741" t="s">
        <v>46</v>
      </c>
      <c r="I1741" t="s">
        <v>129</v>
      </c>
      <c r="J1741" t="s">
        <v>130</v>
      </c>
      <c r="K1741" t="s">
        <v>131</v>
      </c>
      <c r="L1741" t="s">
        <v>5128</v>
      </c>
      <c r="M1741" t="s">
        <v>5129</v>
      </c>
      <c r="N1741">
        <v>2.7286111110000002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2.7286109999999999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2668261</v>
      </c>
      <c r="B1742">
        <v>1</v>
      </c>
      <c r="C1742" t="s">
        <v>77</v>
      </c>
      <c r="D1742" t="s">
        <v>108</v>
      </c>
      <c r="E1742" t="s">
        <v>134</v>
      </c>
      <c r="F1742" t="s">
        <v>5130</v>
      </c>
      <c r="G1742" t="s">
        <v>240</v>
      </c>
      <c r="H1742" t="s">
        <v>46</v>
      </c>
      <c r="I1742" t="s">
        <v>129</v>
      </c>
      <c r="J1742" t="s">
        <v>130</v>
      </c>
      <c r="K1742" t="s">
        <v>131</v>
      </c>
      <c r="L1742" t="s">
        <v>5131</v>
      </c>
      <c r="M1742" t="s">
        <v>5132</v>
      </c>
      <c r="N1742">
        <v>0.47499999999999998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135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64.125</v>
      </c>
    </row>
    <row r="1743" spans="1:26" x14ac:dyDescent="0.3">
      <c r="A1743">
        <v>2668266</v>
      </c>
      <c r="B1743">
        <v>1</v>
      </c>
      <c r="C1743" t="s">
        <v>76</v>
      </c>
      <c r="D1743" t="s">
        <v>78</v>
      </c>
      <c r="E1743" t="s">
        <v>210</v>
      </c>
      <c r="F1743" t="s">
        <v>5133</v>
      </c>
      <c r="G1743" t="s">
        <v>290</v>
      </c>
      <c r="H1743" t="s">
        <v>46</v>
      </c>
      <c r="I1743" t="s">
        <v>129</v>
      </c>
      <c r="J1743" t="s">
        <v>130</v>
      </c>
      <c r="K1743" t="s">
        <v>131</v>
      </c>
      <c r="L1743" t="s">
        <v>5134</v>
      </c>
      <c r="M1743" t="s">
        <v>5135</v>
      </c>
      <c r="N1743">
        <v>6.5247222220000003</v>
      </c>
      <c r="O1743">
        <v>0</v>
      </c>
      <c r="P1743">
        <v>2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13.049443999999999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2668268</v>
      </c>
      <c r="B1744">
        <v>1</v>
      </c>
      <c r="C1744" t="s">
        <v>77</v>
      </c>
      <c r="D1744" t="s">
        <v>112</v>
      </c>
      <c r="E1744" t="s">
        <v>126</v>
      </c>
      <c r="F1744" t="s">
        <v>5136</v>
      </c>
      <c r="G1744" t="s">
        <v>158</v>
      </c>
      <c r="H1744" t="s">
        <v>47</v>
      </c>
      <c r="I1744" t="s">
        <v>129</v>
      </c>
      <c r="J1744" t="s">
        <v>130</v>
      </c>
      <c r="K1744" t="s">
        <v>131</v>
      </c>
      <c r="L1744" t="s">
        <v>5137</v>
      </c>
      <c r="M1744" t="s">
        <v>5138</v>
      </c>
      <c r="N1744">
        <v>3.7172222220000002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26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96.647778000000002</v>
      </c>
    </row>
    <row r="1745" spans="1:26" x14ac:dyDescent="0.3">
      <c r="A1745">
        <v>2668269</v>
      </c>
      <c r="B1745">
        <v>1</v>
      </c>
      <c r="C1745" t="s">
        <v>76</v>
      </c>
      <c r="D1745" t="s">
        <v>99</v>
      </c>
      <c r="E1745" t="s">
        <v>144</v>
      </c>
      <c r="F1745" t="s">
        <v>5139</v>
      </c>
      <c r="G1745" t="s">
        <v>455</v>
      </c>
      <c r="H1745" t="s">
        <v>46</v>
      </c>
      <c r="I1745" t="s">
        <v>129</v>
      </c>
      <c r="J1745" t="s">
        <v>130</v>
      </c>
      <c r="K1745" t="s">
        <v>131</v>
      </c>
      <c r="L1745" t="s">
        <v>5140</v>
      </c>
      <c r="M1745" t="s">
        <v>5141</v>
      </c>
      <c r="N1745">
        <v>2.443888888</v>
      </c>
      <c r="O1745">
        <v>0</v>
      </c>
      <c r="P1745">
        <v>165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403.24166700000001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2668272</v>
      </c>
      <c r="B1746">
        <v>1</v>
      </c>
      <c r="C1746" t="s">
        <v>76</v>
      </c>
      <c r="D1746" t="s">
        <v>106</v>
      </c>
      <c r="E1746" t="s">
        <v>210</v>
      </c>
      <c r="F1746" t="s">
        <v>5142</v>
      </c>
      <c r="G1746" t="s">
        <v>290</v>
      </c>
      <c r="H1746" t="s">
        <v>46</v>
      </c>
      <c r="I1746" t="s">
        <v>129</v>
      </c>
      <c r="J1746" t="s">
        <v>130</v>
      </c>
      <c r="K1746" t="s">
        <v>131</v>
      </c>
      <c r="L1746" t="s">
        <v>5143</v>
      </c>
      <c r="M1746" t="s">
        <v>5144</v>
      </c>
      <c r="N1746">
        <v>0.85111111100000003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0.85111099999999995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2668274</v>
      </c>
      <c r="B1747">
        <v>1</v>
      </c>
      <c r="C1747" t="s">
        <v>76</v>
      </c>
      <c r="D1747" t="s">
        <v>90</v>
      </c>
      <c r="E1747" t="s">
        <v>144</v>
      </c>
      <c r="F1747" t="s">
        <v>5145</v>
      </c>
      <c r="G1747" t="s">
        <v>136</v>
      </c>
      <c r="H1747" t="s">
        <v>46</v>
      </c>
      <c r="I1747" t="s">
        <v>129</v>
      </c>
      <c r="J1747" t="s">
        <v>130</v>
      </c>
      <c r="K1747" t="s">
        <v>131</v>
      </c>
      <c r="L1747" t="s">
        <v>5146</v>
      </c>
      <c r="M1747" t="s">
        <v>5147</v>
      </c>
      <c r="N1747">
        <v>1.493055555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5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7.4652779999999996</v>
      </c>
    </row>
    <row r="1748" spans="1:26" x14ac:dyDescent="0.3">
      <c r="A1748">
        <v>2668273</v>
      </c>
      <c r="B1748">
        <v>1</v>
      </c>
      <c r="C1748" t="s">
        <v>76</v>
      </c>
      <c r="D1748" t="s">
        <v>101</v>
      </c>
      <c r="E1748" t="s">
        <v>144</v>
      </c>
      <c r="F1748" t="s">
        <v>5148</v>
      </c>
      <c r="G1748" t="s">
        <v>703</v>
      </c>
      <c r="H1748" t="s">
        <v>46</v>
      </c>
      <c r="I1748" t="s">
        <v>129</v>
      </c>
      <c r="J1748" t="s">
        <v>130</v>
      </c>
      <c r="K1748" t="s">
        <v>131</v>
      </c>
      <c r="L1748" t="s">
        <v>5149</v>
      </c>
      <c r="M1748" t="s">
        <v>5150</v>
      </c>
      <c r="N1748">
        <v>0.99666666599999998</v>
      </c>
      <c r="O1748">
        <v>0</v>
      </c>
      <c r="P1748">
        <v>11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10.963333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2668276</v>
      </c>
      <c r="B1749">
        <v>1</v>
      </c>
      <c r="C1749" t="s">
        <v>77</v>
      </c>
      <c r="D1749" t="s">
        <v>108</v>
      </c>
      <c r="E1749" t="s">
        <v>210</v>
      </c>
      <c r="F1749" t="s">
        <v>5151</v>
      </c>
      <c r="G1749" t="s">
        <v>290</v>
      </c>
      <c r="H1749" t="s">
        <v>46</v>
      </c>
      <c r="I1749" t="s">
        <v>129</v>
      </c>
      <c r="J1749" t="s">
        <v>130</v>
      </c>
      <c r="K1749" t="s">
        <v>131</v>
      </c>
      <c r="L1749" t="s">
        <v>5152</v>
      </c>
      <c r="M1749" t="s">
        <v>5153</v>
      </c>
      <c r="N1749">
        <v>2.139444444</v>
      </c>
      <c r="O1749">
        <v>0</v>
      </c>
      <c r="P1749">
        <v>2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4.2788890000000004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2668275</v>
      </c>
      <c r="B1750">
        <v>1</v>
      </c>
      <c r="C1750" t="s">
        <v>76</v>
      </c>
      <c r="D1750" t="s">
        <v>79</v>
      </c>
      <c r="E1750" t="s">
        <v>210</v>
      </c>
      <c r="F1750" t="s">
        <v>5154</v>
      </c>
      <c r="G1750" t="s">
        <v>290</v>
      </c>
      <c r="H1750" t="s">
        <v>46</v>
      </c>
      <c r="I1750" t="s">
        <v>129</v>
      </c>
      <c r="J1750" t="s">
        <v>130</v>
      </c>
      <c r="K1750" t="s">
        <v>131</v>
      </c>
      <c r="L1750" t="s">
        <v>5155</v>
      </c>
      <c r="M1750" t="s">
        <v>5156</v>
      </c>
      <c r="N1750">
        <v>1.0988888880000001</v>
      </c>
      <c r="O1750">
        <v>0</v>
      </c>
      <c r="P1750">
        <v>4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4.395556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2668277</v>
      </c>
      <c r="B1751">
        <v>1</v>
      </c>
      <c r="C1751" t="s">
        <v>77</v>
      </c>
      <c r="D1751" t="s">
        <v>110</v>
      </c>
      <c r="E1751" t="s">
        <v>144</v>
      </c>
      <c r="F1751" t="s">
        <v>5157</v>
      </c>
      <c r="G1751" t="s">
        <v>136</v>
      </c>
      <c r="H1751" t="s">
        <v>46</v>
      </c>
      <c r="I1751" t="s">
        <v>129</v>
      </c>
      <c r="J1751" t="s">
        <v>130</v>
      </c>
      <c r="K1751" t="s">
        <v>131</v>
      </c>
      <c r="L1751" t="s">
        <v>5158</v>
      </c>
      <c r="M1751" t="s">
        <v>5159</v>
      </c>
      <c r="N1751">
        <v>1.2680555549999999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23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29.165278000000001</v>
      </c>
    </row>
    <row r="1752" spans="1:26" x14ac:dyDescent="0.3">
      <c r="A1752">
        <v>2668281</v>
      </c>
      <c r="B1752">
        <v>1</v>
      </c>
      <c r="C1752" t="s">
        <v>76</v>
      </c>
      <c r="D1752" t="s">
        <v>91</v>
      </c>
      <c r="E1752" t="s">
        <v>144</v>
      </c>
      <c r="F1752" t="s">
        <v>5160</v>
      </c>
      <c r="G1752" t="s">
        <v>146</v>
      </c>
      <c r="H1752" t="s">
        <v>46</v>
      </c>
      <c r="I1752" t="s">
        <v>129</v>
      </c>
      <c r="J1752" t="s">
        <v>130</v>
      </c>
      <c r="K1752" t="s">
        <v>131</v>
      </c>
      <c r="L1752" t="s">
        <v>5161</v>
      </c>
      <c r="M1752" t="s">
        <v>5162</v>
      </c>
      <c r="N1752">
        <v>0.75249999999999995</v>
      </c>
      <c r="O1752">
        <v>0</v>
      </c>
      <c r="P1752">
        <v>47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35.3675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2668285</v>
      </c>
      <c r="B1753">
        <v>1</v>
      </c>
      <c r="C1753" t="s">
        <v>76</v>
      </c>
      <c r="D1753" t="s">
        <v>92</v>
      </c>
      <c r="E1753" t="s">
        <v>172</v>
      </c>
      <c r="F1753" t="s">
        <v>5163</v>
      </c>
      <c r="G1753" t="s">
        <v>627</v>
      </c>
      <c r="H1753" t="s">
        <v>46</v>
      </c>
      <c r="I1753" t="s">
        <v>129</v>
      </c>
      <c r="J1753" t="s">
        <v>130</v>
      </c>
      <c r="K1753" t="s">
        <v>131</v>
      </c>
      <c r="L1753" t="s">
        <v>5164</v>
      </c>
      <c r="M1753" t="s">
        <v>5165</v>
      </c>
      <c r="N1753">
        <v>2.5216666659999998</v>
      </c>
      <c r="O1753">
        <v>0</v>
      </c>
      <c r="P1753">
        <v>0</v>
      </c>
      <c r="Q1753">
        <v>0</v>
      </c>
      <c r="R1753">
        <v>92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231.99333300000001</v>
      </c>
      <c r="Y1753">
        <v>0</v>
      </c>
      <c r="Z1753">
        <v>0</v>
      </c>
    </row>
    <row r="1754" spans="1:26" x14ac:dyDescent="0.3">
      <c r="A1754">
        <v>2668286</v>
      </c>
      <c r="B1754">
        <v>1</v>
      </c>
      <c r="C1754" t="s">
        <v>76</v>
      </c>
      <c r="D1754" t="s">
        <v>78</v>
      </c>
      <c r="E1754" t="s">
        <v>210</v>
      </c>
      <c r="F1754" t="s">
        <v>5166</v>
      </c>
      <c r="G1754" t="s">
        <v>290</v>
      </c>
      <c r="H1754" t="s">
        <v>46</v>
      </c>
      <c r="I1754" t="s">
        <v>129</v>
      </c>
      <c r="J1754" t="s">
        <v>130</v>
      </c>
      <c r="K1754" t="s">
        <v>131</v>
      </c>
      <c r="L1754" t="s">
        <v>5167</v>
      </c>
      <c r="M1754" t="s">
        <v>5168</v>
      </c>
      <c r="N1754">
        <v>2.9997222219999999</v>
      </c>
      <c r="O1754">
        <v>0</v>
      </c>
      <c r="P1754">
        <v>5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14.998611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2668291</v>
      </c>
      <c r="B1755">
        <v>1</v>
      </c>
      <c r="C1755" t="s">
        <v>76</v>
      </c>
      <c r="D1755" t="s">
        <v>94</v>
      </c>
      <c r="E1755" t="s">
        <v>210</v>
      </c>
      <c r="F1755" t="s">
        <v>5169</v>
      </c>
      <c r="G1755" t="s">
        <v>290</v>
      </c>
      <c r="H1755" t="s">
        <v>46</v>
      </c>
      <c r="I1755" t="s">
        <v>129</v>
      </c>
      <c r="J1755" t="s">
        <v>130</v>
      </c>
      <c r="K1755" t="s">
        <v>131</v>
      </c>
      <c r="L1755" t="s">
        <v>5170</v>
      </c>
      <c r="M1755" t="s">
        <v>5171</v>
      </c>
      <c r="N1755">
        <v>1.81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1.81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2668290</v>
      </c>
      <c r="B1756">
        <v>1</v>
      </c>
      <c r="C1756" t="s">
        <v>76</v>
      </c>
      <c r="D1756" t="s">
        <v>97</v>
      </c>
      <c r="E1756" t="s">
        <v>144</v>
      </c>
      <c r="F1756" t="s">
        <v>5172</v>
      </c>
      <c r="G1756" t="s">
        <v>146</v>
      </c>
      <c r="H1756" t="s">
        <v>46</v>
      </c>
      <c r="I1756" t="s">
        <v>129</v>
      </c>
      <c r="J1756" t="s">
        <v>130</v>
      </c>
      <c r="K1756" t="s">
        <v>131</v>
      </c>
      <c r="L1756" t="s">
        <v>5173</v>
      </c>
      <c r="M1756" t="s">
        <v>5174</v>
      </c>
      <c r="N1756">
        <v>0.89722222200000001</v>
      </c>
      <c r="O1756">
        <v>0</v>
      </c>
      <c r="P1756">
        <v>51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45.758333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2668293</v>
      </c>
      <c r="B1757">
        <v>1</v>
      </c>
      <c r="C1757" t="s">
        <v>76</v>
      </c>
      <c r="D1757" t="s">
        <v>96</v>
      </c>
      <c r="E1757" t="s">
        <v>156</v>
      </c>
      <c r="F1757" t="s">
        <v>4147</v>
      </c>
      <c r="G1757" t="s">
        <v>169</v>
      </c>
      <c r="H1757" t="s">
        <v>47</v>
      </c>
      <c r="I1757" t="s">
        <v>129</v>
      </c>
      <c r="J1757" t="s">
        <v>130</v>
      </c>
      <c r="K1757" t="s">
        <v>131</v>
      </c>
      <c r="L1757" t="s">
        <v>5175</v>
      </c>
      <c r="M1757" t="s">
        <v>5176</v>
      </c>
      <c r="N1757">
        <v>0.46666666600000001</v>
      </c>
      <c r="O1757">
        <v>101</v>
      </c>
      <c r="P1757">
        <v>28</v>
      </c>
      <c r="Q1757">
        <v>0</v>
      </c>
      <c r="R1757">
        <v>0</v>
      </c>
      <c r="S1757">
        <v>0</v>
      </c>
      <c r="T1757">
        <v>0</v>
      </c>
      <c r="U1757">
        <v>47.133333</v>
      </c>
      <c r="V1757">
        <v>13.066667000000001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2668294</v>
      </c>
      <c r="B1758">
        <v>1</v>
      </c>
      <c r="C1758" t="s">
        <v>77</v>
      </c>
      <c r="D1758" t="s">
        <v>118</v>
      </c>
      <c r="E1758" t="s">
        <v>134</v>
      </c>
      <c r="F1758" t="s">
        <v>5177</v>
      </c>
      <c r="G1758" t="s">
        <v>240</v>
      </c>
      <c r="H1758" t="s">
        <v>46</v>
      </c>
      <c r="I1758" t="s">
        <v>129</v>
      </c>
      <c r="J1758" t="s">
        <v>130</v>
      </c>
      <c r="K1758" t="s">
        <v>131</v>
      </c>
      <c r="L1758" t="s">
        <v>5178</v>
      </c>
      <c r="M1758" t="s">
        <v>5179</v>
      </c>
      <c r="N1758">
        <v>2.3116666659999998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72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166.44</v>
      </c>
    </row>
    <row r="1759" spans="1:26" x14ac:dyDescent="0.3">
      <c r="A1759">
        <v>2668238</v>
      </c>
      <c r="B1759">
        <v>2</v>
      </c>
      <c r="C1759" t="s">
        <v>76</v>
      </c>
      <c r="D1759" t="s">
        <v>98</v>
      </c>
      <c r="E1759" t="s">
        <v>152</v>
      </c>
      <c r="F1759" t="s">
        <v>5180</v>
      </c>
      <c r="G1759" t="s">
        <v>1939</v>
      </c>
      <c r="H1759" t="s">
        <v>47</v>
      </c>
      <c r="I1759" t="s">
        <v>129</v>
      </c>
      <c r="J1759" t="s">
        <v>130</v>
      </c>
      <c r="K1759" t="s">
        <v>131</v>
      </c>
      <c r="L1759" t="s">
        <v>5126</v>
      </c>
      <c r="M1759" t="s">
        <v>5181</v>
      </c>
      <c r="N1759">
        <v>0.96166666599999995</v>
      </c>
      <c r="O1759">
        <v>0</v>
      </c>
      <c r="P1759">
        <v>0</v>
      </c>
      <c r="Q1759">
        <v>22</v>
      </c>
      <c r="R1759">
        <v>106</v>
      </c>
      <c r="S1759">
        <v>40</v>
      </c>
      <c r="T1759">
        <v>708</v>
      </c>
      <c r="U1759">
        <v>0</v>
      </c>
      <c r="V1759">
        <v>0</v>
      </c>
      <c r="W1759">
        <v>21.156666999999999</v>
      </c>
      <c r="X1759">
        <v>101.936667</v>
      </c>
      <c r="Y1759">
        <v>38.466667000000001</v>
      </c>
      <c r="Z1759">
        <v>680.86</v>
      </c>
    </row>
    <row r="1760" spans="1:26" x14ac:dyDescent="0.3">
      <c r="A1760">
        <v>2668269</v>
      </c>
      <c r="B1760">
        <v>2</v>
      </c>
      <c r="C1760" t="s">
        <v>76</v>
      </c>
      <c r="D1760" t="s">
        <v>99</v>
      </c>
      <c r="E1760" t="s">
        <v>134</v>
      </c>
      <c r="F1760" t="s">
        <v>5182</v>
      </c>
      <c r="G1760" t="s">
        <v>455</v>
      </c>
      <c r="H1760" t="s">
        <v>46</v>
      </c>
      <c r="I1760" t="s">
        <v>129</v>
      </c>
      <c r="J1760" t="s">
        <v>130</v>
      </c>
      <c r="K1760" t="s">
        <v>131</v>
      </c>
      <c r="L1760" t="s">
        <v>5141</v>
      </c>
      <c r="M1760" t="s">
        <v>5183</v>
      </c>
      <c r="N1760">
        <v>0.37666666599999998</v>
      </c>
      <c r="O1760">
        <v>0</v>
      </c>
      <c r="P1760">
        <v>257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96.803332999999995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2668300</v>
      </c>
      <c r="B1761">
        <v>1</v>
      </c>
      <c r="C1761" t="s">
        <v>76</v>
      </c>
      <c r="D1761" t="s">
        <v>82</v>
      </c>
      <c r="E1761" t="s">
        <v>144</v>
      </c>
      <c r="F1761" t="s">
        <v>5184</v>
      </c>
      <c r="G1761" t="s">
        <v>455</v>
      </c>
      <c r="H1761" t="s">
        <v>46</v>
      </c>
      <c r="I1761" t="s">
        <v>129</v>
      </c>
      <c r="J1761" t="s">
        <v>130</v>
      </c>
      <c r="K1761" t="s">
        <v>131</v>
      </c>
      <c r="L1761" t="s">
        <v>5185</v>
      </c>
      <c r="M1761" t="s">
        <v>5186</v>
      </c>
      <c r="N1761">
        <v>5.2863888880000003</v>
      </c>
      <c r="O1761">
        <v>0</v>
      </c>
      <c r="P1761">
        <v>48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253.746667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2668301</v>
      </c>
      <c r="B1762">
        <v>1</v>
      </c>
      <c r="C1762" t="s">
        <v>77</v>
      </c>
      <c r="D1762" t="s">
        <v>121</v>
      </c>
      <c r="E1762" t="s">
        <v>156</v>
      </c>
      <c r="F1762" t="s">
        <v>3099</v>
      </c>
      <c r="G1762" t="s">
        <v>169</v>
      </c>
      <c r="H1762" t="s">
        <v>47</v>
      </c>
      <c r="I1762" t="s">
        <v>247</v>
      </c>
      <c r="J1762" t="s">
        <v>130</v>
      </c>
      <c r="K1762" t="s">
        <v>131</v>
      </c>
      <c r="L1762" t="s">
        <v>5187</v>
      </c>
      <c r="M1762" t="s">
        <v>5188</v>
      </c>
      <c r="N1762">
        <v>2.7777777E-2</v>
      </c>
      <c r="O1762">
        <v>0</v>
      </c>
      <c r="P1762">
        <v>0</v>
      </c>
      <c r="Q1762">
        <v>3</v>
      </c>
      <c r="R1762">
        <v>191</v>
      </c>
      <c r="S1762">
        <v>2</v>
      </c>
      <c r="T1762">
        <v>164</v>
      </c>
      <c r="U1762">
        <v>0</v>
      </c>
      <c r="V1762">
        <v>0</v>
      </c>
      <c r="W1762">
        <v>8.3333000000000004E-2</v>
      </c>
      <c r="X1762">
        <v>5.305555</v>
      </c>
      <c r="Y1762">
        <v>5.5556000000000001E-2</v>
      </c>
      <c r="Z1762">
        <v>4.555555</v>
      </c>
    </row>
    <row r="1763" spans="1:26" x14ac:dyDescent="0.3">
      <c r="A1763">
        <v>2668303</v>
      </c>
      <c r="B1763">
        <v>1</v>
      </c>
      <c r="C1763" t="s">
        <v>76</v>
      </c>
      <c r="D1763" t="s">
        <v>96</v>
      </c>
      <c r="E1763" t="s">
        <v>210</v>
      </c>
      <c r="F1763" t="s">
        <v>5189</v>
      </c>
      <c r="G1763" t="s">
        <v>627</v>
      </c>
      <c r="H1763" t="s">
        <v>46</v>
      </c>
      <c r="I1763" t="s">
        <v>129</v>
      </c>
      <c r="J1763" t="s">
        <v>130</v>
      </c>
      <c r="K1763" t="s">
        <v>131</v>
      </c>
      <c r="L1763" t="s">
        <v>5190</v>
      </c>
      <c r="M1763" t="s">
        <v>5191</v>
      </c>
      <c r="N1763">
        <v>1.701944444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1.7019439999999999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2668308</v>
      </c>
      <c r="B1764">
        <v>1</v>
      </c>
      <c r="C1764" t="s">
        <v>77</v>
      </c>
      <c r="D1764" t="s">
        <v>112</v>
      </c>
      <c r="E1764" t="s">
        <v>126</v>
      </c>
      <c r="F1764" t="s">
        <v>5192</v>
      </c>
      <c r="G1764" t="s">
        <v>146</v>
      </c>
      <c r="H1764" t="s">
        <v>47</v>
      </c>
      <c r="I1764" t="s">
        <v>129</v>
      </c>
      <c r="J1764" t="s">
        <v>130</v>
      </c>
      <c r="K1764" t="s">
        <v>131</v>
      </c>
      <c r="L1764" t="s">
        <v>5193</v>
      </c>
      <c r="M1764" t="s">
        <v>5194</v>
      </c>
      <c r="N1764">
        <v>0.119444444</v>
      </c>
      <c r="O1764">
        <v>0</v>
      </c>
      <c r="P1764">
        <v>0</v>
      </c>
      <c r="Q1764">
        <v>0</v>
      </c>
      <c r="R1764">
        <v>0</v>
      </c>
      <c r="S1764">
        <v>1</v>
      </c>
      <c r="T1764">
        <v>137</v>
      </c>
      <c r="U1764">
        <v>0</v>
      </c>
      <c r="V1764">
        <v>0</v>
      </c>
      <c r="W1764">
        <v>0</v>
      </c>
      <c r="X1764">
        <v>0</v>
      </c>
      <c r="Y1764">
        <v>0.11944399999999999</v>
      </c>
      <c r="Z1764">
        <v>16.363889</v>
      </c>
    </row>
    <row r="1765" spans="1:26" x14ac:dyDescent="0.3">
      <c r="A1765">
        <v>2668309</v>
      </c>
      <c r="B1765">
        <v>1</v>
      </c>
      <c r="C1765" t="s">
        <v>76</v>
      </c>
      <c r="D1765" t="s">
        <v>84</v>
      </c>
      <c r="E1765" t="s">
        <v>172</v>
      </c>
      <c r="F1765" t="s">
        <v>4852</v>
      </c>
      <c r="G1765" t="s">
        <v>136</v>
      </c>
      <c r="H1765" t="s">
        <v>46</v>
      </c>
      <c r="I1765" t="s">
        <v>129</v>
      </c>
      <c r="J1765" t="s">
        <v>130</v>
      </c>
      <c r="K1765" t="s">
        <v>131</v>
      </c>
      <c r="L1765" t="s">
        <v>5195</v>
      </c>
      <c r="M1765" t="s">
        <v>5196</v>
      </c>
      <c r="N1765">
        <v>1.721666666</v>
      </c>
      <c r="O1765">
        <v>0</v>
      </c>
      <c r="P1765">
        <v>40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68.866667000000007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2668312</v>
      </c>
      <c r="B1766">
        <v>1</v>
      </c>
      <c r="C1766" t="s">
        <v>77</v>
      </c>
      <c r="D1766" t="s">
        <v>108</v>
      </c>
      <c r="E1766" t="s">
        <v>126</v>
      </c>
      <c r="F1766" t="s">
        <v>5197</v>
      </c>
      <c r="G1766" t="s">
        <v>146</v>
      </c>
      <c r="H1766" t="s">
        <v>47</v>
      </c>
      <c r="I1766" t="s">
        <v>129</v>
      </c>
      <c r="J1766" t="s">
        <v>130</v>
      </c>
      <c r="K1766" t="s">
        <v>131</v>
      </c>
      <c r="L1766" t="s">
        <v>5198</v>
      </c>
      <c r="M1766" t="s">
        <v>5199</v>
      </c>
      <c r="N1766">
        <v>0.31388888799999998</v>
      </c>
      <c r="O1766">
        <v>0</v>
      </c>
      <c r="P1766">
        <v>1445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453.56944299999998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2668314</v>
      </c>
      <c r="B1767">
        <v>1</v>
      </c>
      <c r="C1767" t="s">
        <v>76</v>
      </c>
      <c r="D1767" t="s">
        <v>84</v>
      </c>
      <c r="E1767" t="s">
        <v>172</v>
      </c>
      <c r="F1767" t="s">
        <v>5200</v>
      </c>
      <c r="G1767" t="s">
        <v>455</v>
      </c>
      <c r="H1767" t="s">
        <v>46</v>
      </c>
      <c r="I1767" t="s">
        <v>129</v>
      </c>
      <c r="J1767" t="s">
        <v>130</v>
      </c>
      <c r="K1767" t="s">
        <v>131</v>
      </c>
      <c r="L1767" t="s">
        <v>5201</v>
      </c>
      <c r="M1767" t="s">
        <v>5202</v>
      </c>
      <c r="N1767">
        <v>2.323611111</v>
      </c>
      <c r="O1767">
        <v>0</v>
      </c>
      <c r="P1767">
        <v>42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97.591667000000001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2668316</v>
      </c>
      <c r="B1768">
        <v>1</v>
      </c>
      <c r="C1768" t="s">
        <v>76</v>
      </c>
      <c r="D1768" t="s">
        <v>91</v>
      </c>
      <c r="E1768" t="s">
        <v>144</v>
      </c>
      <c r="F1768" t="s">
        <v>5203</v>
      </c>
      <c r="G1768" t="s">
        <v>146</v>
      </c>
      <c r="H1768" t="s">
        <v>46</v>
      </c>
      <c r="I1768" t="s">
        <v>129</v>
      </c>
      <c r="J1768" t="s">
        <v>130</v>
      </c>
      <c r="K1768" t="s">
        <v>131</v>
      </c>
      <c r="L1768" t="s">
        <v>5204</v>
      </c>
      <c r="M1768" t="s">
        <v>5205</v>
      </c>
      <c r="N1768">
        <v>0.69416666599999999</v>
      </c>
      <c r="O1768">
        <v>0</v>
      </c>
      <c r="P1768">
        <v>177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122.86750000000001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2668319</v>
      </c>
      <c r="B1769">
        <v>1</v>
      </c>
      <c r="C1769" t="s">
        <v>76</v>
      </c>
      <c r="D1769" t="s">
        <v>93</v>
      </c>
      <c r="E1769" t="s">
        <v>152</v>
      </c>
      <c r="F1769" t="s">
        <v>5206</v>
      </c>
      <c r="G1769" t="s">
        <v>567</v>
      </c>
      <c r="H1769" t="s">
        <v>47</v>
      </c>
      <c r="I1769" t="s">
        <v>129</v>
      </c>
      <c r="J1769" t="s">
        <v>130</v>
      </c>
      <c r="K1769" t="s">
        <v>141</v>
      </c>
      <c r="L1769" t="s">
        <v>5207</v>
      </c>
      <c r="M1769" t="s">
        <v>5208</v>
      </c>
      <c r="N1769">
        <v>0.241666666</v>
      </c>
      <c r="O1769">
        <v>87</v>
      </c>
      <c r="P1769">
        <v>13491</v>
      </c>
      <c r="Q1769">
        <v>0</v>
      </c>
      <c r="R1769">
        <v>0</v>
      </c>
      <c r="S1769">
        <v>35</v>
      </c>
      <c r="T1769">
        <v>672</v>
      </c>
      <c r="U1769">
        <v>21.024999999999999</v>
      </c>
      <c r="V1769">
        <v>3260.324991</v>
      </c>
      <c r="W1769">
        <v>0</v>
      </c>
      <c r="X1769">
        <v>0</v>
      </c>
      <c r="Y1769">
        <v>8.4583329999999997</v>
      </c>
      <c r="Z1769">
        <v>162.4</v>
      </c>
    </row>
    <row r="1770" spans="1:26" x14ac:dyDescent="0.3">
      <c r="A1770">
        <v>2668324</v>
      </c>
      <c r="B1770">
        <v>1</v>
      </c>
      <c r="C1770" t="s">
        <v>76</v>
      </c>
      <c r="D1770" t="s">
        <v>80</v>
      </c>
      <c r="E1770" t="s">
        <v>210</v>
      </c>
      <c r="F1770" t="s">
        <v>5209</v>
      </c>
      <c r="G1770" t="s">
        <v>290</v>
      </c>
      <c r="H1770" t="s">
        <v>46</v>
      </c>
      <c r="I1770" t="s">
        <v>129</v>
      </c>
      <c r="J1770" t="s">
        <v>130</v>
      </c>
      <c r="K1770" t="s">
        <v>131</v>
      </c>
      <c r="L1770" t="s">
        <v>5210</v>
      </c>
      <c r="M1770" t="s">
        <v>5211</v>
      </c>
      <c r="N1770">
        <v>1.0419444440000001</v>
      </c>
      <c r="O1770">
        <v>0</v>
      </c>
      <c r="P1770">
        <v>2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2.0838890000000001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2668325</v>
      </c>
      <c r="B1771">
        <v>1</v>
      </c>
      <c r="C1771" t="s">
        <v>76</v>
      </c>
      <c r="D1771" t="s">
        <v>103</v>
      </c>
      <c r="E1771" t="s">
        <v>144</v>
      </c>
      <c r="F1771" t="s">
        <v>5212</v>
      </c>
      <c r="G1771" t="s">
        <v>146</v>
      </c>
      <c r="H1771" t="s">
        <v>46</v>
      </c>
      <c r="I1771" t="s">
        <v>129</v>
      </c>
      <c r="J1771" t="s">
        <v>130</v>
      </c>
      <c r="K1771" t="s">
        <v>131</v>
      </c>
      <c r="L1771" t="s">
        <v>5213</v>
      </c>
      <c r="M1771" t="s">
        <v>5214</v>
      </c>
      <c r="N1771">
        <v>0.56694444399999999</v>
      </c>
      <c r="O1771">
        <v>0</v>
      </c>
      <c r="P1771">
        <v>0</v>
      </c>
      <c r="Q1771">
        <v>0</v>
      </c>
      <c r="R1771">
        <v>69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39.119166999999997</v>
      </c>
      <c r="Y1771">
        <v>0</v>
      </c>
      <c r="Z1771">
        <v>0</v>
      </c>
    </row>
    <row r="1772" spans="1:26" x14ac:dyDescent="0.3">
      <c r="A1772">
        <v>2668329</v>
      </c>
      <c r="B1772">
        <v>1</v>
      </c>
      <c r="C1772" t="s">
        <v>77</v>
      </c>
      <c r="D1772" t="s">
        <v>108</v>
      </c>
      <c r="E1772" t="s">
        <v>134</v>
      </c>
      <c r="F1772" t="s">
        <v>5215</v>
      </c>
      <c r="G1772" t="s">
        <v>240</v>
      </c>
      <c r="H1772" t="s">
        <v>46</v>
      </c>
      <c r="I1772" t="s">
        <v>129</v>
      </c>
      <c r="J1772" t="s">
        <v>130</v>
      </c>
      <c r="K1772" t="s">
        <v>131</v>
      </c>
      <c r="L1772" t="s">
        <v>5216</v>
      </c>
      <c r="M1772" t="s">
        <v>5217</v>
      </c>
      <c r="N1772">
        <v>1.2355555549999999</v>
      </c>
      <c r="O1772">
        <v>0</v>
      </c>
      <c r="P1772">
        <v>247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305.18222200000002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2668326</v>
      </c>
      <c r="B1773">
        <v>1</v>
      </c>
      <c r="C1773" t="s">
        <v>76</v>
      </c>
      <c r="D1773" t="s">
        <v>86</v>
      </c>
      <c r="E1773" t="s">
        <v>210</v>
      </c>
      <c r="F1773" t="s">
        <v>5218</v>
      </c>
      <c r="G1773" t="s">
        <v>627</v>
      </c>
      <c r="H1773" t="s">
        <v>46</v>
      </c>
      <c r="I1773" t="s">
        <v>129</v>
      </c>
      <c r="J1773" t="s">
        <v>130</v>
      </c>
      <c r="K1773" t="s">
        <v>131</v>
      </c>
      <c r="L1773" t="s">
        <v>5219</v>
      </c>
      <c r="M1773" t="s">
        <v>5220</v>
      </c>
      <c r="N1773">
        <v>1.497777777</v>
      </c>
      <c r="O1773">
        <v>0</v>
      </c>
      <c r="P1773">
        <v>16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23.964444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2668327</v>
      </c>
      <c r="B1774">
        <v>1</v>
      </c>
      <c r="C1774" t="s">
        <v>76</v>
      </c>
      <c r="D1774" t="s">
        <v>97</v>
      </c>
      <c r="E1774" t="s">
        <v>144</v>
      </c>
      <c r="F1774" t="s">
        <v>5221</v>
      </c>
      <c r="G1774" t="s">
        <v>146</v>
      </c>
      <c r="H1774" t="s">
        <v>46</v>
      </c>
      <c r="I1774" t="s">
        <v>129</v>
      </c>
      <c r="J1774" t="s">
        <v>130</v>
      </c>
      <c r="K1774" t="s">
        <v>131</v>
      </c>
      <c r="L1774" t="s">
        <v>5222</v>
      </c>
      <c r="M1774" t="s">
        <v>5223</v>
      </c>
      <c r="N1774">
        <v>0.47611111099999998</v>
      </c>
      <c r="O1774">
        <v>0</v>
      </c>
      <c r="P1774">
        <v>88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41.897778000000002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2668331</v>
      </c>
      <c r="B1775">
        <v>1</v>
      </c>
      <c r="C1775" t="s">
        <v>76</v>
      </c>
      <c r="D1775" t="s">
        <v>86</v>
      </c>
      <c r="E1775" t="s">
        <v>172</v>
      </c>
      <c r="F1775" t="s">
        <v>5224</v>
      </c>
      <c r="G1775" t="s">
        <v>174</v>
      </c>
      <c r="H1775" t="s">
        <v>46</v>
      </c>
      <c r="I1775" t="s">
        <v>129</v>
      </c>
      <c r="J1775" t="s">
        <v>130</v>
      </c>
      <c r="K1775" t="s">
        <v>131</v>
      </c>
      <c r="L1775" t="s">
        <v>5225</v>
      </c>
      <c r="M1775" t="s">
        <v>5226</v>
      </c>
      <c r="N1775">
        <v>1.275555555</v>
      </c>
      <c r="O1775">
        <v>0</v>
      </c>
      <c r="P1775">
        <v>124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158.16888900000001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2668332</v>
      </c>
      <c r="B1776">
        <v>1</v>
      </c>
      <c r="C1776" t="s">
        <v>77</v>
      </c>
      <c r="D1776" t="s">
        <v>110</v>
      </c>
      <c r="E1776" t="s">
        <v>126</v>
      </c>
      <c r="F1776" t="s">
        <v>5227</v>
      </c>
      <c r="G1776" t="s">
        <v>169</v>
      </c>
      <c r="H1776" t="s">
        <v>47</v>
      </c>
      <c r="I1776" t="s">
        <v>247</v>
      </c>
      <c r="J1776" t="s">
        <v>130</v>
      </c>
      <c r="K1776" t="s">
        <v>131</v>
      </c>
      <c r="L1776" t="s">
        <v>5228</v>
      </c>
      <c r="M1776" t="s">
        <v>5229</v>
      </c>
      <c r="N1776">
        <v>1.0555554999999999E-2</v>
      </c>
      <c r="O1776">
        <v>0</v>
      </c>
      <c r="P1776">
        <v>0</v>
      </c>
      <c r="Q1776">
        <v>0</v>
      </c>
      <c r="R1776">
        <v>0</v>
      </c>
      <c r="S1776">
        <v>9</v>
      </c>
      <c r="T1776">
        <v>584</v>
      </c>
      <c r="U1776">
        <v>0</v>
      </c>
      <c r="V1776">
        <v>0</v>
      </c>
      <c r="W1776">
        <v>0</v>
      </c>
      <c r="X1776">
        <v>0</v>
      </c>
      <c r="Y1776">
        <v>9.5000000000000001E-2</v>
      </c>
      <c r="Z1776">
        <v>6.1644439999999996</v>
      </c>
    </row>
    <row r="1777" spans="1:26" x14ac:dyDescent="0.3">
      <c r="A1777">
        <v>2668333</v>
      </c>
      <c r="B1777">
        <v>1</v>
      </c>
      <c r="C1777" t="s">
        <v>76</v>
      </c>
      <c r="D1777" t="s">
        <v>82</v>
      </c>
      <c r="E1777" t="s">
        <v>144</v>
      </c>
      <c r="F1777" t="s">
        <v>4577</v>
      </c>
      <c r="G1777" t="s">
        <v>455</v>
      </c>
      <c r="H1777" t="s">
        <v>46</v>
      </c>
      <c r="I1777" t="s">
        <v>129</v>
      </c>
      <c r="J1777" t="s">
        <v>130</v>
      </c>
      <c r="K1777" t="s">
        <v>131</v>
      </c>
      <c r="L1777" t="s">
        <v>5230</v>
      </c>
      <c r="M1777" t="s">
        <v>5231</v>
      </c>
      <c r="N1777">
        <v>4.2408333330000003</v>
      </c>
      <c r="O1777">
        <v>0</v>
      </c>
      <c r="P1777">
        <v>57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241.72749999999999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2668336</v>
      </c>
      <c r="B1778">
        <v>1</v>
      </c>
      <c r="C1778" t="s">
        <v>76</v>
      </c>
      <c r="D1778" t="s">
        <v>97</v>
      </c>
      <c r="E1778" t="s">
        <v>134</v>
      </c>
      <c r="F1778" t="s">
        <v>5232</v>
      </c>
      <c r="G1778" t="s">
        <v>146</v>
      </c>
      <c r="H1778" t="s">
        <v>46</v>
      </c>
      <c r="I1778" t="s">
        <v>129</v>
      </c>
      <c r="J1778" t="s">
        <v>130</v>
      </c>
      <c r="K1778" t="s">
        <v>131</v>
      </c>
      <c r="L1778" t="s">
        <v>5233</v>
      </c>
      <c r="M1778" t="s">
        <v>5234</v>
      </c>
      <c r="N1778">
        <v>6.3055554999999999E-2</v>
      </c>
      <c r="O1778">
        <v>0</v>
      </c>
      <c r="P1778">
        <v>150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9.4583329999999997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2668337</v>
      </c>
      <c r="B1779">
        <v>1</v>
      </c>
      <c r="C1779" t="s">
        <v>76</v>
      </c>
      <c r="D1779" t="s">
        <v>86</v>
      </c>
      <c r="E1779" t="s">
        <v>172</v>
      </c>
      <c r="F1779" t="s">
        <v>5235</v>
      </c>
      <c r="G1779" t="s">
        <v>136</v>
      </c>
      <c r="H1779" t="s">
        <v>46</v>
      </c>
      <c r="I1779" t="s">
        <v>129</v>
      </c>
      <c r="J1779" t="s">
        <v>130</v>
      </c>
      <c r="K1779" t="s">
        <v>131</v>
      </c>
      <c r="L1779" t="s">
        <v>5236</v>
      </c>
      <c r="M1779" t="s">
        <v>5237</v>
      </c>
      <c r="N1779">
        <v>0.623611111</v>
      </c>
      <c r="O1779">
        <v>0</v>
      </c>
      <c r="P1779">
        <v>111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69.220832999999999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2668340</v>
      </c>
      <c r="B1780">
        <v>1</v>
      </c>
      <c r="C1780" t="s">
        <v>76</v>
      </c>
      <c r="D1780" t="s">
        <v>91</v>
      </c>
      <c r="E1780" t="s">
        <v>152</v>
      </c>
      <c r="F1780" t="s">
        <v>5238</v>
      </c>
      <c r="G1780" t="s">
        <v>169</v>
      </c>
      <c r="H1780" t="s">
        <v>47</v>
      </c>
      <c r="I1780" t="s">
        <v>129</v>
      </c>
      <c r="J1780" t="s">
        <v>130</v>
      </c>
      <c r="K1780" t="s">
        <v>131</v>
      </c>
      <c r="L1780" t="s">
        <v>5239</v>
      </c>
      <c r="M1780" t="s">
        <v>5240</v>
      </c>
      <c r="N1780">
        <v>0.197222222</v>
      </c>
      <c r="O1780">
        <v>21</v>
      </c>
      <c r="P1780">
        <v>2377</v>
      </c>
      <c r="Q1780">
        <v>0</v>
      </c>
      <c r="R1780">
        <v>0</v>
      </c>
      <c r="S1780">
        <v>0</v>
      </c>
      <c r="T1780">
        <v>0</v>
      </c>
      <c r="U1780">
        <v>4.141667</v>
      </c>
      <c r="V1780">
        <v>468.79722199999998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2668343</v>
      </c>
      <c r="B1781">
        <v>1</v>
      </c>
      <c r="C1781" t="s">
        <v>76</v>
      </c>
      <c r="D1781" t="s">
        <v>100</v>
      </c>
      <c r="E1781" t="s">
        <v>126</v>
      </c>
      <c r="F1781" t="s">
        <v>5241</v>
      </c>
      <c r="G1781" t="s">
        <v>169</v>
      </c>
      <c r="H1781" t="s">
        <v>47</v>
      </c>
      <c r="I1781" t="s">
        <v>129</v>
      </c>
      <c r="J1781" t="s">
        <v>130</v>
      </c>
      <c r="K1781" t="s">
        <v>131</v>
      </c>
      <c r="L1781" t="s">
        <v>5242</v>
      </c>
      <c r="M1781" t="s">
        <v>5243</v>
      </c>
      <c r="N1781">
        <v>1.119444444</v>
      </c>
      <c r="O1781">
        <v>1</v>
      </c>
      <c r="P1781">
        <v>3405</v>
      </c>
      <c r="Q1781">
        <v>0</v>
      </c>
      <c r="R1781">
        <v>0</v>
      </c>
      <c r="S1781">
        <v>0</v>
      </c>
      <c r="T1781">
        <v>0</v>
      </c>
      <c r="U1781">
        <v>1.1194440000000001</v>
      </c>
      <c r="V1781">
        <v>3811.7083320000002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2668347</v>
      </c>
      <c r="B1782">
        <v>1</v>
      </c>
      <c r="C1782" t="s">
        <v>77</v>
      </c>
      <c r="D1782" t="s">
        <v>114</v>
      </c>
      <c r="E1782" t="s">
        <v>126</v>
      </c>
      <c r="F1782" t="s">
        <v>1582</v>
      </c>
      <c r="G1782" t="s">
        <v>169</v>
      </c>
      <c r="H1782" t="s">
        <v>47</v>
      </c>
      <c r="I1782" t="s">
        <v>247</v>
      </c>
      <c r="J1782" t="s">
        <v>130</v>
      </c>
      <c r="K1782" t="s">
        <v>131</v>
      </c>
      <c r="L1782" t="s">
        <v>5244</v>
      </c>
      <c r="M1782" t="s">
        <v>5245</v>
      </c>
      <c r="N1782">
        <v>1.6944443999999999E-2</v>
      </c>
      <c r="O1782">
        <v>0</v>
      </c>
      <c r="P1782">
        <v>0</v>
      </c>
      <c r="Q1782">
        <v>0</v>
      </c>
      <c r="R1782">
        <v>0</v>
      </c>
      <c r="S1782">
        <v>2</v>
      </c>
      <c r="T1782">
        <v>461</v>
      </c>
      <c r="U1782">
        <v>0</v>
      </c>
      <c r="V1782">
        <v>0</v>
      </c>
      <c r="W1782">
        <v>0</v>
      </c>
      <c r="X1782">
        <v>0</v>
      </c>
      <c r="Y1782">
        <v>3.3889000000000002E-2</v>
      </c>
      <c r="Z1782">
        <v>7.8113890000000001</v>
      </c>
    </row>
    <row r="1783" spans="1:26" x14ac:dyDescent="0.3">
      <c r="A1783">
        <v>2668344</v>
      </c>
      <c r="B1783">
        <v>1</v>
      </c>
      <c r="C1783" t="s">
        <v>76</v>
      </c>
      <c r="D1783" t="s">
        <v>100</v>
      </c>
      <c r="E1783" t="s">
        <v>152</v>
      </c>
      <c r="F1783" t="s">
        <v>5246</v>
      </c>
      <c r="G1783" t="s">
        <v>169</v>
      </c>
      <c r="H1783" t="s">
        <v>47</v>
      </c>
      <c r="I1783" t="s">
        <v>129</v>
      </c>
      <c r="J1783" t="s">
        <v>130</v>
      </c>
      <c r="K1783" t="s">
        <v>131</v>
      </c>
      <c r="L1783" t="s">
        <v>5247</v>
      </c>
      <c r="M1783" t="s">
        <v>5248</v>
      </c>
      <c r="N1783">
        <v>0.108888888</v>
      </c>
      <c r="O1783">
        <v>7</v>
      </c>
      <c r="P1783">
        <v>103</v>
      </c>
      <c r="Q1783">
        <v>0</v>
      </c>
      <c r="R1783">
        <v>0</v>
      </c>
      <c r="S1783">
        <v>0</v>
      </c>
      <c r="T1783">
        <v>0</v>
      </c>
      <c r="U1783">
        <v>0.76222199999999996</v>
      </c>
      <c r="V1783">
        <v>11.215555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2668352</v>
      </c>
      <c r="B1784">
        <v>1</v>
      </c>
      <c r="C1784" t="s">
        <v>76</v>
      </c>
      <c r="D1784" t="s">
        <v>91</v>
      </c>
      <c r="E1784" t="s">
        <v>152</v>
      </c>
      <c r="F1784" t="s">
        <v>1597</v>
      </c>
      <c r="G1784" t="s">
        <v>169</v>
      </c>
      <c r="H1784" t="s">
        <v>47</v>
      </c>
      <c r="I1784" t="s">
        <v>129</v>
      </c>
      <c r="J1784" t="s">
        <v>130</v>
      </c>
      <c r="K1784" t="s">
        <v>131</v>
      </c>
      <c r="L1784" t="s">
        <v>5249</v>
      </c>
      <c r="M1784" t="s">
        <v>5250</v>
      </c>
      <c r="N1784">
        <v>0.247777777</v>
      </c>
      <c r="O1784">
        <v>4</v>
      </c>
      <c r="P1784">
        <v>201</v>
      </c>
      <c r="Q1784">
        <v>0</v>
      </c>
      <c r="R1784">
        <v>0</v>
      </c>
      <c r="S1784">
        <v>0</v>
      </c>
      <c r="T1784">
        <v>0</v>
      </c>
      <c r="U1784">
        <v>0.99111099999999996</v>
      </c>
      <c r="V1784">
        <v>49.803333000000002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2668355</v>
      </c>
      <c r="B1785">
        <v>1</v>
      </c>
      <c r="C1785" t="s">
        <v>76</v>
      </c>
      <c r="D1785" t="s">
        <v>84</v>
      </c>
      <c r="E1785" t="s">
        <v>210</v>
      </c>
      <c r="F1785" t="s">
        <v>5251</v>
      </c>
      <c r="G1785" t="s">
        <v>290</v>
      </c>
      <c r="H1785" t="s">
        <v>46</v>
      </c>
      <c r="I1785" t="s">
        <v>129</v>
      </c>
      <c r="J1785" t="s">
        <v>130</v>
      </c>
      <c r="K1785" t="s">
        <v>131</v>
      </c>
      <c r="L1785" t="s">
        <v>5252</v>
      </c>
      <c r="M1785" t="s">
        <v>5253</v>
      </c>
      <c r="N1785">
        <v>1.5672222220000001</v>
      </c>
      <c r="O1785">
        <v>0</v>
      </c>
      <c r="P1785">
        <v>2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3.1344439999999998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2668359</v>
      </c>
      <c r="B1786">
        <v>1</v>
      </c>
      <c r="C1786" t="s">
        <v>76</v>
      </c>
      <c r="D1786" t="s">
        <v>78</v>
      </c>
      <c r="E1786" t="s">
        <v>172</v>
      </c>
      <c r="F1786" t="s">
        <v>4585</v>
      </c>
      <c r="G1786" t="s">
        <v>174</v>
      </c>
      <c r="H1786" t="s">
        <v>46</v>
      </c>
      <c r="I1786" t="s">
        <v>129</v>
      </c>
      <c r="J1786" t="s">
        <v>130</v>
      </c>
      <c r="K1786" t="s">
        <v>131</v>
      </c>
      <c r="L1786" t="s">
        <v>5254</v>
      </c>
      <c r="M1786" t="s">
        <v>5255</v>
      </c>
      <c r="N1786">
        <v>0.87583333299999999</v>
      </c>
      <c r="O1786">
        <v>0</v>
      </c>
      <c r="P1786">
        <v>86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75.321667000000005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2668356</v>
      </c>
      <c r="B1787">
        <v>1</v>
      </c>
      <c r="C1787" t="s">
        <v>77</v>
      </c>
      <c r="D1787" t="s">
        <v>112</v>
      </c>
      <c r="E1787" t="s">
        <v>156</v>
      </c>
      <c r="F1787" t="s">
        <v>3993</v>
      </c>
      <c r="G1787" t="s">
        <v>169</v>
      </c>
      <c r="H1787" t="s">
        <v>47</v>
      </c>
      <c r="I1787" t="s">
        <v>129</v>
      </c>
      <c r="J1787" t="s">
        <v>130</v>
      </c>
      <c r="K1787" t="s">
        <v>131</v>
      </c>
      <c r="L1787" t="s">
        <v>5256</v>
      </c>
      <c r="M1787" t="s">
        <v>5257</v>
      </c>
      <c r="N1787">
        <v>8.7222222000000002E-2</v>
      </c>
      <c r="O1787">
        <v>0</v>
      </c>
      <c r="P1787">
        <v>0</v>
      </c>
      <c r="Q1787">
        <v>0</v>
      </c>
      <c r="R1787">
        <v>0</v>
      </c>
      <c r="S1787">
        <v>11</v>
      </c>
      <c r="T1787">
        <v>433</v>
      </c>
      <c r="U1787">
        <v>0</v>
      </c>
      <c r="V1787">
        <v>0</v>
      </c>
      <c r="W1787">
        <v>0</v>
      </c>
      <c r="X1787">
        <v>0</v>
      </c>
      <c r="Y1787">
        <v>0.95944399999999996</v>
      </c>
      <c r="Z1787">
        <v>37.767221999999997</v>
      </c>
    </row>
    <row r="1788" spans="1:26" x14ac:dyDescent="0.3">
      <c r="A1788">
        <v>2668357</v>
      </c>
      <c r="B1788">
        <v>1</v>
      </c>
      <c r="C1788" t="s">
        <v>77</v>
      </c>
      <c r="D1788" t="s">
        <v>112</v>
      </c>
      <c r="E1788" t="s">
        <v>156</v>
      </c>
      <c r="F1788" t="s">
        <v>5258</v>
      </c>
      <c r="G1788" t="s">
        <v>169</v>
      </c>
      <c r="H1788" t="s">
        <v>47</v>
      </c>
      <c r="I1788" t="s">
        <v>129</v>
      </c>
      <c r="J1788" t="s">
        <v>130</v>
      </c>
      <c r="K1788" t="s">
        <v>131</v>
      </c>
      <c r="L1788" t="s">
        <v>5259</v>
      </c>
      <c r="M1788" t="s">
        <v>5260</v>
      </c>
      <c r="N1788">
        <v>0.57222222199999995</v>
      </c>
      <c r="O1788">
        <v>0</v>
      </c>
      <c r="P1788">
        <v>0</v>
      </c>
      <c r="Q1788">
        <v>5</v>
      </c>
      <c r="R1788">
        <v>936</v>
      </c>
      <c r="S1788">
        <v>0</v>
      </c>
      <c r="T1788">
        <v>11</v>
      </c>
      <c r="U1788">
        <v>0</v>
      </c>
      <c r="V1788">
        <v>0</v>
      </c>
      <c r="W1788">
        <v>2.8611110000000002</v>
      </c>
      <c r="X1788">
        <v>535.6</v>
      </c>
      <c r="Y1788">
        <v>0</v>
      </c>
      <c r="Z1788">
        <v>6.2944440000000004</v>
      </c>
    </row>
    <row r="1789" spans="1:26" x14ac:dyDescent="0.3">
      <c r="A1789">
        <v>2668363</v>
      </c>
      <c r="B1789">
        <v>1</v>
      </c>
      <c r="C1789" t="s">
        <v>77</v>
      </c>
      <c r="D1789" t="s">
        <v>113</v>
      </c>
      <c r="E1789" t="s">
        <v>152</v>
      </c>
      <c r="F1789" t="s">
        <v>363</v>
      </c>
      <c r="G1789" t="s">
        <v>169</v>
      </c>
      <c r="H1789" t="s">
        <v>47</v>
      </c>
      <c r="I1789" t="s">
        <v>129</v>
      </c>
      <c r="J1789" t="s">
        <v>130</v>
      </c>
      <c r="K1789" t="s">
        <v>131</v>
      </c>
      <c r="L1789" t="s">
        <v>5261</v>
      </c>
      <c r="M1789" t="s">
        <v>5262</v>
      </c>
      <c r="N1789">
        <v>0.15333333299999999</v>
      </c>
      <c r="O1789">
        <v>0</v>
      </c>
      <c r="P1789">
        <v>0</v>
      </c>
      <c r="Q1789">
        <v>21</v>
      </c>
      <c r="R1789">
        <v>96</v>
      </c>
      <c r="S1789">
        <v>12</v>
      </c>
      <c r="T1789">
        <v>213</v>
      </c>
      <c r="U1789">
        <v>0</v>
      </c>
      <c r="V1789">
        <v>0</v>
      </c>
      <c r="W1789">
        <v>3.22</v>
      </c>
      <c r="X1789">
        <v>14.72</v>
      </c>
      <c r="Y1789">
        <v>1.84</v>
      </c>
      <c r="Z1789">
        <v>32.659999999999997</v>
      </c>
    </row>
    <row r="1790" spans="1:26" x14ac:dyDescent="0.3">
      <c r="A1790">
        <v>2668364</v>
      </c>
      <c r="B1790">
        <v>1</v>
      </c>
      <c r="C1790" t="s">
        <v>76</v>
      </c>
      <c r="D1790" t="s">
        <v>84</v>
      </c>
      <c r="E1790" t="s">
        <v>210</v>
      </c>
      <c r="F1790" t="s">
        <v>5263</v>
      </c>
      <c r="G1790" t="s">
        <v>627</v>
      </c>
      <c r="H1790" t="s">
        <v>46</v>
      </c>
      <c r="I1790" t="s">
        <v>129</v>
      </c>
      <c r="J1790" t="s">
        <v>130</v>
      </c>
      <c r="K1790" t="s">
        <v>131</v>
      </c>
      <c r="L1790" t="s">
        <v>5264</v>
      </c>
      <c r="M1790" t="s">
        <v>5265</v>
      </c>
      <c r="N1790">
        <v>2.6827777770000001</v>
      </c>
      <c r="O1790">
        <v>0</v>
      </c>
      <c r="P1790">
        <v>21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56.338332999999999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2668365</v>
      </c>
      <c r="B1791">
        <v>1</v>
      </c>
      <c r="C1791" t="s">
        <v>76</v>
      </c>
      <c r="D1791" t="s">
        <v>100</v>
      </c>
      <c r="E1791" t="s">
        <v>126</v>
      </c>
      <c r="F1791" t="s">
        <v>5266</v>
      </c>
      <c r="G1791" t="s">
        <v>169</v>
      </c>
      <c r="H1791" t="s">
        <v>47</v>
      </c>
      <c r="I1791" t="s">
        <v>129</v>
      </c>
      <c r="J1791" t="s">
        <v>130</v>
      </c>
      <c r="K1791" t="s">
        <v>131</v>
      </c>
      <c r="L1791" t="s">
        <v>5267</v>
      </c>
      <c r="M1791" t="s">
        <v>5268</v>
      </c>
      <c r="N1791">
        <v>1.6944444439999999</v>
      </c>
      <c r="O1791">
        <v>0</v>
      </c>
      <c r="P1791">
        <v>590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999.72222199999999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2668515</v>
      </c>
      <c r="B1792">
        <v>1</v>
      </c>
      <c r="C1792" t="s">
        <v>76</v>
      </c>
      <c r="D1792" t="s">
        <v>84</v>
      </c>
      <c r="E1792" t="s">
        <v>172</v>
      </c>
      <c r="F1792" t="s">
        <v>4852</v>
      </c>
      <c r="G1792" t="s">
        <v>703</v>
      </c>
      <c r="H1792" t="s">
        <v>46</v>
      </c>
      <c r="I1792" t="s">
        <v>129</v>
      </c>
      <c r="J1792" t="s">
        <v>130</v>
      </c>
      <c r="K1792" t="s">
        <v>131</v>
      </c>
      <c r="L1792" t="s">
        <v>5269</v>
      </c>
      <c r="M1792" t="s">
        <v>5270</v>
      </c>
      <c r="N1792">
        <v>4.9622222220000003</v>
      </c>
      <c r="O1792">
        <v>0</v>
      </c>
      <c r="P1792">
        <v>40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198.488889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2668366</v>
      </c>
      <c r="B1793">
        <v>1</v>
      </c>
      <c r="C1793" t="s">
        <v>76</v>
      </c>
      <c r="D1793" t="s">
        <v>80</v>
      </c>
      <c r="E1793" t="s">
        <v>134</v>
      </c>
      <c r="F1793" t="s">
        <v>5109</v>
      </c>
      <c r="G1793" t="s">
        <v>146</v>
      </c>
      <c r="H1793" t="s">
        <v>46</v>
      </c>
      <c r="I1793" t="s">
        <v>129</v>
      </c>
      <c r="J1793" t="s">
        <v>130</v>
      </c>
      <c r="K1793" t="s">
        <v>131</v>
      </c>
      <c r="L1793" t="s">
        <v>5260</v>
      </c>
      <c r="M1793" t="s">
        <v>5271</v>
      </c>
      <c r="N1793">
        <v>0.15833333299999999</v>
      </c>
      <c r="O1793">
        <v>0</v>
      </c>
      <c r="P1793">
        <v>120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19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2668367</v>
      </c>
      <c r="B1794">
        <v>1</v>
      </c>
      <c r="C1794" t="s">
        <v>77</v>
      </c>
      <c r="D1794" t="s">
        <v>123</v>
      </c>
      <c r="E1794" t="s">
        <v>126</v>
      </c>
      <c r="F1794" t="s">
        <v>5272</v>
      </c>
      <c r="G1794" t="s">
        <v>169</v>
      </c>
      <c r="H1794" t="s">
        <v>47</v>
      </c>
      <c r="I1794" t="s">
        <v>129</v>
      </c>
      <c r="J1794" t="s">
        <v>130</v>
      </c>
      <c r="K1794" t="s">
        <v>131</v>
      </c>
      <c r="L1794" t="s">
        <v>5273</v>
      </c>
      <c r="M1794" t="s">
        <v>5274</v>
      </c>
      <c r="N1794">
        <v>0.61944444399999998</v>
      </c>
      <c r="O1794">
        <v>106</v>
      </c>
      <c r="P1794">
        <v>706</v>
      </c>
      <c r="Q1794">
        <v>0</v>
      </c>
      <c r="R1794">
        <v>0</v>
      </c>
      <c r="S1794">
        <v>0</v>
      </c>
      <c r="T1794">
        <v>0</v>
      </c>
      <c r="U1794">
        <v>65.661111000000005</v>
      </c>
      <c r="V1794">
        <v>437.32777700000003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2668368</v>
      </c>
      <c r="B1795">
        <v>1</v>
      </c>
      <c r="C1795" t="s">
        <v>76</v>
      </c>
      <c r="D1795" t="s">
        <v>84</v>
      </c>
      <c r="E1795" t="s">
        <v>126</v>
      </c>
      <c r="F1795" t="s">
        <v>5275</v>
      </c>
      <c r="G1795" t="s">
        <v>169</v>
      </c>
      <c r="H1795" t="s">
        <v>47</v>
      </c>
      <c r="I1795" t="s">
        <v>129</v>
      </c>
      <c r="J1795" t="s">
        <v>130</v>
      </c>
      <c r="K1795" t="s">
        <v>131</v>
      </c>
      <c r="L1795" t="s">
        <v>5276</v>
      </c>
      <c r="M1795" t="s">
        <v>5277</v>
      </c>
      <c r="N1795">
        <v>8.7222222000000002E-2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8.7221999999999994E-2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2668370</v>
      </c>
      <c r="B1796">
        <v>1</v>
      </c>
      <c r="C1796" t="s">
        <v>76</v>
      </c>
      <c r="D1796" t="s">
        <v>78</v>
      </c>
      <c r="E1796" t="s">
        <v>144</v>
      </c>
      <c r="F1796" t="s">
        <v>5278</v>
      </c>
      <c r="G1796" t="s">
        <v>1669</v>
      </c>
      <c r="H1796" t="s">
        <v>46</v>
      </c>
      <c r="I1796" t="s">
        <v>129</v>
      </c>
      <c r="J1796" t="s">
        <v>15</v>
      </c>
      <c r="K1796" t="s">
        <v>131</v>
      </c>
      <c r="L1796" t="s">
        <v>5279</v>
      </c>
      <c r="M1796" t="s">
        <v>5280</v>
      </c>
      <c r="N1796">
        <v>0.55833333299999999</v>
      </c>
      <c r="O1796">
        <v>0</v>
      </c>
      <c r="P1796">
        <v>132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73.7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2668371</v>
      </c>
      <c r="B1797">
        <v>1</v>
      </c>
      <c r="C1797" t="s">
        <v>76</v>
      </c>
      <c r="D1797" t="s">
        <v>81</v>
      </c>
      <c r="E1797" t="s">
        <v>144</v>
      </c>
      <c r="F1797" t="s">
        <v>5281</v>
      </c>
      <c r="G1797" t="s">
        <v>146</v>
      </c>
      <c r="H1797" t="s">
        <v>46</v>
      </c>
      <c r="I1797" t="s">
        <v>129</v>
      </c>
      <c r="J1797" t="s">
        <v>130</v>
      </c>
      <c r="K1797" t="s">
        <v>131</v>
      </c>
      <c r="L1797" t="s">
        <v>5282</v>
      </c>
      <c r="M1797" t="s">
        <v>5283</v>
      </c>
      <c r="N1797">
        <v>0.28305555500000001</v>
      </c>
      <c r="O1797">
        <v>0</v>
      </c>
      <c r="P1797">
        <v>195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55.195833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2670931</v>
      </c>
      <c r="B1798">
        <v>1</v>
      </c>
      <c r="C1798" t="s">
        <v>76</v>
      </c>
      <c r="D1798" t="s">
        <v>100</v>
      </c>
      <c r="E1798" t="s">
        <v>126</v>
      </c>
      <c r="F1798" t="s">
        <v>5284</v>
      </c>
      <c r="G1798" t="s">
        <v>1669</v>
      </c>
      <c r="H1798" t="s">
        <v>47</v>
      </c>
      <c r="I1798" t="s">
        <v>129</v>
      </c>
      <c r="J1798" t="s">
        <v>130</v>
      </c>
      <c r="K1798" t="s">
        <v>131</v>
      </c>
      <c r="L1798" t="s">
        <v>5285</v>
      </c>
      <c r="M1798" t="s">
        <v>5286</v>
      </c>
      <c r="N1798">
        <v>3.5466666660000001</v>
      </c>
      <c r="O1798">
        <v>0</v>
      </c>
      <c r="P1798">
        <v>2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7.0933330000000003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2668373</v>
      </c>
      <c r="B1799">
        <v>1</v>
      </c>
      <c r="C1799" t="s">
        <v>77</v>
      </c>
      <c r="D1799" t="s">
        <v>111</v>
      </c>
      <c r="E1799" t="s">
        <v>156</v>
      </c>
      <c r="F1799" t="s">
        <v>201</v>
      </c>
      <c r="G1799" t="s">
        <v>169</v>
      </c>
      <c r="H1799" t="s">
        <v>47</v>
      </c>
      <c r="I1799" t="s">
        <v>129</v>
      </c>
      <c r="J1799" t="s">
        <v>130</v>
      </c>
      <c r="K1799" t="s">
        <v>131</v>
      </c>
      <c r="L1799" t="s">
        <v>5287</v>
      </c>
      <c r="M1799" t="s">
        <v>5288</v>
      </c>
      <c r="N1799">
        <v>0.175555555</v>
      </c>
      <c r="O1799">
        <v>0</v>
      </c>
      <c r="P1799">
        <v>0</v>
      </c>
      <c r="Q1799">
        <v>0</v>
      </c>
      <c r="R1799">
        <v>0</v>
      </c>
      <c r="S1799">
        <v>7</v>
      </c>
      <c r="T1799">
        <v>543</v>
      </c>
      <c r="U1799">
        <v>0</v>
      </c>
      <c r="V1799">
        <v>0</v>
      </c>
      <c r="W1799">
        <v>0</v>
      </c>
      <c r="X1799">
        <v>0</v>
      </c>
      <c r="Y1799">
        <v>1.2288889999999999</v>
      </c>
      <c r="Z1799">
        <v>95.326666000000003</v>
      </c>
    </row>
    <row r="1800" spans="1:26" x14ac:dyDescent="0.3">
      <c r="A1800">
        <v>2668376</v>
      </c>
      <c r="B1800">
        <v>1</v>
      </c>
      <c r="C1800" t="s">
        <v>77</v>
      </c>
      <c r="D1800" t="s">
        <v>124</v>
      </c>
      <c r="E1800" t="s">
        <v>210</v>
      </c>
      <c r="F1800" t="s">
        <v>5289</v>
      </c>
      <c r="G1800" t="s">
        <v>212</v>
      </c>
      <c r="H1800" t="s">
        <v>46</v>
      </c>
      <c r="I1800" t="s">
        <v>129</v>
      </c>
      <c r="J1800" t="s">
        <v>130</v>
      </c>
      <c r="K1800" t="s">
        <v>131</v>
      </c>
      <c r="L1800" t="s">
        <v>5290</v>
      </c>
      <c r="M1800" t="s">
        <v>5291</v>
      </c>
      <c r="N1800">
        <v>1.203333333</v>
      </c>
      <c r="O1800">
        <v>0</v>
      </c>
      <c r="P1800">
        <v>5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6.016667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2668419</v>
      </c>
      <c r="B1801">
        <v>1</v>
      </c>
      <c r="C1801" t="s">
        <v>76</v>
      </c>
      <c r="D1801" t="s">
        <v>104</v>
      </c>
      <c r="E1801" t="s">
        <v>134</v>
      </c>
      <c r="F1801" t="s">
        <v>5292</v>
      </c>
      <c r="G1801" t="s">
        <v>260</v>
      </c>
      <c r="H1801" t="s">
        <v>46</v>
      </c>
      <c r="I1801" t="s">
        <v>129</v>
      </c>
      <c r="J1801" t="s">
        <v>130</v>
      </c>
      <c r="K1801" t="s">
        <v>141</v>
      </c>
      <c r="L1801" t="s">
        <v>5293</v>
      </c>
      <c r="M1801" t="s">
        <v>5294</v>
      </c>
      <c r="N1801">
        <v>8.9066666659999996</v>
      </c>
      <c r="O1801">
        <v>0</v>
      </c>
      <c r="P1801">
        <v>0</v>
      </c>
      <c r="Q1801">
        <v>0</v>
      </c>
      <c r="R1801">
        <v>33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293.92</v>
      </c>
      <c r="Y1801">
        <v>0</v>
      </c>
      <c r="Z1801">
        <v>0</v>
      </c>
    </row>
    <row r="1802" spans="1:26" x14ac:dyDescent="0.3">
      <c r="A1802">
        <v>2668379</v>
      </c>
      <c r="B1802">
        <v>1</v>
      </c>
      <c r="C1802" t="s">
        <v>76</v>
      </c>
      <c r="D1802" t="s">
        <v>98</v>
      </c>
      <c r="E1802" t="s">
        <v>134</v>
      </c>
      <c r="F1802" t="s">
        <v>2958</v>
      </c>
      <c r="G1802" t="s">
        <v>240</v>
      </c>
      <c r="H1802" t="s">
        <v>46</v>
      </c>
      <c r="I1802" t="s">
        <v>129</v>
      </c>
      <c r="J1802" t="s">
        <v>130</v>
      </c>
      <c r="K1802" t="s">
        <v>131</v>
      </c>
      <c r="L1802" t="s">
        <v>5295</v>
      </c>
      <c r="M1802" t="s">
        <v>5296</v>
      </c>
      <c r="N1802">
        <v>0.58388888800000005</v>
      </c>
      <c r="O1802">
        <v>0</v>
      </c>
      <c r="P1802">
        <v>0</v>
      </c>
      <c r="Q1802">
        <v>0</v>
      </c>
      <c r="R1802">
        <v>63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36.784999999999997</v>
      </c>
      <c r="Y1802">
        <v>0</v>
      </c>
      <c r="Z1802">
        <v>0</v>
      </c>
    </row>
    <row r="1803" spans="1:26" x14ac:dyDescent="0.3">
      <c r="A1803">
        <v>2668445</v>
      </c>
      <c r="B1803">
        <v>1</v>
      </c>
      <c r="C1803" t="s">
        <v>76</v>
      </c>
      <c r="D1803" t="s">
        <v>104</v>
      </c>
      <c r="E1803" t="s">
        <v>134</v>
      </c>
      <c r="F1803" t="s">
        <v>5297</v>
      </c>
      <c r="G1803" t="s">
        <v>260</v>
      </c>
      <c r="H1803" t="s">
        <v>46</v>
      </c>
      <c r="I1803" t="s">
        <v>129</v>
      </c>
      <c r="J1803" t="s">
        <v>130</v>
      </c>
      <c r="K1803" t="s">
        <v>141</v>
      </c>
      <c r="L1803" t="s">
        <v>5298</v>
      </c>
      <c r="M1803" t="s">
        <v>5299</v>
      </c>
      <c r="N1803">
        <v>9.1469444440000007</v>
      </c>
      <c r="O1803">
        <v>0</v>
      </c>
      <c r="P1803">
        <v>0</v>
      </c>
      <c r="Q1803">
        <v>0</v>
      </c>
      <c r="R1803">
        <v>49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448.20027800000003</v>
      </c>
      <c r="Y1803">
        <v>0</v>
      </c>
      <c r="Z1803">
        <v>0</v>
      </c>
    </row>
    <row r="1804" spans="1:26" x14ac:dyDescent="0.3">
      <c r="A1804">
        <v>2668381</v>
      </c>
      <c r="B1804">
        <v>1</v>
      </c>
      <c r="C1804" t="s">
        <v>77</v>
      </c>
      <c r="D1804" t="s">
        <v>119</v>
      </c>
      <c r="E1804" t="s">
        <v>152</v>
      </c>
      <c r="F1804" t="s">
        <v>1465</v>
      </c>
      <c r="G1804" t="s">
        <v>169</v>
      </c>
      <c r="H1804" t="s">
        <v>47</v>
      </c>
      <c r="I1804" t="s">
        <v>129</v>
      </c>
      <c r="J1804" t="s">
        <v>130</v>
      </c>
      <c r="K1804" t="s">
        <v>131</v>
      </c>
      <c r="L1804" t="s">
        <v>5300</v>
      </c>
      <c r="M1804" t="s">
        <v>5301</v>
      </c>
      <c r="N1804">
        <v>7.8333333000000005E-2</v>
      </c>
      <c r="O1804">
        <v>30</v>
      </c>
      <c r="P1804">
        <v>530</v>
      </c>
      <c r="Q1804">
        <v>0</v>
      </c>
      <c r="R1804">
        <v>0</v>
      </c>
      <c r="S1804">
        <v>0</v>
      </c>
      <c r="T1804">
        <v>0</v>
      </c>
      <c r="U1804">
        <v>2.35</v>
      </c>
      <c r="V1804">
        <v>41.516666000000001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2668385</v>
      </c>
      <c r="B1805">
        <v>1</v>
      </c>
      <c r="C1805" t="s">
        <v>76</v>
      </c>
      <c r="D1805" t="s">
        <v>99</v>
      </c>
      <c r="E1805" t="s">
        <v>134</v>
      </c>
      <c r="F1805" t="s">
        <v>5302</v>
      </c>
      <c r="G1805" t="s">
        <v>260</v>
      </c>
      <c r="H1805" t="s">
        <v>46</v>
      </c>
      <c r="I1805" t="s">
        <v>129</v>
      </c>
      <c r="J1805" t="s">
        <v>130</v>
      </c>
      <c r="K1805" t="s">
        <v>141</v>
      </c>
      <c r="L1805" t="s">
        <v>5303</v>
      </c>
      <c r="M1805" t="s">
        <v>5304</v>
      </c>
      <c r="N1805">
        <v>7.5083333330000004</v>
      </c>
      <c r="O1805">
        <v>0</v>
      </c>
      <c r="P1805">
        <v>234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1756.95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2668383</v>
      </c>
      <c r="B1806">
        <v>1</v>
      </c>
      <c r="C1806" t="s">
        <v>77</v>
      </c>
      <c r="D1806" t="s">
        <v>124</v>
      </c>
      <c r="E1806" t="s">
        <v>152</v>
      </c>
      <c r="F1806" t="s">
        <v>5305</v>
      </c>
      <c r="G1806" t="s">
        <v>169</v>
      </c>
      <c r="H1806" t="s">
        <v>47</v>
      </c>
      <c r="I1806" t="s">
        <v>129</v>
      </c>
      <c r="J1806" t="s">
        <v>130</v>
      </c>
      <c r="K1806" t="s">
        <v>131</v>
      </c>
      <c r="L1806" t="s">
        <v>5306</v>
      </c>
      <c r="M1806" t="s">
        <v>5307</v>
      </c>
      <c r="N1806">
        <v>0.178888888</v>
      </c>
      <c r="O1806">
        <v>105</v>
      </c>
      <c r="P1806">
        <v>1894</v>
      </c>
      <c r="Q1806">
        <v>0</v>
      </c>
      <c r="R1806">
        <v>0</v>
      </c>
      <c r="S1806">
        <v>0</v>
      </c>
      <c r="T1806">
        <v>0</v>
      </c>
      <c r="U1806">
        <v>18.783332999999999</v>
      </c>
      <c r="V1806">
        <v>338.81555400000002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2668370</v>
      </c>
      <c r="B1807">
        <v>2</v>
      </c>
      <c r="C1807" t="s">
        <v>76</v>
      </c>
      <c r="D1807" t="s">
        <v>78</v>
      </c>
      <c r="E1807" t="s">
        <v>134</v>
      </c>
      <c r="F1807" t="s">
        <v>5308</v>
      </c>
      <c r="G1807" t="s">
        <v>1669</v>
      </c>
      <c r="H1807" t="s">
        <v>46</v>
      </c>
      <c r="I1807" t="s">
        <v>129</v>
      </c>
      <c r="J1807" t="s">
        <v>15</v>
      </c>
      <c r="K1807" t="s">
        <v>131</v>
      </c>
      <c r="L1807" t="s">
        <v>5280</v>
      </c>
      <c r="M1807" t="s">
        <v>5309</v>
      </c>
      <c r="N1807">
        <v>1.220277777</v>
      </c>
      <c r="O1807">
        <v>0</v>
      </c>
      <c r="P1807">
        <v>387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472.2475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2668390</v>
      </c>
      <c r="B1808">
        <v>1</v>
      </c>
      <c r="C1808" t="s">
        <v>76</v>
      </c>
      <c r="D1808" t="s">
        <v>91</v>
      </c>
      <c r="E1808" t="s">
        <v>126</v>
      </c>
      <c r="F1808" t="s">
        <v>5310</v>
      </c>
      <c r="G1808" t="s">
        <v>128</v>
      </c>
      <c r="H1808" t="s">
        <v>47</v>
      </c>
      <c r="I1808" t="s">
        <v>129</v>
      </c>
      <c r="J1808" t="s">
        <v>130</v>
      </c>
      <c r="K1808" t="s">
        <v>131</v>
      </c>
      <c r="L1808" t="s">
        <v>5311</v>
      </c>
      <c r="M1808" t="s">
        <v>5312</v>
      </c>
      <c r="N1808">
        <v>1.1158333330000001</v>
      </c>
      <c r="O1808">
        <v>0</v>
      </c>
      <c r="P1808">
        <v>256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285.65333299999998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2668388</v>
      </c>
      <c r="B1809">
        <v>1</v>
      </c>
      <c r="C1809" t="s">
        <v>76</v>
      </c>
      <c r="D1809" t="s">
        <v>90</v>
      </c>
      <c r="E1809" t="s">
        <v>152</v>
      </c>
      <c r="F1809" t="s">
        <v>5313</v>
      </c>
      <c r="G1809" t="s">
        <v>169</v>
      </c>
      <c r="H1809" t="s">
        <v>47</v>
      </c>
      <c r="I1809" t="s">
        <v>129</v>
      </c>
      <c r="J1809" t="s">
        <v>130</v>
      </c>
      <c r="K1809" t="s">
        <v>131</v>
      </c>
      <c r="L1809" t="s">
        <v>5314</v>
      </c>
      <c r="M1809" t="s">
        <v>5315</v>
      </c>
      <c r="N1809">
        <v>7.5555554999999996E-2</v>
      </c>
      <c r="O1809">
        <v>15</v>
      </c>
      <c r="P1809">
        <v>792</v>
      </c>
      <c r="Q1809">
        <v>0</v>
      </c>
      <c r="R1809">
        <v>0</v>
      </c>
      <c r="S1809">
        <v>27</v>
      </c>
      <c r="T1809">
        <v>94</v>
      </c>
      <c r="U1809">
        <v>1.1333329999999999</v>
      </c>
      <c r="V1809">
        <v>59.84</v>
      </c>
      <c r="W1809">
        <v>0</v>
      </c>
      <c r="X1809">
        <v>0</v>
      </c>
      <c r="Y1809">
        <v>2.04</v>
      </c>
      <c r="Z1809">
        <v>7.1022220000000003</v>
      </c>
    </row>
    <row r="1810" spans="1:26" x14ac:dyDescent="0.3">
      <c r="A1810">
        <v>2668396</v>
      </c>
      <c r="B1810">
        <v>1</v>
      </c>
      <c r="C1810" t="s">
        <v>77</v>
      </c>
      <c r="D1810" t="s">
        <v>108</v>
      </c>
      <c r="E1810" t="s">
        <v>144</v>
      </c>
      <c r="F1810" t="s">
        <v>5316</v>
      </c>
      <c r="G1810" t="s">
        <v>136</v>
      </c>
      <c r="H1810" t="s">
        <v>46</v>
      </c>
      <c r="I1810" t="s">
        <v>129</v>
      </c>
      <c r="J1810" t="s">
        <v>130</v>
      </c>
      <c r="K1810" t="s">
        <v>131</v>
      </c>
      <c r="L1810" t="s">
        <v>5317</v>
      </c>
      <c r="M1810" t="s">
        <v>5318</v>
      </c>
      <c r="N1810">
        <v>1.848055555</v>
      </c>
      <c r="O1810">
        <v>0</v>
      </c>
      <c r="P1810">
        <v>12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22.176666999999998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2668421</v>
      </c>
      <c r="B1811">
        <v>1</v>
      </c>
      <c r="C1811" t="s">
        <v>76</v>
      </c>
      <c r="D1811" t="s">
        <v>90</v>
      </c>
      <c r="E1811" t="s">
        <v>134</v>
      </c>
      <c r="F1811" t="s">
        <v>4692</v>
      </c>
      <c r="G1811" t="s">
        <v>146</v>
      </c>
      <c r="H1811" t="s">
        <v>46</v>
      </c>
      <c r="I1811" t="s">
        <v>129</v>
      </c>
      <c r="J1811" t="s">
        <v>130</v>
      </c>
      <c r="K1811" t="s">
        <v>131</v>
      </c>
      <c r="L1811" t="s">
        <v>5319</v>
      </c>
      <c r="M1811" t="s">
        <v>5320</v>
      </c>
      <c r="N1811">
        <v>0.75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231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173.25</v>
      </c>
    </row>
    <row r="1812" spans="1:26" x14ac:dyDescent="0.3">
      <c r="A1812">
        <v>2668393</v>
      </c>
      <c r="B1812">
        <v>1</v>
      </c>
      <c r="C1812" t="s">
        <v>76</v>
      </c>
      <c r="D1812" t="s">
        <v>95</v>
      </c>
      <c r="E1812" t="s">
        <v>134</v>
      </c>
      <c r="F1812" t="s">
        <v>3554</v>
      </c>
      <c r="G1812" t="s">
        <v>260</v>
      </c>
      <c r="H1812" t="s">
        <v>46</v>
      </c>
      <c r="I1812" t="s">
        <v>129</v>
      </c>
      <c r="J1812" t="s">
        <v>130</v>
      </c>
      <c r="K1812" t="s">
        <v>141</v>
      </c>
      <c r="L1812" t="s">
        <v>5321</v>
      </c>
      <c r="M1812" t="s">
        <v>5322</v>
      </c>
      <c r="N1812">
        <v>7.4538888879999998</v>
      </c>
      <c r="O1812">
        <v>0</v>
      </c>
      <c r="P1812">
        <v>0</v>
      </c>
      <c r="Q1812">
        <v>0</v>
      </c>
      <c r="R1812">
        <v>2</v>
      </c>
      <c r="S1812">
        <v>0</v>
      </c>
      <c r="T1812">
        <v>114</v>
      </c>
      <c r="U1812">
        <v>0</v>
      </c>
      <c r="V1812">
        <v>0</v>
      </c>
      <c r="W1812">
        <v>0</v>
      </c>
      <c r="X1812">
        <v>14.907778</v>
      </c>
      <c r="Y1812">
        <v>0</v>
      </c>
      <c r="Z1812">
        <v>849.74333300000001</v>
      </c>
    </row>
    <row r="1813" spans="1:26" x14ac:dyDescent="0.3">
      <c r="A1813">
        <v>2668397</v>
      </c>
      <c r="B1813">
        <v>1</v>
      </c>
      <c r="C1813" t="s">
        <v>76</v>
      </c>
      <c r="D1813" t="s">
        <v>90</v>
      </c>
      <c r="E1813" t="s">
        <v>144</v>
      </c>
      <c r="F1813" t="s">
        <v>5323</v>
      </c>
      <c r="G1813" t="s">
        <v>146</v>
      </c>
      <c r="H1813" t="s">
        <v>46</v>
      </c>
      <c r="I1813" t="s">
        <v>129</v>
      </c>
      <c r="J1813" t="s">
        <v>130</v>
      </c>
      <c r="K1813" t="s">
        <v>131</v>
      </c>
      <c r="L1813" t="s">
        <v>5324</v>
      </c>
      <c r="M1813" t="s">
        <v>5325</v>
      </c>
      <c r="N1813">
        <v>0.85277777700000001</v>
      </c>
      <c r="O1813">
        <v>0</v>
      </c>
      <c r="P1813">
        <v>36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30.7</v>
      </c>
      <c r="W1813">
        <v>0</v>
      </c>
      <c r="X1813">
        <v>0</v>
      </c>
      <c r="Y1813">
        <v>0</v>
      </c>
      <c r="Z1813">
        <v>0</v>
      </c>
    </row>
    <row r="1814" spans="1:26" x14ac:dyDescent="0.3">
      <c r="A1814">
        <v>2668398</v>
      </c>
      <c r="B1814">
        <v>1</v>
      </c>
      <c r="C1814" t="s">
        <v>76</v>
      </c>
      <c r="D1814" t="s">
        <v>79</v>
      </c>
      <c r="E1814" t="s">
        <v>210</v>
      </c>
      <c r="F1814" t="s">
        <v>5326</v>
      </c>
      <c r="G1814" t="s">
        <v>212</v>
      </c>
      <c r="H1814" t="s">
        <v>46</v>
      </c>
      <c r="I1814" t="s">
        <v>129</v>
      </c>
      <c r="J1814" t="s">
        <v>130</v>
      </c>
      <c r="K1814" t="s">
        <v>131</v>
      </c>
      <c r="L1814" t="s">
        <v>5327</v>
      </c>
      <c r="M1814" t="s">
        <v>5328</v>
      </c>
      <c r="N1814">
        <v>8.7638888880000003</v>
      </c>
      <c r="O1814">
        <v>0</v>
      </c>
      <c r="P1814">
        <v>2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17.527778000000001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2668402</v>
      </c>
      <c r="B1815">
        <v>1</v>
      </c>
      <c r="C1815" t="s">
        <v>77</v>
      </c>
      <c r="D1815" t="s">
        <v>112</v>
      </c>
      <c r="E1815" t="s">
        <v>210</v>
      </c>
      <c r="F1815" t="s">
        <v>5329</v>
      </c>
      <c r="G1815" t="s">
        <v>212</v>
      </c>
      <c r="H1815" t="s">
        <v>46</v>
      </c>
      <c r="I1815" t="s">
        <v>129</v>
      </c>
      <c r="J1815" t="s">
        <v>130</v>
      </c>
      <c r="K1815" t="s">
        <v>131</v>
      </c>
      <c r="L1815" t="s">
        <v>5330</v>
      </c>
      <c r="M1815" t="s">
        <v>5331</v>
      </c>
      <c r="N1815">
        <v>3.7619444440000001</v>
      </c>
      <c r="O1815">
        <v>0</v>
      </c>
      <c r="P1815">
        <v>0</v>
      </c>
      <c r="Q1815">
        <v>0</v>
      </c>
      <c r="R1815">
        <v>3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11.285833</v>
      </c>
      <c r="Y1815">
        <v>0</v>
      </c>
      <c r="Z1815">
        <v>0</v>
      </c>
    </row>
    <row r="1816" spans="1:26" x14ac:dyDescent="0.3">
      <c r="A1816">
        <v>2668401</v>
      </c>
      <c r="B1816">
        <v>1</v>
      </c>
      <c r="C1816" t="s">
        <v>76</v>
      </c>
      <c r="D1816" t="s">
        <v>86</v>
      </c>
      <c r="E1816" t="s">
        <v>325</v>
      </c>
      <c r="F1816" t="s">
        <v>5332</v>
      </c>
      <c r="G1816" t="s">
        <v>140</v>
      </c>
      <c r="H1816" t="s">
        <v>47</v>
      </c>
      <c r="I1816" t="s">
        <v>129</v>
      </c>
      <c r="J1816" t="s">
        <v>130</v>
      </c>
      <c r="K1816" t="s">
        <v>141</v>
      </c>
      <c r="L1816" t="s">
        <v>5333</v>
      </c>
      <c r="M1816" t="s">
        <v>5334</v>
      </c>
      <c r="N1816">
        <v>5.7227777770000001</v>
      </c>
      <c r="O1816">
        <v>0</v>
      </c>
      <c r="P1816">
        <v>953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5453.807221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2668424</v>
      </c>
      <c r="B1817">
        <v>1</v>
      </c>
      <c r="C1817" t="s">
        <v>76</v>
      </c>
      <c r="D1817" t="s">
        <v>99</v>
      </c>
      <c r="E1817" t="s">
        <v>134</v>
      </c>
      <c r="F1817" t="s">
        <v>5335</v>
      </c>
      <c r="G1817" t="s">
        <v>260</v>
      </c>
      <c r="H1817" t="s">
        <v>46</v>
      </c>
      <c r="I1817" t="s">
        <v>129</v>
      </c>
      <c r="J1817" t="s">
        <v>130</v>
      </c>
      <c r="K1817" t="s">
        <v>141</v>
      </c>
      <c r="L1817" t="s">
        <v>5336</v>
      </c>
      <c r="M1817" t="s">
        <v>5337</v>
      </c>
      <c r="N1817">
        <v>0.48666666600000003</v>
      </c>
      <c r="O1817">
        <v>0</v>
      </c>
      <c r="P1817">
        <v>110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53.533332999999999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2668403</v>
      </c>
      <c r="B1818">
        <v>1</v>
      </c>
      <c r="C1818" t="s">
        <v>76</v>
      </c>
      <c r="D1818" t="s">
        <v>79</v>
      </c>
      <c r="E1818" t="s">
        <v>126</v>
      </c>
      <c r="F1818" t="s">
        <v>5338</v>
      </c>
      <c r="G1818" t="s">
        <v>260</v>
      </c>
      <c r="H1818" t="s">
        <v>47</v>
      </c>
      <c r="I1818" t="s">
        <v>129</v>
      </c>
      <c r="J1818" t="s">
        <v>130</v>
      </c>
      <c r="K1818" t="s">
        <v>141</v>
      </c>
      <c r="L1818" t="s">
        <v>5339</v>
      </c>
      <c r="M1818" t="s">
        <v>5340</v>
      </c>
      <c r="N1818">
        <v>2.4258333329999999</v>
      </c>
      <c r="O1818">
        <v>0</v>
      </c>
      <c r="P1818">
        <v>247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599.18083300000001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2668407</v>
      </c>
      <c r="B1819">
        <v>1</v>
      </c>
      <c r="C1819" t="s">
        <v>77</v>
      </c>
      <c r="D1819" t="s">
        <v>124</v>
      </c>
      <c r="E1819" t="s">
        <v>210</v>
      </c>
      <c r="F1819" t="s">
        <v>5341</v>
      </c>
      <c r="G1819" t="s">
        <v>212</v>
      </c>
      <c r="H1819" t="s">
        <v>46</v>
      </c>
      <c r="I1819" t="s">
        <v>129</v>
      </c>
      <c r="J1819" t="s">
        <v>130</v>
      </c>
      <c r="K1819" t="s">
        <v>131</v>
      </c>
      <c r="L1819" t="s">
        <v>5342</v>
      </c>
      <c r="M1819" t="s">
        <v>5343</v>
      </c>
      <c r="N1819">
        <v>0.82305555500000005</v>
      </c>
      <c r="O1819">
        <v>0</v>
      </c>
      <c r="P1819">
        <v>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5.7613890000000003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2668411</v>
      </c>
      <c r="B1820">
        <v>1</v>
      </c>
      <c r="C1820" t="s">
        <v>76</v>
      </c>
      <c r="D1820" t="s">
        <v>99</v>
      </c>
      <c r="E1820" t="s">
        <v>134</v>
      </c>
      <c r="F1820" t="s">
        <v>309</v>
      </c>
      <c r="G1820" t="s">
        <v>140</v>
      </c>
      <c r="H1820" t="s">
        <v>46</v>
      </c>
      <c r="I1820" t="s">
        <v>129</v>
      </c>
      <c r="J1820" t="s">
        <v>130</v>
      </c>
      <c r="K1820" t="s">
        <v>141</v>
      </c>
      <c r="L1820" t="s">
        <v>5344</v>
      </c>
      <c r="M1820" t="s">
        <v>5345</v>
      </c>
      <c r="N1820">
        <v>7.7069444440000003</v>
      </c>
      <c r="O1820">
        <v>0</v>
      </c>
      <c r="P1820">
        <v>145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1117.506944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2668408</v>
      </c>
      <c r="B1821">
        <v>1</v>
      </c>
      <c r="C1821" t="s">
        <v>76</v>
      </c>
      <c r="D1821" t="s">
        <v>86</v>
      </c>
      <c r="E1821" t="s">
        <v>126</v>
      </c>
      <c r="F1821" t="s">
        <v>280</v>
      </c>
      <c r="G1821" t="s">
        <v>260</v>
      </c>
      <c r="H1821" t="s">
        <v>47</v>
      </c>
      <c r="I1821" t="s">
        <v>129</v>
      </c>
      <c r="J1821" t="s">
        <v>130</v>
      </c>
      <c r="K1821" t="s">
        <v>141</v>
      </c>
      <c r="L1821" t="s">
        <v>5346</v>
      </c>
      <c r="M1821" t="s">
        <v>5347</v>
      </c>
      <c r="N1821">
        <v>6.8952777770000004</v>
      </c>
      <c r="O1821">
        <v>0</v>
      </c>
      <c r="P1821">
        <v>247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1703.133611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2668409</v>
      </c>
      <c r="B1822">
        <v>1</v>
      </c>
      <c r="C1822" t="s">
        <v>77</v>
      </c>
      <c r="D1822" t="s">
        <v>123</v>
      </c>
      <c r="E1822" t="s">
        <v>126</v>
      </c>
      <c r="F1822" t="s">
        <v>5272</v>
      </c>
      <c r="G1822" t="s">
        <v>169</v>
      </c>
      <c r="H1822" t="s">
        <v>47</v>
      </c>
      <c r="I1822" t="s">
        <v>129</v>
      </c>
      <c r="J1822" t="s">
        <v>130</v>
      </c>
      <c r="K1822" t="s">
        <v>131</v>
      </c>
      <c r="L1822" t="s">
        <v>5348</v>
      </c>
      <c r="M1822" t="s">
        <v>5349</v>
      </c>
      <c r="N1822">
        <v>0.92500000000000004</v>
      </c>
      <c r="O1822">
        <v>106</v>
      </c>
      <c r="P1822">
        <v>706</v>
      </c>
      <c r="Q1822">
        <v>0</v>
      </c>
      <c r="R1822">
        <v>0</v>
      </c>
      <c r="S1822">
        <v>0</v>
      </c>
      <c r="T1822">
        <v>0</v>
      </c>
      <c r="U1822">
        <v>98.05</v>
      </c>
      <c r="V1822">
        <v>653.04999999999995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2668414</v>
      </c>
      <c r="B1823">
        <v>1</v>
      </c>
      <c r="C1823" t="s">
        <v>76</v>
      </c>
      <c r="D1823" t="s">
        <v>94</v>
      </c>
      <c r="E1823" t="s">
        <v>152</v>
      </c>
      <c r="F1823" t="s">
        <v>5350</v>
      </c>
      <c r="G1823" t="s">
        <v>140</v>
      </c>
      <c r="H1823" t="s">
        <v>47</v>
      </c>
      <c r="I1823" t="s">
        <v>129</v>
      </c>
      <c r="J1823" t="s">
        <v>130</v>
      </c>
      <c r="K1823" t="s">
        <v>141</v>
      </c>
      <c r="L1823" t="s">
        <v>5351</v>
      </c>
      <c r="M1823" t="s">
        <v>5352</v>
      </c>
      <c r="N1823">
        <v>1.185277777</v>
      </c>
      <c r="O1823">
        <v>8</v>
      </c>
      <c r="P1823">
        <v>1671</v>
      </c>
      <c r="Q1823">
        <v>10</v>
      </c>
      <c r="R1823">
        <v>1500</v>
      </c>
      <c r="S1823">
        <v>19</v>
      </c>
      <c r="T1823">
        <v>1713</v>
      </c>
      <c r="U1823">
        <v>9.4822220000000002</v>
      </c>
      <c r="V1823">
        <v>1980.5991650000001</v>
      </c>
      <c r="W1823">
        <v>11.852778000000001</v>
      </c>
      <c r="X1823">
        <v>1777.9166660000001</v>
      </c>
      <c r="Y1823">
        <v>22.520278000000001</v>
      </c>
      <c r="Z1823">
        <v>2030.3808320000001</v>
      </c>
    </row>
    <row r="1824" spans="1:26" x14ac:dyDescent="0.3">
      <c r="A1824">
        <v>2668415</v>
      </c>
      <c r="B1824">
        <v>1</v>
      </c>
      <c r="C1824" t="s">
        <v>77</v>
      </c>
      <c r="D1824" t="s">
        <v>124</v>
      </c>
      <c r="E1824" t="s">
        <v>210</v>
      </c>
      <c r="F1824" t="s">
        <v>5353</v>
      </c>
      <c r="G1824" t="s">
        <v>212</v>
      </c>
      <c r="H1824" t="s">
        <v>46</v>
      </c>
      <c r="I1824" t="s">
        <v>129</v>
      </c>
      <c r="J1824" t="s">
        <v>130</v>
      </c>
      <c r="K1824" t="s">
        <v>131</v>
      </c>
      <c r="L1824" t="s">
        <v>5354</v>
      </c>
      <c r="M1824" t="s">
        <v>5355</v>
      </c>
      <c r="N1824">
        <v>1.8772222220000001</v>
      </c>
      <c r="O1824">
        <v>0</v>
      </c>
      <c r="P1824">
        <v>4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7.5088889999999999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2668417</v>
      </c>
      <c r="B1825">
        <v>1</v>
      </c>
      <c r="C1825" t="s">
        <v>76</v>
      </c>
      <c r="D1825" t="s">
        <v>79</v>
      </c>
      <c r="E1825" t="s">
        <v>144</v>
      </c>
      <c r="F1825" t="s">
        <v>5356</v>
      </c>
      <c r="G1825" t="s">
        <v>260</v>
      </c>
      <c r="H1825" t="s">
        <v>46</v>
      </c>
      <c r="I1825" t="s">
        <v>129</v>
      </c>
      <c r="J1825" t="s">
        <v>130</v>
      </c>
      <c r="K1825" t="s">
        <v>141</v>
      </c>
      <c r="L1825" t="s">
        <v>5357</v>
      </c>
      <c r="M1825" t="s">
        <v>5358</v>
      </c>
      <c r="N1825">
        <v>7.5016666660000002</v>
      </c>
      <c r="O1825">
        <v>0</v>
      </c>
      <c r="P1825">
        <v>50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375.08333299999998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2668418</v>
      </c>
      <c r="B1826">
        <v>1</v>
      </c>
      <c r="C1826" t="s">
        <v>76</v>
      </c>
      <c r="D1826" t="s">
        <v>93</v>
      </c>
      <c r="E1826" t="s">
        <v>152</v>
      </c>
      <c r="F1826" t="s">
        <v>5359</v>
      </c>
      <c r="G1826" t="s">
        <v>260</v>
      </c>
      <c r="H1826" t="s">
        <v>47</v>
      </c>
      <c r="I1826" t="s">
        <v>129</v>
      </c>
      <c r="J1826" t="s">
        <v>130</v>
      </c>
      <c r="K1826" t="s">
        <v>141</v>
      </c>
      <c r="L1826" t="s">
        <v>5360</v>
      </c>
      <c r="M1826" t="s">
        <v>5361</v>
      </c>
      <c r="N1826">
        <v>7.4961111110000003</v>
      </c>
      <c r="O1826">
        <v>29</v>
      </c>
      <c r="P1826">
        <v>211</v>
      </c>
      <c r="Q1826">
        <v>0</v>
      </c>
      <c r="R1826">
        <v>0</v>
      </c>
      <c r="S1826">
        <v>0</v>
      </c>
      <c r="T1826">
        <v>0</v>
      </c>
      <c r="U1826">
        <v>217.38722200000001</v>
      </c>
      <c r="V1826">
        <v>1581.6794440000001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2668420</v>
      </c>
      <c r="B1827">
        <v>1</v>
      </c>
      <c r="C1827" t="s">
        <v>76</v>
      </c>
      <c r="D1827" t="s">
        <v>106</v>
      </c>
      <c r="E1827" t="s">
        <v>134</v>
      </c>
      <c r="F1827" t="s">
        <v>5362</v>
      </c>
      <c r="G1827" t="s">
        <v>260</v>
      </c>
      <c r="H1827" t="s">
        <v>46</v>
      </c>
      <c r="I1827" t="s">
        <v>129</v>
      </c>
      <c r="J1827" t="s">
        <v>130</v>
      </c>
      <c r="K1827" t="s">
        <v>141</v>
      </c>
      <c r="L1827" t="s">
        <v>5363</v>
      </c>
      <c r="M1827" t="s">
        <v>5364</v>
      </c>
      <c r="N1827">
        <v>0.62888888799999998</v>
      </c>
      <c r="O1827">
        <v>0</v>
      </c>
      <c r="P1827">
        <v>537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337.71333299999998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2668425</v>
      </c>
      <c r="B1828">
        <v>1</v>
      </c>
      <c r="C1828" t="s">
        <v>77</v>
      </c>
      <c r="D1828" t="s">
        <v>123</v>
      </c>
      <c r="E1828" t="s">
        <v>126</v>
      </c>
      <c r="F1828" t="s">
        <v>5365</v>
      </c>
      <c r="G1828" t="s">
        <v>158</v>
      </c>
      <c r="H1828" t="s">
        <v>47</v>
      </c>
      <c r="I1828" t="s">
        <v>129</v>
      </c>
      <c r="J1828" t="s">
        <v>130</v>
      </c>
      <c r="K1828" t="s">
        <v>131</v>
      </c>
      <c r="L1828" t="s">
        <v>5366</v>
      </c>
      <c r="M1828" t="s">
        <v>5367</v>
      </c>
      <c r="N1828">
        <v>3.7669444439999999</v>
      </c>
      <c r="O1828">
        <v>5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18.834721999999999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2668428</v>
      </c>
      <c r="B1829">
        <v>1</v>
      </c>
      <c r="C1829" t="s">
        <v>77</v>
      </c>
      <c r="D1829" t="s">
        <v>111</v>
      </c>
      <c r="E1829" t="s">
        <v>144</v>
      </c>
      <c r="F1829" t="s">
        <v>5368</v>
      </c>
      <c r="G1829" t="s">
        <v>136</v>
      </c>
      <c r="H1829" t="s">
        <v>46</v>
      </c>
      <c r="I1829" t="s">
        <v>129</v>
      </c>
      <c r="J1829" t="s">
        <v>130</v>
      </c>
      <c r="K1829" t="s">
        <v>131</v>
      </c>
      <c r="L1829" t="s">
        <v>5369</v>
      </c>
      <c r="M1829" t="s">
        <v>5370</v>
      </c>
      <c r="N1829">
        <v>3.5863888880000001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17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60.968611000000003</v>
      </c>
    </row>
    <row r="1830" spans="1:26" x14ac:dyDescent="0.3">
      <c r="A1830">
        <v>2668430</v>
      </c>
      <c r="B1830">
        <v>1</v>
      </c>
      <c r="C1830" t="s">
        <v>76</v>
      </c>
      <c r="D1830" t="s">
        <v>87</v>
      </c>
      <c r="E1830" t="s">
        <v>156</v>
      </c>
      <c r="F1830" t="s">
        <v>5371</v>
      </c>
      <c r="G1830" t="s">
        <v>140</v>
      </c>
      <c r="H1830" t="s">
        <v>47</v>
      </c>
      <c r="I1830" t="s">
        <v>129</v>
      </c>
      <c r="J1830" t="s">
        <v>130</v>
      </c>
      <c r="K1830" t="s">
        <v>141</v>
      </c>
      <c r="L1830" t="s">
        <v>5372</v>
      </c>
      <c r="M1830" t="s">
        <v>5373</v>
      </c>
      <c r="N1830">
        <v>7.7297222220000004</v>
      </c>
      <c r="O1830">
        <v>0</v>
      </c>
      <c r="P1830">
        <v>0</v>
      </c>
      <c r="Q1830">
        <v>0</v>
      </c>
      <c r="R1830">
        <v>0</v>
      </c>
      <c r="S1830">
        <v>45</v>
      </c>
      <c r="T1830">
        <v>708</v>
      </c>
      <c r="U1830">
        <v>0</v>
      </c>
      <c r="V1830">
        <v>0</v>
      </c>
      <c r="W1830">
        <v>0</v>
      </c>
      <c r="X1830">
        <v>0</v>
      </c>
      <c r="Y1830">
        <v>347.83749999999998</v>
      </c>
      <c r="Z1830">
        <v>5472.643333</v>
      </c>
    </row>
    <row r="1831" spans="1:26" x14ac:dyDescent="0.3">
      <c r="A1831">
        <v>2668433</v>
      </c>
      <c r="B1831">
        <v>1</v>
      </c>
      <c r="C1831" t="s">
        <v>77</v>
      </c>
      <c r="D1831" t="s">
        <v>119</v>
      </c>
      <c r="E1831" t="s">
        <v>144</v>
      </c>
      <c r="F1831" t="s">
        <v>5374</v>
      </c>
      <c r="G1831" t="s">
        <v>136</v>
      </c>
      <c r="H1831" t="s">
        <v>46</v>
      </c>
      <c r="I1831" t="s">
        <v>129</v>
      </c>
      <c r="J1831" t="s">
        <v>130</v>
      </c>
      <c r="K1831" t="s">
        <v>131</v>
      </c>
      <c r="L1831" t="s">
        <v>5375</v>
      </c>
      <c r="M1831" t="s">
        <v>5376</v>
      </c>
      <c r="N1831">
        <v>2.9877777769999998</v>
      </c>
      <c r="O1831">
        <v>0</v>
      </c>
      <c r="P1831">
        <v>55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164.327778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2668432</v>
      </c>
      <c r="B1832">
        <v>1</v>
      </c>
      <c r="C1832" t="s">
        <v>76</v>
      </c>
      <c r="D1832" t="s">
        <v>107</v>
      </c>
      <c r="E1832" t="s">
        <v>156</v>
      </c>
      <c r="F1832" t="s">
        <v>5377</v>
      </c>
      <c r="G1832" t="s">
        <v>140</v>
      </c>
      <c r="H1832" t="s">
        <v>47</v>
      </c>
      <c r="I1832" t="s">
        <v>129</v>
      </c>
      <c r="J1832" t="s">
        <v>130</v>
      </c>
      <c r="K1832" t="s">
        <v>141</v>
      </c>
      <c r="L1832" t="s">
        <v>5378</v>
      </c>
      <c r="M1832" t="s">
        <v>5379</v>
      </c>
      <c r="N1832">
        <v>4.0386111109999998</v>
      </c>
      <c r="O1832">
        <v>1</v>
      </c>
      <c r="P1832">
        <v>9292</v>
      </c>
      <c r="Q1832">
        <v>0</v>
      </c>
      <c r="R1832">
        <v>0</v>
      </c>
      <c r="S1832">
        <v>0</v>
      </c>
      <c r="T1832">
        <v>0</v>
      </c>
      <c r="U1832">
        <v>4.0386110000000004</v>
      </c>
      <c r="V1832">
        <v>37526.774443000002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2668435</v>
      </c>
      <c r="B1833">
        <v>1</v>
      </c>
      <c r="C1833" t="s">
        <v>76</v>
      </c>
      <c r="D1833" t="s">
        <v>99</v>
      </c>
      <c r="E1833" t="s">
        <v>156</v>
      </c>
      <c r="F1833" t="s">
        <v>5380</v>
      </c>
      <c r="G1833" t="s">
        <v>260</v>
      </c>
      <c r="H1833" t="s">
        <v>47</v>
      </c>
      <c r="I1833" t="s">
        <v>129</v>
      </c>
      <c r="J1833" t="s">
        <v>130</v>
      </c>
      <c r="K1833" t="s">
        <v>141</v>
      </c>
      <c r="L1833" t="s">
        <v>5381</v>
      </c>
      <c r="M1833" t="s">
        <v>5382</v>
      </c>
      <c r="N1833">
        <v>2.040277777</v>
      </c>
      <c r="O1833">
        <v>59</v>
      </c>
      <c r="P1833">
        <v>3174</v>
      </c>
      <c r="Q1833">
        <v>0</v>
      </c>
      <c r="R1833">
        <v>0</v>
      </c>
      <c r="S1833">
        <v>0</v>
      </c>
      <c r="T1833">
        <v>0</v>
      </c>
      <c r="U1833">
        <v>120.376389</v>
      </c>
      <c r="V1833">
        <v>6475.8416639999996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2668437</v>
      </c>
      <c r="B1834">
        <v>1</v>
      </c>
      <c r="C1834" t="s">
        <v>77</v>
      </c>
      <c r="D1834" t="s">
        <v>122</v>
      </c>
      <c r="E1834" t="s">
        <v>134</v>
      </c>
      <c r="F1834" t="s">
        <v>5383</v>
      </c>
      <c r="G1834" t="s">
        <v>140</v>
      </c>
      <c r="H1834" t="s">
        <v>46</v>
      </c>
      <c r="I1834" t="s">
        <v>129</v>
      </c>
      <c r="J1834" t="s">
        <v>130</v>
      </c>
      <c r="K1834" t="s">
        <v>141</v>
      </c>
      <c r="L1834" t="s">
        <v>5384</v>
      </c>
      <c r="M1834" t="s">
        <v>5385</v>
      </c>
      <c r="N1834">
        <v>3.0663888880000001</v>
      </c>
      <c r="O1834">
        <v>0</v>
      </c>
      <c r="P1834">
        <v>0</v>
      </c>
      <c r="Q1834">
        <v>0</v>
      </c>
      <c r="R1834">
        <v>136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417.02888899999999</v>
      </c>
      <c r="Y1834">
        <v>0</v>
      </c>
      <c r="Z1834">
        <v>0</v>
      </c>
    </row>
    <row r="1835" spans="1:26" x14ac:dyDescent="0.3">
      <c r="A1835">
        <v>2668682</v>
      </c>
      <c r="B1835">
        <v>1</v>
      </c>
      <c r="C1835" t="s">
        <v>77</v>
      </c>
      <c r="D1835" t="s">
        <v>123</v>
      </c>
      <c r="E1835" t="s">
        <v>325</v>
      </c>
      <c r="F1835" t="s">
        <v>5386</v>
      </c>
      <c r="G1835" t="s">
        <v>140</v>
      </c>
      <c r="H1835" t="s">
        <v>47</v>
      </c>
      <c r="I1835" t="s">
        <v>129</v>
      </c>
      <c r="J1835" t="s">
        <v>130</v>
      </c>
      <c r="K1835" t="s">
        <v>141</v>
      </c>
      <c r="L1835" t="s">
        <v>5387</v>
      </c>
      <c r="M1835" t="s">
        <v>5388</v>
      </c>
      <c r="N1835">
        <v>6.1752777769999998</v>
      </c>
      <c r="O1835">
        <v>975</v>
      </c>
      <c r="P1835">
        <v>4340</v>
      </c>
      <c r="Q1835">
        <v>0</v>
      </c>
      <c r="R1835">
        <v>0</v>
      </c>
      <c r="S1835">
        <v>0</v>
      </c>
      <c r="T1835">
        <v>0</v>
      </c>
      <c r="U1835">
        <v>6020.8958329999996</v>
      </c>
      <c r="V1835">
        <v>26800.705551999999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2668441</v>
      </c>
      <c r="B1836">
        <v>1</v>
      </c>
      <c r="C1836" t="s">
        <v>76</v>
      </c>
      <c r="D1836" t="s">
        <v>78</v>
      </c>
      <c r="E1836" t="s">
        <v>210</v>
      </c>
      <c r="F1836" t="s">
        <v>5389</v>
      </c>
      <c r="G1836" t="s">
        <v>290</v>
      </c>
      <c r="H1836" t="s">
        <v>46</v>
      </c>
      <c r="I1836" t="s">
        <v>129</v>
      </c>
      <c r="J1836" t="s">
        <v>130</v>
      </c>
      <c r="K1836" t="s">
        <v>131</v>
      </c>
      <c r="L1836" t="s">
        <v>5390</v>
      </c>
      <c r="M1836" t="s">
        <v>5391</v>
      </c>
      <c r="N1836">
        <v>1.8574999999999999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1.8574999999999999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2668452</v>
      </c>
      <c r="B1837">
        <v>1</v>
      </c>
      <c r="C1837" t="s">
        <v>76</v>
      </c>
      <c r="D1837" t="s">
        <v>102</v>
      </c>
      <c r="E1837" t="s">
        <v>156</v>
      </c>
      <c r="F1837" t="s">
        <v>5392</v>
      </c>
      <c r="G1837" t="s">
        <v>169</v>
      </c>
      <c r="H1837" t="s">
        <v>47</v>
      </c>
      <c r="I1837" t="s">
        <v>129</v>
      </c>
      <c r="J1837" t="s">
        <v>130</v>
      </c>
      <c r="K1837" t="s">
        <v>131</v>
      </c>
      <c r="L1837" t="s">
        <v>5393</v>
      </c>
      <c r="M1837" t="s">
        <v>5394</v>
      </c>
      <c r="N1837">
        <v>2.497222222</v>
      </c>
      <c r="O1837">
        <v>21</v>
      </c>
      <c r="P1837">
        <v>73</v>
      </c>
      <c r="Q1837">
        <v>0</v>
      </c>
      <c r="R1837">
        <v>0</v>
      </c>
      <c r="S1837">
        <v>0</v>
      </c>
      <c r="T1837">
        <v>0</v>
      </c>
      <c r="U1837">
        <v>52.441667000000002</v>
      </c>
      <c r="V1837">
        <v>182.297222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2668448</v>
      </c>
      <c r="B1838">
        <v>1</v>
      </c>
      <c r="C1838" t="s">
        <v>76</v>
      </c>
      <c r="D1838" t="s">
        <v>90</v>
      </c>
      <c r="E1838" t="s">
        <v>210</v>
      </c>
      <c r="F1838" t="s">
        <v>5395</v>
      </c>
      <c r="G1838" t="s">
        <v>290</v>
      </c>
      <c r="H1838" t="s">
        <v>46</v>
      </c>
      <c r="I1838" t="s">
        <v>129</v>
      </c>
      <c r="J1838" t="s">
        <v>130</v>
      </c>
      <c r="K1838" t="s">
        <v>131</v>
      </c>
      <c r="L1838" t="s">
        <v>5396</v>
      </c>
      <c r="M1838" t="s">
        <v>5397</v>
      </c>
      <c r="N1838">
        <v>5.4844444440000002</v>
      </c>
      <c r="O1838">
        <v>0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5.4844439999999999</v>
      </c>
      <c r="Y1838">
        <v>0</v>
      </c>
      <c r="Z1838">
        <v>0</v>
      </c>
    </row>
    <row r="1839" spans="1:26" x14ac:dyDescent="0.3">
      <c r="A1839">
        <v>2668447</v>
      </c>
      <c r="B1839">
        <v>1</v>
      </c>
      <c r="C1839" t="s">
        <v>77</v>
      </c>
      <c r="D1839" t="s">
        <v>111</v>
      </c>
      <c r="E1839" t="s">
        <v>144</v>
      </c>
      <c r="F1839" t="s">
        <v>3360</v>
      </c>
      <c r="G1839" t="s">
        <v>260</v>
      </c>
      <c r="H1839" t="s">
        <v>46</v>
      </c>
      <c r="I1839" t="s">
        <v>129</v>
      </c>
      <c r="J1839" t="s">
        <v>130</v>
      </c>
      <c r="K1839" t="s">
        <v>141</v>
      </c>
      <c r="L1839" t="s">
        <v>5398</v>
      </c>
      <c r="M1839" t="s">
        <v>5399</v>
      </c>
      <c r="N1839">
        <v>7.3161111109999997</v>
      </c>
      <c r="O1839">
        <v>0</v>
      </c>
      <c r="P1839">
        <v>0</v>
      </c>
      <c r="Q1839">
        <v>0</v>
      </c>
      <c r="R1839">
        <v>31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226.79944399999999</v>
      </c>
      <c r="Y1839">
        <v>0</v>
      </c>
      <c r="Z1839">
        <v>0</v>
      </c>
    </row>
    <row r="1840" spans="1:26" x14ac:dyDescent="0.3">
      <c r="A1840">
        <v>2668449</v>
      </c>
      <c r="B1840">
        <v>1</v>
      </c>
      <c r="C1840" t="s">
        <v>76</v>
      </c>
      <c r="D1840" t="s">
        <v>82</v>
      </c>
      <c r="E1840" t="s">
        <v>210</v>
      </c>
      <c r="F1840" t="s">
        <v>5400</v>
      </c>
      <c r="G1840" t="s">
        <v>212</v>
      </c>
      <c r="H1840" t="s">
        <v>46</v>
      </c>
      <c r="I1840" t="s">
        <v>129</v>
      </c>
      <c r="J1840" t="s">
        <v>130</v>
      </c>
      <c r="K1840" t="s">
        <v>131</v>
      </c>
      <c r="L1840" t="s">
        <v>5401</v>
      </c>
      <c r="M1840" t="s">
        <v>5402</v>
      </c>
      <c r="N1840">
        <v>5.4488888879999999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5.4488890000000003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2668456</v>
      </c>
      <c r="B1841">
        <v>1</v>
      </c>
      <c r="C1841" t="s">
        <v>76</v>
      </c>
      <c r="D1841" t="s">
        <v>80</v>
      </c>
      <c r="E1841" t="s">
        <v>144</v>
      </c>
      <c r="F1841" t="s">
        <v>5403</v>
      </c>
      <c r="G1841" t="s">
        <v>136</v>
      </c>
      <c r="H1841" t="s">
        <v>46</v>
      </c>
      <c r="I1841" t="s">
        <v>129</v>
      </c>
      <c r="J1841" t="s">
        <v>130</v>
      </c>
      <c r="K1841" t="s">
        <v>131</v>
      </c>
      <c r="L1841" t="s">
        <v>5404</v>
      </c>
      <c r="M1841" t="s">
        <v>5405</v>
      </c>
      <c r="N1841">
        <v>1.540277777</v>
      </c>
      <c r="O1841">
        <v>0</v>
      </c>
      <c r="P1841">
        <v>108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166.35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2668457</v>
      </c>
      <c r="B1842">
        <v>1</v>
      </c>
      <c r="C1842" t="s">
        <v>77</v>
      </c>
      <c r="D1842" t="s">
        <v>110</v>
      </c>
      <c r="E1842" t="s">
        <v>144</v>
      </c>
      <c r="F1842" t="s">
        <v>5406</v>
      </c>
      <c r="G1842" t="s">
        <v>136</v>
      </c>
      <c r="H1842" t="s">
        <v>46</v>
      </c>
      <c r="I1842" t="s">
        <v>129</v>
      </c>
      <c r="J1842" t="s">
        <v>130</v>
      </c>
      <c r="K1842" t="s">
        <v>131</v>
      </c>
      <c r="L1842" t="s">
        <v>5407</v>
      </c>
      <c r="M1842" t="s">
        <v>5408</v>
      </c>
      <c r="N1842">
        <v>2.3286111109999998</v>
      </c>
      <c r="O1842">
        <v>0</v>
      </c>
      <c r="P1842">
        <v>0</v>
      </c>
      <c r="Q1842">
        <v>0</v>
      </c>
      <c r="R1842">
        <v>8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18.628889000000001</v>
      </c>
      <c r="Y1842">
        <v>0</v>
      </c>
      <c r="Z1842">
        <v>0</v>
      </c>
    </row>
    <row r="1843" spans="1:26" x14ac:dyDescent="0.3">
      <c r="A1843">
        <v>2668458</v>
      </c>
      <c r="B1843">
        <v>1</v>
      </c>
      <c r="C1843" t="s">
        <v>77</v>
      </c>
      <c r="D1843" t="s">
        <v>117</v>
      </c>
      <c r="E1843" t="s">
        <v>156</v>
      </c>
      <c r="F1843" t="s">
        <v>2942</v>
      </c>
      <c r="G1843" t="s">
        <v>169</v>
      </c>
      <c r="H1843" t="s">
        <v>47</v>
      </c>
      <c r="I1843" t="s">
        <v>129</v>
      </c>
      <c r="J1843" t="s">
        <v>130</v>
      </c>
      <c r="K1843" t="s">
        <v>131</v>
      </c>
      <c r="L1843" t="s">
        <v>5409</v>
      </c>
      <c r="M1843" t="s">
        <v>5410</v>
      </c>
      <c r="N1843">
        <v>0.516666666</v>
      </c>
      <c r="O1843">
        <v>0</v>
      </c>
      <c r="P1843">
        <v>0</v>
      </c>
      <c r="Q1843">
        <v>4</v>
      </c>
      <c r="R1843">
        <v>387</v>
      </c>
      <c r="S1843">
        <v>17</v>
      </c>
      <c r="T1843">
        <v>1369</v>
      </c>
      <c r="U1843">
        <v>0</v>
      </c>
      <c r="V1843">
        <v>0</v>
      </c>
      <c r="W1843">
        <v>2.0666669999999998</v>
      </c>
      <c r="X1843">
        <v>199.95</v>
      </c>
      <c r="Y1843">
        <v>8.7833330000000007</v>
      </c>
      <c r="Z1843">
        <v>707.31666600000005</v>
      </c>
    </row>
    <row r="1844" spans="1:26" x14ac:dyDescent="0.3">
      <c r="A1844">
        <v>2668460</v>
      </c>
      <c r="B1844">
        <v>1</v>
      </c>
      <c r="C1844" t="s">
        <v>76</v>
      </c>
      <c r="D1844" t="s">
        <v>88</v>
      </c>
      <c r="E1844" t="s">
        <v>152</v>
      </c>
      <c r="F1844" t="s">
        <v>5411</v>
      </c>
      <c r="G1844" t="s">
        <v>260</v>
      </c>
      <c r="H1844" t="s">
        <v>47</v>
      </c>
      <c r="I1844" t="s">
        <v>129</v>
      </c>
      <c r="J1844" t="s">
        <v>130</v>
      </c>
      <c r="K1844" t="s">
        <v>141</v>
      </c>
      <c r="L1844" t="s">
        <v>5412</v>
      </c>
      <c r="M1844" t="s">
        <v>5413</v>
      </c>
      <c r="N1844">
        <v>6.8997222220000003</v>
      </c>
      <c r="O1844">
        <v>13</v>
      </c>
      <c r="P1844">
        <v>3481</v>
      </c>
      <c r="Q1844">
        <v>0</v>
      </c>
      <c r="R1844">
        <v>0</v>
      </c>
      <c r="S1844">
        <v>0</v>
      </c>
      <c r="T1844">
        <v>0</v>
      </c>
      <c r="U1844">
        <v>89.696388999999996</v>
      </c>
      <c r="V1844">
        <v>24017.933055000001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2668468</v>
      </c>
      <c r="B1845">
        <v>1</v>
      </c>
      <c r="C1845" t="s">
        <v>77</v>
      </c>
      <c r="D1845" t="s">
        <v>111</v>
      </c>
      <c r="E1845" t="s">
        <v>126</v>
      </c>
      <c r="F1845" t="s">
        <v>2635</v>
      </c>
      <c r="G1845" t="s">
        <v>128</v>
      </c>
      <c r="H1845" t="s">
        <v>47</v>
      </c>
      <c r="I1845" t="s">
        <v>129</v>
      </c>
      <c r="J1845" t="s">
        <v>130</v>
      </c>
      <c r="K1845" t="s">
        <v>131</v>
      </c>
      <c r="L1845" t="s">
        <v>5414</v>
      </c>
      <c r="M1845" t="s">
        <v>5415</v>
      </c>
      <c r="N1845">
        <v>0.68777777699999998</v>
      </c>
      <c r="O1845">
        <v>0</v>
      </c>
      <c r="P1845">
        <v>0</v>
      </c>
      <c r="Q1845">
        <v>0</v>
      </c>
      <c r="R1845">
        <v>91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62.587778</v>
      </c>
      <c r="Y1845">
        <v>0</v>
      </c>
      <c r="Z1845">
        <v>0</v>
      </c>
    </row>
    <row r="1846" spans="1:26" x14ac:dyDescent="0.3">
      <c r="A1846">
        <v>2668465</v>
      </c>
      <c r="B1846">
        <v>1</v>
      </c>
      <c r="C1846" t="s">
        <v>76</v>
      </c>
      <c r="D1846" t="s">
        <v>90</v>
      </c>
      <c r="E1846" t="s">
        <v>144</v>
      </c>
      <c r="F1846" t="s">
        <v>5416</v>
      </c>
      <c r="G1846" t="s">
        <v>140</v>
      </c>
      <c r="H1846" t="s">
        <v>46</v>
      </c>
      <c r="I1846" t="s">
        <v>129</v>
      </c>
      <c r="J1846" t="s">
        <v>130</v>
      </c>
      <c r="K1846" t="s">
        <v>141</v>
      </c>
      <c r="L1846" t="s">
        <v>5417</v>
      </c>
      <c r="M1846" t="s">
        <v>5418</v>
      </c>
      <c r="N1846">
        <v>7.176111111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58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416.21444400000001</v>
      </c>
    </row>
    <row r="1847" spans="1:26" x14ac:dyDescent="0.3">
      <c r="A1847">
        <v>2668470</v>
      </c>
      <c r="B1847">
        <v>1</v>
      </c>
      <c r="C1847" t="s">
        <v>77</v>
      </c>
      <c r="D1847" t="s">
        <v>115</v>
      </c>
      <c r="E1847" t="s">
        <v>134</v>
      </c>
      <c r="F1847" t="s">
        <v>5419</v>
      </c>
      <c r="G1847" t="s">
        <v>260</v>
      </c>
      <c r="H1847" t="s">
        <v>46</v>
      </c>
      <c r="I1847" t="s">
        <v>129</v>
      </c>
      <c r="J1847" t="s">
        <v>130</v>
      </c>
      <c r="K1847" t="s">
        <v>141</v>
      </c>
      <c r="L1847" t="s">
        <v>5420</v>
      </c>
      <c r="M1847" t="s">
        <v>5421</v>
      </c>
      <c r="N1847">
        <v>6.0519444440000001</v>
      </c>
      <c r="O1847">
        <v>0</v>
      </c>
      <c r="P1847">
        <v>0</v>
      </c>
      <c r="Q1847">
        <v>0</v>
      </c>
      <c r="R1847">
        <v>32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193.66222200000001</v>
      </c>
      <c r="Y1847">
        <v>0</v>
      </c>
      <c r="Z1847">
        <v>0</v>
      </c>
    </row>
    <row r="1848" spans="1:26" x14ac:dyDescent="0.3">
      <c r="A1848">
        <v>2668474</v>
      </c>
      <c r="B1848">
        <v>1</v>
      </c>
      <c r="C1848" t="s">
        <v>77</v>
      </c>
      <c r="D1848" t="s">
        <v>116</v>
      </c>
      <c r="E1848" t="s">
        <v>152</v>
      </c>
      <c r="F1848" t="s">
        <v>5422</v>
      </c>
      <c r="G1848" t="s">
        <v>140</v>
      </c>
      <c r="H1848" t="s">
        <v>47</v>
      </c>
      <c r="I1848" t="s">
        <v>129</v>
      </c>
      <c r="J1848" t="s">
        <v>130</v>
      </c>
      <c r="K1848" t="s">
        <v>141</v>
      </c>
      <c r="L1848" t="s">
        <v>5423</v>
      </c>
      <c r="M1848" t="s">
        <v>5424</v>
      </c>
      <c r="N1848">
        <v>3.0577777770000001</v>
      </c>
      <c r="O1848">
        <v>117</v>
      </c>
      <c r="P1848">
        <v>370</v>
      </c>
      <c r="Q1848">
        <v>0</v>
      </c>
      <c r="R1848">
        <v>0</v>
      </c>
      <c r="S1848">
        <v>0</v>
      </c>
      <c r="T1848">
        <v>0</v>
      </c>
      <c r="U1848">
        <v>357.76</v>
      </c>
      <c r="V1848">
        <v>1131.3777769999999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2668476</v>
      </c>
      <c r="B1849">
        <v>1</v>
      </c>
      <c r="C1849" t="s">
        <v>77</v>
      </c>
      <c r="D1849" t="s">
        <v>113</v>
      </c>
      <c r="E1849" t="s">
        <v>126</v>
      </c>
      <c r="F1849" t="s">
        <v>5425</v>
      </c>
      <c r="G1849" t="s">
        <v>140</v>
      </c>
      <c r="H1849" t="s">
        <v>47</v>
      </c>
      <c r="I1849" t="s">
        <v>129</v>
      </c>
      <c r="J1849" t="s">
        <v>130</v>
      </c>
      <c r="K1849" t="s">
        <v>141</v>
      </c>
      <c r="L1849" t="s">
        <v>5426</v>
      </c>
      <c r="M1849" t="s">
        <v>5427</v>
      </c>
      <c r="N1849">
        <v>3.8686111109999999</v>
      </c>
      <c r="O1849">
        <v>0</v>
      </c>
      <c r="P1849">
        <v>0</v>
      </c>
      <c r="Q1849">
        <v>0</v>
      </c>
      <c r="R1849">
        <v>357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1381.094167</v>
      </c>
      <c r="Y1849">
        <v>0</v>
      </c>
      <c r="Z1849">
        <v>0</v>
      </c>
    </row>
    <row r="1850" spans="1:26" x14ac:dyDescent="0.3">
      <c r="A1850">
        <v>2668478</v>
      </c>
      <c r="B1850">
        <v>1</v>
      </c>
      <c r="C1850" t="s">
        <v>76</v>
      </c>
      <c r="D1850" t="s">
        <v>92</v>
      </c>
      <c r="E1850" t="s">
        <v>126</v>
      </c>
      <c r="F1850" t="s">
        <v>5428</v>
      </c>
      <c r="G1850" t="s">
        <v>158</v>
      </c>
      <c r="H1850" t="s">
        <v>47</v>
      </c>
      <c r="I1850" t="s">
        <v>129</v>
      </c>
      <c r="J1850" t="s">
        <v>130</v>
      </c>
      <c r="K1850" t="s">
        <v>131</v>
      </c>
      <c r="L1850" t="s">
        <v>5429</v>
      </c>
      <c r="M1850" t="s">
        <v>5430</v>
      </c>
      <c r="N1850">
        <v>3.500277777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101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353.52805499999999</v>
      </c>
    </row>
    <row r="1851" spans="1:26" x14ac:dyDescent="0.3">
      <c r="A1851">
        <v>2668480</v>
      </c>
      <c r="B1851">
        <v>1</v>
      </c>
      <c r="C1851" t="s">
        <v>76</v>
      </c>
      <c r="D1851" t="s">
        <v>79</v>
      </c>
      <c r="E1851" t="s">
        <v>134</v>
      </c>
      <c r="F1851" t="s">
        <v>5431</v>
      </c>
      <c r="G1851" t="s">
        <v>146</v>
      </c>
      <c r="H1851" t="s">
        <v>46</v>
      </c>
      <c r="I1851" t="s">
        <v>129</v>
      </c>
      <c r="J1851" t="s">
        <v>130</v>
      </c>
      <c r="K1851" t="s">
        <v>131</v>
      </c>
      <c r="L1851" t="s">
        <v>5432</v>
      </c>
      <c r="M1851" t="s">
        <v>5433</v>
      </c>
      <c r="N1851">
        <v>1.2638888880000001</v>
      </c>
      <c r="O1851">
        <v>0</v>
      </c>
      <c r="P1851">
        <v>535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676.18055500000003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2668484</v>
      </c>
      <c r="B1852">
        <v>1</v>
      </c>
      <c r="C1852" t="s">
        <v>76</v>
      </c>
      <c r="D1852" t="s">
        <v>83</v>
      </c>
      <c r="E1852" t="s">
        <v>172</v>
      </c>
      <c r="F1852" t="s">
        <v>5434</v>
      </c>
      <c r="G1852" t="s">
        <v>174</v>
      </c>
      <c r="H1852" t="s">
        <v>46</v>
      </c>
      <c r="I1852" t="s">
        <v>129</v>
      </c>
      <c r="J1852" t="s">
        <v>130</v>
      </c>
      <c r="K1852" t="s">
        <v>131</v>
      </c>
      <c r="L1852" t="s">
        <v>5435</v>
      </c>
      <c r="M1852" t="s">
        <v>5436</v>
      </c>
      <c r="N1852">
        <v>1.599444444</v>
      </c>
      <c r="O1852">
        <v>0</v>
      </c>
      <c r="P1852">
        <v>25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39.986111000000001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2668486</v>
      </c>
      <c r="B1853">
        <v>1</v>
      </c>
      <c r="C1853" t="s">
        <v>76</v>
      </c>
      <c r="D1853" t="s">
        <v>82</v>
      </c>
      <c r="E1853" t="s">
        <v>134</v>
      </c>
      <c r="F1853" t="s">
        <v>369</v>
      </c>
      <c r="G1853" t="s">
        <v>319</v>
      </c>
      <c r="H1853" t="s">
        <v>46</v>
      </c>
      <c r="I1853" t="s">
        <v>129</v>
      </c>
      <c r="J1853" t="s">
        <v>130</v>
      </c>
      <c r="K1853" t="s">
        <v>141</v>
      </c>
      <c r="L1853" t="s">
        <v>5437</v>
      </c>
      <c r="M1853" t="s">
        <v>5438</v>
      </c>
      <c r="N1853">
        <v>3.6263888880000001</v>
      </c>
      <c r="O1853">
        <v>0</v>
      </c>
      <c r="P1853">
        <v>138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500.441667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2668487</v>
      </c>
      <c r="B1854">
        <v>1</v>
      </c>
      <c r="C1854" t="s">
        <v>76</v>
      </c>
      <c r="D1854" t="s">
        <v>82</v>
      </c>
      <c r="E1854" t="s">
        <v>134</v>
      </c>
      <c r="F1854" t="s">
        <v>5439</v>
      </c>
      <c r="G1854" t="s">
        <v>260</v>
      </c>
      <c r="H1854" t="s">
        <v>46</v>
      </c>
      <c r="I1854" t="s">
        <v>129</v>
      </c>
      <c r="J1854" t="s">
        <v>130</v>
      </c>
      <c r="K1854" t="s">
        <v>141</v>
      </c>
      <c r="L1854" t="s">
        <v>5440</v>
      </c>
      <c r="M1854" t="s">
        <v>5441</v>
      </c>
      <c r="N1854">
        <v>8.130833333</v>
      </c>
      <c r="O1854">
        <v>0</v>
      </c>
      <c r="P1854">
        <v>110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894.39166699999998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2668489</v>
      </c>
      <c r="B1855">
        <v>1</v>
      </c>
      <c r="C1855" t="s">
        <v>77</v>
      </c>
      <c r="D1855" t="s">
        <v>108</v>
      </c>
      <c r="E1855" t="s">
        <v>210</v>
      </c>
      <c r="F1855" t="s">
        <v>5442</v>
      </c>
      <c r="G1855" t="s">
        <v>627</v>
      </c>
      <c r="H1855" t="s">
        <v>46</v>
      </c>
      <c r="I1855" t="s">
        <v>129</v>
      </c>
      <c r="J1855" t="s">
        <v>130</v>
      </c>
      <c r="K1855" t="s">
        <v>131</v>
      </c>
      <c r="L1855" t="s">
        <v>5443</v>
      </c>
      <c r="M1855" t="s">
        <v>5444</v>
      </c>
      <c r="N1855">
        <v>2.125555555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2.125556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2668488</v>
      </c>
      <c r="B1856">
        <v>1</v>
      </c>
      <c r="C1856" t="s">
        <v>76</v>
      </c>
      <c r="D1856" t="s">
        <v>93</v>
      </c>
      <c r="E1856" t="s">
        <v>156</v>
      </c>
      <c r="F1856" t="s">
        <v>2424</v>
      </c>
      <c r="G1856" t="s">
        <v>169</v>
      </c>
      <c r="H1856" t="s">
        <v>47</v>
      </c>
      <c r="I1856" t="s">
        <v>129</v>
      </c>
      <c r="J1856" t="s">
        <v>130</v>
      </c>
      <c r="K1856" t="s">
        <v>131</v>
      </c>
      <c r="L1856" t="s">
        <v>5445</v>
      </c>
      <c r="M1856" t="s">
        <v>5446</v>
      </c>
      <c r="N1856">
        <v>0.55055555499999997</v>
      </c>
      <c r="O1856">
        <v>21</v>
      </c>
      <c r="P1856">
        <v>499</v>
      </c>
      <c r="Q1856">
        <v>0</v>
      </c>
      <c r="R1856">
        <v>0</v>
      </c>
      <c r="S1856">
        <v>0</v>
      </c>
      <c r="T1856">
        <v>0</v>
      </c>
      <c r="U1856">
        <v>11.561667</v>
      </c>
      <c r="V1856">
        <v>274.72722199999998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2668491</v>
      </c>
      <c r="B1857">
        <v>1</v>
      </c>
      <c r="C1857" t="s">
        <v>76</v>
      </c>
      <c r="D1857" t="s">
        <v>82</v>
      </c>
      <c r="E1857" t="s">
        <v>134</v>
      </c>
      <c r="F1857" t="s">
        <v>1224</v>
      </c>
      <c r="G1857" t="s">
        <v>260</v>
      </c>
      <c r="H1857" t="s">
        <v>46</v>
      </c>
      <c r="I1857" t="s">
        <v>129</v>
      </c>
      <c r="J1857" t="s">
        <v>130</v>
      </c>
      <c r="K1857" t="s">
        <v>141</v>
      </c>
      <c r="L1857" t="s">
        <v>5447</v>
      </c>
      <c r="M1857" t="s">
        <v>5448</v>
      </c>
      <c r="N1857">
        <v>6.1066666659999997</v>
      </c>
      <c r="O1857">
        <v>0</v>
      </c>
      <c r="P1857">
        <v>34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207.626667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2668493</v>
      </c>
      <c r="B1858">
        <v>1</v>
      </c>
      <c r="C1858" t="s">
        <v>76</v>
      </c>
      <c r="D1858" t="s">
        <v>89</v>
      </c>
      <c r="E1858" t="s">
        <v>152</v>
      </c>
      <c r="F1858" t="s">
        <v>5449</v>
      </c>
      <c r="G1858" t="s">
        <v>169</v>
      </c>
      <c r="H1858" t="s">
        <v>47</v>
      </c>
      <c r="I1858" t="s">
        <v>247</v>
      </c>
      <c r="J1858" t="s">
        <v>130</v>
      </c>
      <c r="K1858" t="s">
        <v>131</v>
      </c>
      <c r="L1858" t="s">
        <v>5450</v>
      </c>
      <c r="M1858" t="s">
        <v>5451</v>
      </c>
      <c r="N1858">
        <v>2.7777769999999999E-3</v>
      </c>
      <c r="O1858">
        <v>86</v>
      </c>
      <c r="P1858">
        <v>473</v>
      </c>
      <c r="Q1858">
        <v>0</v>
      </c>
      <c r="R1858">
        <v>0</v>
      </c>
      <c r="S1858">
        <v>15</v>
      </c>
      <c r="T1858">
        <v>71</v>
      </c>
      <c r="U1858">
        <v>0.23888899999999999</v>
      </c>
      <c r="V1858">
        <v>1.3138890000000001</v>
      </c>
      <c r="W1858">
        <v>0</v>
      </c>
      <c r="X1858">
        <v>0</v>
      </c>
      <c r="Y1858">
        <v>4.1667000000000003E-2</v>
      </c>
      <c r="Z1858">
        <v>0.19722200000000001</v>
      </c>
    </row>
    <row r="1859" spans="1:26" x14ac:dyDescent="0.3">
      <c r="A1859">
        <v>2668505</v>
      </c>
      <c r="B1859">
        <v>1</v>
      </c>
      <c r="C1859" t="s">
        <v>76</v>
      </c>
      <c r="D1859" t="s">
        <v>78</v>
      </c>
      <c r="E1859" t="s">
        <v>210</v>
      </c>
      <c r="F1859" t="s">
        <v>5452</v>
      </c>
      <c r="G1859" t="s">
        <v>627</v>
      </c>
      <c r="H1859" t="s">
        <v>46</v>
      </c>
      <c r="I1859" t="s">
        <v>129</v>
      </c>
      <c r="J1859" t="s">
        <v>130</v>
      </c>
      <c r="K1859" t="s">
        <v>131</v>
      </c>
      <c r="L1859" t="s">
        <v>5453</v>
      </c>
      <c r="M1859" t="s">
        <v>5454</v>
      </c>
      <c r="N1859">
        <v>1.5097222219999999</v>
      </c>
      <c r="O1859">
        <v>0</v>
      </c>
      <c r="P1859">
        <v>5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7.5486110000000002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2668497</v>
      </c>
      <c r="B1860">
        <v>1</v>
      </c>
      <c r="C1860" t="s">
        <v>76</v>
      </c>
      <c r="D1860" t="s">
        <v>101</v>
      </c>
      <c r="E1860" t="s">
        <v>144</v>
      </c>
      <c r="F1860" t="s">
        <v>5455</v>
      </c>
      <c r="G1860" t="s">
        <v>146</v>
      </c>
      <c r="H1860" t="s">
        <v>46</v>
      </c>
      <c r="I1860" t="s">
        <v>129</v>
      </c>
      <c r="J1860" t="s">
        <v>130</v>
      </c>
      <c r="K1860" t="s">
        <v>131</v>
      </c>
      <c r="L1860" t="s">
        <v>5456</v>
      </c>
      <c r="M1860" t="s">
        <v>5457</v>
      </c>
      <c r="N1860">
        <v>0.47888888800000001</v>
      </c>
      <c r="O1860">
        <v>0</v>
      </c>
      <c r="P1860">
        <v>127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60.818888999999999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2668501</v>
      </c>
      <c r="B1861">
        <v>1</v>
      </c>
      <c r="C1861" t="s">
        <v>76</v>
      </c>
      <c r="D1861" t="s">
        <v>92</v>
      </c>
      <c r="E1861" t="s">
        <v>210</v>
      </c>
      <c r="F1861" t="s">
        <v>5458</v>
      </c>
      <c r="G1861" t="s">
        <v>212</v>
      </c>
      <c r="H1861" t="s">
        <v>46</v>
      </c>
      <c r="I1861" t="s">
        <v>129</v>
      </c>
      <c r="J1861" t="s">
        <v>130</v>
      </c>
      <c r="K1861" t="s">
        <v>131</v>
      </c>
      <c r="L1861" t="s">
        <v>5459</v>
      </c>
      <c r="M1861" t="s">
        <v>5460</v>
      </c>
      <c r="N1861">
        <v>1.6972222219999999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1.697222</v>
      </c>
      <c r="Y1861">
        <v>0</v>
      </c>
      <c r="Z1861">
        <v>0</v>
      </c>
    </row>
    <row r="1862" spans="1:26" x14ac:dyDescent="0.3">
      <c r="A1862">
        <v>2668503</v>
      </c>
      <c r="B1862">
        <v>1</v>
      </c>
      <c r="C1862" t="s">
        <v>76</v>
      </c>
      <c r="D1862" t="s">
        <v>89</v>
      </c>
      <c r="E1862" t="s">
        <v>126</v>
      </c>
      <c r="F1862" t="s">
        <v>5461</v>
      </c>
      <c r="G1862" t="s">
        <v>260</v>
      </c>
      <c r="H1862" t="s">
        <v>47</v>
      </c>
      <c r="I1862" t="s">
        <v>129</v>
      </c>
      <c r="J1862" t="s">
        <v>130</v>
      </c>
      <c r="K1862" t="s">
        <v>141</v>
      </c>
      <c r="L1862" t="s">
        <v>5462</v>
      </c>
      <c r="M1862" t="s">
        <v>5463</v>
      </c>
      <c r="N1862">
        <v>7.0836111109999997</v>
      </c>
      <c r="O1862">
        <v>0</v>
      </c>
      <c r="P1862">
        <v>4</v>
      </c>
      <c r="Q1862">
        <v>0</v>
      </c>
      <c r="R1862">
        <v>105</v>
      </c>
      <c r="S1862">
        <v>0</v>
      </c>
      <c r="T1862">
        <v>0</v>
      </c>
      <c r="U1862">
        <v>0</v>
      </c>
      <c r="V1862">
        <v>28.334444000000001</v>
      </c>
      <c r="W1862">
        <v>0</v>
      </c>
      <c r="X1862">
        <v>743.77916700000003</v>
      </c>
      <c r="Y1862">
        <v>0</v>
      </c>
      <c r="Z1862">
        <v>0</v>
      </c>
    </row>
    <row r="1863" spans="1:26" x14ac:dyDescent="0.3">
      <c r="A1863">
        <v>2668509</v>
      </c>
      <c r="B1863">
        <v>1</v>
      </c>
      <c r="C1863" t="s">
        <v>76</v>
      </c>
      <c r="D1863" t="s">
        <v>102</v>
      </c>
      <c r="E1863" t="s">
        <v>144</v>
      </c>
      <c r="F1863" t="s">
        <v>5464</v>
      </c>
      <c r="G1863" t="s">
        <v>319</v>
      </c>
      <c r="H1863" t="s">
        <v>46</v>
      </c>
      <c r="I1863" t="s">
        <v>129</v>
      </c>
      <c r="J1863" t="s">
        <v>130</v>
      </c>
      <c r="K1863" t="s">
        <v>141</v>
      </c>
      <c r="L1863" t="s">
        <v>5465</v>
      </c>
      <c r="M1863" t="s">
        <v>5466</v>
      </c>
      <c r="N1863">
        <v>4.4505555550000002</v>
      </c>
      <c r="O1863">
        <v>0</v>
      </c>
      <c r="P1863">
        <v>16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71.208888999999999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2668512</v>
      </c>
      <c r="B1864">
        <v>1</v>
      </c>
      <c r="C1864" t="s">
        <v>76</v>
      </c>
      <c r="D1864" t="s">
        <v>89</v>
      </c>
      <c r="E1864" t="s">
        <v>144</v>
      </c>
      <c r="F1864" t="s">
        <v>5467</v>
      </c>
      <c r="G1864" t="s">
        <v>406</v>
      </c>
      <c r="H1864" t="s">
        <v>46</v>
      </c>
      <c r="I1864" t="s">
        <v>129</v>
      </c>
      <c r="J1864" t="s">
        <v>130</v>
      </c>
      <c r="K1864" t="s">
        <v>131</v>
      </c>
      <c r="L1864" t="s">
        <v>5468</v>
      </c>
      <c r="M1864" t="s">
        <v>5469</v>
      </c>
      <c r="N1864">
        <v>0.71416666600000001</v>
      </c>
      <c r="O1864">
        <v>0</v>
      </c>
      <c r="P1864">
        <v>12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8.57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2668513</v>
      </c>
      <c r="B1865">
        <v>1</v>
      </c>
      <c r="C1865" t="s">
        <v>76</v>
      </c>
      <c r="D1865" t="s">
        <v>100</v>
      </c>
      <c r="E1865" t="s">
        <v>144</v>
      </c>
      <c r="F1865" t="s">
        <v>5470</v>
      </c>
      <c r="G1865" t="s">
        <v>5471</v>
      </c>
      <c r="H1865" t="s">
        <v>46</v>
      </c>
      <c r="I1865" t="s">
        <v>129</v>
      </c>
      <c r="J1865" t="s">
        <v>130</v>
      </c>
      <c r="K1865" t="s">
        <v>131</v>
      </c>
      <c r="L1865" t="s">
        <v>5472</v>
      </c>
      <c r="M1865" t="s">
        <v>5473</v>
      </c>
      <c r="N1865">
        <v>3.7833333329999999</v>
      </c>
      <c r="O1865">
        <v>0</v>
      </c>
      <c r="P1865">
        <v>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11.35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2668511</v>
      </c>
      <c r="B1866">
        <v>1</v>
      </c>
      <c r="C1866" t="s">
        <v>77</v>
      </c>
      <c r="D1866" t="s">
        <v>114</v>
      </c>
      <c r="E1866" t="s">
        <v>126</v>
      </c>
      <c r="F1866" t="s">
        <v>5474</v>
      </c>
      <c r="G1866" t="s">
        <v>260</v>
      </c>
      <c r="H1866" t="s">
        <v>47</v>
      </c>
      <c r="I1866" t="s">
        <v>129</v>
      </c>
      <c r="J1866" t="s">
        <v>130</v>
      </c>
      <c r="K1866" t="s">
        <v>141</v>
      </c>
      <c r="L1866" t="s">
        <v>5475</v>
      </c>
      <c r="M1866" t="s">
        <v>5476</v>
      </c>
      <c r="N1866">
        <v>5.335</v>
      </c>
      <c r="O1866">
        <v>0</v>
      </c>
      <c r="P1866">
        <v>0</v>
      </c>
      <c r="Q1866">
        <v>0</v>
      </c>
      <c r="R1866">
        <v>0</v>
      </c>
      <c r="S1866">
        <v>12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64.02</v>
      </c>
      <c r="Z1866">
        <v>0</v>
      </c>
    </row>
    <row r="1867" spans="1:26" x14ac:dyDescent="0.3">
      <c r="A1867">
        <v>2668523</v>
      </c>
      <c r="B1867">
        <v>1</v>
      </c>
      <c r="C1867" t="s">
        <v>76</v>
      </c>
      <c r="D1867" t="s">
        <v>97</v>
      </c>
      <c r="E1867" t="s">
        <v>210</v>
      </c>
      <c r="F1867" t="s">
        <v>5477</v>
      </c>
      <c r="G1867" t="s">
        <v>212</v>
      </c>
      <c r="H1867" t="s">
        <v>46</v>
      </c>
      <c r="I1867" t="s">
        <v>129</v>
      </c>
      <c r="J1867" t="s">
        <v>130</v>
      </c>
      <c r="K1867" t="s">
        <v>131</v>
      </c>
      <c r="L1867" t="s">
        <v>5478</v>
      </c>
      <c r="M1867" t="s">
        <v>5479</v>
      </c>
      <c r="N1867">
        <v>4.8247222220000001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4.8247220000000004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2668518</v>
      </c>
      <c r="B1868">
        <v>1</v>
      </c>
      <c r="C1868" t="s">
        <v>76</v>
      </c>
      <c r="D1868" t="s">
        <v>82</v>
      </c>
      <c r="E1868" t="s">
        <v>134</v>
      </c>
      <c r="F1868" t="s">
        <v>1624</v>
      </c>
      <c r="G1868" t="s">
        <v>260</v>
      </c>
      <c r="H1868" t="s">
        <v>46</v>
      </c>
      <c r="I1868" t="s">
        <v>129</v>
      </c>
      <c r="J1868" t="s">
        <v>130</v>
      </c>
      <c r="K1868" t="s">
        <v>141</v>
      </c>
      <c r="L1868" t="s">
        <v>5480</v>
      </c>
      <c r="M1868" t="s">
        <v>5481</v>
      </c>
      <c r="N1868">
        <v>7.5105555549999998</v>
      </c>
      <c r="O1868">
        <v>0</v>
      </c>
      <c r="P1868">
        <v>53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398.05944399999998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2668524</v>
      </c>
      <c r="B1869">
        <v>1</v>
      </c>
      <c r="C1869" t="s">
        <v>76</v>
      </c>
      <c r="D1869" t="s">
        <v>96</v>
      </c>
      <c r="E1869" t="s">
        <v>156</v>
      </c>
      <c r="F1869" t="s">
        <v>5482</v>
      </c>
      <c r="G1869" t="s">
        <v>146</v>
      </c>
      <c r="H1869" t="s">
        <v>47</v>
      </c>
      <c r="I1869" t="s">
        <v>129</v>
      </c>
      <c r="J1869" t="s">
        <v>130</v>
      </c>
      <c r="K1869" t="s">
        <v>131</v>
      </c>
      <c r="L1869" t="s">
        <v>5483</v>
      </c>
      <c r="M1869" t="s">
        <v>5484</v>
      </c>
      <c r="N1869">
        <v>0.19638888800000001</v>
      </c>
      <c r="O1869">
        <v>0</v>
      </c>
      <c r="P1869">
        <v>40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7.855556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2668526</v>
      </c>
      <c r="B1870">
        <v>1</v>
      </c>
      <c r="C1870" t="s">
        <v>77</v>
      </c>
      <c r="D1870" t="s">
        <v>109</v>
      </c>
      <c r="E1870" t="s">
        <v>156</v>
      </c>
      <c r="F1870" t="s">
        <v>5485</v>
      </c>
      <c r="G1870" t="s">
        <v>140</v>
      </c>
      <c r="H1870" t="s">
        <v>47</v>
      </c>
      <c r="I1870" t="s">
        <v>129</v>
      </c>
      <c r="J1870" t="s">
        <v>130</v>
      </c>
      <c r="K1870" t="s">
        <v>141</v>
      </c>
      <c r="L1870" t="s">
        <v>5486</v>
      </c>
      <c r="M1870" t="s">
        <v>5487</v>
      </c>
      <c r="N1870">
        <v>4.1375000000000002</v>
      </c>
      <c r="O1870">
        <v>6</v>
      </c>
      <c r="P1870">
        <v>0</v>
      </c>
      <c r="Q1870">
        <v>0</v>
      </c>
      <c r="R1870">
        <v>0</v>
      </c>
      <c r="S1870">
        <v>19</v>
      </c>
      <c r="T1870">
        <v>393</v>
      </c>
      <c r="U1870">
        <v>24.824999999999999</v>
      </c>
      <c r="V1870">
        <v>0</v>
      </c>
      <c r="W1870">
        <v>0</v>
      </c>
      <c r="X1870">
        <v>0</v>
      </c>
      <c r="Y1870">
        <v>78.612499999999997</v>
      </c>
      <c r="Z1870">
        <v>1626.0374999999999</v>
      </c>
    </row>
    <row r="1871" spans="1:26" x14ac:dyDescent="0.3">
      <c r="A1871">
        <v>2668527</v>
      </c>
      <c r="B1871">
        <v>1</v>
      </c>
      <c r="C1871" t="s">
        <v>76</v>
      </c>
      <c r="D1871" t="s">
        <v>91</v>
      </c>
      <c r="E1871" t="s">
        <v>156</v>
      </c>
      <c r="F1871" t="s">
        <v>5488</v>
      </c>
      <c r="G1871" t="s">
        <v>169</v>
      </c>
      <c r="H1871" t="s">
        <v>47</v>
      </c>
      <c r="I1871" t="s">
        <v>129</v>
      </c>
      <c r="J1871" t="s">
        <v>130</v>
      </c>
      <c r="K1871" t="s">
        <v>131</v>
      </c>
      <c r="L1871" t="s">
        <v>5489</v>
      </c>
      <c r="M1871" t="s">
        <v>5490</v>
      </c>
      <c r="N1871">
        <v>5.5277777E-2</v>
      </c>
      <c r="O1871">
        <v>21</v>
      </c>
      <c r="P1871">
        <v>226</v>
      </c>
      <c r="Q1871">
        <v>0</v>
      </c>
      <c r="R1871">
        <v>0</v>
      </c>
      <c r="S1871">
        <v>0</v>
      </c>
      <c r="T1871">
        <v>0</v>
      </c>
      <c r="U1871">
        <v>1.160833</v>
      </c>
      <c r="V1871">
        <v>12.492777999999999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2668539</v>
      </c>
      <c r="B1872">
        <v>1</v>
      </c>
      <c r="C1872" t="s">
        <v>76</v>
      </c>
      <c r="D1872" t="s">
        <v>100</v>
      </c>
      <c r="E1872" t="s">
        <v>152</v>
      </c>
      <c r="F1872" t="s">
        <v>5491</v>
      </c>
      <c r="G1872" t="s">
        <v>169</v>
      </c>
      <c r="H1872" t="s">
        <v>47</v>
      </c>
      <c r="I1872" t="s">
        <v>129</v>
      </c>
      <c r="J1872" t="s">
        <v>130</v>
      </c>
      <c r="K1872" t="s">
        <v>131</v>
      </c>
      <c r="L1872" t="s">
        <v>5492</v>
      </c>
      <c r="M1872" t="s">
        <v>5493</v>
      </c>
      <c r="N1872">
        <v>0.70833333300000001</v>
      </c>
      <c r="O1872">
        <v>42</v>
      </c>
      <c r="P1872">
        <v>159</v>
      </c>
      <c r="Q1872">
        <v>0</v>
      </c>
      <c r="R1872">
        <v>0</v>
      </c>
      <c r="S1872">
        <v>0</v>
      </c>
      <c r="T1872">
        <v>0</v>
      </c>
      <c r="U1872">
        <v>29.75</v>
      </c>
      <c r="V1872">
        <v>112.625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2668544</v>
      </c>
      <c r="B1873">
        <v>1</v>
      </c>
      <c r="C1873" t="s">
        <v>76</v>
      </c>
      <c r="D1873" t="s">
        <v>90</v>
      </c>
      <c r="E1873" t="s">
        <v>152</v>
      </c>
      <c r="F1873" t="s">
        <v>1322</v>
      </c>
      <c r="G1873" t="s">
        <v>260</v>
      </c>
      <c r="H1873" t="s">
        <v>47</v>
      </c>
      <c r="I1873" t="s">
        <v>129</v>
      </c>
      <c r="J1873" t="s">
        <v>130</v>
      </c>
      <c r="K1873" t="s">
        <v>141</v>
      </c>
      <c r="L1873" t="s">
        <v>5494</v>
      </c>
      <c r="M1873" t="s">
        <v>5495</v>
      </c>
      <c r="N1873">
        <v>2.372222222</v>
      </c>
      <c r="O1873">
        <v>0</v>
      </c>
      <c r="P1873">
        <v>0</v>
      </c>
      <c r="Q1873">
        <v>0</v>
      </c>
      <c r="R1873">
        <v>0</v>
      </c>
      <c r="S1873">
        <v>3</v>
      </c>
      <c r="T1873">
        <v>433</v>
      </c>
      <c r="U1873">
        <v>0</v>
      </c>
      <c r="V1873">
        <v>0</v>
      </c>
      <c r="W1873">
        <v>0</v>
      </c>
      <c r="X1873">
        <v>0</v>
      </c>
      <c r="Y1873">
        <v>7.1166669999999996</v>
      </c>
      <c r="Z1873">
        <v>1027.1722219999999</v>
      </c>
    </row>
    <row r="1874" spans="1:26" x14ac:dyDescent="0.3">
      <c r="A1874">
        <v>2668548</v>
      </c>
      <c r="B1874">
        <v>1</v>
      </c>
      <c r="C1874" t="s">
        <v>76</v>
      </c>
      <c r="D1874" t="s">
        <v>86</v>
      </c>
      <c r="E1874" t="s">
        <v>134</v>
      </c>
      <c r="F1874" t="s">
        <v>5496</v>
      </c>
      <c r="G1874" t="s">
        <v>260</v>
      </c>
      <c r="H1874" t="s">
        <v>46</v>
      </c>
      <c r="I1874" t="s">
        <v>129</v>
      </c>
      <c r="J1874" t="s">
        <v>130</v>
      </c>
      <c r="K1874" t="s">
        <v>141</v>
      </c>
      <c r="L1874" t="s">
        <v>5484</v>
      </c>
      <c r="M1874" t="s">
        <v>5497</v>
      </c>
      <c r="N1874">
        <v>6.1927777769999999</v>
      </c>
      <c r="O1874">
        <v>0</v>
      </c>
      <c r="P1874">
        <v>307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1901.1827780000001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2668553</v>
      </c>
      <c r="B1875">
        <v>1</v>
      </c>
      <c r="C1875" t="s">
        <v>76</v>
      </c>
      <c r="D1875" t="s">
        <v>78</v>
      </c>
      <c r="E1875" t="s">
        <v>210</v>
      </c>
      <c r="F1875" t="s">
        <v>5498</v>
      </c>
      <c r="G1875" t="s">
        <v>290</v>
      </c>
      <c r="H1875" t="s">
        <v>46</v>
      </c>
      <c r="I1875" t="s">
        <v>129</v>
      </c>
      <c r="J1875" t="s">
        <v>130</v>
      </c>
      <c r="K1875" t="s">
        <v>131</v>
      </c>
      <c r="L1875" t="s">
        <v>5499</v>
      </c>
      <c r="M1875" t="s">
        <v>5500</v>
      </c>
      <c r="N1875">
        <v>1.5325</v>
      </c>
      <c r="O1875">
        <v>0</v>
      </c>
      <c r="P1875">
        <v>2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3.0649999999999999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2668512</v>
      </c>
      <c r="B1876">
        <v>2</v>
      </c>
      <c r="C1876" t="s">
        <v>76</v>
      </c>
      <c r="D1876" t="s">
        <v>89</v>
      </c>
      <c r="E1876" t="s">
        <v>134</v>
      </c>
      <c r="F1876" t="s">
        <v>5501</v>
      </c>
      <c r="G1876" t="s">
        <v>406</v>
      </c>
      <c r="H1876" t="s">
        <v>46</v>
      </c>
      <c r="I1876" t="s">
        <v>129</v>
      </c>
      <c r="J1876" t="s">
        <v>130</v>
      </c>
      <c r="K1876" t="s">
        <v>131</v>
      </c>
      <c r="L1876" t="s">
        <v>5469</v>
      </c>
      <c r="M1876" t="s">
        <v>5502</v>
      </c>
      <c r="N1876">
        <v>3.5330555549999998</v>
      </c>
      <c r="O1876">
        <v>0</v>
      </c>
      <c r="P1876">
        <v>75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264.97916700000002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2668554</v>
      </c>
      <c r="B1877">
        <v>1</v>
      </c>
      <c r="C1877" t="s">
        <v>77</v>
      </c>
      <c r="D1877" t="s">
        <v>121</v>
      </c>
      <c r="E1877" t="s">
        <v>152</v>
      </c>
      <c r="F1877" t="s">
        <v>5503</v>
      </c>
      <c r="G1877" t="s">
        <v>260</v>
      </c>
      <c r="H1877" t="s">
        <v>47</v>
      </c>
      <c r="I1877" t="s">
        <v>129</v>
      </c>
      <c r="J1877" t="s">
        <v>130</v>
      </c>
      <c r="K1877" t="s">
        <v>141</v>
      </c>
      <c r="L1877" t="s">
        <v>5504</v>
      </c>
      <c r="M1877" t="s">
        <v>5505</v>
      </c>
      <c r="N1877">
        <v>6.0525000000000002</v>
      </c>
      <c r="O1877">
        <v>0</v>
      </c>
      <c r="P1877">
        <v>0</v>
      </c>
      <c r="Q1877">
        <v>173</v>
      </c>
      <c r="R1877">
        <v>205</v>
      </c>
      <c r="S1877">
        <v>13</v>
      </c>
      <c r="T1877">
        <v>110</v>
      </c>
      <c r="U1877">
        <v>0</v>
      </c>
      <c r="V1877">
        <v>0</v>
      </c>
      <c r="W1877">
        <v>1047.0825</v>
      </c>
      <c r="X1877">
        <v>1240.7625</v>
      </c>
      <c r="Y1877">
        <v>78.682500000000005</v>
      </c>
      <c r="Z1877">
        <v>665.77499999999998</v>
      </c>
    </row>
    <row r="1878" spans="1:26" x14ac:dyDescent="0.3">
      <c r="A1878">
        <v>2668556</v>
      </c>
      <c r="B1878">
        <v>1</v>
      </c>
      <c r="C1878" t="s">
        <v>76</v>
      </c>
      <c r="D1878" t="s">
        <v>81</v>
      </c>
      <c r="E1878" t="s">
        <v>210</v>
      </c>
      <c r="F1878" t="s">
        <v>5506</v>
      </c>
      <c r="G1878" t="s">
        <v>627</v>
      </c>
      <c r="H1878" t="s">
        <v>46</v>
      </c>
      <c r="I1878" t="s">
        <v>129</v>
      </c>
      <c r="J1878" t="s">
        <v>130</v>
      </c>
      <c r="K1878" t="s">
        <v>131</v>
      </c>
      <c r="L1878" t="s">
        <v>5507</v>
      </c>
      <c r="M1878" t="s">
        <v>5508</v>
      </c>
      <c r="N1878">
        <v>1.1997222219999999</v>
      </c>
      <c r="O1878">
        <v>0</v>
      </c>
      <c r="P1878">
        <v>6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7.1983329999999999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2668441</v>
      </c>
      <c r="B1879">
        <v>2</v>
      </c>
      <c r="C1879" t="s">
        <v>76</v>
      </c>
      <c r="D1879" t="s">
        <v>78</v>
      </c>
      <c r="E1879" t="s">
        <v>134</v>
      </c>
      <c r="F1879" t="s">
        <v>5509</v>
      </c>
      <c r="G1879" t="s">
        <v>290</v>
      </c>
      <c r="H1879" t="s">
        <v>46</v>
      </c>
      <c r="I1879" t="s">
        <v>129</v>
      </c>
      <c r="J1879" t="s">
        <v>130</v>
      </c>
      <c r="K1879" t="s">
        <v>131</v>
      </c>
      <c r="L1879" t="s">
        <v>5391</v>
      </c>
      <c r="M1879" t="s">
        <v>5510</v>
      </c>
      <c r="N1879">
        <v>0.22555555499999999</v>
      </c>
      <c r="O1879">
        <v>0</v>
      </c>
      <c r="P1879">
        <v>207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46.69</v>
      </c>
      <c r="W1879">
        <v>0</v>
      </c>
      <c r="X1879">
        <v>0</v>
      </c>
      <c r="Y1879">
        <v>0</v>
      </c>
      <c r="Z1879">
        <v>0</v>
      </c>
    </row>
    <row r="1880" spans="1:26" x14ac:dyDescent="0.3">
      <c r="A1880">
        <v>2668562</v>
      </c>
      <c r="B1880">
        <v>1</v>
      </c>
      <c r="C1880" t="s">
        <v>76</v>
      </c>
      <c r="D1880" t="s">
        <v>104</v>
      </c>
      <c r="E1880" t="s">
        <v>156</v>
      </c>
      <c r="F1880" t="s">
        <v>5511</v>
      </c>
      <c r="G1880" t="s">
        <v>140</v>
      </c>
      <c r="H1880" t="s">
        <v>47</v>
      </c>
      <c r="I1880" t="s">
        <v>129</v>
      </c>
      <c r="J1880" t="s">
        <v>130</v>
      </c>
      <c r="K1880" t="s">
        <v>141</v>
      </c>
      <c r="L1880" t="s">
        <v>5512</v>
      </c>
      <c r="M1880" t="s">
        <v>5513</v>
      </c>
      <c r="N1880">
        <v>2.9838888880000001</v>
      </c>
      <c r="O1880">
        <v>0</v>
      </c>
      <c r="P1880">
        <v>0</v>
      </c>
      <c r="Q1880">
        <v>3</v>
      </c>
      <c r="R1880">
        <v>647</v>
      </c>
      <c r="S1880">
        <v>0</v>
      </c>
      <c r="T1880">
        <v>124</v>
      </c>
      <c r="U1880">
        <v>0</v>
      </c>
      <c r="V1880">
        <v>0</v>
      </c>
      <c r="W1880">
        <v>8.9516670000000005</v>
      </c>
      <c r="X1880">
        <v>1930.5761110000001</v>
      </c>
      <c r="Y1880">
        <v>0</v>
      </c>
      <c r="Z1880">
        <v>370.00222200000002</v>
      </c>
    </row>
    <row r="1881" spans="1:26" x14ac:dyDescent="0.3">
      <c r="A1881">
        <v>2668564</v>
      </c>
      <c r="B1881">
        <v>1</v>
      </c>
      <c r="C1881" t="s">
        <v>76</v>
      </c>
      <c r="D1881" t="s">
        <v>95</v>
      </c>
      <c r="E1881" t="s">
        <v>144</v>
      </c>
      <c r="F1881" t="s">
        <v>5514</v>
      </c>
      <c r="G1881" t="s">
        <v>146</v>
      </c>
      <c r="H1881" t="s">
        <v>46</v>
      </c>
      <c r="I1881" t="s">
        <v>129</v>
      </c>
      <c r="J1881" t="s">
        <v>130</v>
      </c>
      <c r="K1881" t="s">
        <v>131</v>
      </c>
      <c r="L1881" t="s">
        <v>5515</v>
      </c>
      <c r="M1881" t="s">
        <v>5516</v>
      </c>
      <c r="N1881">
        <v>2.7463888879999998</v>
      </c>
      <c r="O1881">
        <v>0</v>
      </c>
      <c r="P1881">
        <v>159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436.67583300000001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2668568</v>
      </c>
      <c r="B1882">
        <v>1</v>
      </c>
      <c r="C1882" t="s">
        <v>77</v>
      </c>
      <c r="D1882" t="s">
        <v>115</v>
      </c>
      <c r="E1882" t="s">
        <v>134</v>
      </c>
      <c r="F1882" t="s">
        <v>5517</v>
      </c>
      <c r="G1882" t="s">
        <v>146</v>
      </c>
      <c r="H1882" t="s">
        <v>46</v>
      </c>
      <c r="I1882" t="s">
        <v>129</v>
      </c>
      <c r="J1882" t="s">
        <v>130</v>
      </c>
      <c r="K1882" t="s">
        <v>131</v>
      </c>
      <c r="L1882" t="s">
        <v>5518</v>
      </c>
      <c r="M1882" t="s">
        <v>5519</v>
      </c>
      <c r="N1882">
        <v>0.259444444</v>
      </c>
      <c r="O1882">
        <v>0</v>
      </c>
      <c r="P1882">
        <v>0</v>
      </c>
      <c r="Q1882">
        <v>0</v>
      </c>
      <c r="R1882">
        <v>115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29.836110999999999</v>
      </c>
      <c r="Y1882">
        <v>0</v>
      </c>
      <c r="Z1882">
        <v>0</v>
      </c>
    </row>
    <row r="1883" spans="1:26" x14ac:dyDescent="0.3">
      <c r="A1883">
        <v>2668571</v>
      </c>
      <c r="B1883">
        <v>1</v>
      </c>
      <c r="C1883" t="s">
        <v>77</v>
      </c>
      <c r="D1883" t="s">
        <v>119</v>
      </c>
      <c r="E1883" t="s">
        <v>152</v>
      </c>
      <c r="F1883" t="s">
        <v>5520</v>
      </c>
      <c r="G1883" t="s">
        <v>169</v>
      </c>
      <c r="H1883" t="s">
        <v>47</v>
      </c>
      <c r="I1883" t="s">
        <v>129</v>
      </c>
      <c r="J1883" t="s">
        <v>130</v>
      </c>
      <c r="K1883" t="s">
        <v>131</v>
      </c>
      <c r="L1883" t="s">
        <v>5521</v>
      </c>
      <c r="M1883" t="s">
        <v>5522</v>
      </c>
      <c r="N1883">
        <v>0.31388888799999998</v>
      </c>
      <c r="O1883">
        <v>4</v>
      </c>
      <c r="P1883">
        <v>1</v>
      </c>
      <c r="Q1883">
        <v>0</v>
      </c>
      <c r="R1883">
        <v>0</v>
      </c>
      <c r="S1883">
        <v>0</v>
      </c>
      <c r="T1883">
        <v>0</v>
      </c>
      <c r="U1883">
        <v>1.2555559999999999</v>
      </c>
      <c r="V1883">
        <v>0.31388899999999997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2668575</v>
      </c>
      <c r="B1884">
        <v>1</v>
      </c>
      <c r="C1884" t="s">
        <v>76</v>
      </c>
      <c r="D1884" t="s">
        <v>100</v>
      </c>
      <c r="E1884" t="s">
        <v>152</v>
      </c>
      <c r="F1884" t="s">
        <v>5523</v>
      </c>
      <c r="G1884" t="s">
        <v>169</v>
      </c>
      <c r="H1884" t="s">
        <v>47</v>
      </c>
      <c r="I1884" t="s">
        <v>129</v>
      </c>
      <c r="J1884" t="s">
        <v>130</v>
      </c>
      <c r="K1884" t="s">
        <v>131</v>
      </c>
      <c r="L1884" t="s">
        <v>5524</v>
      </c>
      <c r="M1884" t="s">
        <v>5525</v>
      </c>
      <c r="N1884">
        <v>2.8622222220000002</v>
      </c>
      <c r="O1884">
        <v>0</v>
      </c>
      <c r="P1884">
        <v>561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1605.7066669999999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2668579</v>
      </c>
      <c r="B1885">
        <v>1</v>
      </c>
      <c r="C1885" t="s">
        <v>77</v>
      </c>
      <c r="D1885" t="s">
        <v>119</v>
      </c>
      <c r="E1885" t="s">
        <v>156</v>
      </c>
      <c r="F1885" t="s">
        <v>5019</v>
      </c>
      <c r="G1885" t="s">
        <v>169</v>
      </c>
      <c r="H1885" t="s">
        <v>47</v>
      </c>
      <c r="I1885" t="s">
        <v>129</v>
      </c>
      <c r="J1885" t="s">
        <v>130</v>
      </c>
      <c r="K1885" t="s">
        <v>131</v>
      </c>
      <c r="L1885" t="s">
        <v>5526</v>
      </c>
      <c r="M1885" t="s">
        <v>5527</v>
      </c>
      <c r="N1885">
        <v>0.34111111100000002</v>
      </c>
      <c r="O1885">
        <v>151</v>
      </c>
      <c r="P1885">
        <v>478</v>
      </c>
      <c r="Q1885">
        <v>0</v>
      </c>
      <c r="R1885">
        <v>0</v>
      </c>
      <c r="S1885">
        <v>0</v>
      </c>
      <c r="T1885">
        <v>0</v>
      </c>
      <c r="U1885">
        <v>51.507778000000002</v>
      </c>
      <c r="V1885">
        <v>163.05111099999999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2668584</v>
      </c>
      <c r="B1886">
        <v>1</v>
      </c>
      <c r="C1886" t="s">
        <v>76</v>
      </c>
      <c r="D1886" t="s">
        <v>96</v>
      </c>
      <c r="E1886" t="s">
        <v>144</v>
      </c>
      <c r="F1886" t="s">
        <v>5528</v>
      </c>
      <c r="G1886" t="s">
        <v>306</v>
      </c>
      <c r="H1886" t="s">
        <v>46</v>
      </c>
      <c r="I1886" t="s">
        <v>129</v>
      </c>
      <c r="J1886" t="s">
        <v>15</v>
      </c>
      <c r="K1886" t="s">
        <v>131</v>
      </c>
      <c r="L1886" t="s">
        <v>5529</v>
      </c>
      <c r="M1886" t="s">
        <v>5530</v>
      </c>
      <c r="N1886">
        <v>2.506388888</v>
      </c>
      <c r="O1886">
        <v>0</v>
      </c>
      <c r="P1886">
        <v>20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50.127777999999999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2668582</v>
      </c>
      <c r="B1887">
        <v>1</v>
      </c>
      <c r="C1887" t="s">
        <v>76</v>
      </c>
      <c r="D1887" t="s">
        <v>103</v>
      </c>
      <c r="E1887" t="s">
        <v>152</v>
      </c>
      <c r="F1887" t="s">
        <v>5531</v>
      </c>
      <c r="G1887" t="s">
        <v>306</v>
      </c>
      <c r="H1887" t="s">
        <v>47</v>
      </c>
      <c r="I1887" t="s">
        <v>129</v>
      </c>
      <c r="J1887" t="s">
        <v>15</v>
      </c>
      <c r="K1887" t="s">
        <v>131</v>
      </c>
      <c r="L1887" t="s">
        <v>5532</v>
      </c>
      <c r="M1887" t="s">
        <v>5533</v>
      </c>
      <c r="N1887">
        <v>0.102777777</v>
      </c>
      <c r="O1887">
        <v>0</v>
      </c>
      <c r="P1887">
        <v>0</v>
      </c>
      <c r="Q1887">
        <v>2</v>
      </c>
      <c r="R1887">
        <v>3851</v>
      </c>
      <c r="S1887">
        <v>0</v>
      </c>
      <c r="T1887">
        <v>0</v>
      </c>
      <c r="U1887">
        <v>0</v>
      </c>
      <c r="V1887">
        <v>0</v>
      </c>
      <c r="W1887">
        <v>0.20555599999999999</v>
      </c>
      <c r="X1887">
        <v>395.79721899999998</v>
      </c>
      <c r="Y1887">
        <v>0</v>
      </c>
      <c r="Z1887">
        <v>0</v>
      </c>
    </row>
    <row r="1888" spans="1:26" x14ac:dyDescent="0.3">
      <c r="A1888">
        <v>2668588</v>
      </c>
      <c r="B1888">
        <v>1</v>
      </c>
      <c r="C1888" t="s">
        <v>77</v>
      </c>
      <c r="D1888" t="s">
        <v>119</v>
      </c>
      <c r="E1888" t="s">
        <v>156</v>
      </c>
      <c r="F1888" t="s">
        <v>5534</v>
      </c>
      <c r="G1888" t="s">
        <v>169</v>
      </c>
      <c r="H1888" t="s">
        <v>47</v>
      </c>
      <c r="I1888" t="s">
        <v>129</v>
      </c>
      <c r="J1888" t="s">
        <v>130</v>
      </c>
      <c r="K1888" t="s">
        <v>131</v>
      </c>
      <c r="L1888" t="s">
        <v>5535</v>
      </c>
      <c r="M1888" t="s">
        <v>5536</v>
      </c>
      <c r="N1888">
        <v>0.20833333300000001</v>
      </c>
      <c r="O1888">
        <v>7</v>
      </c>
      <c r="P1888">
        <v>280</v>
      </c>
      <c r="Q1888">
        <v>2</v>
      </c>
      <c r="R1888">
        <v>0</v>
      </c>
      <c r="S1888">
        <v>0</v>
      </c>
      <c r="T1888">
        <v>0</v>
      </c>
      <c r="U1888">
        <v>1.4583330000000001</v>
      </c>
      <c r="V1888">
        <v>58.333333000000003</v>
      </c>
      <c r="W1888">
        <v>0.41666700000000001</v>
      </c>
      <c r="X1888">
        <v>0</v>
      </c>
      <c r="Y1888">
        <v>0</v>
      </c>
      <c r="Z1888">
        <v>0</v>
      </c>
    </row>
    <row r="1889" spans="1:26" x14ac:dyDescent="0.3">
      <c r="A1889">
        <v>2668593</v>
      </c>
      <c r="B1889">
        <v>1</v>
      </c>
      <c r="C1889" t="s">
        <v>76</v>
      </c>
      <c r="D1889" t="s">
        <v>90</v>
      </c>
      <c r="E1889" t="s">
        <v>210</v>
      </c>
      <c r="F1889" t="s">
        <v>5537</v>
      </c>
      <c r="G1889" t="s">
        <v>627</v>
      </c>
      <c r="H1889" t="s">
        <v>46</v>
      </c>
      <c r="I1889" t="s">
        <v>129</v>
      </c>
      <c r="J1889" t="s">
        <v>130</v>
      </c>
      <c r="K1889" t="s">
        <v>131</v>
      </c>
      <c r="L1889" t="s">
        <v>5538</v>
      </c>
      <c r="M1889" t="s">
        <v>5539</v>
      </c>
      <c r="N1889">
        <v>1.507777777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1.5077780000000001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2668596</v>
      </c>
      <c r="B1890">
        <v>1</v>
      </c>
      <c r="C1890" t="s">
        <v>77</v>
      </c>
      <c r="D1890" t="s">
        <v>119</v>
      </c>
      <c r="E1890" t="s">
        <v>126</v>
      </c>
      <c r="F1890" t="s">
        <v>5540</v>
      </c>
      <c r="G1890" t="s">
        <v>169</v>
      </c>
      <c r="H1890" t="s">
        <v>47</v>
      </c>
      <c r="I1890" t="s">
        <v>247</v>
      </c>
      <c r="J1890" t="s">
        <v>130</v>
      </c>
      <c r="K1890" t="s">
        <v>131</v>
      </c>
      <c r="L1890" t="s">
        <v>5541</v>
      </c>
      <c r="M1890" t="s">
        <v>5542</v>
      </c>
      <c r="N1890">
        <v>1.1111111E-2</v>
      </c>
      <c r="O1890">
        <v>6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6.6667000000000004E-2</v>
      </c>
      <c r="V1890">
        <v>1.1110999999999999E-2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2668621</v>
      </c>
      <c r="B1891">
        <v>1</v>
      </c>
      <c r="C1891" t="s">
        <v>76</v>
      </c>
      <c r="D1891" t="s">
        <v>80</v>
      </c>
      <c r="E1891" t="s">
        <v>210</v>
      </c>
      <c r="F1891" t="s">
        <v>5543</v>
      </c>
      <c r="G1891" t="s">
        <v>290</v>
      </c>
      <c r="H1891" t="s">
        <v>46</v>
      </c>
      <c r="I1891" t="s">
        <v>129</v>
      </c>
      <c r="J1891" t="s">
        <v>130</v>
      </c>
      <c r="K1891" t="s">
        <v>131</v>
      </c>
      <c r="L1891" t="s">
        <v>5544</v>
      </c>
      <c r="M1891" t="s">
        <v>5545</v>
      </c>
      <c r="N1891">
        <v>1.946111111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1.9461109999999999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2668605</v>
      </c>
      <c r="B1892">
        <v>1</v>
      </c>
      <c r="C1892" t="s">
        <v>76</v>
      </c>
      <c r="D1892" t="s">
        <v>91</v>
      </c>
      <c r="E1892" t="s">
        <v>144</v>
      </c>
      <c r="F1892" t="s">
        <v>5546</v>
      </c>
      <c r="G1892" t="s">
        <v>146</v>
      </c>
      <c r="H1892" t="s">
        <v>46</v>
      </c>
      <c r="I1892" t="s">
        <v>129</v>
      </c>
      <c r="J1892" t="s">
        <v>130</v>
      </c>
      <c r="K1892" t="s">
        <v>131</v>
      </c>
      <c r="L1892" t="s">
        <v>5547</v>
      </c>
      <c r="M1892" t="s">
        <v>5548</v>
      </c>
      <c r="N1892">
        <v>0.79361111100000004</v>
      </c>
      <c r="O1892">
        <v>0</v>
      </c>
      <c r="P1892">
        <v>0</v>
      </c>
      <c r="Q1892">
        <v>0</v>
      </c>
      <c r="R1892">
        <v>106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84.122777999999997</v>
      </c>
      <c r="Y1892">
        <v>0</v>
      </c>
      <c r="Z1892">
        <v>0</v>
      </c>
    </row>
    <row r="1893" spans="1:26" x14ac:dyDescent="0.3">
      <c r="A1893">
        <v>2668641</v>
      </c>
      <c r="B1893">
        <v>1</v>
      </c>
      <c r="C1893" t="s">
        <v>76</v>
      </c>
      <c r="D1893" t="s">
        <v>93</v>
      </c>
      <c r="E1893" t="s">
        <v>325</v>
      </c>
      <c r="F1893" t="s">
        <v>5549</v>
      </c>
      <c r="G1893" t="s">
        <v>319</v>
      </c>
      <c r="H1893" t="s">
        <v>47</v>
      </c>
      <c r="I1893" t="s">
        <v>129</v>
      </c>
      <c r="J1893" t="s">
        <v>130</v>
      </c>
      <c r="K1893" t="s">
        <v>141</v>
      </c>
      <c r="L1893" t="s">
        <v>5550</v>
      </c>
      <c r="M1893" t="s">
        <v>5551</v>
      </c>
      <c r="N1893">
        <v>1.9275</v>
      </c>
      <c r="O1893">
        <v>94</v>
      </c>
      <c r="P1893">
        <v>2932</v>
      </c>
      <c r="Q1893">
        <v>0</v>
      </c>
      <c r="R1893">
        <v>0</v>
      </c>
      <c r="S1893">
        <v>0</v>
      </c>
      <c r="T1893">
        <v>0</v>
      </c>
      <c r="U1893">
        <v>181.185</v>
      </c>
      <c r="V1893">
        <v>5651.43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2668619</v>
      </c>
      <c r="B1894">
        <v>1</v>
      </c>
      <c r="C1894" t="s">
        <v>76</v>
      </c>
      <c r="D1894" t="s">
        <v>80</v>
      </c>
      <c r="E1894" t="s">
        <v>134</v>
      </c>
      <c r="F1894" t="s">
        <v>5552</v>
      </c>
      <c r="G1894" t="s">
        <v>146</v>
      </c>
      <c r="H1894" t="s">
        <v>46</v>
      </c>
      <c r="I1894" t="s">
        <v>129</v>
      </c>
      <c r="J1894" t="s">
        <v>130</v>
      </c>
      <c r="K1894" t="s">
        <v>131</v>
      </c>
      <c r="L1894" t="s">
        <v>5553</v>
      </c>
      <c r="M1894" t="s">
        <v>5554</v>
      </c>
      <c r="N1894">
        <v>1.390833333</v>
      </c>
      <c r="O1894">
        <v>0</v>
      </c>
      <c r="P1894">
        <v>582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809.46500000000003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2668614</v>
      </c>
      <c r="B1895">
        <v>1</v>
      </c>
      <c r="C1895" t="s">
        <v>76</v>
      </c>
      <c r="D1895" t="s">
        <v>101</v>
      </c>
      <c r="E1895" t="s">
        <v>172</v>
      </c>
      <c r="F1895" t="s">
        <v>5555</v>
      </c>
      <c r="G1895" t="s">
        <v>146</v>
      </c>
      <c r="H1895" t="s">
        <v>46</v>
      </c>
      <c r="I1895" t="s">
        <v>129</v>
      </c>
      <c r="J1895" t="s">
        <v>130</v>
      </c>
      <c r="K1895" t="s">
        <v>131</v>
      </c>
      <c r="L1895" t="s">
        <v>5556</v>
      </c>
      <c r="M1895" t="s">
        <v>5557</v>
      </c>
      <c r="N1895">
        <v>0.57777777699999999</v>
      </c>
      <c r="O1895">
        <v>0</v>
      </c>
      <c r="P1895">
        <v>83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47.955554999999997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2668622</v>
      </c>
      <c r="B1896">
        <v>1</v>
      </c>
      <c r="C1896" t="s">
        <v>77</v>
      </c>
      <c r="D1896" t="s">
        <v>124</v>
      </c>
      <c r="E1896" t="s">
        <v>126</v>
      </c>
      <c r="F1896" t="s">
        <v>5558</v>
      </c>
      <c r="G1896" t="s">
        <v>158</v>
      </c>
      <c r="H1896" t="s">
        <v>47</v>
      </c>
      <c r="I1896" t="s">
        <v>129</v>
      </c>
      <c r="J1896" t="s">
        <v>130</v>
      </c>
      <c r="K1896" t="s">
        <v>131</v>
      </c>
      <c r="L1896" t="s">
        <v>5559</v>
      </c>
      <c r="M1896" t="s">
        <v>5560</v>
      </c>
      <c r="N1896">
        <v>2.3788888880000001</v>
      </c>
      <c r="O1896">
        <v>2</v>
      </c>
      <c r="P1896">
        <v>377</v>
      </c>
      <c r="Q1896">
        <v>0</v>
      </c>
      <c r="R1896">
        <v>0</v>
      </c>
      <c r="S1896">
        <v>0</v>
      </c>
      <c r="T1896">
        <v>0</v>
      </c>
      <c r="U1896">
        <v>4.7577780000000001</v>
      </c>
      <c r="V1896">
        <v>896.84111099999996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2668618</v>
      </c>
      <c r="B1897">
        <v>1</v>
      </c>
      <c r="C1897" t="s">
        <v>76</v>
      </c>
      <c r="D1897" t="s">
        <v>103</v>
      </c>
      <c r="E1897" t="s">
        <v>126</v>
      </c>
      <c r="F1897" t="s">
        <v>5561</v>
      </c>
      <c r="G1897" t="s">
        <v>586</v>
      </c>
      <c r="H1897" t="s">
        <v>47</v>
      </c>
      <c r="I1897" t="s">
        <v>129</v>
      </c>
      <c r="J1897" t="s">
        <v>130</v>
      </c>
      <c r="K1897" t="s">
        <v>131</v>
      </c>
      <c r="L1897" t="s">
        <v>5562</v>
      </c>
      <c r="M1897" t="s">
        <v>5563</v>
      </c>
      <c r="N1897">
        <v>1.3194444439999999</v>
      </c>
      <c r="O1897">
        <v>0</v>
      </c>
      <c r="P1897">
        <v>0</v>
      </c>
      <c r="Q1897">
        <v>2</v>
      </c>
      <c r="R1897">
        <v>2704</v>
      </c>
      <c r="S1897">
        <v>0</v>
      </c>
      <c r="T1897">
        <v>0</v>
      </c>
      <c r="U1897">
        <v>0</v>
      </c>
      <c r="V1897">
        <v>0</v>
      </c>
      <c r="W1897">
        <v>2.6388889999999998</v>
      </c>
      <c r="X1897">
        <v>3567.7777769999998</v>
      </c>
      <c r="Y1897">
        <v>0</v>
      </c>
      <c r="Z1897">
        <v>0</v>
      </c>
    </row>
    <row r="1898" spans="1:26" x14ac:dyDescent="0.3">
      <c r="A1898">
        <v>2668624</v>
      </c>
      <c r="B1898">
        <v>1</v>
      </c>
      <c r="C1898" t="s">
        <v>77</v>
      </c>
      <c r="D1898" t="s">
        <v>113</v>
      </c>
      <c r="E1898" t="s">
        <v>126</v>
      </c>
      <c r="F1898" t="s">
        <v>5564</v>
      </c>
      <c r="G1898" t="s">
        <v>169</v>
      </c>
      <c r="H1898" t="s">
        <v>47</v>
      </c>
      <c r="I1898" t="s">
        <v>129</v>
      </c>
      <c r="J1898" t="s">
        <v>130</v>
      </c>
      <c r="K1898" t="s">
        <v>131</v>
      </c>
      <c r="L1898" t="s">
        <v>5565</v>
      </c>
      <c r="M1898" t="s">
        <v>5566</v>
      </c>
      <c r="N1898">
        <v>0.35888888800000002</v>
      </c>
      <c r="O1898">
        <v>0</v>
      </c>
      <c r="P1898">
        <v>0</v>
      </c>
      <c r="Q1898">
        <v>3</v>
      </c>
      <c r="R1898">
        <v>4255</v>
      </c>
      <c r="S1898">
        <v>0</v>
      </c>
      <c r="T1898">
        <v>0</v>
      </c>
      <c r="U1898">
        <v>0</v>
      </c>
      <c r="V1898">
        <v>0</v>
      </c>
      <c r="W1898">
        <v>1.076667</v>
      </c>
      <c r="X1898">
        <v>1527.072218</v>
      </c>
      <c r="Y1898">
        <v>0</v>
      </c>
      <c r="Z1898">
        <v>0</v>
      </c>
    </row>
    <row r="1899" spans="1:26" x14ac:dyDescent="0.3">
      <c r="A1899">
        <v>2668627</v>
      </c>
      <c r="B1899">
        <v>1</v>
      </c>
      <c r="C1899" t="s">
        <v>76</v>
      </c>
      <c r="D1899" t="s">
        <v>101</v>
      </c>
      <c r="E1899" t="s">
        <v>172</v>
      </c>
      <c r="F1899" t="s">
        <v>5567</v>
      </c>
      <c r="G1899" t="s">
        <v>146</v>
      </c>
      <c r="H1899" t="s">
        <v>46</v>
      </c>
      <c r="I1899" t="s">
        <v>129</v>
      </c>
      <c r="J1899" t="s">
        <v>130</v>
      </c>
      <c r="K1899" t="s">
        <v>131</v>
      </c>
      <c r="L1899" t="s">
        <v>5568</v>
      </c>
      <c r="M1899" t="s">
        <v>5569</v>
      </c>
      <c r="N1899">
        <v>2.2822222220000001</v>
      </c>
      <c r="O1899">
        <v>0</v>
      </c>
      <c r="P1899">
        <v>17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38.797778000000001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2668631</v>
      </c>
      <c r="B1900">
        <v>1</v>
      </c>
      <c r="C1900" t="s">
        <v>77</v>
      </c>
      <c r="D1900" t="s">
        <v>116</v>
      </c>
      <c r="E1900" t="s">
        <v>156</v>
      </c>
      <c r="F1900" t="s">
        <v>5570</v>
      </c>
      <c r="G1900" t="s">
        <v>169</v>
      </c>
      <c r="H1900" t="s">
        <v>47</v>
      </c>
      <c r="I1900" t="s">
        <v>129</v>
      </c>
      <c r="J1900" t="s">
        <v>130</v>
      </c>
      <c r="K1900" t="s">
        <v>131</v>
      </c>
      <c r="L1900" t="s">
        <v>5571</v>
      </c>
      <c r="M1900" t="s">
        <v>5572</v>
      </c>
      <c r="N1900">
        <v>8.6111111000000004E-2</v>
      </c>
      <c r="O1900">
        <v>67</v>
      </c>
      <c r="P1900">
        <v>634</v>
      </c>
      <c r="Q1900">
        <v>0</v>
      </c>
      <c r="R1900">
        <v>0</v>
      </c>
      <c r="S1900">
        <v>0</v>
      </c>
      <c r="T1900">
        <v>57</v>
      </c>
      <c r="U1900">
        <v>5.769444</v>
      </c>
      <c r="V1900">
        <v>54.594444000000003</v>
      </c>
      <c r="W1900">
        <v>0</v>
      </c>
      <c r="X1900">
        <v>0</v>
      </c>
      <c r="Y1900">
        <v>0</v>
      </c>
      <c r="Z1900">
        <v>4.9083329999999998</v>
      </c>
    </row>
    <row r="1901" spans="1:26" x14ac:dyDescent="0.3">
      <c r="A1901">
        <v>2668633</v>
      </c>
      <c r="B1901">
        <v>1</v>
      </c>
      <c r="C1901" t="s">
        <v>77</v>
      </c>
      <c r="D1901" t="s">
        <v>124</v>
      </c>
      <c r="E1901" t="s">
        <v>210</v>
      </c>
      <c r="F1901" t="s">
        <v>5573</v>
      </c>
      <c r="G1901" t="s">
        <v>212</v>
      </c>
      <c r="H1901" t="s">
        <v>46</v>
      </c>
      <c r="I1901" t="s">
        <v>129</v>
      </c>
      <c r="J1901" t="s">
        <v>130</v>
      </c>
      <c r="K1901" t="s">
        <v>131</v>
      </c>
      <c r="L1901" t="s">
        <v>5574</v>
      </c>
      <c r="M1901" t="s">
        <v>5575</v>
      </c>
      <c r="N1901">
        <v>2.7808333329999999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2.7808329999999999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2668638</v>
      </c>
      <c r="B1902">
        <v>1</v>
      </c>
      <c r="C1902" t="s">
        <v>76</v>
      </c>
      <c r="D1902" t="s">
        <v>93</v>
      </c>
      <c r="E1902" t="s">
        <v>152</v>
      </c>
      <c r="F1902" t="s">
        <v>5576</v>
      </c>
      <c r="G1902" t="s">
        <v>260</v>
      </c>
      <c r="H1902" t="s">
        <v>47</v>
      </c>
      <c r="I1902" t="s">
        <v>129</v>
      </c>
      <c r="J1902" t="s">
        <v>130</v>
      </c>
      <c r="K1902" t="s">
        <v>141</v>
      </c>
      <c r="L1902" t="s">
        <v>5577</v>
      </c>
      <c r="M1902" t="s">
        <v>5578</v>
      </c>
      <c r="N1902">
        <v>2.0905555549999999</v>
      </c>
      <c r="O1902">
        <v>29</v>
      </c>
      <c r="P1902">
        <v>2359</v>
      </c>
      <c r="Q1902">
        <v>0</v>
      </c>
      <c r="R1902">
        <v>0</v>
      </c>
      <c r="S1902">
        <v>0</v>
      </c>
      <c r="T1902">
        <v>0</v>
      </c>
      <c r="U1902">
        <v>60.626111000000002</v>
      </c>
      <c r="V1902">
        <v>4931.6205540000001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2668644</v>
      </c>
      <c r="B1903">
        <v>1</v>
      </c>
      <c r="C1903" t="s">
        <v>77</v>
      </c>
      <c r="D1903" t="s">
        <v>116</v>
      </c>
      <c r="E1903" t="s">
        <v>134</v>
      </c>
      <c r="F1903" t="s">
        <v>5579</v>
      </c>
      <c r="G1903" t="s">
        <v>146</v>
      </c>
      <c r="H1903" t="s">
        <v>46</v>
      </c>
      <c r="I1903" t="s">
        <v>129</v>
      </c>
      <c r="J1903" t="s">
        <v>130</v>
      </c>
      <c r="K1903" t="s">
        <v>131</v>
      </c>
      <c r="L1903" t="s">
        <v>5580</v>
      </c>
      <c r="M1903" t="s">
        <v>5581</v>
      </c>
      <c r="N1903">
        <v>5.8888888E-2</v>
      </c>
      <c r="O1903">
        <v>0</v>
      </c>
      <c r="P1903">
        <v>175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10.305555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2668648</v>
      </c>
      <c r="B1904">
        <v>1</v>
      </c>
      <c r="C1904" t="s">
        <v>76</v>
      </c>
      <c r="D1904" t="s">
        <v>84</v>
      </c>
      <c r="E1904" t="s">
        <v>126</v>
      </c>
      <c r="F1904" t="s">
        <v>5582</v>
      </c>
      <c r="G1904" t="s">
        <v>146</v>
      </c>
      <c r="H1904" t="s">
        <v>47</v>
      </c>
      <c r="I1904" t="s">
        <v>247</v>
      </c>
      <c r="J1904" t="s">
        <v>130</v>
      </c>
      <c r="K1904" t="s">
        <v>131</v>
      </c>
      <c r="L1904" t="s">
        <v>5583</v>
      </c>
      <c r="M1904" t="s">
        <v>5584</v>
      </c>
      <c r="N1904">
        <v>2.2777776999999999E-2</v>
      </c>
      <c r="O1904">
        <v>0</v>
      </c>
      <c r="P1904">
        <v>852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19.406666000000001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2668515</v>
      </c>
      <c r="B1905">
        <v>2</v>
      </c>
      <c r="C1905" t="s">
        <v>76</v>
      </c>
      <c r="D1905" t="s">
        <v>84</v>
      </c>
      <c r="E1905" t="s">
        <v>134</v>
      </c>
      <c r="F1905" t="s">
        <v>5585</v>
      </c>
      <c r="G1905" t="s">
        <v>703</v>
      </c>
      <c r="H1905" t="s">
        <v>46</v>
      </c>
      <c r="I1905" t="s">
        <v>129</v>
      </c>
      <c r="J1905" t="s">
        <v>130</v>
      </c>
      <c r="K1905" t="s">
        <v>131</v>
      </c>
      <c r="L1905" t="s">
        <v>5270</v>
      </c>
      <c r="M1905" t="s">
        <v>5586</v>
      </c>
      <c r="N1905">
        <v>0.41444444400000002</v>
      </c>
      <c r="O1905">
        <v>0</v>
      </c>
      <c r="P1905">
        <v>387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160.38999999999999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2668652</v>
      </c>
      <c r="B1906">
        <v>1</v>
      </c>
      <c r="C1906" t="s">
        <v>76</v>
      </c>
      <c r="D1906" t="s">
        <v>102</v>
      </c>
      <c r="E1906" t="s">
        <v>144</v>
      </c>
      <c r="F1906" t="s">
        <v>5587</v>
      </c>
      <c r="G1906" t="s">
        <v>136</v>
      </c>
      <c r="H1906" t="s">
        <v>46</v>
      </c>
      <c r="I1906" t="s">
        <v>129</v>
      </c>
      <c r="J1906" t="s">
        <v>130</v>
      </c>
      <c r="K1906" t="s">
        <v>131</v>
      </c>
      <c r="L1906" t="s">
        <v>5588</v>
      </c>
      <c r="M1906" t="s">
        <v>5589</v>
      </c>
      <c r="N1906">
        <v>1.052777777</v>
      </c>
      <c r="O1906">
        <v>0</v>
      </c>
      <c r="P1906">
        <v>2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2.105556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2668653</v>
      </c>
      <c r="B1907">
        <v>1</v>
      </c>
      <c r="C1907" t="s">
        <v>76</v>
      </c>
      <c r="D1907" t="s">
        <v>79</v>
      </c>
      <c r="E1907" t="s">
        <v>126</v>
      </c>
      <c r="F1907" t="s">
        <v>5590</v>
      </c>
      <c r="G1907" t="s">
        <v>319</v>
      </c>
      <c r="H1907" t="s">
        <v>47</v>
      </c>
      <c r="I1907" t="s">
        <v>129</v>
      </c>
      <c r="J1907" t="s">
        <v>130</v>
      </c>
      <c r="K1907" t="s">
        <v>141</v>
      </c>
      <c r="L1907" t="s">
        <v>5591</v>
      </c>
      <c r="M1907" t="s">
        <v>5592</v>
      </c>
      <c r="N1907">
        <v>3.6077777769999999</v>
      </c>
      <c r="O1907">
        <v>0</v>
      </c>
      <c r="P1907">
        <v>1916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6912.5022209999997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2668660</v>
      </c>
      <c r="B1908">
        <v>1</v>
      </c>
      <c r="C1908" t="s">
        <v>76</v>
      </c>
      <c r="D1908" t="s">
        <v>90</v>
      </c>
      <c r="E1908" t="s">
        <v>134</v>
      </c>
      <c r="F1908" t="s">
        <v>5593</v>
      </c>
      <c r="G1908" t="s">
        <v>824</v>
      </c>
      <c r="H1908" t="s">
        <v>46</v>
      </c>
      <c r="I1908" t="s">
        <v>129</v>
      </c>
      <c r="J1908" t="s">
        <v>130</v>
      </c>
      <c r="K1908" t="s">
        <v>131</v>
      </c>
      <c r="L1908" t="s">
        <v>5594</v>
      </c>
      <c r="M1908" t="s">
        <v>5595</v>
      </c>
      <c r="N1908">
        <v>5.5208333329999997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60.729166999999997</v>
      </c>
    </row>
    <row r="1909" spans="1:26" x14ac:dyDescent="0.3">
      <c r="A1909">
        <v>2668663</v>
      </c>
      <c r="B1909">
        <v>1</v>
      </c>
      <c r="C1909" t="s">
        <v>76</v>
      </c>
      <c r="D1909" t="s">
        <v>81</v>
      </c>
      <c r="E1909" t="s">
        <v>210</v>
      </c>
      <c r="F1909" t="s">
        <v>5596</v>
      </c>
      <c r="G1909" t="s">
        <v>627</v>
      </c>
      <c r="H1909" t="s">
        <v>46</v>
      </c>
      <c r="I1909" t="s">
        <v>129</v>
      </c>
      <c r="J1909" t="s">
        <v>130</v>
      </c>
      <c r="K1909" t="s">
        <v>131</v>
      </c>
      <c r="L1909" t="s">
        <v>5597</v>
      </c>
      <c r="M1909" t="s">
        <v>5598</v>
      </c>
      <c r="N1909">
        <v>1.4602777769999999</v>
      </c>
      <c r="O1909">
        <v>0</v>
      </c>
      <c r="P1909">
        <v>16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23.364443999999999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2668664</v>
      </c>
      <c r="B1910">
        <v>1</v>
      </c>
      <c r="C1910" t="s">
        <v>77</v>
      </c>
      <c r="D1910" t="s">
        <v>108</v>
      </c>
      <c r="E1910" t="s">
        <v>134</v>
      </c>
      <c r="F1910" t="s">
        <v>5599</v>
      </c>
      <c r="G1910" t="s">
        <v>140</v>
      </c>
      <c r="H1910" t="s">
        <v>46</v>
      </c>
      <c r="I1910" t="s">
        <v>129</v>
      </c>
      <c r="J1910" t="s">
        <v>130</v>
      </c>
      <c r="K1910" t="s">
        <v>141</v>
      </c>
      <c r="L1910" t="s">
        <v>5600</v>
      </c>
      <c r="M1910" t="s">
        <v>5601</v>
      </c>
      <c r="N1910">
        <v>1.3902777770000001</v>
      </c>
      <c r="O1910">
        <v>0</v>
      </c>
      <c r="P1910">
        <v>607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843.89861099999996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2668665</v>
      </c>
      <c r="B1911">
        <v>1</v>
      </c>
      <c r="C1911" t="s">
        <v>76</v>
      </c>
      <c r="D1911" t="s">
        <v>107</v>
      </c>
      <c r="E1911" t="s">
        <v>156</v>
      </c>
      <c r="F1911" t="s">
        <v>5602</v>
      </c>
      <c r="G1911" t="s">
        <v>140</v>
      </c>
      <c r="H1911" t="s">
        <v>47</v>
      </c>
      <c r="I1911" t="s">
        <v>129</v>
      </c>
      <c r="J1911" t="s">
        <v>130</v>
      </c>
      <c r="K1911" t="s">
        <v>141</v>
      </c>
      <c r="L1911" t="s">
        <v>5603</v>
      </c>
      <c r="M1911" t="s">
        <v>5604</v>
      </c>
      <c r="N1911">
        <v>4.01</v>
      </c>
      <c r="O1911">
        <v>0</v>
      </c>
      <c r="P1911">
        <v>1797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7205.97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2668668</v>
      </c>
      <c r="B1912">
        <v>1</v>
      </c>
      <c r="C1912" t="s">
        <v>76</v>
      </c>
      <c r="D1912" t="s">
        <v>107</v>
      </c>
      <c r="E1912" t="s">
        <v>156</v>
      </c>
      <c r="F1912" t="s">
        <v>5605</v>
      </c>
      <c r="G1912" t="s">
        <v>567</v>
      </c>
      <c r="H1912" t="s">
        <v>47</v>
      </c>
      <c r="I1912" t="s">
        <v>129</v>
      </c>
      <c r="J1912" t="s">
        <v>130</v>
      </c>
      <c r="K1912" t="s">
        <v>141</v>
      </c>
      <c r="L1912" t="s">
        <v>5606</v>
      </c>
      <c r="M1912" t="s">
        <v>5607</v>
      </c>
      <c r="N1912">
        <v>5.8333333000000001E-2</v>
      </c>
      <c r="O1912">
        <v>0</v>
      </c>
      <c r="P1912">
        <v>2242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130.783333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2668670</v>
      </c>
      <c r="B1913">
        <v>1</v>
      </c>
      <c r="C1913" t="s">
        <v>76</v>
      </c>
      <c r="D1913" t="s">
        <v>90</v>
      </c>
      <c r="E1913" t="s">
        <v>144</v>
      </c>
      <c r="F1913" t="s">
        <v>5608</v>
      </c>
      <c r="G1913" t="s">
        <v>146</v>
      </c>
      <c r="H1913" t="s">
        <v>46</v>
      </c>
      <c r="I1913" t="s">
        <v>129</v>
      </c>
      <c r="J1913" t="s">
        <v>130</v>
      </c>
      <c r="K1913" t="s">
        <v>131</v>
      </c>
      <c r="L1913" t="s">
        <v>5609</v>
      </c>
      <c r="M1913" t="s">
        <v>5610</v>
      </c>
      <c r="N1913">
        <v>1.1613888880000001</v>
      </c>
      <c r="O1913">
        <v>0</v>
      </c>
      <c r="P1913">
        <v>24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27.873332999999999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2668673</v>
      </c>
      <c r="B1914">
        <v>1</v>
      </c>
      <c r="C1914" t="s">
        <v>76</v>
      </c>
      <c r="D1914" t="s">
        <v>103</v>
      </c>
      <c r="E1914" t="s">
        <v>134</v>
      </c>
      <c r="F1914" t="s">
        <v>5611</v>
      </c>
      <c r="G1914" t="s">
        <v>146</v>
      </c>
      <c r="H1914" t="s">
        <v>46</v>
      </c>
      <c r="I1914" t="s">
        <v>129</v>
      </c>
      <c r="J1914" t="s">
        <v>130</v>
      </c>
      <c r="K1914" t="s">
        <v>131</v>
      </c>
      <c r="L1914" t="s">
        <v>5612</v>
      </c>
      <c r="M1914" t="s">
        <v>5613</v>
      </c>
      <c r="N1914">
        <v>0.47444444400000002</v>
      </c>
      <c r="O1914">
        <v>0</v>
      </c>
      <c r="P1914">
        <v>0</v>
      </c>
      <c r="Q1914">
        <v>0</v>
      </c>
      <c r="R1914">
        <v>281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133.31888900000001</v>
      </c>
      <c r="Y1914">
        <v>0</v>
      </c>
      <c r="Z1914">
        <v>0</v>
      </c>
    </row>
    <row r="1915" spans="1:26" x14ac:dyDescent="0.3">
      <c r="A1915">
        <v>2668674</v>
      </c>
      <c r="B1915">
        <v>1</v>
      </c>
      <c r="C1915" t="s">
        <v>76</v>
      </c>
      <c r="D1915" t="s">
        <v>89</v>
      </c>
      <c r="E1915" t="s">
        <v>210</v>
      </c>
      <c r="F1915" t="s">
        <v>5614</v>
      </c>
      <c r="G1915" t="s">
        <v>306</v>
      </c>
      <c r="H1915" t="s">
        <v>46</v>
      </c>
      <c r="I1915" t="s">
        <v>129</v>
      </c>
      <c r="J1915" t="s">
        <v>15</v>
      </c>
      <c r="K1915" t="s">
        <v>131</v>
      </c>
      <c r="L1915" t="s">
        <v>5615</v>
      </c>
      <c r="M1915" t="s">
        <v>5616</v>
      </c>
      <c r="N1915">
        <v>2.1358333329999999</v>
      </c>
      <c r="O1915">
        <v>0</v>
      </c>
      <c r="P1915">
        <v>8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17.086666999999998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2668679</v>
      </c>
      <c r="B1916">
        <v>1</v>
      </c>
      <c r="C1916" t="s">
        <v>76</v>
      </c>
      <c r="D1916" t="s">
        <v>98</v>
      </c>
      <c r="E1916" t="s">
        <v>134</v>
      </c>
      <c r="F1916" t="s">
        <v>5617</v>
      </c>
      <c r="G1916" t="s">
        <v>703</v>
      </c>
      <c r="H1916" t="s">
        <v>46</v>
      </c>
      <c r="I1916" t="s">
        <v>129</v>
      </c>
      <c r="J1916" t="s">
        <v>130</v>
      </c>
      <c r="K1916" t="s">
        <v>131</v>
      </c>
      <c r="L1916" t="s">
        <v>5618</v>
      </c>
      <c r="M1916" t="s">
        <v>5619</v>
      </c>
      <c r="N1916">
        <v>2.4369444439999999</v>
      </c>
      <c r="O1916">
        <v>0</v>
      </c>
      <c r="P1916">
        <v>0</v>
      </c>
      <c r="Q1916">
        <v>0</v>
      </c>
      <c r="R1916">
        <v>8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19.495556000000001</v>
      </c>
      <c r="Y1916">
        <v>0</v>
      </c>
      <c r="Z1916">
        <v>0</v>
      </c>
    </row>
    <row r="1917" spans="1:26" x14ac:dyDescent="0.3">
      <c r="A1917">
        <v>2668478</v>
      </c>
      <c r="B1917">
        <v>2</v>
      </c>
      <c r="C1917" t="s">
        <v>76</v>
      </c>
      <c r="D1917" t="s">
        <v>92</v>
      </c>
      <c r="E1917" t="s">
        <v>156</v>
      </c>
      <c r="F1917" t="s">
        <v>5620</v>
      </c>
      <c r="G1917" t="s">
        <v>158</v>
      </c>
      <c r="H1917" t="s">
        <v>47</v>
      </c>
      <c r="I1917" t="s">
        <v>129</v>
      </c>
      <c r="J1917" t="s">
        <v>130</v>
      </c>
      <c r="K1917" t="s">
        <v>131</v>
      </c>
      <c r="L1917" t="s">
        <v>5430</v>
      </c>
      <c r="M1917" t="s">
        <v>5621</v>
      </c>
      <c r="N1917">
        <v>0.45500000000000002</v>
      </c>
      <c r="O1917">
        <v>0</v>
      </c>
      <c r="P1917">
        <v>0</v>
      </c>
      <c r="Q1917">
        <v>0</v>
      </c>
      <c r="R1917">
        <v>0</v>
      </c>
      <c r="S1917">
        <v>28</v>
      </c>
      <c r="T1917">
        <v>389</v>
      </c>
      <c r="U1917">
        <v>0</v>
      </c>
      <c r="V1917">
        <v>0</v>
      </c>
      <c r="W1917">
        <v>0</v>
      </c>
      <c r="X1917">
        <v>0</v>
      </c>
      <c r="Y1917">
        <v>12.74</v>
      </c>
      <c r="Z1917">
        <v>176.995</v>
      </c>
    </row>
    <row r="1918" spans="1:26" x14ac:dyDescent="0.3">
      <c r="A1918">
        <v>2668684</v>
      </c>
      <c r="B1918">
        <v>1</v>
      </c>
      <c r="C1918" t="s">
        <v>76</v>
      </c>
      <c r="D1918" t="s">
        <v>86</v>
      </c>
      <c r="E1918" t="s">
        <v>134</v>
      </c>
      <c r="F1918" t="s">
        <v>5622</v>
      </c>
      <c r="G1918" t="s">
        <v>306</v>
      </c>
      <c r="H1918" t="s">
        <v>46</v>
      </c>
      <c r="I1918" t="s">
        <v>129</v>
      </c>
      <c r="J1918" t="s">
        <v>15</v>
      </c>
      <c r="K1918" t="s">
        <v>131</v>
      </c>
      <c r="L1918" t="s">
        <v>5623</v>
      </c>
      <c r="M1918" t="s">
        <v>5624</v>
      </c>
      <c r="N1918">
        <v>1.8788888880000001</v>
      </c>
      <c r="O1918">
        <v>0</v>
      </c>
      <c r="P1918">
        <v>696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1307.706666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2668689</v>
      </c>
      <c r="B1919">
        <v>1</v>
      </c>
      <c r="C1919" t="s">
        <v>76</v>
      </c>
      <c r="D1919" t="s">
        <v>90</v>
      </c>
      <c r="E1919" t="s">
        <v>210</v>
      </c>
      <c r="F1919" t="s">
        <v>5625</v>
      </c>
      <c r="G1919" t="s">
        <v>290</v>
      </c>
      <c r="H1919" t="s">
        <v>46</v>
      </c>
      <c r="I1919" t="s">
        <v>129</v>
      </c>
      <c r="J1919" t="s">
        <v>130</v>
      </c>
      <c r="K1919" t="s">
        <v>131</v>
      </c>
      <c r="L1919" t="s">
        <v>5626</v>
      </c>
      <c r="M1919" t="s">
        <v>5627</v>
      </c>
      <c r="N1919">
        <v>4.4405555550000004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4.4405559999999999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2668686</v>
      </c>
      <c r="B1920">
        <v>1</v>
      </c>
      <c r="C1920" t="s">
        <v>76</v>
      </c>
      <c r="D1920" t="s">
        <v>89</v>
      </c>
      <c r="E1920" t="s">
        <v>134</v>
      </c>
      <c r="F1920" t="s">
        <v>5628</v>
      </c>
      <c r="G1920" t="s">
        <v>240</v>
      </c>
      <c r="H1920" t="s">
        <v>46</v>
      </c>
      <c r="I1920" t="s">
        <v>129</v>
      </c>
      <c r="J1920" t="s">
        <v>130</v>
      </c>
      <c r="K1920" t="s">
        <v>131</v>
      </c>
      <c r="L1920" t="s">
        <v>5629</v>
      </c>
      <c r="M1920" t="s">
        <v>5630</v>
      </c>
      <c r="N1920">
        <v>1.1419444439999999</v>
      </c>
      <c r="O1920">
        <v>0</v>
      </c>
      <c r="P1920">
        <v>16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18.271111000000001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2668652</v>
      </c>
      <c r="B1921">
        <v>2</v>
      </c>
      <c r="C1921" t="s">
        <v>76</v>
      </c>
      <c r="D1921" t="s">
        <v>102</v>
      </c>
      <c r="E1921" t="s">
        <v>134</v>
      </c>
      <c r="F1921" t="s">
        <v>5631</v>
      </c>
      <c r="G1921" t="s">
        <v>136</v>
      </c>
      <c r="H1921" t="s">
        <v>46</v>
      </c>
      <c r="I1921" t="s">
        <v>129</v>
      </c>
      <c r="J1921" t="s">
        <v>130</v>
      </c>
      <c r="K1921" t="s">
        <v>131</v>
      </c>
      <c r="L1921" t="s">
        <v>5589</v>
      </c>
      <c r="M1921" t="s">
        <v>5632</v>
      </c>
      <c r="N1921">
        <v>0.61111111100000004</v>
      </c>
      <c r="O1921">
        <v>0</v>
      </c>
      <c r="P1921">
        <v>63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38.5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2668712</v>
      </c>
      <c r="B1922">
        <v>1</v>
      </c>
      <c r="C1922" t="s">
        <v>76</v>
      </c>
      <c r="D1922" t="s">
        <v>81</v>
      </c>
      <c r="E1922" t="s">
        <v>210</v>
      </c>
      <c r="F1922" t="s">
        <v>5633</v>
      </c>
      <c r="G1922" t="s">
        <v>627</v>
      </c>
      <c r="H1922" t="s">
        <v>46</v>
      </c>
      <c r="I1922" t="s">
        <v>129</v>
      </c>
      <c r="J1922" t="s">
        <v>130</v>
      </c>
      <c r="K1922" t="s">
        <v>131</v>
      </c>
      <c r="L1922" t="s">
        <v>5634</v>
      </c>
      <c r="M1922" t="s">
        <v>5635</v>
      </c>
      <c r="N1922">
        <v>3.4969444439999999</v>
      </c>
      <c r="O1922">
        <v>0</v>
      </c>
      <c r="P1922">
        <v>11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38.466388999999999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2668720</v>
      </c>
      <c r="B1923">
        <v>1</v>
      </c>
      <c r="C1923" t="s">
        <v>77</v>
      </c>
      <c r="D1923" t="s">
        <v>114</v>
      </c>
      <c r="E1923" t="s">
        <v>126</v>
      </c>
      <c r="F1923" t="s">
        <v>5636</v>
      </c>
      <c r="G1923" t="s">
        <v>169</v>
      </c>
      <c r="H1923" t="s">
        <v>47</v>
      </c>
      <c r="I1923" t="s">
        <v>129</v>
      </c>
      <c r="J1923" t="s">
        <v>130</v>
      </c>
      <c r="K1923" t="s">
        <v>131</v>
      </c>
      <c r="L1923" t="s">
        <v>5637</v>
      </c>
      <c r="M1923" t="s">
        <v>5638</v>
      </c>
      <c r="N1923">
        <v>3.2552777769999999</v>
      </c>
      <c r="O1923">
        <v>0</v>
      </c>
      <c r="P1923">
        <v>0</v>
      </c>
      <c r="Q1923">
        <v>0</v>
      </c>
      <c r="R1923">
        <v>0</v>
      </c>
      <c r="S1923">
        <v>7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22.786943999999998</v>
      </c>
      <c r="Z1923">
        <v>0</v>
      </c>
    </row>
    <row r="1924" spans="1:26" x14ac:dyDescent="0.3">
      <c r="A1924">
        <v>2668735</v>
      </c>
      <c r="B1924">
        <v>1</v>
      </c>
      <c r="C1924" t="s">
        <v>76</v>
      </c>
      <c r="D1924" t="s">
        <v>98</v>
      </c>
      <c r="E1924" t="s">
        <v>126</v>
      </c>
      <c r="F1924" t="s">
        <v>5639</v>
      </c>
      <c r="G1924" t="s">
        <v>128</v>
      </c>
      <c r="H1924" t="s">
        <v>47</v>
      </c>
      <c r="I1924" t="s">
        <v>129</v>
      </c>
      <c r="J1924" t="s">
        <v>130</v>
      </c>
      <c r="K1924" t="s">
        <v>131</v>
      </c>
      <c r="L1924" t="s">
        <v>5640</v>
      </c>
      <c r="M1924" t="s">
        <v>5641</v>
      </c>
      <c r="N1924">
        <v>4.4647222219999998</v>
      </c>
      <c r="O1924">
        <v>2</v>
      </c>
      <c r="P1924">
        <v>106</v>
      </c>
      <c r="Q1924">
        <v>0</v>
      </c>
      <c r="R1924">
        <v>0</v>
      </c>
      <c r="S1924">
        <v>1</v>
      </c>
      <c r="T1924">
        <v>138</v>
      </c>
      <c r="U1924">
        <v>8.9294440000000002</v>
      </c>
      <c r="V1924">
        <v>473.26055600000001</v>
      </c>
      <c r="W1924">
        <v>0</v>
      </c>
      <c r="X1924">
        <v>0</v>
      </c>
      <c r="Y1924">
        <v>4.4647220000000001</v>
      </c>
      <c r="Z1924">
        <v>616.13166699999999</v>
      </c>
    </row>
    <row r="1925" spans="1:26" x14ac:dyDescent="0.3">
      <c r="A1925">
        <v>2668726</v>
      </c>
      <c r="B1925">
        <v>1</v>
      </c>
      <c r="C1925" t="s">
        <v>76</v>
      </c>
      <c r="D1925" t="s">
        <v>91</v>
      </c>
      <c r="E1925" t="s">
        <v>172</v>
      </c>
      <c r="F1925" t="s">
        <v>5642</v>
      </c>
      <c r="G1925" t="s">
        <v>146</v>
      </c>
      <c r="H1925" t="s">
        <v>46</v>
      </c>
      <c r="I1925" t="s">
        <v>129</v>
      </c>
      <c r="J1925" t="s">
        <v>130</v>
      </c>
      <c r="K1925" t="s">
        <v>131</v>
      </c>
      <c r="L1925" t="s">
        <v>5643</v>
      </c>
      <c r="M1925" t="s">
        <v>5644</v>
      </c>
      <c r="N1925">
        <v>0.51166666599999999</v>
      </c>
      <c r="O1925">
        <v>0</v>
      </c>
      <c r="P1925">
        <v>29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14.838333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2668741</v>
      </c>
      <c r="B1926">
        <v>1</v>
      </c>
      <c r="C1926" t="s">
        <v>77</v>
      </c>
      <c r="D1926" t="s">
        <v>116</v>
      </c>
      <c r="E1926" t="s">
        <v>126</v>
      </c>
      <c r="F1926" t="s">
        <v>3566</v>
      </c>
      <c r="G1926" t="s">
        <v>169</v>
      </c>
      <c r="H1926" t="s">
        <v>47</v>
      </c>
      <c r="I1926" t="s">
        <v>247</v>
      </c>
      <c r="J1926" t="s">
        <v>130</v>
      </c>
      <c r="K1926" t="s">
        <v>131</v>
      </c>
      <c r="L1926" t="s">
        <v>5645</v>
      </c>
      <c r="M1926" t="s">
        <v>5646</v>
      </c>
      <c r="N1926">
        <v>5.5555550000000002E-3</v>
      </c>
      <c r="O1926">
        <v>55</v>
      </c>
      <c r="P1926">
        <v>801</v>
      </c>
      <c r="Q1926">
        <v>0</v>
      </c>
      <c r="R1926">
        <v>0</v>
      </c>
      <c r="S1926">
        <v>0</v>
      </c>
      <c r="T1926">
        <v>57</v>
      </c>
      <c r="U1926">
        <v>0.30555599999999999</v>
      </c>
      <c r="V1926">
        <v>4.45</v>
      </c>
      <c r="W1926">
        <v>0</v>
      </c>
      <c r="X1926">
        <v>0</v>
      </c>
      <c r="Y1926">
        <v>0</v>
      </c>
      <c r="Z1926">
        <v>0.31666699999999998</v>
      </c>
    </row>
    <row r="1927" spans="1:26" x14ac:dyDescent="0.3">
      <c r="A1927">
        <v>2668781</v>
      </c>
      <c r="B1927">
        <v>1</v>
      </c>
      <c r="C1927" t="s">
        <v>76</v>
      </c>
      <c r="D1927" t="s">
        <v>84</v>
      </c>
      <c r="E1927" t="s">
        <v>172</v>
      </c>
      <c r="F1927" t="s">
        <v>5647</v>
      </c>
      <c r="G1927" t="s">
        <v>455</v>
      </c>
      <c r="H1927" t="s">
        <v>46</v>
      </c>
      <c r="I1927" t="s">
        <v>129</v>
      </c>
      <c r="J1927" t="s">
        <v>130</v>
      </c>
      <c r="K1927" t="s">
        <v>131</v>
      </c>
      <c r="L1927" t="s">
        <v>5648</v>
      </c>
      <c r="M1927" t="s">
        <v>5649</v>
      </c>
      <c r="N1927">
        <v>4.2688888880000002</v>
      </c>
      <c r="O1927">
        <v>0</v>
      </c>
      <c r="P1927">
        <v>19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81.108889000000005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2668758</v>
      </c>
      <c r="B1928">
        <v>1</v>
      </c>
      <c r="C1928" t="s">
        <v>76</v>
      </c>
      <c r="D1928" t="s">
        <v>79</v>
      </c>
      <c r="E1928" t="s">
        <v>210</v>
      </c>
      <c r="F1928" t="s">
        <v>5650</v>
      </c>
      <c r="G1928" t="s">
        <v>290</v>
      </c>
      <c r="H1928" t="s">
        <v>46</v>
      </c>
      <c r="I1928" t="s">
        <v>129</v>
      </c>
      <c r="J1928" t="s">
        <v>130</v>
      </c>
      <c r="K1928" t="s">
        <v>131</v>
      </c>
      <c r="L1928" t="s">
        <v>5651</v>
      </c>
      <c r="M1928" t="s">
        <v>5652</v>
      </c>
      <c r="N1928">
        <v>2.5983333329999998</v>
      </c>
      <c r="O1928">
        <v>0</v>
      </c>
      <c r="P1928">
        <v>2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5.1966669999999997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2668622</v>
      </c>
      <c r="B1929">
        <v>2</v>
      </c>
      <c r="C1929" t="s">
        <v>77</v>
      </c>
      <c r="D1929" t="s">
        <v>124</v>
      </c>
      <c r="E1929" t="s">
        <v>152</v>
      </c>
      <c r="F1929" t="s">
        <v>5305</v>
      </c>
      <c r="G1929" t="s">
        <v>158</v>
      </c>
      <c r="H1929" t="s">
        <v>47</v>
      </c>
      <c r="I1929" t="s">
        <v>129</v>
      </c>
      <c r="J1929" t="s">
        <v>130</v>
      </c>
      <c r="K1929" t="s">
        <v>131</v>
      </c>
      <c r="L1929" t="s">
        <v>5560</v>
      </c>
      <c r="M1929" t="s">
        <v>5653</v>
      </c>
      <c r="N1929">
        <v>0.17972222199999999</v>
      </c>
      <c r="O1929">
        <v>105</v>
      </c>
      <c r="P1929">
        <v>1894</v>
      </c>
      <c r="Q1929">
        <v>0</v>
      </c>
      <c r="R1929">
        <v>0</v>
      </c>
      <c r="S1929">
        <v>0</v>
      </c>
      <c r="T1929">
        <v>0</v>
      </c>
      <c r="U1929">
        <v>18.870833000000001</v>
      </c>
      <c r="V1929">
        <v>340.393888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2668771</v>
      </c>
      <c r="B1930">
        <v>1</v>
      </c>
      <c r="C1930" t="s">
        <v>77</v>
      </c>
      <c r="D1930" t="s">
        <v>110</v>
      </c>
      <c r="E1930" t="s">
        <v>134</v>
      </c>
      <c r="F1930" t="s">
        <v>5654</v>
      </c>
      <c r="G1930" t="s">
        <v>240</v>
      </c>
      <c r="H1930" t="s">
        <v>46</v>
      </c>
      <c r="I1930" t="s">
        <v>129</v>
      </c>
      <c r="J1930" t="s">
        <v>130</v>
      </c>
      <c r="K1930" t="s">
        <v>131</v>
      </c>
      <c r="L1930" t="s">
        <v>5655</v>
      </c>
      <c r="M1930" t="s">
        <v>5656</v>
      </c>
      <c r="N1930">
        <v>1.3458333330000001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83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111.704167</v>
      </c>
    </row>
    <row r="1931" spans="1:26" x14ac:dyDescent="0.3">
      <c r="A1931">
        <v>2668784</v>
      </c>
      <c r="B1931">
        <v>1</v>
      </c>
      <c r="C1931" t="s">
        <v>77</v>
      </c>
      <c r="D1931" t="s">
        <v>119</v>
      </c>
      <c r="E1931" t="s">
        <v>144</v>
      </c>
      <c r="F1931" t="s">
        <v>5657</v>
      </c>
      <c r="G1931" t="s">
        <v>136</v>
      </c>
      <c r="H1931" t="s">
        <v>46</v>
      </c>
      <c r="I1931" t="s">
        <v>129</v>
      </c>
      <c r="J1931" t="s">
        <v>130</v>
      </c>
      <c r="K1931" t="s">
        <v>131</v>
      </c>
      <c r="L1931" t="s">
        <v>5658</v>
      </c>
      <c r="M1931" t="s">
        <v>5659</v>
      </c>
      <c r="N1931">
        <v>2.415</v>
      </c>
      <c r="O1931">
        <v>0</v>
      </c>
      <c r="P1931">
        <v>24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57.96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2668786</v>
      </c>
      <c r="B1932">
        <v>1</v>
      </c>
      <c r="C1932" t="s">
        <v>76</v>
      </c>
      <c r="D1932" t="s">
        <v>96</v>
      </c>
      <c r="E1932" t="s">
        <v>134</v>
      </c>
      <c r="F1932" t="s">
        <v>5660</v>
      </c>
      <c r="G1932" t="s">
        <v>240</v>
      </c>
      <c r="H1932" t="s">
        <v>46</v>
      </c>
      <c r="I1932" t="s">
        <v>129</v>
      </c>
      <c r="J1932" t="s">
        <v>130</v>
      </c>
      <c r="K1932" t="s">
        <v>131</v>
      </c>
      <c r="L1932" t="s">
        <v>5661</v>
      </c>
      <c r="M1932" t="s">
        <v>5662</v>
      </c>
      <c r="N1932">
        <v>0.60277777700000001</v>
      </c>
      <c r="O1932">
        <v>0</v>
      </c>
      <c r="P1932">
        <v>133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80.169443999999999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2668809</v>
      </c>
      <c r="B1933">
        <v>1</v>
      </c>
      <c r="C1933" t="s">
        <v>77</v>
      </c>
      <c r="D1933" t="s">
        <v>117</v>
      </c>
      <c r="E1933" t="s">
        <v>144</v>
      </c>
      <c r="F1933" t="s">
        <v>5663</v>
      </c>
      <c r="G1933" t="s">
        <v>136</v>
      </c>
      <c r="H1933" t="s">
        <v>46</v>
      </c>
      <c r="I1933" t="s">
        <v>129</v>
      </c>
      <c r="J1933" t="s">
        <v>130</v>
      </c>
      <c r="K1933" t="s">
        <v>131</v>
      </c>
      <c r="L1933" t="s">
        <v>5664</v>
      </c>
      <c r="M1933" t="s">
        <v>5665</v>
      </c>
      <c r="N1933">
        <v>3.2094444439999998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13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41.722777999999998</v>
      </c>
    </row>
    <row r="1934" spans="1:26" x14ac:dyDescent="0.3">
      <c r="A1934">
        <v>2668799</v>
      </c>
      <c r="B1934">
        <v>1</v>
      </c>
      <c r="C1934" t="s">
        <v>76</v>
      </c>
      <c r="D1934" t="s">
        <v>88</v>
      </c>
      <c r="E1934" t="s">
        <v>210</v>
      </c>
      <c r="F1934" t="s">
        <v>5666</v>
      </c>
      <c r="G1934" t="s">
        <v>290</v>
      </c>
      <c r="H1934" t="s">
        <v>46</v>
      </c>
      <c r="I1934" t="s">
        <v>129</v>
      </c>
      <c r="J1934" t="s">
        <v>130</v>
      </c>
      <c r="K1934" t="s">
        <v>131</v>
      </c>
      <c r="L1934" t="s">
        <v>5667</v>
      </c>
      <c r="M1934" t="s">
        <v>5668</v>
      </c>
      <c r="N1934">
        <v>5.5816666660000003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5.5816670000000004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2668801</v>
      </c>
      <c r="B1935">
        <v>1</v>
      </c>
      <c r="C1935" t="s">
        <v>76</v>
      </c>
      <c r="D1935" t="s">
        <v>104</v>
      </c>
      <c r="E1935" t="s">
        <v>156</v>
      </c>
      <c r="F1935" t="s">
        <v>5669</v>
      </c>
      <c r="G1935" t="s">
        <v>140</v>
      </c>
      <c r="H1935" t="s">
        <v>47</v>
      </c>
      <c r="I1935" t="s">
        <v>129</v>
      </c>
      <c r="J1935" t="s">
        <v>130</v>
      </c>
      <c r="K1935" t="s">
        <v>141</v>
      </c>
      <c r="L1935" t="s">
        <v>5670</v>
      </c>
      <c r="M1935" t="s">
        <v>5671</v>
      </c>
      <c r="N1935">
        <v>0.91555555499999997</v>
      </c>
      <c r="O1935">
        <v>0</v>
      </c>
      <c r="P1935">
        <v>0</v>
      </c>
      <c r="Q1935">
        <v>0</v>
      </c>
      <c r="R1935">
        <v>0</v>
      </c>
      <c r="S1935">
        <v>1</v>
      </c>
      <c r="T1935">
        <v>278</v>
      </c>
      <c r="U1935">
        <v>0</v>
      </c>
      <c r="V1935">
        <v>0</v>
      </c>
      <c r="W1935">
        <v>0</v>
      </c>
      <c r="X1935">
        <v>0</v>
      </c>
      <c r="Y1935">
        <v>0.91555600000000004</v>
      </c>
      <c r="Z1935">
        <v>254.52444399999999</v>
      </c>
    </row>
    <row r="1936" spans="1:26" x14ac:dyDescent="0.3">
      <c r="A1936">
        <v>2668448</v>
      </c>
      <c r="B1936">
        <v>2</v>
      </c>
      <c r="C1936" t="s">
        <v>76</v>
      </c>
      <c r="D1936" t="s">
        <v>90</v>
      </c>
      <c r="E1936" t="s">
        <v>134</v>
      </c>
      <c r="F1936" t="s">
        <v>385</v>
      </c>
      <c r="G1936" t="s">
        <v>290</v>
      </c>
      <c r="H1936" t="s">
        <v>46</v>
      </c>
      <c r="I1936" t="s">
        <v>129</v>
      </c>
      <c r="J1936" t="s">
        <v>130</v>
      </c>
      <c r="K1936" t="s">
        <v>131</v>
      </c>
      <c r="L1936" t="s">
        <v>5397</v>
      </c>
      <c r="M1936" t="s">
        <v>5672</v>
      </c>
      <c r="N1936">
        <v>0.17249999999999999</v>
      </c>
      <c r="O1936">
        <v>0</v>
      </c>
      <c r="P1936">
        <v>0</v>
      </c>
      <c r="Q1936">
        <v>0</v>
      </c>
      <c r="R1936">
        <v>449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77.452500000000001</v>
      </c>
      <c r="Y1936">
        <v>0</v>
      </c>
      <c r="Z1936">
        <v>0</v>
      </c>
    </row>
    <row r="1937" spans="1:26" x14ac:dyDescent="0.3">
      <c r="A1937">
        <v>2668824</v>
      </c>
      <c r="B1937">
        <v>1</v>
      </c>
      <c r="C1937" t="s">
        <v>77</v>
      </c>
      <c r="D1937" t="s">
        <v>116</v>
      </c>
      <c r="E1937" t="s">
        <v>156</v>
      </c>
      <c r="F1937" t="s">
        <v>2688</v>
      </c>
      <c r="G1937" t="s">
        <v>169</v>
      </c>
      <c r="H1937" t="s">
        <v>47</v>
      </c>
      <c r="I1937" t="s">
        <v>129</v>
      </c>
      <c r="J1937" t="s">
        <v>130</v>
      </c>
      <c r="K1937" t="s">
        <v>131</v>
      </c>
      <c r="L1937" t="s">
        <v>5673</v>
      </c>
      <c r="M1937" t="s">
        <v>5674</v>
      </c>
      <c r="N1937">
        <v>1.821388888</v>
      </c>
      <c r="O1937">
        <v>67</v>
      </c>
      <c r="P1937">
        <v>637</v>
      </c>
      <c r="Q1937">
        <v>0</v>
      </c>
      <c r="R1937">
        <v>0</v>
      </c>
      <c r="S1937">
        <v>0</v>
      </c>
      <c r="T1937">
        <v>57</v>
      </c>
      <c r="U1937">
        <v>122.033055</v>
      </c>
      <c r="V1937">
        <v>1160.2247219999999</v>
      </c>
      <c r="W1937">
        <v>0</v>
      </c>
      <c r="X1937">
        <v>0</v>
      </c>
      <c r="Y1937">
        <v>0</v>
      </c>
      <c r="Z1937">
        <v>103.81916699999999</v>
      </c>
    </row>
    <row r="1938" spans="1:26" x14ac:dyDescent="0.3">
      <c r="A1938">
        <v>2668831</v>
      </c>
      <c r="B1938">
        <v>1</v>
      </c>
      <c r="C1938" t="s">
        <v>77</v>
      </c>
      <c r="D1938" t="s">
        <v>124</v>
      </c>
      <c r="E1938" t="s">
        <v>172</v>
      </c>
      <c r="F1938" t="s">
        <v>5675</v>
      </c>
      <c r="G1938" t="s">
        <v>136</v>
      </c>
      <c r="H1938" t="s">
        <v>46</v>
      </c>
      <c r="I1938" t="s">
        <v>129</v>
      </c>
      <c r="J1938" t="s">
        <v>130</v>
      </c>
      <c r="K1938" t="s">
        <v>131</v>
      </c>
      <c r="L1938" t="s">
        <v>5676</v>
      </c>
      <c r="M1938" t="s">
        <v>5677</v>
      </c>
      <c r="N1938">
        <v>1.8763888879999999</v>
      </c>
      <c r="O1938">
        <v>0</v>
      </c>
      <c r="P1938">
        <v>37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69.426389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2668838</v>
      </c>
      <c r="B1939">
        <v>1</v>
      </c>
      <c r="C1939" t="s">
        <v>76</v>
      </c>
      <c r="D1939" t="s">
        <v>81</v>
      </c>
      <c r="E1939" t="s">
        <v>144</v>
      </c>
      <c r="F1939" t="s">
        <v>5678</v>
      </c>
      <c r="G1939" t="s">
        <v>136</v>
      </c>
      <c r="H1939" t="s">
        <v>46</v>
      </c>
      <c r="I1939" t="s">
        <v>129</v>
      </c>
      <c r="J1939" t="s">
        <v>130</v>
      </c>
      <c r="K1939" t="s">
        <v>131</v>
      </c>
      <c r="L1939" t="s">
        <v>5679</v>
      </c>
      <c r="M1939" t="s">
        <v>5680</v>
      </c>
      <c r="N1939">
        <v>3.1513888880000001</v>
      </c>
      <c r="O1939">
        <v>0</v>
      </c>
      <c r="P1939">
        <v>248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781.544444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2668844</v>
      </c>
      <c r="B1940">
        <v>1</v>
      </c>
      <c r="C1940" t="s">
        <v>76</v>
      </c>
      <c r="D1940" t="s">
        <v>106</v>
      </c>
      <c r="E1940" t="s">
        <v>210</v>
      </c>
      <c r="F1940" t="s">
        <v>5681</v>
      </c>
      <c r="G1940" t="s">
        <v>290</v>
      </c>
      <c r="H1940" t="s">
        <v>46</v>
      </c>
      <c r="I1940" t="s">
        <v>129</v>
      </c>
      <c r="J1940" t="s">
        <v>130</v>
      </c>
      <c r="K1940" t="s">
        <v>131</v>
      </c>
      <c r="L1940" t="s">
        <v>5682</v>
      </c>
      <c r="M1940" t="s">
        <v>5683</v>
      </c>
      <c r="N1940">
        <v>1.5213888879999999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1.5213890000000001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2668852</v>
      </c>
      <c r="B1941">
        <v>1</v>
      </c>
      <c r="C1941" t="s">
        <v>76</v>
      </c>
      <c r="D1941" t="s">
        <v>81</v>
      </c>
      <c r="E1941" t="s">
        <v>134</v>
      </c>
      <c r="F1941" t="s">
        <v>5684</v>
      </c>
      <c r="G1941" t="s">
        <v>146</v>
      </c>
      <c r="H1941" t="s">
        <v>46</v>
      </c>
      <c r="I1941" t="s">
        <v>129</v>
      </c>
      <c r="J1941" t="s">
        <v>130</v>
      </c>
      <c r="K1941" t="s">
        <v>131</v>
      </c>
      <c r="L1941" t="s">
        <v>5685</v>
      </c>
      <c r="M1941" t="s">
        <v>5686</v>
      </c>
      <c r="N1941">
        <v>0.37166666599999998</v>
      </c>
      <c r="O1941">
        <v>0</v>
      </c>
      <c r="P1941">
        <v>52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19.326667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2668849</v>
      </c>
      <c r="B1942">
        <v>1</v>
      </c>
      <c r="C1942" t="s">
        <v>76</v>
      </c>
      <c r="D1942" t="s">
        <v>94</v>
      </c>
      <c r="E1942" t="s">
        <v>152</v>
      </c>
      <c r="F1942" t="s">
        <v>5687</v>
      </c>
      <c r="G1942" t="s">
        <v>169</v>
      </c>
      <c r="H1942" t="s">
        <v>47</v>
      </c>
      <c r="I1942" t="s">
        <v>247</v>
      </c>
      <c r="J1942" t="s">
        <v>130</v>
      </c>
      <c r="K1942" t="s">
        <v>131</v>
      </c>
      <c r="L1942" t="s">
        <v>5688</v>
      </c>
      <c r="M1942" t="s">
        <v>5689</v>
      </c>
      <c r="N1942">
        <v>4.4999999999999998E-2</v>
      </c>
      <c r="O1942">
        <v>13</v>
      </c>
      <c r="P1942">
        <v>120</v>
      </c>
      <c r="Q1942">
        <v>0</v>
      </c>
      <c r="R1942">
        <v>0</v>
      </c>
      <c r="S1942">
        <v>0</v>
      </c>
      <c r="T1942">
        <v>0</v>
      </c>
      <c r="U1942">
        <v>0.58499999999999996</v>
      </c>
      <c r="V1942">
        <v>5.4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2668856</v>
      </c>
      <c r="B1943">
        <v>1</v>
      </c>
      <c r="C1943" t="s">
        <v>76</v>
      </c>
      <c r="D1943" t="s">
        <v>101</v>
      </c>
      <c r="E1943" t="s">
        <v>144</v>
      </c>
      <c r="F1943" t="s">
        <v>5690</v>
      </c>
      <c r="G1943" t="s">
        <v>146</v>
      </c>
      <c r="H1943" t="s">
        <v>46</v>
      </c>
      <c r="I1943" t="s">
        <v>129</v>
      </c>
      <c r="J1943" t="s">
        <v>130</v>
      </c>
      <c r="K1943" t="s">
        <v>131</v>
      </c>
      <c r="L1943" t="s">
        <v>5691</v>
      </c>
      <c r="M1943" t="s">
        <v>5692</v>
      </c>
      <c r="N1943">
        <v>0.64749999999999996</v>
      </c>
      <c r="O1943">
        <v>0</v>
      </c>
      <c r="P1943">
        <v>87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56.332500000000003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2668863</v>
      </c>
      <c r="B1944">
        <v>1</v>
      </c>
      <c r="C1944" t="s">
        <v>77</v>
      </c>
      <c r="D1944" t="s">
        <v>108</v>
      </c>
      <c r="E1944" t="s">
        <v>134</v>
      </c>
      <c r="F1944" t="s">
        <v>5693</v>
      </c>
      <c r="G1944" t="s">
        <v>240</v>
      </c>
      <c r="H1944" t="s">
        <v>46</v>
      </c>
      <c r="I1944" t="s">
        <v>129</v>
      </c>
      <c r="J1944" t="s">
        <v>130</v>
      </c>
      <c r="K1944" t="s">
        <v>131</v>
      </c>
      <c r="L1944" t="s">
        <v>5694</v>
      </c>
      <c r="M1944" t="s">
        <v>5695</v>
      </c>
      <c r="N1944">
        <v>3.5536111109999999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182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646.75722199999996</v>
      </c>
    </row>
    <row r="1945" spans="1:26" x14ac:dyDescent="0.3">
      <c r="A1945">
        <v>2668860</v>
      </c>
      <c r="B1945">
        <v>1</v>
      </c>
      <c r="C1945" t="s">
        <v>77</v>
      </c>
      <c r="D1945" t="s">
        <v>116</v>
      </c>
      <c r="E1945" t="s">
        <v>134</v>
      </c>
      <c r="F1945" t="s">
        <v>5696</v>
      </c>
      <c r="G1945" t="s">
        <v>146</v>
      </c>
      <c r="H1945" t="s">
        <v>46</v>
      </c>
      <c r="I1945" t="s">
        <v>129</v>
      </c>
      <c r="J1945" t="s">
        <v>130</v>
      </c>
      <c r="K1945" t="s">
        <v>131</v>
      </c>
      <c r="L1945" t="s">
        <v>5697</v>
      </c>
      <c r="M1945" t="s">
        <v>5698</v>
      </c>
      <c r="N1945">
        <v>0.66</v>
      </c>
      <c r="O1945">
        <v>0</v>
      </c>
      <c r="P1945">
        <v>172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113.52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2668866</v>
      </c>
      <c r="B1946">
        <v>1</v>
      </c>
      <c r="C1946" t="s">
        <v>76</v>
      </c>
      <c r="D1946" t="s">
        <v>97</v>
      </c>
      <c r="E1946" t="s">
        <v>210</v>
      </c>
      <c r="F1946" t="s">
        <v>5699</v>
      </c>
      <c r="G1946" t="s">
        <v>306</v>
      </c>
      <c r="H1946" t="s">
        <v>46</v>
      </c>
      <c r="I1946" t="s">
        <v>129</v>
      </c>
      <c r="J1946" t="s">
        <v>15</v>
      </c>
      <c r="K1946" t="s">
        <v>131</v>
      </c>
      <c r="L1946" t="s">
        <v>5700</v>
      </c>
      <c r="M1946" t="s">
        <v>5701</v>
      </c>
      <c r="N1946">
        <v>2.1274999999999999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2.1274999999999999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2668868</v>
      </c>
      <c r="B1947">
        <v>1</v>
      </c>
      <c r="C1947" t="s">
        <v>77</v>
      </c>
      <c r="D1947" t="s">
        <v>110</v>
      </c>
      <c r="E1947" t="s">
        <v>156</v>
      </c>
      <c r="F1947" t="s">
        <v>5702</v>
      </c>
      <c r="G1947" t="s">
        <v>169</v>
      </c>
      <c r="H1947" t="s">
        <v>47</v>
      </c>
      <c r="I1947" t="s">
        <v>129</v>
      </c>
      <c r="J1947" t="s">
        <v>130</v>
      </c>
      <c r="K1947" t="s">
        <v>131</v>
      </c>
      <c r="L1947" t="s">
        <v>5703</v>
      </c>
      <c r="M1947" t="s">
        <v>5704</v>
      </c>
      <c r="N1947">
        <v>0.25666666599999999</v>
      </c>
      <c r="O1947">
        <v>0</v>
      </c>
      <c r="P1947">
        <v>0</v>
      </c>
      <c r="Q1947">
        <v>0</v>
      </c>
      <c r="R1947">
        <v>0</v>
      </c>
      <c r="S1947">
        <v>16</v>
      </c>
      <c r="T1947">
        <v>2472</v>
      </c>
      <c r="U1947">
        <v>0</v>
      </c>
      <c r="V1947">
        <v>0</v>
      </c>
      <c r="W1947">
        <v>0</v>
      </c>
      <c r="X1947">
        <v>0</v>
      </c>
      <c r="Y1947">
        <v>4.1066669999999998</v>
      </c>
      <c r="Z1947">
        <v>634.47999800000002</v>
      </c>
    </row>
    <row r="1948" spans="1:26" x14ac:dyDescent="0.3">
      <c r="A1948">
        <v>2668870</v>
      </c>
      <c r="B1948">
        <v>1</v>
      </c>
      <c r="C1948" t="s">
        <v>76</v>
      </c>
      <c r="D1948" t="s">
        <v>90</v>
      </c>
      <c r="E1948" t="s">
        <v>134</v>
      </c>
      <c r="F1948" t="s">
        <v>4692</v>
      </c>
      <c r="G1948" t="s">
        <v>146</v>
      </c>
      <c r="H1948" t="s">
        <v>46</v>
      </c>
      <c r="I1948" t="s">
        <v>129</v>
      </c>
      <c r="J1948" t="s">
        <v>130</v>
      </c>
      <c r="K1948" t="s">
        <v>131</v>
      </c>
      <c r="L1948" t="s">
        <v>5705</v>
      </c>
      <c r="M1948" t="s">
        <v>5706</v>
      </c>
      <c r="N1948">
        <v>0.35722222199999998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231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82.518332999999998</v>
      </c>
    </row>
    <row r="1949" spans="1:26" x14ac:dyDescent="0.3">
      <c r="A1949">
        <v>2668879</v>
      </c>
      <c r="B1949">
        <v>1</v>
      </c>
      <c r="C1949" t="s">
        <v>77</v>
      </c>
      <c r="D1949" t="s">
        <v>119</v>
      </c>
      <c r="E1949" t="s">
        <v>144</v>
      </c>
      <c r="F1949" t="s">
        <v>5707</v>
      </c>
      <c r="G1949" t="s">
        <v>136</v>
      </c>
      <c r="H1949" t="s">
        <v>46</v>
      </c>
      <c r="I1949" t="s">
        <v>129</v>
      </c>
      <c r="J1949" t="s">
        <v>130</v>
      </c>
      <c r="K1949" t="s">
        <v>131</v>
      </c>
      <c r="L1949" t="s">
        <v>5708</v>
      </c>
      <c r="M1949" t="s">
        <v>5709</v>
      </c>
      <c r="N1949">
        <v>1.531111111</v>
      </c>
      <c r="O1949">
        <v>0</v>
      </c>
      <c r="P1949">
        <v>257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393.49555600000002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2668880</v>
      </c>
      <c r="B1950">
        <v>1</v>
      </c>
      <c r="C1950" t="s">
        <v>77</v>
      </c>
      <c r="D1950" t="s">
        <v>114</v>
      </c>
      <c r="E1950" t="s">
        <v>210</v>
      </c>
      <c r="F1950" t="s">
        <v>5710</v>
      </c>
      <c r="G1950" t="s">
        <v>290</v>
      </c>
      <c r="H1950" t="s">
        <v>46</v>
      </c>
      <c r="I1950" t="s">
        <v>129</v>
      </c>
      <c r="J1950" t="s">
        <v>130</v>
      </c>
      <c r="K1950" t="s">
        <v>131</v>
      </c>
      <c r="L1950" t="s">
        <v>5711</v>
      </c>
      <c r="M1950" t="s">
        <v>5712</v>
      </c>
      <c r="N1950">
        <v>2.2577777769999998</v>
      </c>
      <c r="O1950">
        <v>0</v>
      </c>
      <c r="P1950">
        <v>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2.2577780000000001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2668883</v>
      </c>
      <c r="B1951">
        <v>1</v>
      </c>
      <c r="C1951" t="s">
        <v>77</v>
      </c>
      <c r="D1951" t="s">
        <v>114</v>
      </c>
      <c r="E1951" t="s">
        <v>126</v>
      </c>
      <c r="F1951" t="s">
        <v>5713</v>
      </c>
      <c r="G1951" t="s">
        <v>146</v>
      </c>
      <c r="H1951" t="s">
        <v>47</v>
      </c>
      <c r="I1951" t="s">
        <v>129</v>
      </c>
      <c r="J1951" t="s">
        <v>130</v>
      </c>
      <c r="K1951" t="s">
        <v>131</v>
      </c>
      <c r="L1951" t="s">
        <v>5714</v>
      </c>
      <c r="M1951" t="s">
        <v>5715</v>
      </c>
      <c r="N1951">
        <v>0.4975</v>
      </c>
      <c r="O1951">
        <v>0</v>
      </c>
      <c r="P1951">
        <v>369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183.57749999999999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2668885</v>
      </c>
      <c r="B1952">
        <v>1</v>
      </c>
      <c r="C1952" t="s">
        <v>77</v>
      </c>
      <c r="D1952" t="s">
        <v>119</v>
      </c>
      <c r="E1952" t="s">
        <v>126</v>
      </c>
      <c r="F1952" t="s">
        <v>5716</v>
      </c>
      <c r="G1952" t="s">
        <v>169</v>
      </c>
      <c r="H1952" t="s">
        <v>47</v>
      </c>
      <c r="I1952" t="s">
        <v>129</v>
      </c>
      <c r="J1952" t="s">
        <v>130</v>
      </c>
      <c r="K1952" t="s">
        <v>131</v>
      </c>
      <c r="L1952" t="s">
        <v>5717</v>
      </c>
      <c r="M1952" t="s">
        <v>5718</v>
      </c>
      <c r="N1952">
        <v>0.76861111100000001</v>
      </c>
      <c r="O1952">
        <v>3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2.3058329999999998</v>
      </c>
      <c r="V1952">
        <v>0.76861100000000004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2668886</v>
      </c>
      <c r="B1953">
        <v>1</v>
      </c>
      <c r="C1953" t="s">
        <v>76</v>
      </c>
      <c r="D1953" t="s">
        <v>88</v>
      </c>
      <c r="E1953" t="s">
        <v>210</v>
      </c>
      <c r="F1953" t="s">
        <v>5719</v>
      </c>
      <c r="G1953" t="s">
        <v>306</v>
      </c>
      <c r="H1953" t="s">
        <v>46</v>
      </c>
      <c r="I1953" t="s">
        <v>129</v>
      </c>
      <c r="J1953" t="s">
        <v>15</v>
      </c>
      <c r="K1953" t="s">
        <v>131</v>
      </c>
      <c r="L1953" t="s">
        <v>5720</v>
      </c>
      <c r="M1953" t="s">
        <v>5721</v>
      </c>
      <c r="N1953">
        <v>2.2549999999999999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2.2549999999999999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2668891</v>
      </c>
      <c r="B1954">
        <v>1</v>
      </c>
      <c r="C1954" t="s">
        <v>76</v>
      </c>
      <c r="D1954" t="s">
        <v>96</v>
      </c>
      <c r="E1954" t="s">
        <v>144</v>
      </c>
      <c r="F1954" t="s">
        <v>5722</v>
      </c>
      <c r="G1954" t="s">
        <v>136</v>
      </c>
      <c r="H1954" t="s">
        <v>46</v>
      </c>
      <c r="I1954" t="s">
        <v>129</v>
      </c>
      <c r="J1954" t="s">
        <v>130</v>
      </c>
      <c r="K1954" t="s">
        <v>131</v>
      </c>
      <c r="L1954" t="s">
        <v>5723</v>
      </c>
      <c r="M1954" t="s">
        <v>5724</v>
      </c>
      <c r="N1954">
        <v>0.765833333</v>
      </c>
      <c r="O1954">
        <v>0</v>
      </c>
      <c r="P1954">
        <v>6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4.5949999999999998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2668893</v>
      </c>
      <c r="B1955">
        <v>1</v>
      </c>
      <c r="C1955" t="s">
        <v>76</v>
      </c>
      <c r="D1955" t="s">
        <v>93</v>
      </c>
      <c r="E1955" t="s">
        <v>134</v>
      </c>
      <c r="F1955" t="s">
        <v>5725</v>
      </c>
      <c r="G1955" t="s">
        <v>146</v>
      </c>
      <c r="H1955" t="s">
        <v>46</v>
      </c>
      <c r="I1955" t="s">
        <v>129</v>
      </c>
      <c r="J1955" t="s">
        <v>130</v>
      </c>
      <c r="K1955" t="s">
        <v>131</v>
      </c>
      <c r="L1955" t="s">
        <v>5726</v>
      </c>
      <c r="M1955" t="s">
        <v>5727</v>
      </c>
      <c r="N1955">
        <v>0.43333333299999999</v>
      </c>
      <c r="O1955">
        <v>0</v>
      </c>
      <c r="P1955">
        <v>133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57.633333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2668900</v>
      </c>
      <c r="B1956">
        <v>1</v>
      </c>
      <c r="C1956" t="s">
        <v>77</v>
      </c>
      <c r="D1956" t="s">
        <v>110</v>
      </c>
      <c r="E1956" t="s">
        <v>126</v>
      </c>
      <c r="F1956" t="s">
        <v>5728</v>
      </c>
      <c r="G1956" t="s">
        <v>128</v>
      </c>
      <c r="H1956" t="s">
        <v>47</v>
      </c>
      <c r="I1956" t="s">
        <v>129</v>
      </c>
      <c r="J1956" t="s">
        <v>130</v>
      </c>
      <c r="K1956" t="s">
        <v>131</v>
      </c>
      <c r="L1956" t="s">
        <v>5729</v>
      </c>
      <c r="M1956" t="s">
        <v>5730</v>
      </c>
      <c r="N1956">
        <v>1.9708333330000001</v>
      </c>
      <c r="O1956">
        <v>0</v>
      </c>
      <c r="P1956">
        <v>0</v>
      </c>
      <c r="Q1956">
        <v>0</v>
      </c>
      <c r="R1956">
        <v>0</v>
      </c>
      <c r="S1956">
        <v>4</v>
      </c>
      <c r="T1956">
        <v>345</v>
      </c>
      <c r="U1956">
        <v>0</v>
      </c>
      <c r="V1956">
        <v>0</v>
      </c>
      <c r="W1956">
        <v>0</v>
      </c>
      <c r="X1956">
        <v>0</v>
      </c>
      <c r="Y1956">
        <v>7.8833330000000004</v>
      </c>
      <c r="Z1956">
        <v>679.9375</v>
      </c>
    </row>
    <row r="1957" spans="1:26" x14ac:dyDescent="0.3">
      <c r="A1957">
        <v>2668906</v>
      </c>
      <c r="B1957">
        <v>1</v>
      </c>
      <c r="C1957" t="s">
        <v>77</v>
      </c>
      <c r="D1957" t="s">
        <v>116</v>
      </c>
      <c r="E1957" t="s">
        <v>152</v>
      </c>
      <c r="F1957" t="s">
        <v>5731</v>
      </c>
      <c r="G1957" t="s">
        <v>169</v>
      </c>
      <c r="H1957" t="s">
        <v>47</v>
      </c>
      <c r="I1957" t="s">
        <v>129</v>
      </c>
      <c r="J1957" t="s">
        <v>130</v>
      </c>
      <c r="K1957" t="s">
        <v>131</v>
      </c>
      <c r="L1957" t="s">
        <v>5732</v>
      </c>
      <c r="M1957" t="s">
        <v>5733</v>
      </c>
      <c r="N1957">
        <v>0.36222222199999998</v>
      </c>
      <c r="O1957">
        <v>2</v>
      </c>
      <c r="P1957">
        <v>1313</v>
      </c>
      <c r="Q1957">
        <v>0</v>
      </c>
      <c r="R1957">
        <v>0</v>
      </c>
      <c r="S1957">
        <v>0</v>
      </c>
      <c r="T1957">
        <v>0</v>
      </c>
      <c r="U1957">
        <v>0.72444399999999998</v>
      </c>
      <c r="V1957">
        <v>475.59777700000001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2668903</v>
      </c>
      <c r="B1958">
        <v>1</v>
      </c>
      <c r="C1958" t="s">
        <v>77</v>
      </c>
      <c r="D1958" t="s">
        <v>111</v>
      </c>
      <c r="E1958" t="s">
        <v>126</v>
      </c>
      <c r="F1958" t="s">
        <v>2385</v>
      </c>
      <c r="G1958" t="s">
        <v>128</v>
      </c>
      <c r="H1958" t="s">
        <v>47</v>
      </c>
      <c r="I1958" t="s">
        <v>129</v>
      </c>
      <c r="J1958" t="s">
        <v>130</v>
      </c>
      <c r="K1958" t="s">
        <v>131</v>
      </c>
      <c r="L1958" t="s">
        <v>5734</v>
      </c>
      <c r="M1958" t="s">
        <v>5735</v>
      </c>
      <c r="N1958">
        <v>1.714444444</v>
      </c>
      <c r="O1958">
        <v>0</v>
      </c>
      <c r="P1958">
        <v>0</v>
      </c>
      <c r="Q1958">
        <v>0</v>
      </c>
      <c r="R1958">
        <v>0</v>
      </c>
      <c r="S1958">
        <v>1</v>
      </c>
      <c r="T1958">
        <v>84</v>
      </c>
      <c r="U1958">
        <v>0</v>
      </c>
      <c r="V1958">
        <v>0</v>
      </c>
      <c r="W1958">
        <v>0</v>
      </c>
      <c r="X1958">
        <v>0</v>
      </c>
      <c r="Y1958">
        <v>1.7144440000000001</v>
      </c>
      <c r="Z1958">
        <v>144.01333299999999</v>
      </c>
    </row>
    <row r="1959" spans="1:26" x14ac:dyDescent="0.3">
      <c r="A1959">
        <v>2668901</v>
      </c>
      <c r="B1959">
        <v>1</v>
      </c>
      <c r="C1959" t="s">
        <v>76</v>
      </c>
      <c r="D1959" t="s">
        <v>102</v>
      </c>
      <c r="E1959" t="s">
        <v>134</v>
      </c>
      <c r="F1959" t="s">
        <v>5736</v>
      </c>
      <c r="G1959" t="s">
        <v>146</v>
      </c>
      <c r="H1959" t="s">
        <v>46</v>
      </c>
      <c r="I1959" t="s">
        <v>129</v>
      </c>
      <c r="J1959" t="s">
        <v>130</v>
      </c>
      <c r="K1959" t="s">
        <v>131</v>
      </c>
      <c r="L1959" t="s">
        <v>5737</v>
      </c>
      <c r="M1959" t="s">
        <v>5738</v>
      </c>
      <c r="N1959">
        <v>0.36777777699999997</v>
      </c>
      <c r="O1959">
        <v>0</v>
      </c>
      <c r="P1959">
        <v>152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55.902222000000002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2668910</v>
      </c>
      <c r="B1960">
        <v>1</v>
      </c>
      <c r="C1960" t="s">
        <v>77</v>
      </c>
      <c r="D1960" t="s">
        <v>117</v>
      </c>
      <c r="E1960" t="s">
        <v>152</v>
      </c>
      <c r="F1960" t="s">
        <v>1039</v>
      </c>
      <c r="G1960" t="s">
        <v>169</v>
      </c>
      <c r="H1960" t="s">
        <v>47</v>
      </c>
      <c r="I1960" t="s">
        <v>129</v>
      </c>
      <c r="J1960" t="s">
        <v>130</v>
      </c>
      <c r="K1960" t="s">
        <v>131</v>
      </c>
      <c r="L1960" t="s">
        <v>5739</v>
      </c>
      <c r="M1960" t="s">
        <v>5740</v>
      </c>
      <c r="N1960">
        <v>1.3180555549999999</v>
      </c>
      <c r="O1960">
        <v>0</v>
      </c>
      <c r="P1960">
        <v>0</v>
      </c>
      <c r="Q1960">
        <v>4</v>
      </c>
      <c r="R1960">
        <v>387</v>
      </c>
      <c r="S1960">
        <v>17</v>
      </c>
      <c r="T1960">
        <v>1369</v>
      </c>
      <c r="U1960">
        <v>0</v>
      </c>
      <c r="V1960">
        <v>0</v>
      </c>
      <c r="W1960">
        <v>5.2722220000000002</v>
      </c>
      <c r="X1960">
        <v>510.08749999999998</v>
      </c>
      <c r="Y1960">
        <v>22.406943999999999</v>
      </c>
      <c r="Z1960">
        <v>1804.4180550000001</v>
      </c>
    </row>
    <row r="1961" spans="1:26" x14ac:dyDescent="0.3">
      <c r="A1961">
        <v>2669206</v>
      </c>
      <c r="B1961">
        <v>1</v>
      </c>
      <c r="C1961" t="s">
        <v>76</v>
      </c>
      <c r="D1961" t="s">
        <v>99</v>
      </c>
      <c r="E1961" t="s">
        <v>126</v>
      </c>
      <c r="F1961" t="s">
        <v>5741</v>
      </c>
      <c r="G1961" t="s">
        <v>158</v>
      </c>
      <c r="H1961" t="s">
        <v>47</v>
      </c>
      <c r="I1961" t="s">
        <v>129</v>
      </c>
      <c r="J1961" t="s">
        <v>130</v>
      </c>
      <c r="K1961" t="s">
        <v>131</v>
      </c>
      <c r="L1961" t="s">
        <v>5742</v>
      </c>
      <c r="M1961" t="s">
        <v>5743</v>
      </c>
      <c r="N1961">
        <v>2.8433333329999999</v>
      </c>
      <c r="O1961">
        <v>0</v>
      </c>
      <c r="P1961">
        <v>555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1578.05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2668914</v>
      </c>
      <c r="B1962">
        <v>1</v>
      </c>
      <c r="C1962" t="s">
        <v>76</v>
      </c>
      <c r="D1962" t="s">
        <v>105</v>
      </c>
      <c r="E1962" t="s">
        <v>152</v>
      </c>
      <c r="F1962" t="s">
        <v>5744</v>
      </c>
      <c r="G1962" t="s">
        <v>169</v>
      </c>
      <c r="H1962" t="s">
        <v>47</v>
      </c>
      <c r="I1962" t="s">
        <v>129</v>
      </c>
      <c r="J1962" t="s">
        <v>130</v>
      </c>
      <c r="K1962" t="s">
        <v>131</v>
      </c>
      <c r="L1962" t="s">
        <v>5745</v>
      </c>
      <c r="M1962" t="s">
        <v>5746</v>
      </c>
      <c r="N1962">
        <v>0.394166666</v>
      </c>
      <c r="O1962">
        <v>0</v>
      </c>
      <c r="P1962">
        <v>0</v>
      </c>
      <c r="Q1962">
        <v>3</v>
      </c>
      <c r="R1962">
        <v>540</v>
      </c>
      <c r="S1962">
        <v>0</v>
      </c>
      <c r="T1962">
        <v>0</v>
      </c>
      <c r="U1962">
        <v>0</v>
      </c>
      <c r="V1962">
        <v>0</v>
      </c>
      <c r="W1962">
        <v>1.1825000000000001</v>
      </c>
      <c r="X1962">
        <v>212.85</v>
      </c>
      <c r="Y1962">
        <v>0</v>
      </c>
      <c r="Z1962">
        <v>0</v>
      </c>
    </row>
    <row r="1963" spans="1:26" x14ac:dyDescent="0.3">
      <c r="A1963">
        <v>2668920</v>
      </c>
      <c r="B1963">
        <v>1</v>
      </c>
      <c r="C1963" t="s">
        <v>76</v>
      </c>
      <c r="D1963" t="s">
        <v>90</v>
      </c>
      <c r="E1963" t="s">
        <v>210</v>
      </c>
      <c r="F1963" t="s">
        <v>5747</v>
      </c>
      <c r="G1963" t="s">
        <v>290</v>
      </c>
      <c r="H1963" t="s">
        <v>46</v>
      </c>
      <c r="I1963" t="s">
        <v>129</v>
      </c>
      <c r="J1963" t="s">
        <v>130</v>
      </c>
      <c r="K1963" t="s">
        <v>131</v>
      </c>
      <c r="L1963" t="s">
        <v>5748</v>
      </c>
      <c r="M1963" t="s">
        <v>5749</v>
      </c>
      <c r="N1963">
        <v>2.3530555550000001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2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4.7061109999999999</v>
      </c>
    </row>
    <row r="1964" spans="1:26" x14ac:dyDescent="0.3">
      <c r="A1964">
        <v>2668929</v>
      </c>
      <c r="B1964">
        <v>1</v>
      </c>
      <c r="C1964" t="s">
        <v>77</v>
      </c>
      <c r="D1964" t="s">
        <v>117</v>
      </c>
      <c r="E1964" t="s">
        <v>126</v>
      </c>
      <c r="F1964" t="s">
        <v>5750</v>
      </c>
      <c r="G1964" t="s">
        <v>128</v>
      </c>
      <c r="H1964" t="s">
        <v>47</v>
      </c>
      <c r="I1964" t="s">
        <v>129</v>
      </c>
      <c r="J1964" t="s">
        <v>130</v>
      </c>
      <c r="K1964" t="s">
        <v>131</v>
      </c>
      <c r="L1964" t="s">
        <v>5751</v>
      </c>
      <c r="M1964" t="s">
        <v>5752</v>
      </c>
      <c r="N1964">
        <v>4.9958333330000002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207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1034.1375</v>
      </c>
    </row>
    <row r="1965" spans="1:26" x14ac:dyDescent="0.3">
      <c r="A1965">
        <v>2668922</v>
      </c>
      <c r="B1965">
        <v>1</v>
      </c>
      <c r="C1965" t="s">
        <v>77</v>
      </c>
      <c r="D1965" t="s">
        <v>123</v>
      </c>
      <c r="E1965" t="s">
        <v>156</v>
      </c>
      <c r="F1965" t="s">
        <v>5753</v>
      </c>
      <c r="G1965" t="s">
        <v>169</v>
      </c>
      <c r="H1965" t="s">
        <v>47</v>
      </c>
      <c r="I1965" t="s">
        <v>129</v>
      </c>
      <c r="J1965" t="s">
        <v>130</v>
      </c>
      <c r="K1965" t="s">
        <v>131</v>
      </c>
      <c r="L1965" t="s">
        <v>5754</v>
      </c>
      <c r="M1965" t="s">
        <v>5755</v>
      </c>
      <c r="N1965">
        <v>1.9402777769999999</v>
      </c>
      <c r="O1965">
        <v>33</v>
      </c>
      <c r="P1965">
        <v>7</v>
      </c>
      <c r="Q1965">
        <v>0</v>
      </c>
      <c r="R1965">
        <v>0</v>
      </c>
      <c r="S1965">
        <v>0</v>
      </c>
      <c r="T1965">
        <v>0</v>
      </c>
      <c r="U1965">
        <v>64.029167000000001</v>
      </c>
      <c r="V1965">
        <v>13.581944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2668931</v>
      </c>
      <c r="B1966">
        <v>1</v>
      </c>
      <c r="C1966" t="s">
        <v>76</v>
      </c>
      <c r="D1966" t="s">
        <v>82</v>
      </c>
      <c r="E1966" t="s">
        <v>144</v>
      </c>
      <c r="F1966" t="s">
        <v>5756</v>
      </c>
      <c r="G1966" t="s">
        <v>5757</v>
      </c>
      <c r="H1966" t="s">
        <v>46</v>
      </c>
      <c r="I1966" t="s">
        <v>129</v>
      </c>
      <c r="J1966" t="s">
        <v>130</v>
      </c>
      <c r="K1966" t="s">
        <v>131</v>
      </c>
      <c r="L1966" t="s">
        <v>5758</v>
      </c>
      <c r="M1966" t="s">
        <v>5759</v>
      </c>
      <c r="N1966">
        <v>2.0366666659999999</v>
      </c>
      <c r="O1966">
        <v>0</v>
      </c>
      <c r="P1966">
        <v>65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132.38333299999999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2668924</v>
      </c>
      <c r="B1967">
        <v>1</v>
      </c>
      <c r="C1967" t="s">
        <v>77</v>
      </c>
      <c r="D1967" t="s">
        <v>119</v>
      </c>
      <c r="E1967" t="s">
        <v>144</v>
      </c>
      <c r="F1967" t="s">
        <v>5760</v>
      </c>
      <c r="G1967" t="s">
        <v>136</v>
      </c>
      <c r="H1967" t="s">
        <v>46</v>
      </c>
      <c r="I1967" t="s">
        <v>129</v>
      </c>
      <c r="J1967" t="s">
        <v>130</v>
      </c>
      <c r="K1967" t="s">
        <v>131</v>
      </c>
      <c r="L1967" t="s">
        <v>5761</v>
      </c>
      <c r="M1967" t="s">
        <v>5762</v>
      </c>
      <c r="N1967">
        <v>1.6063888879999999</v>
      </c>
      <c r="O1967">
        <v>0</v>
      </c>
      <c r="P1967">
        <v>278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446.57611100000003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2668932</v>
      </c>
      <c r="B1968">
        <v>1</v>
      </c>
      <c r="C1968" t="s">
        <v>76</v>
      </c>
      <c r="D1968" t="s">
        <v>90</v>
      </c>
      <c r="E1968" t="s">
        <v>144</v>
      </c>
      <c r="F1968" t="s">
        <v>5763</v>
      </c>
      <c r="G1968" t="s">
        <v>146</v>
      </c>
      <c r="H1968" t="s">
        <v>46</v>
      </c>
      <c r="I1968" t="s">
        <v>129</v>
      </c>
      <c r="J1968" t="s">
        <v>130</v>
      </c>
      <c r="K1968" t="s">
        <v>131</v>
      </c>
      <c r="L1968" t="s">
        <v>5764</v>
      </c>
      <c r="M1968" t="s">
        <v>5765</v>
      </c>
      <c r="N1968">
        <v>1.173888888</v>
      </c>
      <c r="O1968">
        <v>0</v>
      </c>
      <c r="P1968">
        <v>112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131.47555500000001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2668941</v>
      </c>
      <c r="B1969">
        <v>1</v>
      </c>
      <c r="C1969" t="s">
        <v>77</v>
      </c>
      <c r="D1969" t="s">
        <v>113</v>
      </c>
      <c r="E1969" t="s">
        <v>126</v>
      </c>
      <c r="F1969" t="s">
        <v>5766</v>
      </c>
      <c r="G1969" t="s">
        <v>128</v>
      </c>
      <c r="H1969" t="s">
        <v>47</v>
      </c>
      <c r="I1969" t="s">
        <v>129</v>
      </c>
      <c r="J1969" t="s">
        <v>130</v>
      </c>
      <c r="K1969" t="s">
        <v>131</v>
      </c>
      <c r="L1969" t="s">
        <v>5767</v>
      </c>
      <c r="M1969" t="s">
        <v>5768</v>
      </c>
      <c r="N1969">
        <v>1.080833333</v>
      </c>
      <c r="O1969">
        <v>0</v>
      </c>
      <c r="P1969">
        <v>0</v>
      </c>
      <c r="Q1969">
        <v>0</v>
      </c>
      <c r="R1969">
        <v>0</v>
      </c>
      <c r="S1969">
        <v>8</v>
      </c>
      <c r="T1969">
        <v>283</v>
      </c>
      <c r="U1969">
        <v>0</v>
      </c>
      <c r="V1969">
        <v>0</v>
      </c>
      <c r="W1969">
        <v>0</v>
      </c>
      <c r="X1969">
        <v>0</v>
      </c>
      <c r="Y1969">
        <v>8.6466670000000008</v>
      </c>
      <c r="Z1969">
        <v>305.875833</v>
      </c>
    </row>
    <row r="1970" spans="1:26" x14ac:dyDescent="0.3">
      <c r="A1970">
        <v>2668942</v>
      </c>
      <c r="B1970">
        <v>1</v>
      </c>
      <c r="C1970" t="s">
        <v>77</v>
      </c>
      <c r="D1970" t="s">
        <v>108</v>
      </c>
      <c r="E1970" t="s">
        <v>210</v>
      </c>
      <c r="F1970" t="s">
        <v>5769</v>
      </c>
      <c r="G1970" t="s">
        <v>5770</v>
      </c>
      <c r="H1970" t="s">
        <v>46</v>
      </c>
      <c r="I1970" t="s">
        <v>129</v>
      </c>
      <c r="J1970" t="s">
        <v>130</v>
      </c>
      <c r="K1970" t="s">
        <v>131</v>
      </c>
      <c r="L1970" t="s">
        <v>5771</v>
      </c>
      <c r="M1970" t="s">
        <v>5772</v>
      </c>
      <c r="N1970">
        <v>0.74694444400000004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1.493889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2669012</v>
      </c>
      <c r="B1971">
        <v>1</v>
      </c>
      <c r="C1971" t="s">
        <v>77</v>
      </c>
      <c r="D1971" t="s">
        <v>114</v>
      </c>
      <c r="E1971" t="s">
        <v>126</v>
      </c>
      <c r="F1971" t="s">
        <v>5773</v>
      </c>
      <c r="G1971" t="s">
        <v>586</v>
      </c>
      <c r="H1971" t="s">
        <v>47</v>
      </c>
      <c r="I1971" t="s">
        <v>129</v>
      </c>
      <c r="J1971" t="s">
        <v>130</v>
      </c>
      <c r="K1971" t="s">
        <v>131</v>
      </c>
      <c r="L1971" t="s">
        <v>5774</v>
      </c>
      <c r="M1971" t="s">
        <v>5775</v>
      </c>
      <c r="N1971">
        <v>3.9788888880000002</v>
      </c>
      <c r="O1971">
        <v>0</v>
      </c>
      <c r="P1971">
        <v>444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1766.6266659999999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2668943</v>
      </c>
      <c r="B1972">
        <v>1</v>
      </c>
      <c r="C1972" t="s">
        <v>77</v>
      </c>
      <c r="D1972" t="s">
        <v>110</v>
      </c>
      <c r="E1972" t="s">
        <v>144</v>
      </c>
      <c r="F1972" t="s">
        <v>5776</v>
      </c>
      <c r="G1972" t="s">
        <v>136</v>
      </c>
      <c r="H1972" t="s">
        <v>46</v>
      </c>
      <c r="I1972" t="s">
        <v>129</v>
      </c>
      <c r="J1972" t="s">
        <v>130</v>
      </c>
      <c r="K1972" t="s">
        <v>131</v>
      </c>
      <c r="L1972" t="s">
        <v>5777</v>
      </c>
      <c r="M1972" t="s">
        <v>5778</v>
      </c>
      <c r="N1972">
        <v>0.78333333299999997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40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31.333333</v>
      </c>
    </row>
    <row r="1973" spans="1:26" x14ac:dyDescent="0.3">
      <c r="A1973">
        <v>2668944</v>
      </c>
      <c r="B1973">
        <v>1</v>
      </c>
      <c r="C1973" t="s">
        <v>77</v>
      </c>
      <c r="D1973" t="s">
        <v>110</v>
      </c>
      <c r="E1973" t="s">
        <v>134</v>
      </c>
      <c r="F1973" t="s">
        <v>5779</v>
      </c>
      <c r="G1973" t="s">
        <v>240</v>
      </c>
      <c r="H1973" t="s">
        <v>46</v>
      </c>
      <c r="I1973" t="s">
        <v>129</v>
      </c>
      <c r="J1973" t="s">
        <v>130</v>
      </c>
      <c r="K1973" t="s">
        <v>131</v>
      </c>
      <c r="L1973" t="s">
        <v>5780</v>
      </c>
      <c r="M1973" t="s">
        <v>5781</v>
      </c>
      <c r="N1973">
        <v>3.247777777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60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194.86666700000001</v>
      </c>
    </row>
    <row r="1974" spans="1:26" x14ac:dyDescent="0.3">
      <c r="A1974">
        <v>2668945</v>
      </c>
      <c r="B1974">
        <v>1</v>
      </c>
      <c r="C1974" t="s">
        <v>77</v>
      </c>
      <c r="D1974" t="s">
        <v>117</v>
      </c>
      <c r="E1974" t="s">
        <v>126</v>
      </c>
      <c r="F1974" t="s">
        <v>5782</v>
      </c>
      <c r="G1974" t="s">
        <v>306</v>
      </c>
      <c r="H1974" t="s">
        <v>47</v>
      </c>
      <c r="I1974" t="s">
        <v>129</v>
      </c>
      <c r="J1974" t="s">
        <v>15</v>
      </c>
      <c r="K1974" t="s">
        <v>131</v>
      </c>
      <c r="L1974" t="s">
        <v>5783</v>
      </c>
      <c r="M1974" t="s">
        <v>5784</v>
      </c>
      <c r="N1974">
        <v>16.331111110999998</v>
      </c>
      <c r="O1974">
        <v>0</v>
      </c>
      <c r="P1974">
        <v>0</v>
      </c>
      <c r="Q1974">
        <v>3</v>
      </c>
      <c r="R1974">
        <v>183</v>
      </c>
      <c r="S1974">
        <v>0</v>
      </c>
      <c r="T1974">
        <v>0</v>
      </c>
      <c r="U1974">
        <v>0</v>
      </c>
      <c r="V1974">
        <v>0</v>
      </c>
      <c r="W1974">
        <v>48.993333</v>
      </c>
      <c r="X1974">
        <v>2988.5933329999998</v>
      </c>
      <c r="Y1974">
        <v>0</v>
      </c>
      <c r="Z1974">
        <v>0</v>
      </c>
    </row>
    <row r="1975" spans="1:26" x14ac:dyDescent="0.3">
      <c r="A1975">
        <v>2669252</v>
      </c>
      <c r="B1975">
        <v>1</v>
      </c>
      <c r="C1975" t="s">
        <v>76</v>
      </c>
      <c r="D1975" t="s">
        <v>99</v>
      </c>
      <c r="E1975" t="s">
        <v>126</v>
      </c>
      <c r="F1975" t="s">
        <v>5785</v>
      </c>
      <c r="G1975" t="s">
        <v>169</v>
      </c>
      <c r="H1975" t="s">
        <v>47</v>
      </c>
      <c r="I1975" t="s">
        <v>129</v>
      </c>
      <c r="J1975" t="s">
        <v>130</v>
      </c>
      <c r="K1975" t="s">
        <v>131</v>
      </c>
      <c r="L1975" t="s">
        <v>5786</v>
      </c>
      <c r="M1975" t="s">
        <v>5787</v>
      </c>
      <c r="N1975">
        <v>0.31638888799999998</v>
      </c>
      <c r="O1975">
        <v>5</v>
      </c>
      <c r="P1975">
        <v>11114</v>
      </c>
      <c r="Q1975">
        <v>0</v>
      </c>
      <c r="R1975">
        <v>0</v>
      </c>
      <c r="S1975">
        <v>0</v>
      </c>
      <c r="T1975">
        <v>0</v>
      </c>
      <c r="U1975">
        <v>1.581944</v>
      </c>
      <c r="V1975">
        <v>3516.3461010000001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2668950</v>
      </c>
      <c r="B1976">
        <v>1</v>
      </c>
      <c r="C1976" t="s">
        <v>76</v>
      </c>
      <c r="D1976" t="s">
        <v>81</v>
      </c>
      <c r="E1976" t="s">
        <v>210</v>
      </c>
      <c r="F1976" t="s">
        <v>5788</v>
      </c>
      <c r="G1976" t="s">
        <v>290</v>
      </c>
      <c r="H1976" t="s">
        <v>46</v>
      </c>
      <c r="I1976" t="s">
        <v>129</v>
      </c>
      <c r="J1976" t="s">
        <v>130</v>
      </c>
      <c r="K1976" t="s">
        <v>131</v>
      </c>
      <c r="L1976" t="s">
        <v>5789</v>
      </c>
      <c r="M1976" t="s">
        <v>5790</v>
      </c>
      <c r="N1976">
        <v>0.58722222199999996</v>
      </c>
      <c r="O1976">
        <v>0</v>
      </c>
      <c r="P1976">
        <v>3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1.7616670000000001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2668958</v>
      </c>
      <c r="B1977">
        <v>1</v>
      </c>
      <c r="C1977" t="s">
        <v>76</v>
      </c>
      <c r="D1977" t="s">
        <v>99</v>
      </c>
      <c r="E1977" t="s">
        <v>210</v>
      </c>
      <c r="F1977" t="s">
        <v>5791</v>
      </c>
      <c r="G1977" t="s">
        <v>290</v>
      </c>
      <c r="H1977" t="s">
        <v>46</v>
      </c>
      <c r="I1977" t="s">
        <v>129</v>
      </c>
      <c r="J1977" t="s">
        <v>130</v>
      </c>
      <c r="K1977" t="s">
        <v>131</v>
      </c>
      <c r="L1977" t="s">
        <v>5792</v>
      </c>
      <c r="M1977" t="s">
        <v>5793</v>
      </c>
      <c r="N1977">
        <v>0.90194444399999996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0.90194399999999997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2668954</v>
      </c>
      <c r="B1978">
        <v>1</v>
      </c>
      <c r="C1978" t="s">
        <v>76</v>
      </c>
      <c r="D1978" t="s">
        <v>104</v>
      </c>
      <c r="E1978" t="s">
        <v>210</v>
      </c>
      <c r="F1978" t="s">
        <v>5794</v>
      </c>
      <c r="G1978" t="s">
        <v>290</v>
      </c>
      <c r="H1978" t="s">
        <v>46</v>
      </c>
      <c r="I1978" t="s">
        <v>129</v>
      </c>
      <c r="J1978" t="s">
        <v>130</v>
      </c>
      <c r="K1978" t="s">
        <v>131</v>
      </c>
      <c r="L1978" t="s">
        <v>5795</v>
      </c>
      <c r="M1978" t="s">
        <v>5796</v>
      </c>
      <c r="N1978">
        <v>1.6983333329999999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1.6983330000000001</v>
      </c>
    </row>
    <row r="1979" spans="1:26" x14ac:dyDescent="0.3">
      <c r="A1979">
        <v>2668956</v>
      </c>
      <c r="B1979">
        <v>1</v>
      </c>
      <c r="C1979" t="s">
        <v>77</v>
      </c>
      <c r="D1979" t="s">
        <v>108</v>
      </c>
      <c r="E1979" t="s">
        <v>210</v>
      </c>
      <c r="F1979" t="s">
        <v>5797</v>
      </c>
      <c r="G1979" t="s">
        <v>5770</v>
      </c>
      <c r="H1979" t="s">
        <v>46</v>
      </c>
      <c r="I1979" t="s">
        <v>129</v>
      </c>
      <c r="J1979" t="s">
        <v>130</v>
      </c>
      <c r="K1979" t="s">
        <v>131</v>
      </c>
      <c r="L1979" t="s">
        <v>5798</v>
      </c>
      <c r="M1979" t="s">
        <v>5799</v>
      </c>
      <c r="N1979">
        <v>1.149444444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1.1494439999999999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2668961</v>
      </c>
      <c r="B1980">
        <v>1</v>
      </c>
      <c r="C1980" t="s">
        <v>76</v>
      </c>
      <c r="D1980" t="s">
        <v>104</v>
      </c>
      <c r="E1980" t="s">
        <v>210</v>
      </c>
      <c r="F1980" t="s">
        <v>5800</v>
      </c>
      <c r="G1980" t="s">
        <v>290</v>
      </c>
      <c r="H1980" t="s">
        <v>46</v>
      </c>
      <c r="I1980" t="s">
        <v>129</v>
      </c>
      <c r="J1980" t="s">
        <v>130</v>
      </c>
      <c r="K1980" t="s">
        <v>131</v>
      </c>
      <c r="L1980" t="s">
        <v>5778</v>
      </c>
      <c r="M1980" t="s">
        <v>5801</v>
      </c>
      <c r="N1980">
        <v>1.536944444</v>
      </c>
      <c r="O1980">
        <v>0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1.5369440000000001</v>
      </c>
      <c r="Y1980">
        <v>0</v>
      </c>
      <c r="Z1980">
        <v>0</v>
      </c>
    </row>
    <row r="1981" spans="1:26" x14ac:dyDescent="0.3">
      <c r="A1981">
        <v>2668965</v>
      </c>
      <c r="B1981">
        <v>1</v>
      </c>
      <c r="C1981" t="s">
        <v>76</v>
      </c>
      <c r="D1981" t="s">
        <v>82</v>
      </c>
      <c r="E1981" t="s">
        <v>325</v>
      </c>
      <c r="F1981" t="s">
        <v>5802</v>
      </c>
      <c r="G1981" t="s">
        <v>169</v>
      </c>
      <c r="H1981" t="s">
        <v>47</v>
      </c>
      <c r="I1981" t="s">
        <v>129</v>
      </c>
      <c r="J1981" t="s">
        <v>130</v>
      </c>
      <c r="K1981" t="s">
        <v>131</v>
      </c>
      <c r="L1981" t="s">
        <v>5803</v>
      </c>
      <c r="M1981" t="s">
        <v>5804</v>
      </c>
      <c r="N1981">
        <v>1.3547222219999999</v>
      </c>
      <c r="O1981">
        <v>2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2.709444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2669255</v>
      </c>
      <c r="B1982">
        <v>1</v>
      </c>
      <c r="C1982" t="s">
        <v>76</v>
      </c>
      <c r="D1982" t="s">
        <v>99</v>
      </c>
      <c r="E1982" t="s">
        <v>126</v>
      </c>
      <c r="F1982" t="s">
        <v>5785</v>
      </c>
      <c r="G1982" t="s">
        <v>169</v>
      </c>
      <c r="H1982" t="s">
        <v>47</v>
      </c>
      <c r="I1982" t="s">
        <v>129</v>
      </c>
      <c r="J1982" t="s">
        <v>130</v>
      </c>
      <c r="K1982" t="s">
        <v>131</v>
      </c>
      <c r="L1982" t="s">
        <v>5805</v>
      </c>
      <c r="M1982" t="s">
        <v>5806</v>
      </c>
      <c r="N1982">
        <v>7.0833332999999998E-2</v>
      </c>
      <c r="O1982">
        <v>5</v>
      </c>
      <c r="P1982">
        <v>10557</v>
      </c>
      <c r="Q1982">
        <v>0</v>
      </c>
      <c r="R1982">
        <v>0</v>
      </c>
      <c r="S1982">
        <v>0</v>
      </c>
      <c r="T1982">
        <v>0</v>
      </c>
      <c r="U1982">
        <v>0.35416700000000001</v>
      </c>
      <c r="V1982">
        <v>747.78749600000003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2668971</v>
      </c>
      <c r="B1983">
        <v>1</v>
      </c>
      <c r="C1983" t="s">
        <v>76</v>
      </c>
      <c r="D1983" t="s">
        <v>98</v>
      </c>
      <c r="E1983" t="s">
        <v>152</v>
      </c>
      <c r="F1983" t="s">
        <v>5807</v>
      </c>
      <c r="G1983" t="s">
        <v>128</v>
      </c>
      <c r="H1983" t="s">
        <v>47</v>
      </c>
      <c r="I1983" t="s">
        <v>129</v>
      </c>
      <c r="J1983" t="s">
        <v>130</v>
      </c>
      <c r="K1983" t="s">
        <v>131</v>
      </c>
      <c r="L1983" t="s">
        <v>5808</v>
      </c>
      <c r="M1983" t="s">
        <v>5809</v>
      </c>
      <c r="N1983">
        <v>0.4</v>
      </c>
      <c r="O1983">
        <v>2</v>
      </c>
      <c r="P1983">
        <v>121</v>
      </c>
      <c r="Q1983">
        <v>11</v>
      </c>
      <c r="R1983">
        <v>339</v>
      </c>
      <c r="S1983">
        <v>26</v>
      </c>
      <c r="T1983">
        <v>2258</v>
      </c>
      <c r="U1983">
        <v>0.8</v>
      </c>
      <c r="V1983">
        <v>48.4</v>
      </c>
      <c r="W1983">
        <v>4.4000000000000004</v>
      </c>
      <c r="X1983">
        <v>135.6</v>
      </c>
      <c r="Y1983">
        <v>10.4</v>
      </c>
      <c r="Z1983">
        <v>903.2</v>
      </c>
    </row>
    <row r="1984" spans="1:26" x14ac:dyDescent="0.3">
      <c r="A1984">
        <v>2668976</v>
      </c>
      <c r="B1984">
        <v>1</v>
      </c>
      <c r="C1984" t="s">
        <v>76</v>
      </c>
      <c r="D1984" t="s">
        <v>99</v>
      </c>
      <c r="E1984" t="s">
        <v>126</v>
      </c>
      <c r="F1984" t="s">
        <v>5810</v>
      </c>
      <c r="G1984" t="s">
        <v>158</v>
      </c>
      <c r="H1984" t="s">
        <v>47</v>
      </c>
      <c r="I1984" t="s">
        <v>129</v>
      </c>
      <c r="J1984" t="s">
        <v>130</v>
      </c>
      <c r="K1984" t="s">
        <v>131</v>
      </c>
      <c r="L1984" t="s">
        <v>5811</v>
      </c>
      <c r="M1984" t="s">
        <v>5812</v>
      </c>
      <c r="N1984">
        <v>4.5625</v>
      </c>
      <c r="O1984">
        <v>0</v>
      </c>
      <c r="P1984">
        <v>105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479.0625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2668977</v>
      </c>
      <c r="B1985">
        <v>1</v>
      </c>
      <c r="C1985" t="s">
        <v>76</v>
      </c>
      <c r="D1985" t="s">
        <v>93</v>
      </c>
      <c r="E1985" t="s">
        <v>210</v>
      </c>
      <c r="F1985" t="s">
        <v>5813</v>
      </c>
      <c r="G1985" t="s">
        <v>212</v>
      </c>
      <c r="H1985" t="s">
        <v>46</v>
      </c>
      <c r="I1985" t="s">
        <v>129</v>
      </c>
      <c r="J1985" t="s">
        <v>130</v>
      </c>
      <c r="K1985" t="s">
        <v>131</v>
      </c>
      <c r="L1985" t="s">
        <v>5814</v>
      </c>
      <c r="M1985" t="s">
        <v>5815</v>
      </c>
      <c r="N1985">
        <v>2.8741666659999998</v>
      </c>
      <c r="O1985">
        <v>0</v>
      </c>
      <c r="P1985">
        <v>2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5.7483329999999997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2668980</v>
      </c>
      <c r="B1986">
        <v>1</v>
      </c>
      <c r="C1986" t="s">
        <v>77</v>
      </c>
      <c r="D1986" t="s">
        <v>124</v>
      </c>
      <c r="E1986" t="s">
        <v>144</v>
      </c>
      <c r="F1986" t="s">
        <v>5816</v>
      </c>
      <c r="G1986" t="s">
        <v>136</v>
      </c>
      <c r="H1986" t="s">
        <v>46</v>
      </c>
      <c r="I1986" t="s">
        <v>129</v>
      </c>
      <c r="J1986" t="s">
        <v>130</v>
      </c>
      <c r="K1986" t="s">
        <v>131</v>
      </c>
      <c r="L1986" t="s">
        <v>5817</v>
      </c>
      <c r="M1986" t="s">
        <v>5818</v>
      </c>
      <c r="N1986">
        <v>2.8147222219999999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30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84.441666999999995</v>
      </c>
    </row>
    <row r="1987" spans="1:26" x14ac:dyDescent="0.3">
      <c r="A1987">
        <v>2668971</v>
      </c>
      <c r="B1987">
        <v>2</v>
      </c>
      <c r="C1987" t="s">
        <v>76</v>
      </c>
      <c r="D1987" t="s">
        <v>98</v>
      </c>
      <c r="E1987" t="s">
        <v>126</v>
      </c>
      <c r="F1987" t="s">
        <v>5639</v>
      </c>
      <c r="G1987" t="s">
        <v>128</v>
      </c>
      <c r="H1987" t="s">
        <v>47</v>
      </c>
      <c r="I1987" t="s">
        <v>129</v>
      </c>
      <c r="J1987" t="s">
        <v>130</v>
      </c>
      <c r="K1987" t="s">
        <v>131</v>
      </c>
      <c r="L1987" t="s">
        <v>5809</v>
      </c>
      <c r="M1987" t="s">
        <v>5819</v>
      </c>
      <c r="N1987">
        <v>0.31055555499999998</v>
      </c>
      <c r="O1987">
        <v>2</v>
      </c>
      <c r="P1987">
        <v>106</v>
      </c>
      <c r="Q1987">
        <v>0</v>
      </c>
      <c r="R1987">
        <v>0</v>
      </c>
      <c r="S1987">
        <v>1</v>
      </c>
      <c r="T1987">
        <v>138</v>
      </c>
      <c r="U1987">
        <v>0.62111099999999997</v>
      </c>
      <c r="V1987">
        <v>32.918889</v>
      </c>
      <c r="W1987">
        <v>0</v>
      </c>
      <c r="X1987">
        <v>0</v>
      </c>
      <c r="Y1987">
        <v>0.310556</v>
      </c>
      <c r="Z1987">
        <v>42.856667000000002</v>
      </c>
    </row>
    <row r="1988" spans="1:26" x14ac:dyDescent="0.3">
      <c r="A1988">
        <v>2668985</v>
      </c>
      <c r="B1988">
        <v>1</v>
      </c>
      <c r="C1988" t="s">
        <v>77</v>
      </c>
      <c r="D1988" t="s">
        <v>109</v>
      </c>
      <c r="E1988" t="s">
        <v>325</v>
      </c>
      <c r="F1988" t="s">
        <v>5820</v>
      </c>
      <c r="G1988" t="s">
        <v>169</v>
      </c>
      <c r="H1988" t="s">
        <v>47</v>
      </c>
      <c r="I1988" t="s">
        <v>129</v>
      </c>
      <c r="J1988" t="s">
        <v>130</v>
      </c>
      <c r="K1988" t="s">
        <v>131</v>
      </c>
      <c r="L1988" t="s">
        <v>5821</v>
      </c>
      <c r="M1988" t="s">
        <v>5822</v>
      </c>
      <c r="N1988">
        <v>0.34111111100000002</v>
      </c>
      <c r="O1988">
        <v>132</v>
      </c>
      <c r="P1988">
        <v>3269</v>
      </c>
      <c r="Q1988">
        <v>43</v>
      </c>
      <c r="R1988">
        <v>61</v>
      </c>
      <c r="S1988">
        <v>189</v>
      </c>
      <c r="T1988">
        <v>2163</v>
      </c>
      <c r="U1988">
        <v>45.026667000000003</v>
      </c>
      <c r="V1988">
        <v>1115.092222</v>
      </c>
      <c r="W1988">
        <v>14.667778</v>
      </c>
      <c r="X1988">
        <v>20.807777999999999</v>
      </c>
      <c r="Y1988">
        <v>64.47</v>
      </c>
      <c r="Z1988">
        <v>737.82333300000005</v>
      </c>
    </row>
    <row r="1989" spans="1:26" x14ac:dyDescent="0.3">
      <c r="A1989">
        <v>2668989</v>
      </c>
      <c r="B1989">
        <v>1</v>
      </c>
      <c r="C1989" t="s">
        <v>76</v>
      </c>
      <c r="D1989" t="s">
        <v>103</v>
      </c>
      <c r="E1989" t="s">
        <v>210</v>
      </c>
      <c r="F1989" t="s">
        <v>5823</v>
      </c>
      <c r="G1989" t="s">
        <v>212</v>
      </c>
      <c r="H1989" t="s">
        <v>46</v>
      </c>
      <c r="I1989" t="s">
        <v>129</v>
      </c>
      <c r="J1989" t="s">
        <v>130</v>
      </c>
      <c r="K1989" t="s">
        <v>131</v>
      </c>
      <c r="L1989" t="s">
        <v>5824</v>
      </c>
      <c r="M1989" t="s">
        <v>5825</v>
      </c>
      <c r="N1989">
        <v>6.3550000000000004</v>
      </c>
      <c r="O1989">
        <v>0</v>
      </c>
      <c r="P1989">
        <v>0</v>
      </c>
      <c r="Q1989">
        <v>0</v>
      </c>
      <c r="R1989">
        <v>11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69.905000000000001</v>
      </c>
      <c r="Y1989">
        <v>0</v>
      </c>
      <c r="Z1989">
        <v>0</v>
      </c>
    </row>
    <row r="1990" spans="1:26" x14ac:dyDescent="0.3">
      <c r="A1990">
        <v>2668991</v>
      </c>
      <c r="B1990">
        <v>1</v>
      </c>
      <c r="C1990" t="s">
        <v>77</v>
      </c>
      <c r="D1990" t="s">
        <v>109</v>
      </c>
      <c r="E1990" t="s">
        <v>152</v>
      </c>
      <c r="F1990" t="s">
        <v>5826</v>
      </c>
      <c r="G1990" t="s">
        <v>169</v>
      </c>
      <c r="H1990" t="s">
        <v>47</v>
      </c>
      <c r="I1990" t="s">
        <v>129</v>
      </c>
      <c r="J1990" t="s">
        <v>130</v>
      </c>
      <c r="K1990" t="s">
        <v>131</v>
      </c>
      <c r="L1990" t="s">
        <v>5827</v>
      </c>
      <c r="M1990" t="s">
        <v>5828</v>
      </c>
      <c r="N1990">
        <v>0.4325</v>
      </c>
      <c r="O1990">
        <v>13</v>
      </c>
      <c r="P1990">
        <v>10165</v>
      </c>
      <c r="Q1990">
        <v>0</v>
      </c>
      <c r="R1990">
        <v>0</v>
      </c>
      <c r="S1990">
        <v>0</v>
      </c>
      <c r="T1990">
        <v>0</v>
      </c>
      <c r="U1990">
        <v>5.6224999999999996</v>
      </c>
      <c r="V1990">
        <v>4396.3625000000002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2668961</v>
      </c>
      <c r="B1991">
        <v>2</v>
      </c>
      <c r="C1991" t="s">
        <v>76</v>
      </c>
      <c r="D1991" t="s">
        <v>104</v>
      </c>
      <c r="E1991" t="s">
        <v>134</v>
      </c>
      <c r="F1991" t="s">
        <v>161</v>
      </c>
      <c r="G1991" t="s">
        <v>290</v>
      </c>
      <c r="H1991" t="s">
        <v>46</v>
      </c>
      <c r="I1991" t="s">
        <v>129</v>
      </c>
      <c r="J1991" t="s">
        <v>130</v>
      </c>
      <c r="K1991" t="s">
        <v>131</v>
      </c>
      <c r="L1991" t="s">
        <v>5801</v>
      </c>
      <c r="M1991" t="s">
        <v>5829</v>
      </c>
      <c r="N1991">
        <v>0.53333333299999997</v>
      </c>
      <c r="O1991">
        <v>0</v>
      </c>
      <c r="P1991">
        <v>0</v>
      </c>
      <c r="Q1991">
        <v>0</v>
      </c>
      <c r="R1991">
        <v>93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49.6</v>
      </c>
      <c r="Y1991">
        <v>0</v>
      </c>
      <c r="Z1991">
        <v>0</v>
      </c>
    </row>
    <row r="1992" spans="1:26" x14ac:dyDescent="0.3">
      <c r="A1992">
        <v>2668992</v>
      </c>
      <c r="B1992">
        <v>1</v>
      </c>
      <c r="C1992" t="s">
        <v>76</v>
      </c>
      <c r="D1992" t="s">
        <v>79</v>
      </c>
      <c r="E1992" t="s">
        <v>210</v>
      </c>
      <c r="F1992" t="s">
        <v>5830</v>
      </c>
      <c r="G1992" t="s">
        <v>290</v>
      </c>
      <c r="H1992" t="s">
        <v>46</v>
      </c>
      <c r="I1992" t="s">
        <v>129</v>
      </c>
      <c r="J1992" t="s">
        <v>130</v>
      </c>
      <c r="K1992" t="s">
        <v>131</v>
      </c>
      <c r="L1992" t="s">
        <v>5831</v>
      </c>
      <c r="M1992" t="s">
        <v>5832</v>
      </c>
      <c r="N1992">
        <v>0.9325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0.9325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2669000</v>
      </c>
      <c r="B1993">
        <v>1</v>
      </c>
      <c r="C1993" t="s">
        <v>76</v>
      </c>
      <c r="D1993" t="s">
        <v>81</v>
      </c>
      <c r="E1993" t="s">
        <v>172</v>
      </c>
      <c r="F1993" t="s">
        <v>5833</v>
      </c>
      <c r="G1993" t="s">
        <v>174</v>
      </c>
      <c r="H1993" t="s">
        <v>46</v>
      </c>
      <c r="I1993" t="s">
        <v>129</v>
      </c>
      <c r="J1993" t="s">
        <v>130</v>
      </c>
      <c r="K1993" t="s">
        <v>131</v>
      </c>
      <c r="L1993" t="s">
        <v>5834</v>
      </c>
      <c r="M1993" t="s">
        <v>5835</v>
      </c>
      <c r="N1993">
        <v>0.73111111100000004</v>
      </c>
      <c r="O1993">
        <v>0</v>
      </c>
      <c r="P1993">
        <v>9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6.58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2669002</v>
      </c>
      <c r="B1994">
        <v>1</v>
      </c>
      <c r="C1994" t="s">
        <v>77</v>
      </c>
      <c r="D1994" t="s">
        <v>110</v>
      </c>
      <c r="E1994" t="s">
        <v>144</v>
      </c>
      <c r="F1994" t="s">
        <v>5836</v>
      </c>
      <c r="G1994" t="s">
        <v>136</v>
      </c>
      <c r="H1994" t="s">
        <v>46</v>
      </c>
      <c r="I1994" t="s">
        <v>129</v>
      </c>
      <c r="J1994" t="s">
        <v>130</v>
      </c>
      <c r="K1994" t="s">
        <v>131</v>
      </c>
      <c r="L1994" t="s">
        <v>5837</v>
      </c>
      <c r="M1994" t="s">
        <v>5838</v>
      </c>
      <c r="N1994">
        <v>1.5674999999999999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79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123.8325</v>
      </c>
    </row>
    <row r="1995" spans="1:26" x14ac:dyDescent="0.3">
      <c r="A1995">
        <v>2669003</v>
      </c>
      <c r="B1995">
        <v>1</v>
      </c>
      <c r="C1995" t="s">
        <v>77</v>
      </c>
      <c r="D1995" t="s">
        <v>110</v>
      </c>
      <c r="E1995" t="s">
        <v>134</v>
      </c>
      <c r="F1995" t="s">
        <v>5839</v>
      </c>
      <c r="G1995" t="s">
        <v>240</v>
      </c>
      <c r="H1995" t="s">
        <v>46</v>
      </c>
      <c r="I1995" t="s">
        <v>129</v>
      </c>
      <c r="J1995" t="s">
        <v>130</v>
      </c>
      <c r="K1995" t="s">
        <v>131</v>
      </c>
      <c r="L1995" t="s">
        <v>5840</v>
      </c>
      <c r="M1995" t="s">
        <v>5841</v>
      </c>
      <c r="N1995">
        <v>5.6955555550000003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135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768.9</v>
      </c>
    </row>
    <row r="1996" spans="1:26" x14ac:dyDescent="0.3">
      <c r="A1996">
        <v>2669010</v>
      </c>
      <c r="B1996">
        <v>1</v>
      </c>
      <c r="C1996" t="s">
        <v>77</v>
      </c>
      <c r="D1996" t="s">
        <v>119</v>
      </c>
      <c r="E1996" t="s">
        <v>152</v>
      </c>
      <c r="F1996" t="s">
        <v>5842</v>
      </c>
      <c r="G1996" t="s">
        <v>169</v>
      </c>
      <c r="H1996" t="s">
        <v>47</v>
      </c>
      <c r="I1996" t="s">
        <v>129</v>
      </c>
      <c r="J1996" t="s">
        <v>130</v>
      </c>
      <c r="K1996" t="s">
        <v>131</v>
      </c>
      <c r="L1996" t="s">
        <v>5843</v>
      </c>
      <c r="M1996" t="s">
        <v>5844</v>
      </c>
      <c r="N1996">
        <v>0.174166666</v>
      </c>
      <c r="O1996">
        <v>1</v>
      </c>
      <c r="P1996">
        <v>3142</v>
      </c>
      <c r="Q1996">
        <v>0</v>
      </c>
      <c r="R1996">
        <v>0</v>
      </c>
      <c r="S1996">
        <v>0</v>
      </c>
      <c r="T1996">
        <v>0</v>
      </c>
      <c r="U1996">
        <v>0.17416699999999999</v>
      </c>
      <c r="V1996">
        <v>547.23166500000002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2669014</v>
      </c>
      <c r="B1997">
        <v>1</v>
      </c>
      <c r="C1997" t="s">
        <v>77</v>
      </c>
      <c r="D1997" t="s">
        <v>119</v>
      </c>
      <c r="E1997" t="s">
        <v>144</v>
      </c>
      <c r="F1997" t="s">
        <v>5845</v>
      </c>
      <c r="G1997" t="s">
        <v>406</v>
      </c>
      <c r="H1997" t="s">
        <v>46</v>
      </c>
      <c r="I1997" t="s">
        <v>129</v>
      </c>
      <c r="J1997" t="s">
        <v>130</v>
      </c>
      <c r="K1997" t="s">
        <v>131</v>
      </c>
      <c r="L1997" t="s">
        <v>5846</v>
      </c>
      <c r="M1997" t="s">
        <v>5847</v>
      </c>
      <c r="N1997">
        <v>1.054166666</v>
      </c>
      <c r="O1997">
        <v>0</v>
      </c>
      <c r="P1997">
        <v>15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15.8125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2669015</v>
      </c>
      <c r="B1998">
        <v>1</v>
      </c>
      <c r="C1998" t="s">
        <v>77</v>
      </c>
      <c r="D1998" t="s">
        <v>109</v>
      </c>
      <c r="E1998" t="s">
        <v>156</v>
      </c>
      <c r="F1998" t="s">
        <v>5848</v>
      </c>
      <c r="G1998" t="s">
        <v>169</v>
      </c>
      <c r="H1998" t="s">
        <v>47</v>
      </c>
      <c r="I1998" t="s">
        <v>129</v>
      </c>
      <c r="J1998" t="s">
        <v>130</v>
      </c>
      <c r="K1998" t="s">
        <v>131</v>
      </c>
      <c r="L1998" t="s">
        <v>5849</v>
      </c>
      <c r="M1998" t="s">
        <v>5850</v>
      </c>
      <c r="N1998">
        <v>0.78833333299999997</v>
      </c>
      <c r="O1998">
        <v>1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0.78833299999999995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2669016</v>
      </c>
      <c r="B1999">
        <v>1</v>
      </c>
      <c r="C1999" t="s">
        <v>77</v>
      </c>
      <c r="D1999" t="s">
        <v>117</v>
      </c>
      <c r="E1999" t="s">
        <v>152</v>
      </c>
      <c r="F1999" t="s">
        <v>5851</v>
      </c>
      <c r="G1999" t="s">
        <v>169</v>
      </c>
      <c r="H1999" t="s">
        <v>47</v>
      </c>
      <c r="I1999" t="s">
        <v>129</v>
      </c>
      <c r="J1999" t="s">
        <v>130</v>
      </c>
      <c r="K1999" t="s">
        <v>131</v>
      </c>
      <c r="L1999" t="s">
        <v>5852</v>
      </c>
      <c r="M1999" t="s">
        <v>5853</v>
      </c>
      <c r="N1999">
        <v>0.90305555500000001</v>
      </c>
      <c r="O1999">
        <v>0</v>
      </c>
      <c r="P1999">
        <v>0</v>
      </c>
      <c r="Q1999">
        <v>4</v>
      </c>
      <c r="R1999">
        <v>628</v>
      </c>
      <c r="S1999">
        <v>21</v>
      </c>
      <c r="T1999">
        <v>1157</v>
      </c>
      <c r="U1999">
        <v>0</v>
      </c>
      <c r="V1999">
        <v>0</v>
      </c>
      <c r="W1999">
        <v>3.612222</v>
      </c>
      <c r="X1999">
        <v>567.11888899999997</v>
      </c>
      <c r="Y1999">
        <v>18.964167</v>
      </c>
      <c r="Z1999">
        <v>1044.8352769999999</v>
      </c>
    </row>
    <row r="2000" spans="1:26" x14ac:dyDescent="0.3">
      <c r="A2000">
        <v>2669022</v>
      </c>
      <c r="B2000">
        <v>1</v>
      </c>
      <c r="C2000" t="s">
        <v>77</v>
      </c>
      <c r="D2000" t="s">
        <v>110</v>
      </c>
      <c r="E2000" t="s">
        <v>126</v>
      </c>
      <c r="F2000" t="s">
        <v>5854</v>
      </c>
      <c r="G2000" t="s">
        <v>128</v>
      </c>
      <c r="H2000" t="s">
        <v>47</v>
      </c>
      <c r="I2000" t="s">
        <v>129</v>
      </c>
      <c r="J2000" t="s">
        <v>130</v>
      </c>
      <c r="K2000" t="s">
        <v>131</v>
      </c>
      <c r="L2000" t="s">
        <v>5855</v>
      </c>
      <c r="M2000" t="s">
        <v>5856</v>
      </c>
      <c r="N2000">
        <v>3.3586111110000001</v>
      </c>
      <c r="O2000">
        <v>0</v>
      </c>
      <c r="P2000">
        <v>0</v>
      </c>
      <c r="Q2000">
        <v>0</v>
      </c>
      <c r="R2000">
        <v>208</v>
      </c>
      <c r="S2000">
        <v>0</v>
      </c>
      <c r="T2000">
        <v>250</v>
      </c>
      <c r="U2000">
        <v>0</v>
      </c>
      <c r="V2000">
        <v>0</v>
      </c>
      <c r="W2000">
        <v>0</v>
      </c>
      <c r="X2000">
        <v>698.59111099999996</v>
      </c>
      <c r="Y2000">
        <v>0</v>
      </c>
      <c r="Z2000">
        <v>839.65277800000001</v>
      </c>
    </row>
    <row r="2001" spans="1:26" x14ac:dyDescent="0.3">
      <c r="A2001">
        <v>2669035</v>
      </c>
      <c r="B2001">
        <v>1</v>
      </c>
      <c r="C2001" t="s">
        <v>76</v>
      </c>
      <c r="D2001" t="s">
        <v>99</v>
      </c>
      <c r="E2001" t="s">
        <v>156</v>
      </c>
      <c r="F2001" t="s">
        <v>5857</v>
      </c>
      <c r="G2001" t="s">
        <v>158</v>
      </c>
      <c r="H2001" t="s">
        <v>47</v>
      </c>
      <c r="I2001" t="s">
        <v>129</v>
      </c>
      <c r="J2001" t="s">
        <v>130</v>
      </c>
      <c r="K2001" t="s">
        <v>131</v>
      </c>
      <c r="L2001" t="s">
        <v>5858</v>
      </c>
      <c r="M2001" t="s">
        <v>5859</v>
      </c>
      <c r="N2001">
        <v>3.0036111110000001</v>
      </c>
      <c r="O2001">
        <v>1</v>
      </c>
      <c r="P2001">
        <v>310</v>
      </c>
      <c r="Q2001">
        <v>0</v>
      </c>
      <c r="R2001">
        <v>0</v>
      </c>
      <c r="S2001">
        <v>0</v>
      </c>
      <c r="T2001">
        <v>0</v>
      </c>
      <c r="U2001">
        <v>3.0036109999999998</v>
      </c>
      <c r="V2001">
        <v>931.11944400000004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2669025</v>
      </c>
      <c r="B2002">
        <v>1</v>
      </c>
      <c r="C2002" t="s">
        <v>77</v>
      </c>
      <c r="D2002" t="s">
        <v>117</v>
      </c>
      <c r="E2002" t="s">
        <v>126</v>
      </c>
      <c r="F2002" t="s">
        <v>5860</v>
      </c>
      <c r="G2002" t="s">
        <v>128</v>
      </c>
      <c r="H2002" t="s">
        <v>47</v>
      </c>
      <c r="I2002" t="s">
        <v>129</v>
      </c>
      <c r="J2002" t="s">
        <v>130</v>
      </c>
      <c r="K2002" t="s">
        <v>131</v>
      </c>
      <c r="L2002" t="s">
        <v>5861</v>
      </c>
      <c r="M2002" t="s">
        <v>5862</v>
      </c>
      <c r="N2002">
        <v>2.71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11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29.81</v>
      </c>
    </row>
    <row r="2003" spans="1:26" x14ac:dyDescent="0.3">
      <c r="A2003">
        <v>2669033</v>
      </c>
      <c r="B2003">
        <v>1</v>
      </c>
      <c r="C2003" t="s">
        <v>76</v>
      </c>
      <c r="D2003" t="s">
        <v>96</v>
      </c>
      <c r="E2003" t="s">
        <v>172</v>
      </c>
      <c r="F2003" t="s">
        <v>5863</v>
      </c>
      <c r="G2003" t="s">
        <v>136</v>
      </c>
      <c r="H2003" t="s">
        <v>46</v>
      </c>
      <c r="I2003" t="s">
        <v>129</v>
      </c>
      <c r="J2003" t="s">
        <v>130</v>
      </c>
      <c r="K2003" t="s">
        <v>131</v>
      </c>
      <c r="L2003" t="s">
        <v>5864</v>
      </c>
      <c r="M2003" t="s">
        <v>5865</v>
      </c>
      <c r="N2003">
        <v>1.1174999999999999</v>
      </c>
      <c r="O2003">
        <v>0</v>
      </c>
      <c r="P2003">
        <v>12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13.41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2669034</v>
      </c>
      <c r="B2004">
        <v>1</v>
      </c>
      <c r="C2004" t="s">
        <v>77</v>
      </c>
      <c r="D2004" t="s">
        <v>110</v>
      </c>
      <c r="E2004" t="s">
        <v>156</v>
      </c>
      <c r="F2004" t="s">
        <v>5866</v>
      </c>
      <c r="G2004" t="s">
        <v>169</v>
      </c>
      <c r="H2004" t="s">
        <v>47</v>
      </c>
      <c r="I2004" t="s">
        <v>129</v>
      </c>
      <c r="J2004" t="s">
        <v>130</v>
      </c>
      <c r="K2004" t="s">
        <v>131</v>
      </c>
      <c r="L2004" t="s">
        <v>5867</v>
      </c>
      <c r="M2004" t="s">
        <v>5868</v>
      </c>
      <c r="N2004">
        <v>3.594166666</v>
      </c>
      <c r="O2004">
        <v>0</v>
      </c>
      <c r="P2004">
        <v>0</v>
      </c>
      <c r="Q2004">
        <v>0</v>
      </c>
      <c r="R2004">
        <v>0</v>
      </c>
      <c r="S2004">
        <v>8</v>
      </c>
      <c r="T2004">
        <v>771</v>
      </c>
      <c r="U2004">
        <v>0</v>
      </c>
      <c r="V2004">
        <v>0</v>
      </c>
      <c r="W2004">
        <v>0</v>
      </c>
      <c r="X2004">
        <v>0</v>
      </c>
      <c r="Y2004">
        <v>28.753333000000001</v>
      </c>
      <c r="Z2004">
        <v>2771.1024990000001</v>
      </c>
    </row>
    <row r="2005" spans="1:26" x14ac:dyDescent="0.3">
      <c r="A2005">
        <v>2669036</v>
      </c>
      <c r="B2005">
        <v>1</v>
      </c>
      <c r="C2005" t="s">
        <v>76</v>
      </c>
      <c r="D2005" t="s">
        <v>103</v>
      </c>
      <c r="E2005" t="s">
        <v>210</v>
      </c>
      <c r="F2005" t="s">
        <v>5869</v>
      </c>
      <c r="G2005" t="s">
        <v>212</v>
      </c>
      <c r="H2005" t="s">
        <v>46</v>
      </c>
      <c r="I2005" t="s">
        <v>129</v>
      </c>
      <c r="J2005" t="s">
        <v>130</v>
      </c>
      <c r="K2005" t="s">
        <v>131</v>
      </c>
      <c r="L2005" t="s">
        <v>5870</v>
      </c>
      <c r="M2005" t="s">
        <v>5871</v>
      </c>
      <c r="N2005">
        <v>5.2677777770000001</v>
      </c>
      <c r="O2005">
        <v>0</v>
      </c>
      <c r="P2005">
        <v>0</v>
      </c>
      <c r="Q2005">
        <v>0</v>
      </c>
      <c r="R2005">
        <v>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21.071110999999998</v>
      </c>
      <c r="Y2005">
        <v>0</v>
      </c>
      <c r="Z2005">
        <v>0</v>
      </c>
    </row>
    <row r="2006" spans="1:26" x14ac:dyDescent="0.3">
      <c r="A2006">
        <v>2669037</v>
      </c>
      <c r="B2006">
        <v>1</v>
      </c>
      <c r="C2006" t="s">
        <v>77</v>
      </c>
      <c r="D2006" t="s">
        <v>117</v>
      </c>
      <c r="E2006" t="s">
        <v>152</v>
      </c>
      <c r="F2006" t="s">
        <v>5851</v>
      </c>
      <c r="G2006" t="s">
        <v>169</v>
      </c>
      <c r="H2006" t="s">
        <v>47</v>
      </c>
      <c r="I2006" t="s">
        <v>129</v>
      </c>
      <c r="J2006" t="s">
        <v>130</v>
      </c>
      <c r="K2006" t="s">
        <v>131</v>
      </c>
      <c r="L2006" t="s">
        <v>5872</v>
      </c>
      <c r="M2006" t="s">
        <v>5873</v>
      </c>
      <c r="N2006">
        <v>1.135277777</v>
      </c>
      <c r="O2006">
        <v>0</v>
      </c>
      <c r="P2006">
        <v>0</v>
      </c>
      <c r="Q2006">
        <v>4</v>
      </c>
      <c r="R2006">
        <v>628</v>
      </c>
      <c r="S2006">
        <v>21</v>
      </c>
      <c r="T2006">
        <v>1157</v>
      </c>
      <c r="U2006">
        <v>0</v>
      </c>
      <c r="V2006">
        <v>0</v>
      </c>
      <c r="W2006">
        <v>4.5411109999999999</v>
      </c>
      <c r="X2006">
        <v>712.95444399999997</v>
      </c>
      <c r="Y2006">
        <v>23.840833</v>
      </c>
      <c r="Z2006">
        <v>1313.516388</v>
      </c>
    </row>
    <row r="2007" spans="1:26" x14ac:dyDescent="0.3">
      <c r="A2007">
        <v>2669039</v>
      </c>
      <c r="B2007">
        <v>1</v>
      </c>
      <c r="C2007" t="s">
        <v>76</v>
      </c>
      <c r="D2007" t="s">
        <v>104</v>
      </c>
      <c r="E2007" t="s">
        <v>156</v>
      </c>
      <c r="F2007" t="s">
        <v>5874</v>
      </c>
      <c r="G2007" t="s">
        <v>169</v>
      </c>
      <c r="H2007" t="s">
        <v>47</v>
      </c>
      <c r="I2007" t="s">
        <v>129</v>
      </c>
      <c r="J2007" t="s">
        <v>130</v>
      </c>
      <c r="K2007" t="s">
        <v>131</v>
      </c>
      <c r="L2007" t="s">
        <v>5875</v>
      </c>
      <c r="M2007" t="s">
        <v>5876</v>
      </c>
      <c r="N2007">
        <v>1.595277777</v>
      </c>
      <c r="O2007">
        <v>0</v>
      </c>
      <c r="P2007">
        <v>0</v>
      </c>
      <c r="Q2007">
        <v>0</v>
      </c>
      <c r="R2007">
        <v>70</v>
      </c>
      <c r="S2007">
        <v>4</v>
      </c>
      <c r="T2007">
        <v>1030</v>
      </c>
      <c r="U2007">
        <v>0</v>
      </c>
      <c r="V2007">
        <v>0</v>
      </c>
      <c r="W2007">
        <v>0</v>
      </c>
      <c r="X2007">
        <v>111.669444</v>
      </c>
      <c r="Y2007">
        <v>6.3811109999999998</v>
      </c>
      <c r="Z2007">
        <v>1643.1361099999999</v>
      </c>
    </row>
    <row r="2008" spans="1:26" x14ac:dyDescent="0.3">
      <c r="A2008">
        <v>2669038</v>
      </c>
      <c r="B2008">
        <v>1</v>
      </c>
      <c r="C2008" t="s">
        <v>76</v>
      </c>
      <c r="D2008" t="s">
        <v>95</v>
      </c>
      <c r="E2008" t="s">
        <v>152</v>
      </c>
      <c r="F2008" t="s">
        <v>5877</v>
      </c>
      <c r="G2008" t="s">
        <v>567</v>
      </c>
      <c r="H2008" t="s">
        <v>47</v>
      </c>
      <c r="I2008" t="s">
        <v>129</v>
      </c>
      <c r="J2008" t="s">
        <v>130</v>
      </c>
      <c r="K2008" t="s">
        <v>141</v>
      </c>
      <c r="L2008" t="s">
        <v>5878</v>
      </c>
      <c r="M2008" t="s">
        <v>5879</v>
      </c>
      <c r="N2008">
        <v>0.117777777</v>
      </c>
      <c r="O2008">
        <v>22</v>
      </c>
      <c r="P2008">
        <v>6894</v>
      </c>
      <c r="Q2008">
        <v>0</v>
      </c>
      <c r="R2008">
        <v>0</v>
      </c>
      <c r="S2008">
        <v>0</v>
      </c>
      <c r="T2008">
        <v>0</v>
      </c>
      <c r="U2008">
        <v>2.5911110000000002</v>
      </c>
      <c r="V2008">
        <v>811.95999500000005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2669041</v>
      </c>
      <c r="B2009">
        <v>1</v>
      </c>
      <c r="C2009" t="s">
        <v>76</v>
      </c>
      <c r="D2009" t="s">
        <v>97</v>
      </c>
      <c r="E2009" t="s">
        <v>134</v>
      </c>
      <c r="F2009" t="s">
        <v>4486</v>
      </c>
      <c r="G2009" t="s">
        <v>146</v>
      </c>
      <c r="H2009" t="s">
        <v>46</v>
      </c>
      <c r="I2009" t="s">
        <v>129</v>
      </c>
      <c r="J2009" t="s">
        <v>130</v>
      </c>
      <c r="K2009" t="s">
        <v>131</v>
      </c>
      <c r="L2009" t="s">
        <v>5880</v>
      </c>
      <c r="M2009" t="s">
        <v>5881</v>
      </c>
      <c r="N2009">
        <v>0.99833333300000004</v>
      </c>
      <c r="O2009">
        <v>0</v>
      </c>
      <c r="P2009">
        <v>155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154.74166700000001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2669044</v>
      </c>
      <c r="B2010">
        <v>1</v>
      </c>
      <c r="C2010" t="s">
        <v>77</v>
      </c>
      <c r="D2010" t="s">
        <v>109</v>
      </c>
      <c r="E2010" t="s">
        <v>126</v>
      </c>
      <c r="F2010" t="s">
        <v>5882</v>
      </c>
      <c r="G2010" t="s">
        <v>128</v>
      </c>
      <c r="H2010" t="s">
        <v>47</v>
      </c>
      <c r="I2010" t="s">
        <v>129</v>
      </c>
      <c r="J2010" t="s">
        <v>130</v>
      </c>
      <c r="K2010" t="s">
        <v>131</v>
      </c>
      <c r="L2010" t="s">
        <v>5883</v>
      </c>
      <c r="M2010" t="s">
        <v>5884</v>
      </c>
      <c r="N2010">
        <v>1.456388888</v>
      </c>
      <c r="O2010">
        <v>5</v>
      </c>
      <c r="P2010">
        <v>212</v>
      </c>
      <c r="Q2010">
        <v>2</v>
      </c>
      <c r="R2010">
        <v>131</v>
      </c>
      <c r="S2010">
        <v>17</v>
      </c>
      <c r="T2010">
        <v>819</v>
      </c>
      <c r="U2010">
        <v>7.2819440000000002</v>
      </c>
      <c r="V2010">
        <v>308.75444399999998</v>
      </c>
      <c r="W2010">
        <v>2.9127779999999999</v>
      </c>
      <c r="X2010">
        <v>190.78694400000001</v>
      </c>
      <c r="Y2010">
        <v>24.758610999999998</v>
      </c>
      <c r="Z2010">
        <v>1192.7824989999999</v>
      </c>
    </row>
    <row r="2011" spans="1:26" x14ac:dyDescent="0.3">
      <c r="A2011">
        <v>2669154</v>
      </c>
      <c r="B2011">
        <v>1</v>
      </c>
      <c r="C2011" t="s">
        <v>77</v>
      </c>
      <c r="D2011" t="s">
        <v>117</v>
      </c>
      <c r="E2011" t="s">
        <v>156</v>
      </c>
      <c r="F2011" t="s">
        <v>5885</v>
      </c>
      <c r="G2011" t="s">
        <v>169</v>
      </c>
      <c r="H2011" t="s">
        <v>47</v>
      </c>
      <c r="I2011" t="s">
        <v>129</v>
      </c>
      <c r="J2011" t="s">
        <v>130</v>
      </c>
      <c r="K2011" t="s">
        <v>131</v>
      </c>
      <c r="L2011" t="s">
        <v>5886</v>
      </c>
      <c r="M2011" t="s">
        <v>5887</v>
      </c>
      <c r="N2011">
        <v>5.1897222220000003</v>
      </c>
      <c r="O2011">
        <v>0</v>
      </c>
      <c r="P2011">
        <v>0</v>
      </c>
      <c r="Q2011">
        <v>4</v>
      </c>
      <c r="R2011">
        <v>596</v>
      </c>
      <c r="S2011">
        <v>0</v>
      </c>
      <c r="T2011">
        <v>0</v>
      </c>
      <c r="U2011">
        <v>0</v>
      </c>
      <c r="V2011">
        <v>0</v>
      </c>
      <c r="W2011">
        <v>20.758889</v>
      </c>
      <c r="X2011">
        <v>3093.0744439999999</v>
      </c>
      <c r="Y2011">
        <v>0</v>
      </c>
      <c r="Z2011">
        <v>0</v>
      </c>
    </row>
    <row r="2012" spans="1:26" x14ac:dyDescent="0.3">
      <c r="A2012">
        <v>2669050</v>
      </c>
      <c r="B2012">
        <v>1</v>
      </c>
      <c r="C2012" t="s">
        <v>77</v>
      </c>
      <c r="D2012" t="s">
        <v>124</v>
      </c>
      <c r="E2012" t="s">
        <v>325</v>
      </c>
      <c r="F2012" t="s">
        <v>995</v>
      </c>
      <c r="G2012" t="s">
        <v>140</v>
      </c>
      <c r="H2012" t="s">
        <v>47</v>
      </c>
      <c r="I2012" t="s">
        <v>129</v>
      </c>
      <c r="J2012" t="s">
        <v>130</v>
      </c>
      <c r="K2012" t="s">
        <v>141</v>
      </c>
      <c r="L2012" t="s">
        <v>5888</v>
      </c>
      <c r="M2012" t="s">
        <v>5889</v>
      </c>
      <c r="N2012">
        <v>0.86944444399999998</v>
      </c>
      <c r="O2012">
        <v>847</v>
      </c>
      <c r="P2012">
        <v>22941</v>
      </c>
      <c r="Q2012">
        <v>0</v>
      </c>
      <c r="R2012">
        <v>0</v>
      </c>
      <c r="S2012">
        <v>10</v>
      </c>
      <c r="T2012">
        <v>897</v>
      </c>
      <c r="U2012">
        <v>736.419444</v>
      </c>
      <c r="V2012">
        <v>19945.92499</v>
      </c>
      <c r="W2012">
        <v>0</v>
      </c>
      <c r="X2012">
        <v>0</v>
      </c>
      <c r="Y2012">
        <v>8.6944440000000007</v>
      </c>
      <c r="Z2012">
        <v>779.89166599999999</v>
      </c>
    </row>
    <row r="2013" spans="1:26" x14ac:dyDescent="0.3">
      <c r="A2013">
        <v>2669051</v>
      </c>
      <c r="B2013">
        <v>1</v>
      </c>
      <c r="C2013" t="s">
        <v>77</v>
      </c>
      <c r="D2013" t="s">
        <v>124</v>
      </c>
      <c r="E2013" t="s">
        <v>325</v>
      </c>
      <c r="F2013" t="s">
        <v>980</v>
      </c>
      <c r="G2013" t="s">
        <v>140</v>
      </c>
      <c r="H2013" t="s">
        <v>47</v>
      </c>
      <c r="I2013" t="s">
        <v>129</v>
      </c>
      <c r="J2013" t="s">
        <v>130</v>
      </c>
      <c r="K2013" t="s">
        <v>141</v>
      </c>
      <c r="L2013" t="s">
        <v>5890</v>
      </c>
      <c r="M2013" t="s">
        <v>5891</v>
      </c>
      <c r="N2013">
        <v>0.80305555500000003</v>
      </c>
      <c r="O2013">
        <v>22</v>
      </c>
      <c r="P2013">
        <v>5948</v>
      </c>
      <c r="Q2013">
        <v>0</v>
      </c>
      <c r="R2013">
        <v>0</v>
      </c>
      <c r="S2013">
        <v>0</v>
      </c>
      <c r="T2013">
        <v>0</v>
      </c>
      <c r="U2013">
        <v>17.667221999999999</v>
      </c>
      <c r="V2013">
        <v>4776.5744409999998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2669053</v>
      </c>
      <c r="B2014">
        <v>1</v>
      </c>
      <c r="C2014" t="s">
        <v>77</v>
      </c>
      <c r="D2014" t="s">
        <v>117</v>
      </c>
      <c r="E2014" t="s">
        <v>152</v>
      </c>
      <c r="F2014" t="s">
        <v>1039</v>
      </c>
      <c r="G2014" t="s">
        <v>169</v>
      </c>
      <c r="H2014" t="s">
        <v>47</v>
      </c>
      <c r="I2014" t="s">
        <v>129</v>
      </c>
      <c r="J2014" t="s">
        <v>130</v>
      </c>
      <c r="K2014" t="s">
        <v>131</v>
      </c>
      <c r="L2014" t="s">
        <v>5892</v>
      </c>
      <c r="M2014" t="s">
        <v>5893</v>
      </c>
      <c r="N2014">
        <v>3.7011111109999999</v>
      </c>
      <c r="O2014">
        <v>0</v>
      </c>
      <c r="P2014">
        <v>0</v>
      </c>
      <c r="Q2014">
        <v>4</v>
      </c>
      <c r="R2014">
        <v>387</v>
      </c>
      <c r="S2014">
        <v>17</v>
      </c>
      <c r="T2014">
        <v>1369</v>
      </c>
      <c r="U2014">
        <v>0</v>
      </c>
      <c r="V2014">
        <v>0</v>
      </c>
      <c r="W2014">
        <v>14.804444</v>
      </c>
      <c r="X2014">
        <v>1432.33</v>
      </c>
      <c r="Y2014">
        <v>62.918889</v>
      </c>
      <c r="Z2014">
        <v>5066.8211110000002</v>
      </c>
    </row>
    <row r="2015" spans="1:26" x14ac:dyDescent="0.3">
      <c r="A2015">
        <v>2669055</v>
      </c>
      <c r="B2015">
        <v>1</v>
      </c>
      <c r="C2015" t="s">
        <v>77</v>
      </c>
      <c r="D2015" t="s">
        <v>115</v>
      </c>
      <c r="E2015" t="s">
        <v>144</v>
      </c>
      <c r="F2015" t="s">
        <v>5894</v>
      </c>
      <c r="G2015" t="s">
        <v>136</v>
      </c>
      <c r="H2015" t="s">
        <v>46</v>
      </c>
      <c r="I2015" t="s">
        <v>129</v>
      </c>
      <c r="J2015" t="s">
        <v>130</v>
      </c>
      <c r="K2015" t="s">
        <v>131</v>
      </c>
      <c r="L2015" t="s">
        <v>5895</v>
      </c>
      <c r="M2015" t="s">
        <v>5896</v>
      </c>
      <c r="N2015">
        <v>0.98555555500000003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15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14.783333000000001</v>
      </c>
    </row>
    <row r="2016" spans="1:26" x14ac:dyDescent="0.3">
      <c r="A2016">
        <v>2669057</v>
      </c>
      <c r="B2016">
        <v>1</v>
      </c>
      <c r="C2016" t="s">
        <v>76</v>
      </c>
      <c r="D2016" t="s">
        <v>104</v>
      </c>
      <c r="E2016" t="s">
        <v>156</v>
      </c>
      <c r="F2016" t="s">
        <v>5897</v>
      </c>
      <c r="G2016" t="s">
        <v>169</v>
      </c>
      <c r="H2016" t="s">
        <v>47</v>
      </c>
      <c r="I2016" t="s">
        <v>129</v>
      </c>
      <c r="J2016" t="s">
        <v>130</v>
      </c>
      <c r="K2016" t="s">
        <v>131</v>
      </c>
      <c r="L2016" t="s">
        <v>5898</v>
      </c>
      <c r="M2016" t="s">
        <v>5899</v>
      </c>
      <c r="N2016">
        <v>0.80638888799999997</v>
      </c>
      <c r="O2016">
        <v>0</v>
      </c>
      <c r="P2016">
        <v>0</v>
      </c>
      <c r="Q2016">
        <v>0</v>
      </c>
      <c r="R2016">
        <v>0</v>
      </c>
      <c r="S2016">
        <v>4</v>
      </c>
      <c r="T2016">
        <v>548</v>
      </c>
      <c r="U2016">
        <v>0</v>
      </c>
      <c r="V2016">
        <v>0</v>
      </c>
      <c r="W2016">
        <v>0</v>
      </c>
      <c r="X2016">
        <v>0</v>
      </c>
      <c r="Y2016">
        <v>3.2255560000000001</v>
      </c>
      <c r="Z2016">
        <v>441.90111100000001</v>
      </c>
    </row>
    <row r="2017" spans="1:26" x14ac:dyDescent="0.3">
      <c r="A2017">
        <v>2669058</v>
      </c>
      <c r="B2017">
        <v>1</v>
      </c>
      <c r="C2017" t="s">
        <v>76</v>
      </c>
      <c r="D2017" t="s">
        <v>80</v>
      </c>
      <c r="E2017" t="s">
        <v>134</v>
      </c>
      <c r="F2017" t="s">
        <v>5900</v>
      </c>
      <c r="G2017" t="s">
        <v>306</v>
      </c>
      <c r="H2017" t="s">
        <v>46</v>
      </c>
      <c r="I2017" t="s">
        <v>129</v>
      </c>
      <c r="J2017" t="s">
        <v>15</v>
      </c>
      <c r="K2017" t="s">
        <v>131</v>
      </c>
      <c r="L2017" t="s">
        <v>5901</v>
      </c>
      <c r="M2017" t="s">
        <v>5902</v>
      </c>
      <c r="N2017">
        <v>10.672499999999999</v>
      </c>
      <c r="O2017">
        <v>0</v>
      </c>
      <c r="P2017">
        <v>1016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10843.26</v>
      </c>
      <c r="W2017">
        <v>0</v>
      </c>
      <c r="X2017">
        <v>0</v>
      </c>
      <c r="Y2017">
        <v>0</v>
      </c>
      <c r="Z2017">
        <v>0</v>
      </c>
    </row>
    <row r="2018" spans="1:26" x14ac:dyDescent="0.3">
      <c r="A2018">
        <v>2669065</v>
      </c>
      <c r="B2018">
        <v>1</v>
      </c>
      <c r="C2018" t="s">
        <v>76</v>
      </c>
      <c r="D2018" t="s">
        <v>100</v>
      </c>
      <c r="E2018" t="s">
        <v>156</v>
      </c>
      <c r="F2018" t="s">
        <v>5903</v>
      </c>
      <c r="G2018" t="s">
        <v>169</v>
      </c>
      <c r="H2018" t="s">
        <v>47</v>
      </c>
      <c r="I2018" t="s">
        <v>129</v>
      </c>
      <c r="J2018" t="s">
        <v>130</v>
      </c>
      <c r="K2018" t="s">
        <v>131</v>
      </c>
      <c r="L2018" t="s">
        <v>5904</v>
      </c>
      <c r="M2018" t="s">
        <v>5905</v>
      </c>
      <c r="N2018">
        <v>1.2966666659999999</v>
      </c>
      <c r="O2018">
        <v>86</v>
      </c>
      <c r="P2018">
        <v>97</v>
      </c>
      <c r="Q2018">
        <v>0</v>
      </c>
      <c r="R2018">
        <v>0</v>
      </c>
      <c r="S2018">
        <v>0</v>
      </c>
      <c r="T2018">
        <v>0</v>
      </c>
      <c r="U2018">
        <v>111.513333</v>
      </c>
      <c r="V2018">
        <v>125.776667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2669067</v>
      </c>
      <c r="B2019">
        <v>1</v>
      </c>
      <c r="C2019" t="s">
        <v>76</v>
      </c>
      <c r="D2019" t="s">
        <v>94</v>
      </c>
      <c r="E2019" t="s">
        <v>210</v>
      </c>
      <c r="F2019" t="s">
        <v>5906</v>
      </c>
      <c r="G2019" t="s">
        <v>290</v>
      </c>
      <c r="H2019" t="s">
        <v>46</v>
      </c>
      <c r="I2019" t="s">
        <v>129</v>
      </c>
      <c r="J2019" t="s">
        <v>130</v>
      </c>
      <c r="K2019" t="s">
        <v>131</v>
      </c>
      <c r="L2019" t="s">
        <v>5907</v>
      </c>
      <c r="M2019" t="s">
        <v>5908</v>
      </c>
      <c r="N2019">
        <v>2.486111111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2.4861110000000002</v>
      </c>
      <c r="Y2019">
        <v>0</v>
      </c>
      <c r="Z2019">
        <v>0</v>
      </c>
    </row>
    <row r="2020" spans="1:26" x14ac:dyDescent="0.3">
      <c r="A2020">
        <v>2669066</v>
      </c>
      <c r="B2020">
        <v>1</v>
      </c>
      <c r="C2020" t="s">
        <v>76</v>
      </c>
      <c r="D2020" t="s">
        <v>80</v>
      </c>
      <c r="E2020" t="s">
        <v>152</v>
      </c>
      <c r="F2020" t="s">
        <v>5909</v>
      </c>
      <c r="G2020" t="s">
        <v>567</v>
      </c>
      <c r="H2020" t="s">
        <v>47</v>
      </c>
      <c r="I2020" t="s">
        <v>129</v>
      </c>
      <c r="J2020" t="s">
        <v>130</v>
      </c>
      <c r="K2020" t="s">
        <v>131</v>
      </c>
      <c r="L2020" t="s">
        <v>5910</v>
      </c>
      <c r="M2020" t="s">
        <v>5911</v>
      </c>
      <c r="N2020">
        <v>0.337777777</v>
      </c>
      <c r="O2020">
        <v>1</v>
      </c>
      <c r="P2020">
        <v>8065</v>
      </c>
      <c r="Q2020">
        <v>0</v>
      </c>
      <c r="R2020">
        <v>0</v>
      </c>
      <c r="S2020">
        <v>0</v>
      </c>
      <c r="T2020">
        <v>0</v>
      </c>
      <c r="U2020">
        <v>0.33777800000000002</v>
      </c>
      <c r="V2020">
        <v>2724.177772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2669069</v>
      </c>
      <c r="B2021">
        <v>1</v>
      </c>
      <c r="C2021" t="s">
        <v>76</v>
      </c>
      <c r="D2021" t="s">
        <v>94</v>
      </c>
      <c r="E2021" t="s">
        <v>210</v>
      </c>
      <c r="F2021" t="s">
        <v>5912</v>
      </c>
      <c r="G2021" t="s">
        <v>290</v>
      </c>
      <c r="H2021" t="s">
        <v>46</v>
      </c>
      <c r="I2021" t="s">
        <v>129</v>
      </c>
      <c r="J2021" t="s">
        <v>130</v>
      </c>
      <c r="K2021" t="s">
        <v>131</v>
      </c>
      <c r="L2021" t="s">
        <v>5913</v>
      </c>
      <c r="M2021" t="s">
        <v>5914</v>
      </c>
      <c r="N2021">
        <v>3.0211111110000002</v>
      </c>
      <c r="O2021">
        <v>0</v>
      </c>
      <c r="P2021">
        <v>2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6.0422219999999998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2669208</v>
      </c>
      <c r="B2022">
        <v>1</v>
      </c>
      <c r="C2022" t="s">
        <v>76</v>
      </c>
      <c r="D2022" t="s">
        <v>78</v>
      </c>
      <c r="E2022" t="s">
        <v>134</v>
      </c>
      <c r="F2022" t="s">
        <v>5915</v>
      </c>
      <c r="G2022" t="s">
        <v>140</v>
      </c>
      <c r="H2022" t="s">
        <v>46</v>
      </c>
      <c r="I2022" t="s">
        <v>129</v>
      </c>
      <c r="J2022" t="s">
        <v>130</v>
      </c>
      <c r="K2022" t="s">
        <v>141</v>
      </c>
      <c r="L2022" t="s">
        <v>5916</v>
      </c>
      <c r="M2022" t="s">
        <v>5917</v>
      </c>
      <c r="N2022">
        <v>2.3833333329999999</v>
      </c>
      <c r="O2022">
        <v>0</v>
      </c>
      <c r="P2022">
        <v>402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958.1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2669351</v>
      </c>
      <c r="B2023">
        <v>1</v>
      </c>
      <c r="C2023" t="s">
        <v>76</v>
      </c>
      <c r="D2023" t="s">
        <v>78</v>
      </c>
      <c r="E2023" t="s">
        <v>134</v>
      </c>
      <c r="F2023" t="s">
        <v>5918</v>
      </c>
      <c r="G2023" t="s">
        <v>140</v>
      </c>
      <c r="H2023" t="s">
        <v>46</v>
      </c>
      <c r="I2023" t="s">
        <v>129</v>
      </c>
      <c r="J2023" t="s">
        <v>130</v>
      </c>
      <c r="K2023" t="s">
        <v>141</v>
      </c>
      <c r="L2023" t="s">
        <v>5916</v>
      </c>
      <c r="M2023" t="s">
        <v>5919</v>
      </c>
      <c r="N2023">
        <v>4.6124999999999998</v>
      </c>
      <c r="O2023">
        <v>0</v>
      </c>
      <c r="P2023">
        <v>349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1609.7625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2669072</v>
      </c>
      <c r="B2024">
        <v>1</v>
      </c>
      <c r="C2024" t="s">
        <v>76</v>
      </c>
      <c r="D2024" t="s">
        <v>99</v>
      </c>
      <c r="E2024" t="s">
        <v>325</v>
      </c>
      <c r="F2024" t="s">
        <v>1028</v>
      </c>
      <c r="G2024" t="s">
        <v>169</v>
      </c>
      <c r="H2024" t="s">
        <v>47</v>
      </c>
      <c r="I2024" t="s">
        <v>129</v>
      </c>
      <c r="J2024" t="s">
        <v>130</v>
      </c>
      <c r="K2024" t="s">
        <v>131</v>
      </c>
      <c r="L2024" t="s">
        <v>5920</v>
      </c>
      <c r="M2024" t="s">
        <v>5921</v>
      </c>
      <c r="N2024">
        <v>0.57583333299999995</v>
      </c>
      <c r="O2024">
        <v>113</v>
      </c>
      <c r="P2024">
        <v>2496</v>
      </c>
      <c r="Q2024">
        <v>0</v>
      </c>
      <c r="R2024">
        <v>0</v>
      </c>
      <c r="S2024">
        <v>0</v>
      </c>
      <c r="T2024">
        <v>0</v>
      </c>
      <c r="U2024">
        <v>65.069166999999993</v>
      </c>
      <c r="V2024">
        <v>1437.2799990000001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2669073</v>
      </c>
      <c r="B2025">
        <v>1</v>
      </c>
      <c r="C2025" t="s">
        <v>76</v>
      </c>
      <c r="D2025" t="s">
        <v>103</v>
      </c>
      <c r="E2025" t="s">
        <v>210</v>
      </c>
      <c r="F2025" t="s">
        <v>5922</v>
      </c>
      <c r="G2025" t="s">
        <v>212</v>
      </c>
      <c r="H2025" t="s">
        <v>46</v>
      </c>
      <c r="I2025" t="s">
        <v>129</v>
      </c>
      <c r="J2025" t="s">
        <v>130</v>
      </c>
      <c r="K2025" t="s">
        <v>131</v>
      </c>
      <c r="L2025" t="s">
        <v>5923</v>
      </c>
      <c r="M2025" t="s">
        <v>5924</v>
      </c>
      <c r="N2025">
        <v>3.781666666</v>
      </c>
      <c r="O2025">
        <v>0</v>
      </c>
      <c r="P2025">
        <v>0</v>
      </c>
      <c r="Q2025">
        <v>0</v>
      </c>
      <c r="R2025">
        <v>11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41.598332999999997</v>
      </c>
      <c r="Y2025">
        <v>0</v>
      </c>
      <c r="Z2025">
        <v>0</v>
      </c>
    </row>
    <row r="2026" spans="1:26" x14ac:dyDescent="0.3">
      <c r="A2026">
        <v>2669113</v>
      </c>
      <c r="B2026">
        <v>1</v>
      </c>
      <c r="C2026" t="s">
        <v>76</v>
      </c>
      <c r="D2026" t="s">
        <v>100</v>
      </c>
      <c r="E2026" t="s">
        <v>144</v>
      </c>
      <c r="F2026" t="s">
        <v>5925</v>
      </c>
      <c r="G2026" t="s">
        <v>136</v>
      </c>
      <c r="H2026" t="s">
        <v>46</v>
      </c>
      <c r="I2026" t="s">
        <v>129</v>
      </c>
      <c r="J2026" t="s">
        <v>130</v>
      </c>
      <c r="K2026" t="s">
        <v>131</v>
      </c>
      <c r="L2026" t="s">
        <v>5926</v>
      </c>
      <c r="M2026" t="s">
        <v>5927</v>
      </c>
      <c r="N2026">
        <v>6.5469444440000002</v>
      </c>
      <c r="O2026">
        <v>0</v>
      </c>
      <c r="P2026">
        <v>13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85.110277999999994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2669083</v>
      </c>
      <c r="B2027">
        <v>1</v>
      </c>
      <c r="C2027" t="s">
        <v>77</v>
      </c>
      <c r="D2027" t="s">
        <v>124</v>
      </c>
      <c r="E2027" t="s">
        <v>126</v>
      </c>
      <c r="F2027" t="s">
        <v>5928</v>
      </c>
      <c r="G2027" t="s">
        <v>506</v>
      </c>
      <c r="H2027" t="s">
        <v>47</v>
      </c>
      <c r="I2027" t="s">
        <v>129</v>
      </c>
      <c r="J2027" t="s">
        <v>130</v>
      </c>
      <c r="K2027" t="s">
        <v>131</v>
      </c>
      <c r="L2027" t="s">
        <v>5929</v>
      </c>
      <c r="M2027" t="s">
        <v>5930</v>
      </c>
      <c r="N2027">
        <v>2.2141666660000001</v>
      </c>
      <c r="O2027">
        <v>0</v>
      </c>
      <c r="P2027">
        <v>1232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2727.853333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2669082</v>
      </c>
      <c r="B2028">
        <v>1</v>
      </c>
      <c r="C2028" t="s">
        <v>76</v>
      </c>
      <c r="D2028" t="s">
        <v>97</v>
      </c>
      <c r="E2028" t="s">
        <v>144</v>
      </c>
      <c r="F2028" t="s">
        <v>5931</v>
      </c>
      <c r="G2028" t="s">
        <v>146</v>
      </c>
      <c r="H2028" t="s">
        <v>46</v>
      </c>
      <c r="I2028" t="s">
        <v>129</v>
      </c>
      <c r="J2028" t="s">
        <v>130</v>
      </c>
      <c r="K2028" t="s">
        <v>131</v>
      </c>
      <c r="L2028" t="s">
        <v>5932</v>
      </c>
      <c r="M2028" t="s">
        <v>5933</v>
      </c>
      <c r="N2028">
        <v>1.5024999999999999</v>
      </c>
      <c r="O2028">
        <v>0</v>
      </c>
      <c r="P2028">
        <v>111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166.7775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2669086</v>
      </c>
      <c r="B2029">
        <v>1</v>
      </c>
      <c r="C2029" t="s">
        <v>76</v>
      </c>
      <c r="D2029" t="s">
        <v>95</v>
      </c>
      <c r="E2029" t="s">
        <v>134</v>
      </c>
      <c r="F2029" t="s">
        <v>5934</v>
      </c>
      <c r="G2029" t="s">
        <v>260</v>
      </c>
      <c r="H2029" t="s">
        <v>46</v>
      </c>
      <c r="I2029" t="s">
        <v>129</v>
      </c>
      <c r="J2029" t="s">
        <v>130</v>
      </c>
      <c r="K2029" t="s">
        <v>141</v>
      </c>
      <c r="L2029" t="s">
        <v>5935</v>
      </c>
      <c r="M2029" t="s">
        <v>5936</v>
      </c>
      <c r="N2029">
        <v>8.0372222220000005</v>
      </c>
      <c r="O2029">
        <v>0</v>
      </c>
      <c r="P2029">
        <v>43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345.60055599999998</v>
      </c>
      <c r="W2029">
        <v>0</v>
      </c>
      <c r="X2029">
        <v>0</v>
      </c>
      <c r="Y2029">
        <v>0</v>
      </c>
      <c r="Z2029">
        <v>0</v>
      </c>
    </row>
    <row r="2030" spans="1:26" x14ac:dyDescent="0.3">
      <c r="A2030">
        <v>2669087</v>
      </c>
      <c r="B2030">
        <v>1</v>
      </c>
      <c r="C2030" t="s">
        <v>77</v>
      </c>
      <c r="D2030" t="s">
        <v>117</v>
      </c>
      <c r="E2030" t="s">
        <v>134</v>
      </c>
      <c r="F2030" t="s">
        <v>5937</v>
      </c>
      <c r="G2030" t="s">
        <v>240</v>
      </c>
      <c r="H2030" t="s">
        <v>46</v>
      </c>
      <c r="I2030" t="s">
        <v>129</v>
      </c>
      <c r="J2030" t="s">
        <v>130</v>
      </c>
      <c r="K2030" t="s">
        <v>131</v>
      </c>
      <c r="L2030" t="s">
        <v>5938</v>
      </c>
      <c r="M2030" t="s">
        <v>5939</v>
      </c>
      <c r="N2030">
        <v>4.8116666659999998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40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192.466667</v>
      </c>
    </row>
    <row r="2031" spans="1:26" x14ac:dyDescent="0.3">
      <c r="A2031">
        <v>2669091</v>
      </c>
      <c r="B2031">
        <v>1</v>
      </c>
      <c r="C2031" t="s">
        <v>76</v>
      </c>
      <c r="D2031" t="s">
        <v>79</v>
      </c>
      <c r="E2031" t="s">
        <v>210</v>
      </c>
      <c r="F2031" t="s">
        <v>5940</v>
      </c>
      <c r="G2031" t="s">
        <v>627</v>
      </c>
      <c r="H2031" t="s">
        <v>46</v>
      </c>
      <c r="I2031" t="s">
        <v>129</v>
      </c>
      <c r="J2031" t="s">
        <v>130</v>
      </c>
      <c r="K2031" t="s">
        <v>131</v>
      </c>
      <c r="L2031" t="s">
        <v>5941</v>
      </c>
      <c r="M2031" t="s">
        <v>5942</v>
      </c>
      <c r="N2031">
        <v>1.135277777</v>
      </c>
      <c r="O2031">
        <v>0</v>
      </c>
      <c r="P2031">
        <v>6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6.8116669999999999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2669095</v>
      </c>
      <c r="B2032">
        <v>1</v>
      </c>
      <c r="C2032" t="s">
        <v>76</v>
      </c>
      <c r="D2032" t="s">
        <v>78</v>
      </c>
      <c r="E2032" t="s">
        <v>144</v>
      </c>
      <c r="F2032" t="s">
        <v>5943</v>
      </c>
      <c r="G2032" t="s">
        <v>406</v>
      </c>
      <c r="H2032" t="s">
        <v>46</v>
      </c>
      <c r="I2032" t="s">
        <v>129</v>
      </c>
      <c r="J2032" t="s">
        <v>130</v>
      </c>
      <c r="K2032" t="s">
        <v>131</v>
      </c>
      <c r="L2032" t="s">
        <v>5944</v>
      </c>
      <c r="M2032" t="s">
        <v>5945</v>
      </c>
      <c r="N2032">
        <v>1.619722222</v>
      </c>
      <c r="O2032">
        <v>0</v>
      </c>
      <c r="P2032">
        <v>143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231.62027800000001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2669096</v>
      </c>
      <c r="B2033">
        <v>1</v>
      </c>
      <c r="C2033" t="s">
        <v>76</v>
      </c>
      <c r="D2033" t="s">
        <v>78</v>
      </c>
      <c r="E2033" t="s">
        <v>134</v>
      </c>
      <c r="F2033" t="s">
        <v>5946</v>
      </c>
      <c r="G2033" t="s">
        <v>140</v>
      </c>
      <c r="H2033" t="s">
        <v>46</v>
      </c>
      <c r="I2033" t="s">
        <v>129</v>
      </c>
      <c r="J2033" t="s">
        <v>130</v>
      </c>
      <c r="K2033" t="s">
        <v>141</v>
      </c>
      <c r="L2033" t="s">
        <v>5947</v>
      </c>
      <c r="M2033" t="s">
        <v>5948</v>
      </c>
      <c r="N2033">
        <v>0.59194444400000001</v>
      </c>
      <c r="O2033">
        <v>0</v>
      </c>
      <c r="P2033">
        <v>559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330.89694400000002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2669097</v>
      </c>
      <c r="B2034">
        <v>1</v>
      </c>
      <c r="C2034" t="s">
        <v>76</v>
      </c>
      <c r="D2034" t="s">
        <v>99</v>
      </c>
      <c r="E2034" t="s">
        <v>134</v>
      </c>
      <c r="F2034" t="s">
        <v>309</v>
      </c>
      <c r="G2034" t="s">
        <v>140</v>
      </c>
      <c r="H2034" t="s">
        <v>46</v>
      </c>
      <c r="I2034" t="s">
        <v>129</v>
      </c>
      <c r="J2034" t="s">
        <v>130</v>
      </c>
      <c r="K2034" t="s">
        <v>141</v>
      </c>
      <c r="L2034" t="s">
        <v>5949</v>
      </c>
      <c r="M2034" t="s">
        <v>5950</v>
      </c>
      <c r="N2034">
        <v>2.994444444</v>
      </c>
      <c r="O2034">
        <v>0</v>
      </c>
      <c r="P2034">
        <v>145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434.19444399999998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2669098</v>
      </c>
      <c r="B2035">
        <v>1</v>
      </c>
      <c r="C2035" t="s">
        <v>76</v>
      </c>
      <c r="D2035" t="s">
        <v>99</v>
      </c>
      <c r="E2035" t="s">
        <v>144</v>
      </c>
      <c r="F2035" t="s">
        <v>5951</v>
      </c>
      <c r="G2035" t="s">
        <v>406</v>
      </c>
      <c r="H2035" t="s">
        <v>46</v>
      </c>
      <c r="I2035" t="s">
        <v>129</v>
      </c>
      <c r="J2035" t="s">
        <v>130</v>
      </c>
      <c r="K2035" t="s">
        <v>131</v>
      </c>
      <c r="L2035" t="s">
        <v>5952</v>
      </c>
      <c r="M2035" t="s">
        <v>5953</v>
      </c>
      <c r="N2035">
        <v>3.6186111109999999</v>
      </c>
      <c r="O2035">
        <v>0</v>
      </c>
      <c r="P2035">
        <v>38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137.50722200000001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2669101</v>
      </c>
      <c r="B2036">
        <v>1</v>
      </c>
      <c r="C2036" t="s">
        <v>76</v>
      </c>
      <c r="D2036" t="s">
        <v>103</v>
      </c>
      <c r="E2036" t="s">
        <v>152</v>
      </c>
      <c r="F2036" t="s">
        <v>5954</v>
      </c>
      <c r="G2036" t="s">
        <v>140</v>
      </c>
      <c r="H2036" t="s">
        <v>47</v>
      </c>
      <c r="I2036" t="s">
        <v>129</v>
      </c>
      <c r="J2036" t="s">
        <v>130</v>
      </c>
      <c r="K2036" t="s">
        <v>141</v>
      </c>
      <c r="L2036" t="s">
        <v>5955</v>
      </c>
      <c r="M2036" t="s">
        <v>5956</v>
      </c>
      <c r="N2036">
        <v>1.7469444439999999</v>
      </c>
      <c r="O2036">
        <v>0</v>
      </c>
      <c r="P2036">
        <v>0</v>
      </c>
      <c r="Q2036">
        <v>3</v>
      </c>
      <c r="R2036">
        <v>59</v>
      </c>
      <c r="S2036">
        <v>7</v>
      </c>
      <c r="T2036">
        <v>1</v>
      </c>
      <c r="U2036">
        <v>0</v>
      </c>
      <c r="V2036">
        <v>0</v>
      </c>
      <c r="W2036">
        <v>5.2408330000000003</v>
      </c>
      <c r="X2036">
        <v>103.069722</v>
      </c>
      <c r="Y2036">
        <v>12.228611000000001</v>
      </c>
      <c r="Z2036">
        <v>1.7469440000000001</v>
      </c>
    </row>
    <row r="2037" spans="1:26" x14ac:dyDescent="0.3">
      <c r="A2037">
        <v>2669109</v>
      </c>
      <c r="B2037">
        <v>1</v>
      </c>
      <c r="C2037" t="s">
        <v>77</v>
      </c>
      <c r="D2037" t="s">
        <v>123</v>
      </c>
      <c r="E2037" t="s">
        <v>134</v>
      </c>
      <c r="F2037" t="s">
        <v>5957</v>
      </c>
      <c r="G2037" t="s">
        <v>240</v>
      </c>
      <c r="H2037" t="s">
        <v>46</v>
      </c>
      <c r="I2037" t="s">
        <v>129</v>
      </c>
      <c r="J2037" t="s">
        <v>130</v>
      </c>
      <c r="K2037" t="s">
        <v>131</v>
      </c>
      <c r="L2037" t="s">
        <v>5958</v>
      </c>
      <c r="M2037" t="s">
        <v>5959</v>
      </c>
      <c r="N2037">
        <v>0.88611111099999995</v>
      </c>
      <c r="O2037">
        <v>0</v>
      </c>
      <c r="P2037">
        <v>68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60.255555999999999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2669102</v>
      </c>
      <c r="B2038">
        <v>1</v>
      </c>
      <c r="C2038" t="s">
        <v>76</v>
      </c>
      <c r="D2038" t="s">
        <v>101</v>
      </c>
      <c r="E2038" t="s">
        <v>144</v>
      </c>
      <c r="F2038" t="s">
        <v>5960</v>
      </c>
      <c r="G2038" t="s">
        <v>260</v>
      </c>
      <c r="H2038" t="s">
        <v>46</v>
      </c>
      <c r="I2038" t="s">
        <v>129</v>
      </c>
      <c r="J2038" t="s">
        <v>130</v>
      </c>
      <c r="K2038" t="s">
        <v>141</v>
      </c>
      <c r="L2038" t="s">
        <v>5961</v>
      </c>
      <c r="M2038" t="s">
        <v>5962</v>
      </c>
      <c r="N2038">
        <v>6.7747222220000003</v>
      </c>
      <c r="O2038">
        <v>0</v>
      </c>
      <c r="P2038">
        <v>84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569.07666700000004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2669106</v>
      </c>
      <c r="B2039">
        <v>1</v>
      </c>
      <c r="C2039" t="s">
        <v>76</v>
      </c>
      <c r="D2039" t="s">
        <v>106</v>
      </c>
      <c r="E2039" t="s">
        <v>126</v>
      </c>
      <c r="F2039" t="s">
        <v>5963</v>
      </c>
      <c r="G2039" t="s">
        <v>260</v>
      </c>
      <c r="H2039" t="s">
        <v>47</v>
      </c>
      <c r="I2039" t="s">
        <v>129</v>
      </c>
      <c r="J2039" t="s">
        <v>130</v>
      </c>
      <c r="K2039" t="s">
        <v>141</v>
      </c>
      <c r="L2039" t="s">
        <v>5964</v>
      </c>
      <c r="M2039" t="s">
        <v>5965</v>
      </c>
      <c r="N2039">
        <v>0.62527777699999998</v>
      </c>
      <c r="O2039">
        <v>0</v>
      </c>
      <c r="P2039">
        <v>137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85.663055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2669110</v>
      </c>
      <c r="B2040">
        <v>1</v>
      </c>
      <c r="C2040" t="s">
        <v>76</v>
      </c>
      <c r="D2040" t="s">
        <v>106</v>
      </c>
      <c r="E2040" t="s">
        <v>126</v>
      </c>
      <c r="F2040" t="s">
        <v>5966</v>
      </c>
      <c r="G2040" t="s">
        <v>260</v>
      </c>
      <c r="H2040" t="s">
        <v>47</v>
      </c>
      <c r="I2040" t="s">
        <v>129</v>
      </c>
      <c r="J2040" t="s">
        <v>130</v>
      </c>
      <c r="K2040" t="s">
        <v>141</v>
      </c>
      <c r="L2040" t="s">
        <v>5967</v>
      </c>
      <c r="M2040" t="s">
        <v>5968</v>
      </c>
      <c r="N2040">
        <v>8.8327777770000004</v>
      </c>
      <c r="O2040">
        <v>1</v>
      </c>
      <c r="P2040">
        <v>108</v>
      </c>
      <c r="Q2040">
        <v>0</v>
      </c>
      <c r="R2040">
        <v>0</v>
      </c>
      <c r="S2040">
        <v>0</v>
      </c>
      <c r="T2040">
        <v>0</v>
      </c>
      <c r="U2040">
        <v>8.8327779999999994</v>
      </c>
      <c r="V2040">
        <v>953.94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2669112</v>
      </c>
      <c r="B2041">
        <v>1</v>
      </c>
      <c r="C2041" t="s">
        <v>77</v>
      </c>
      <c r="D2041" t="s">
        <v>108</v>
      </c>
      <c r="E2041" t="s">
        <v>152</v>
      </c>
      <c r="F2041" t="s">
        <v>5969</v>
      </c>
      <c r="G2041" t="s">
        <v>567</v>
      </c>
      <c r="H2041" t="s">
        <v>47</v>
      </c>
      <c r="I2041" t="s">
        <v>129</v>
      </c>
      <c r="J2041" t="s">
        <v>130</v>
      </c>
      <c r="K2041" t="s">
        <v>141</v>
      </c>
      <c r="L2041" t="s">
        <v>5970</v>
      </c>
      <c r="M2041" t="s">
        <v>5971</v>
      </c>
      <c r="N2041">
        <v>5.3611111000000003E-2</v>
      </c>
      <c r="O2041">
        <v>0</v>
      </c>
      <c r="P2041">
        <v>0</v>
      </c>
      <c r="Q2041">
        <v>76</v>
      </c>
      <c r="R2041">
        <v>11694</v>
      </c>
      <c r="S2041">
        <v>97</v>
      </c>
      <c r="T2041">
        <v>11848</v>
      </c>
      <c r="U2041">
        <v>0</v>
      </c>
      <c r="V2041">
        <v>0</v>
      </c>
      <c r="W2041">
        <v>4.0744439999999997</v>
      </c>
      <c r="X2041">
        <v>626.92833199999995</v>
      </c>
      <c r="Y2041">
        <v>5.200278</v>
      </c>
      <c r="Z2041">
        <v>635.18444299999999</v>
      </c>
    </row>
    <row r="2042" spans="1:26" x14ac:dyDescent="0.3">
      <c r="A2042">
        <v>2669114</v>
      </c>
      <c r="B2042">
        <v>1</v>
      </c>
      <c r="C2042" t="s">
        <v>76</v>
      </c>
      <c r="D2042" t="s">
        <v>90</v>
      </c>
      <c r="E2042" t="s">
        <v>134</v>
      </c>
      <c r="F2042" t="s">
        <v>312</v>
      </c>
      <c r="G2042" t="s">
        <v>140</v>
      </c>
      <c r="H2042" t="s">
        <v>46</v>
      </c>
      <c r="I2042" t="s">
        <v>129</v>
      </c>
      <c r="J2042" t="s">
        <v>130</v>
      </c>
      <c r="K2042" t="s">
        <v>141</v>
      </c>
      <c r="L2042" t="s">
        <v>5972</v>
      </c>
      <c r="M2042" t="s">
        <v>5973</v>
      </c>
      <c r="N2042">
        <v>7.9233333330000004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335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2654.3166670000001</v>
      </c>
    </row>
    <row r="2043" spans="1:26" x14ac:dyDescent="0.3">
      <c r="A2043">
        <v>2669115</v>
      </c>
      <c r="B2043">
        <v>1</v>
      </c>
      <c r="C2043" t="s">
        <v>77</v>
      </c>
      <c r="D2043" t="s">
        <v>116</v>
      </c>
      <c r="E2043" t="s">
        <v>134</v>
      </c>
      <c r="F2043" t="s">
        <v>332</v>
      </c>
      <c r="G2043" t="s">
        <v>260</v>
      </c>
      <c r="H2043" t="s">
        <v>46</v>
      </c>
      <c r="I2043" t="s">
        <v>129</v>
      </c>
      <c r="J2043" t="s">
        <v>130</v>
      </c>
      <c r="K2043" t="s">
        <v>141</v>
      </c>
      <c r="L2043" t="s">
        <v>5974</v>
      </c>
      <c r="M2043" t="s">
        <v>5975</v>
      </c>
      <c r="N2043">
        <v>7.8061111109999999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221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1725.1505560000001</v>
      </c>
    </row>
    <row r="2044" spans="1:26" x14ac:dyDescent="0.3">
      <c r="A2044">
        <v>2669116</v>
      </c>
      <c r="B2044">
        <v>1</v>
      </c>
      <c r="C2044" t="s">
        <v>76</v>
      </c>
      <c r="D2044" t="s">
        <v>90</v>
      </c>
      <c r="E2044" t="s">
        <v>144</v>
      </c>
      <c r="F2044" t="s">
        <v>5976</v>
      </c>
      <c r="G2044" t="s">
        <v>146</v>
      </c>
      <c r="H2044" t="s">
        <v>46</v>
      </c>
      <c r="I2044" t="s">
        <v>129</v>
      </c>
      <c r="J2044" t="s">
        <v>130</v>
      </c>
      <c r="K2044" t="s">
        <v>131</v>
      </c>
      <c r="L2044" t="s">
        <v>5977</v>
      </c>
      <c r="M2044" t="s">
        <v>5978</v>
      </c>
      <c r="N2044">
        <v>0.61</v>
      </c>
      <c r="O2044">
        <v>0</v>
      </c>
      <c r="P2044">
        <v>120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73.2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2669118</v>
      </c>
      <c r="B2045">
        <v>1</v>
      </c>
      <c r="C2045" t="s">
        <v>76</v>
      </c>
      <c r="D2045" t="s">
        <v>102</v>
      </c>
      <c r="E2045" t="s">
        <v>156</v>
      </c>
      <c r="F2045" t="s">
        <v>5392</v>
      </c>
      <c r="G2045" t="s">
        <v>140</v>
      </c>
      <c r="H2045" t="s">
        <v>47</v>
      </c>
      <c r="I2045" t="s">
        <v>129</v>
      </c>
      <c r="J2045" t="s">
        <v>130</v>
      </c>
      <c r="K2045" t="s">
        <v>141</v>
      </c>
      <c r="L2045" t="s">
        <v>5979</v>
      </c>
      <c r="M2045" t="s">
        <v>5980</v>
      </c>
      <c r="N2045">
        <v>1.9694444440000001</v>
      </c>
      <c r="O2045">
        <v>21</v>
      </c>
      <c r="P2045">
        <v>73</v>
      </c>
      <c r="Q2045">
        <v>0</v>
      </c>
      <c r="R2045">
        <v>0</v>
      </c>
      <c r="S2045">
        <v>0</v>
      </c>
      <c r="T2045">
        <v>0</v>
      </c>
      <c r="U2045">
        <v>41.358333000000002</v>
      </c>
      <c r="V2045">
        <v>143.76944399999999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2669119</v>
      </c>
      <c r="B2046">
        <v>1</v>
      </c>
      <c r="C2046" t="s">
        <v>76</v>
      </c>
      <c r="D2046" t="s">
        <v>91</v>
      </c>
      <c r="E2046" t="s">
        <v>134</v>
      </c>
      <c r="F2046" t="s">
        <v>5981</v>
      </c>
      <c r="G2046" t="s">
        <v>140</v>
      </c>
      <c r="H2046" t="s">
        <v>46</v>
      </c>
      <c r="I2046" t="s">
        <v>129</v>
      </c>
      <c r="J2046" t="s">
        <v>130</v>
      </c>
      <c r="K2046" t="s">
        <v>141</v>
      </c>
      <c r="L2046" t="s">
        <v>5982</v>
      </c>
      <c r="M2046" t="s">
        <v>5983</v>
      </c>
      <c r="N2046">
        <v>1.1827777770000001</v>
      </c>
      <c r="O2046">
        <v>0</v>
      </c>
      <c r="P2046">
        <v>0</v>
      </c>
      <c r="Q2046">
        <v>0</v>
      </c>
      <c r="R2046">
        <v>32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37.848889</v>
      </c>
      <c r="Y2046">
        <v>0</v>
      </c>
      <c r="Z2046">
        <v>0</v>
      </c>
    </row>
    <row r="2047" spans="1:26" x14ac:dyDescent="0.3">
      <c r="A2047">
        <v>2669120</v>
      </c>
      <c r="B2047">
        <v>1</v>
      </c>
      <c r="C2047" t="s">
        <v>76</v>
      </c>
      <c r="D2047" t="s">
        <v>106</v>
      </c>
      <c r="E2047" t="s">
        <v>134</v>
      </c>
      <c r="F2047" t="s">
        <v>5984</v>
      </c>
      <c r="G2047" t="s">
        <v>260</v>
      </c>
      <c r="H2047" t="s">
        <v>46</v>
      </c>
      <c r="I2047" t="s">
        <v>129</v>
      </c>
      <c r="J2047" t="s">
        <v>130</v>
      </c>
      <c r="K2047" t="s">
        <v>141</v>
      </c>
      <c r="L2047" t="s">
        <v>5985</v>
      </c>
      <c r="M2047" t="s">
        <v>5986</v>
      </c>
      <c r="N2047">
        <v>1.2777777770000001</v>
      </c>
      <c r="O2047">
        <v>0</v>
      </c>
      <c r="P2047">
        <v>19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24.277778000000001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2669121</v>
      </c>
      <c r="B2048">
        <v>1</v>
      </c>
      <c r="C2048" t="s">
        <v>76</v>
      </c>
      <c r="D2048" t="s">
        <v>86</v>
      </c>
      <c r="E2048" t="s">
        <v>152</v>
      </c>
      <c r="F2048" t="s">
        <v>5987</v>
      </c>
      <c r="G2048" t="s">
        <v>140</v>
      </c>
      <c r="H2048" t="s">
        <v>47</v>
      </c>
      <c r="I2048" t="s">
        <v>129</v>
      </c>
      <c r="J2048" t="s">
        <v>130</v>
      </c>
      <c r="K2048" t="s">
        <v>141</v>
      </c>
      <c r="L2048" t="s">
        <v>5988</v>
      </c>
      <c r="M2048" t="s">
        <v>5989</v>
      </c>
      <c r="N2048">
        <v>2.8741666659999998</v>
      </c>
      <c r="O2048">
        <v>0</v>
      </c>
      <c r="P2048">
        <v>1026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2948.8949990000001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2669123</v>
      </c>
      <c r="B2049">
        <v>1</v>
      </c>
      <c r="C2049" t="s">
        <v>77</v>
      </c>
      <c r="D2049" t="s">
        <v>124</v>
      </c>
      <c r="E2049" t="s">
        <v>156</v>
      </c>
      <c r="F2049" t="s">
        <v>2312</v>
      </c>
      <c r="G2049" t="s">
        <v>169</v>
      </c>
      <c r="H2049" t="s">
        <v>47</v>
      </c>
      <c r="I2049" t="s">
        <v>129</v>
      </c>
      <c r="J2049" t="s">
        <v>130</v>
      </c>
      <c r="K2049" t="s">
        <v>131</v>
      </c>
      <c r="L2049" t="s">
        <v>5990</v>
      </c>
      <c r="M2049" t="s">
        <v>5991</v>
      </c>
      <c r="N2049">
        <v>0.85555555500000002</v>
      </c>
      <c r="O2049">
        <v>23</v>
      </c>
      <c r="P2049">
        <v>349</v>
      </c>
      <c r="Q2049">
        <v>0</v>
      </c>
      <c r="R2049">
        <v>0</v>
      </c>
      <c r="S2049">
        <v>0</v>
      </c>
      <c r="T2049">
        <v>0</v>
      </c>
      <c r="U2049">
        <v>19.677778</v>
      </c>
      <c r="V2049">
        <v>298.58888899999999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2669124</v>
      </c>
      <c r="B2050">
        <v>1</v>
      </c>
      <c r="C2050" t="s">
        <v>76</v>
      </c>
      <c r="D2050" t="s">
        <v>79</v>
      </c>
      <c r="E2050" t="s">
        <v>134</v>
      </c>
      <c r="F2050" t="s">
        <v>5992</v>
      </c>
      <c r="G2050" t="s">
        <v>260</v>
      </c>
      <c r="H2050" t="s">
        <v>46</v>
      </c>
      <c r="I2050" t="s">
        <v>129</v>
      </c>
      <c r="J2050" t="s">
        <v>130</v>
      </c>
      <c r="K2050" t="s">
        <v>141</v>
      </c>
      <c r="L2050" t="s">
        <v>5993</v>
      </c>
      <c r="M2050" t="s">
        <v>5994</v>
      </c>
      <c r="N2050">
        <v>1.6994444440000001</v>
      </c>
      <c r="O2050">
        <v>0</v>
      </c>
      <c r="P2050">
        <v>363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616.89833299999998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2669133</v>
      </c>
      <c r="B2051">
        <v>1</v>
      </c>
      <c r="C2051" t="s">
        <v>76</v>
      </c>
      <c r="D2051" t="s">
        <v>97</v>
      </c>
      <c r="E2051" t="s">
        <v>134</v>
      </c>
      <c r="F2051" t="s">
        <v>5995</v>
      </c>
      <c r="G2051" t="s">
        <v>240</v>
      </c>
      <c r="H2051" t="s">
        <v>46</v>
      </c>
      <c r="I2051" t="s">
        <v>129</v>
      </c>
      <c r="J2051" t="s">
        <v>130</v>
      </c>
      <c r="K2051" t="s">
        <v>131</v>
      </c>
      <c r="L2051" t="s">
        <v>5996</v>
      </c>
      <c r="M2051" t="s">
        <v>5997</v>
      </c>
      <c r="N2051">
        <v>1.0166666660000001</v>
      </c>
      <c r="O2051">
        <v>0</v>
      </c>
      <c r="P2051">
        <v>54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54.9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2669125</v>
      </c>
      <c r="B2052">
        <v>1</v>
      </c>
      <c r="C2052" t="s">
        <v>76</v>
      </c>
      <c r="D2052" t="s">
        <v>107</v>
      </c>
      <c r="E2052" t="s">
        <v>210</v>
      </c>
      <c r="F2052" t="s">
        <v>5998</v>
      </c>
      <c r="G2052" t="s">
        <v>290</v>
      </c>
      <c r="H2052" t="s">
        <v>46</v>
      </c>
      <c r="I2052" t="s">
        <v>129</v>
      </c>
      <c r="J2052" t="s">
        <v>130</v>
      </c>
      <c r="K2052" t="s">
        <v>131</v>
      </c>
      <c r="L2052" t="s">
        <v>5999</v>
      </c>
      <c r="M2052" t="s">
        <v>6000</v>
      </c>
      <c r="N2052">
        <v>5.9411111109999997</v>
      </c>
      <c r="O2052">
        <v>0</v>
      </c>
      <c r="P2052">
        <v>5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29.705556000000001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2669127</v>
      </c>
      <c r="B2053">
        <v>1</v>
      </c>
      <c r="C2053" t="s">
        <v>76</v>
      </c>
      <c r="D2053" t="s">
        <v>93</v>
      </c>
      <c r="E2053" t="s">
        <v>210</v>
      </c>
      <c r="F2053" t="s">
        <v>6001</v>
      </c>
      <c r="G2053" t="s">
        <v>212</v>
      </c>
      <c r="H2053" t="s">
        <v>46</v>
      </c>
      <c r="I2053" t="s">
        <v>129</v>
      </c>
      <c r="J2053" t="s">
        <v>130</v>
      </c>
      <c r="K2053" t="s">
        <v>131</v>
      </c>
      <c r="L2053" t="s">
        <v>6002</v>
      </c>
      <c r="M2053" t="s">
        <v>6003</v>
      </c>
      <c r="N2053">
        <v>2.8066666659999999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2.806667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2669129</v>
      </c>
      <c r="B2054">
        <v>1</v>
      </c>
      <c r="C2054" t="s">
        <v>76</v>
      </c>
      <c r="D2054" t="s">
        <v>78</v>
      </c>
      <c r="E2054" t="s">
        <v>144</v>
      </c>
      <c r="F2054" t="s">
        <v>6004</v>
      </c>
      <c r="G2054" t="s">
        <v>140</v>
      </c>
      <c r="H2054" t="s">
        <v>46</v>
      </c>
      <c r="I2054" t="s">
        <v>129</v>
      </c>
      <c r="J2054" t="s">
        <v>130</v>
      </c>
      <c r="K2054" t="s">
        <v>141</v>
      </c>
      <c r="L2054" t="s">
        <v>6005</v>
      </c>
      <c r="M2054" t="s">
        <v>6006</v>
      </c>
      <c r="N2054">
        <v>1.299722222</v>
      </c>
      <c r="O2054">
        <v>0</v>
      </c>
      <c r="P2054">
        <v>120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155.966667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2669132</v>
      </c>
      <c r="B2055">
        <v>1</v>
      </c>
      <c r="C2055" t="s">
        <v>76</v>
      </c>
      <c r="D2055" t="s">
        <v>94</v>
      </c>
      <c r="E2055" t="s">
        <v>152</v>
      </c>
      <c r="F2055" t="s">
        <v>5350</v>
      </c>
      <c r="G2055" t="s">
        <v>140</v>
      </c>
      <c r="H2055" t="s">
        <v>47</v>
      </c>
      <c r="I2055" t="s">
        <v>129</v>
      </c>
      <c r="J2055" t="s">
        <v>130</v>
      </c>
      <c r="K2055" t="s">
        <v>141</v>
      </c>
      <c r="L2055" t="s">
        <v>6007</v>
      </c>
      <c r="M2055" t="s">
        <v>6008</v>
      </c>
      <c r="N2055">
        <v>6.6977777769999998</v>
      </c>
      <c r="O2055">
        <v>8</v>
      </c>
      <c r="P2055">
        <v>1671</v>
      </c>
      <c r="Q2055">
        <v>10</v>
      </c>
      <c r="R2055">
        <v>1500</v>
      </c>
      <c r="S2055">
        <v>19</v>
      </c>
      <c r="T2055">
        <v>1714</v>
      </c>
      <c r="U2055">
        <v>53.582222000000002</v>
      </c>
      <c r="V2055">
        <v>11191.986665</v>
      </c>
      <c r="W2055">
        <v>66.977778000000001</v>
      </c>
      <c r="X2055">
        <v>10046.666665999999</v>
      </c>
      <c r="Y2055">
        <v>127.257778</v>
      </c>
      <c r="Z2055">
        <v>11479.991110000001</v>
      </c>
    </row>
    <row r="2056" spans="1:26" x14ac:dyDescent="0.3">
      <c r="A2056">
        <v>2669136</v>
      </c>
      <c r="B2056">
        <v>1</v>
      </c>
      <c r="C2056" t="s">
        <v>76</v>
      </c>
      <c r="D2056" t="s">
        <v>100</v>
      </c>
      <c r="E2056" t="s">
        <v>172</v>
      </c>
      <c r="F2056" t="s">
        <v>6009</v>
      </c>
      <c r="G2056" t="s">
        <v>455</v>
      </c>
      <c r="H2056" t="s">
        <v>46</v>
      </c>
      <c r="I2056" t="s">
        <v>129</v>
      </c>
      <c r="J2056" t="s">
        <v>130</v>
      </c>
      <c r="K2056" t="s">
        <v>131</v>
      </c>
      <c r="L2056" t="s">
        <v>6010</v>
      </c>
      <c r="M2056" t="s">
        <v>6011</v>
      </c>
      <c r="N2056">
        <v>1.8361111109999999</v>
      </c>
      <c r="O2056">
        <v>0</v>
      </c>
      <c r="P2056">
        <v>78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143.216667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2669140</v>
      </c>
      <c r="B2057">
        <v>1</v>
      </c>
      <c r="C2057" t="s">
        <v>76</v>
      </c>
      <c r="D2057" t="s">
        <v>100</v>
      </c>
      <c r="E2057" t="s">
        <v>126</v>
      </c>
      <c r="F2057" t="s">
        <v>6012</v>
      </c>
      <c r="G2057" t="s">
        <v>128</v>
      </c>
      <c r="H2057" t="s">
        <v>47</v>
      </c>
      <c r="I2057" t="s">
        <v>129</v>
      </c>
      <c r="J2057" t="s">
        <v>130</v>
      </c>
      <c r="K2057" t="s">
        <v>131</v>
      </c>
      <c r="L2057" t="s">
        <v>6013</v>
      </c>
      <c r="M2057" t="s">
        <v>6014</v>
      </c>
      <c r="N2057">
        <v>2.9330555550000001</v>
      </c>
      <c r="O2057">
        <v>4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11.732222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2669142</v>
      </c>
      <c r="B2058">
        <v>1</v>
      </c>
      <c r="C2058" t="s">
        <v>77</v>
      </c>
      <c r="D2058" t="s">
        <v>110</v>
      </c>
      <c r="E2058" t="s">
        <v>210</v>
      </c>
      <c r="F2058" t="s">
        <v>6015</v>
      </c>
      <c r="G2058" t="s">
        <v>627</v>
      </c>
      <c r="H2058" t="s">
        <v>46</v>
      </c>
      <c r="I2058" t="s">
        <v>129</v>
      </c>
      <c r="J2058" t="s">
        <v>130</v>
      </c>
      <c r="K2058" t="s">
        <v>131</v>
      </c>
      <c r="L2058" t="s">
        <v>6016</v>
      </c>
      <c r="M2058" t="s">
        <v>6017</v>
      </c>
      <c r="N2058">
        <v>0.36416666600000003</v>
      </c>
      <c r="O2058">
        <v>0</v>
      </c>
      <c r="P2058">
        <v>0</v>
      </c>
      <c r="Q2058">
        <v>0</v>
      </c>
      <c r="R2058">
        <v>6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2.1850000000000001</v>
      </c>
      <c r="Y2058">
        <v>0</v>
      </c>
      <c r="Z2058">
        <v>0</v>
      </c>
    </row>
    <row r="2059" spans="1:26" x14ac:dyDescent="0.3">
      <c r="A2059">
        <v>2669164</v>
      </c>
      <c r="B2059">
        <v>1</v>
      </c>
      <c r="C2059" t="s">
        <v>76</v>
      </c>
      <c r="D2059" t="s">
        <v>93</v>
      </c>
      <c r="E2059" t="s">
        <v>126</v>
      </c>
      <c r="F2059" t="s">
        <v>6018</v>
      </c>
      <c r="G2059" t="s">
        <v>260</v>
      </c>
      <c r="H2059" t="s">
        <v>47</v>
      </c>
      <c r="I2059" t="s">
        <v>129</v>
      </c>
      <c r="J2059" t="s">
        <v>130</v>
      </c>
      <c r="K2059" t="s">
        <v>141</v>
      </c>
      <c r="L2059" t="s">
        <v>6019</v>
      </c>
      <c r="M2059" t="s">
        <v>6020</v>
      </c>
      <c r="N2059">
        <v>6.5250000000000004</v>
      </c>
      <c r="O2059">
        <v>1</v>
      </c>
      <c r="P2059">
        <v>168</v>
      </c>
      <c r="Q2059">
        <v>0</v>
      </c>
      <c r="R2059">
        <v>0</v>
      </c>
      <c r="S2059">
        <v>0</v>
      </c>
      <c r="T2059">
        <v>0</v>
      </c>
      <c r="U2059">
        <v>6.5250000000000004</v>
      </c>
      <c r="V2059">
        <v>1096.2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2669143</v>
      </c>
      <c r="B2060">
        <v>1</v>
      </c>
      <c r="C2060" t="s">
        <v>76</v>
      </c>
      <c r="D2060" t="s">
        <v>82</v>
      </c>
      <c r="E2060" t="s">
        <v>134</v>
      </c>
      <c r="F2060" t="s">
        <v>6021</v>
      </c>
      <c r="G2060" t="s">
        <v>260</v>
      </c>
      <c r="H2060" t="s">
        <v>46</v>
      </c>
      <c r="I2060" t="s">
        <v>129</v>
      </c>
      <c r="J2060" t="s">
        <v>130</v>
      </c>
      <c r="K2060" t="s">
        <v>141</v>
      </c>
      <c r="L2060" t="s">
        <v>6022</v>
      </c>
      <c r="M2060" t="s">
        <v>6023</v>
      </c>
      <c r="N2060">
        <v>2.7324999999999999</v>
      </c>
      <c r="O2060">
        <v>0</v>
      </c>
      <c r="P2060">
        <v>632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1726.94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2669150</v>
      </c>
      <c r="B2061">
        <v>1</v>
      </c>
      <c r="C2061" t="s">
        <v>76</v>
      </c>
      <c r="D2061" t="s">
        <v>80</v>
      </c>
      <c r="E2061" t="s">
        <v>134</v>
      </c>
      <c r="F2061" t="s">
        <v>6024</v>
      </c>
      <c r="G2061" t="s">
        <v>260</v>
      </c>
      <c r="H2061" t="s">
        <v>46</v>
      </c>
      <c r="I2061" t="s">
        <v>129</v>
      </c>
      <c r="J2061" t="s">
        <v>130</v>
      </c>
      <c r="K2061" t="s">
        <v>141</v>
      </c>
      <c r="L2061" t="s">
        <v>6025</v>
      </c>
      <c r="M2061" t="s">
        <v>6026</v>
      </c>
      <c r="N2061">
        <v>7.0922222220000002</v>
      </c>
      <c r="O2061">
        <v>0</v>
      </c>
      <c r="P2061">
        <v>1024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7262.435555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2669153</v>
      </c>
      <c r="B2062">
        <v>1</v>
      </c>
      <c r="C2062" t="s">
        <v>76</v>
      </c>
      <c r="D2062" t="s">
        <v>80</v>
      </c>
      <c r="E2062" t="s">
        <v>172</v>
      </c>
      <c r="F2062" t="s">
        <v>6027</v>
      </c>
      <c r="G2062" t="s">
        <v>406</v>
      </c>
      <c r="H2062" t="s">
        <v>46</v>
      </c>
      <c r="I2062" t="s">
        <v>129</v>
      </c>
      <c r="J2062" t="s">
        <v>130</v>
      </c>
      <c r="K2062" t="s">
        <v>131</v>
      </c>
      <c r="L2062" t="s">
        <v>6028</v>
      </c>
      <c r="M2062" t="s">
        <v>6029</v>
      </c>
      <c r="N2062">
        <v>1.8274999999999999</v>
      </c>
      <c r="O2062">
        <v>0</v>
      </c>
      <c r="P2062">
        <v>181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330.77749999999997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2669156</v>
      </c>
      <c r="B2063">
        <v>1</v>
      </c>
      <c r="C2063" t="s">
        <v>76</v>
      </c>
      <c r="D2063" t="s">
        <v>104</v>
      </c>
      <c r="E2063" t="s">
        <v>134</v>
      </c>
      <c r="F2063" t="s">
        <v>3691</v>
      </c>
      <c r="G2063" t="s">
        <v>260</v>
      </c>
      <c r="H2063" t="s">
        <v>46</v>
      </c>
      <c r="I2063" t="s">
        <v>129</v>
      </c>
      <c r="J2063" t="s">
        <v>130</v>
      </c>
      <c r="K2063" t="s">
        <v>141</v>
      </c>
      <c r="L2063" t="s">
        <v>6030</v>
      </c>
      <c r="M2063" t="s">
        <v>6031</v>
      </c>
      <c r="N2063">
        <v>7.898055555</v>
      </c>
      <c r="O2063">
        <v>0</v>
      </c>
      <c r="P2063">
        <v>0</v>
      </c>
      <c r="Q2063">
        <v>0</v>
      </c>
      <c r="R2063">
        <v>47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371.20861100000002</v>
      </c>
      <c r="Y2063">
        <v>0</v>
      </c>
      <c r="Z2063">
        <v>0</v>
      </c>
    </row>
    <row r="2064" spans="1:26" x14ac:dyDescent="0.3">
      <c r="A2064">
        <v>2669157</v>
      </c>
      <c r="B2064">
        <v>1</v>
      </c>
      <c r="C2064" t="s">
        <v>76</v>
      </c>
      <c r="D2064" t="s">
        <v>95</v>
      </c>
      <c r="E2064" t="s">
        <v>134</v>
      </c>
      <c r="F2064" t="s">
        <v>2743</v>
      </c>
      <c r="G2064" t="s">
        <v>260</v>
      </c>
      <c r="H2064" t="s">
        <v>46</v>
      </c>
      <c r="I2064" t="s">
        <v>129</v>
      </c>
      <c r="J2064" t="s">
        <v>130</v>
      </c>
      <c r="K2064" t="s">
        <v>141</v>
      </c>
      <c r="L2064" t="s">
        <v>6032</v>
      </c>
      <c r="M2064" t="s">
        <v>6033</v>
      </c>
      <c r="N2064">
        <v>8.5916666660000001</v>
      </c>
      <c r="O2064">
        <v>0</v>
      </c>
      <c r="P2064">
        <v>0</v>
      </c>
      <c r="Q2064">
        <v>0</v>
      </c>
      <c r="R2064">
        <v>16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137.466667</v>
      </c>
      <c r="Y2064">
        <v>0</v>
      </c>
      <c r="Z2064">
        <v>0</v>
      </c>
    </row>
    <row r="2065" spans="1:26" x14ac:dyDescent="0.3">
      <c r="A2065">
        <v>2669158</v>
      </c>
      <c r="B2065">
        <v>1</v>
      </c>
      <c r="C2065" t="s">
        <v>76</v>
      </c>
      <c r="D2065" t="s">
        <v>81</v>
      </c>
      <c r="E2065" t="s">
        <v>210</v>
      </c>
      <c r="F2065" t="s">
        <v>6034</v>
      </c>
      <c r="G2065" t="s">
        <v>627</v>
      </c>
      <c r="H2065" t="s">
        <v>46</v>
      </c>
      <c r="I2065" t="s">
        <v>129</v>
      </c>
      <c r="J2065" t="s">
        <v>130</v>
      </c>
      <c r="K2065" t="s">
        <v>131</v>
      </c>
      <c r="L2065" t="s">
        <v>6035</v>
      </c>
      <c r="M2065" t="s">
        <v>6036</v>
      </c>
      <c r="N2065">
        <v>1.0263888880000001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1.026389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2669187</v>
      </c>
      <c r="B2066">
        <v>1</v>
      </c>
      <c r="C2066" t="s">
        <v>77</v>
      </c>
      <c r="D2066" t="s">
        <v>109</v>
      </c>
      <c r="E2066" t="s">
        <v>210</v>
      </c>
      <c r="F2066" t="s">
        <v>6037</v>
      </c>
      <c r="G2066" t="s">
        <v>290</v>
      </c>
      <c r="H2066" t="s">
        <v>46</v>
      </c>
      <c r="I2066" t="s">
        <v>129</v>
      </c>
      <c r="J2066" t="s">
        <v>130</v>
      </c>
      <c r="K2066" t="s">
        <v>131</v>
      </c>
      <c r="L2066" t="s">
        <v>6038</v>
      </c>
      <c r="M2066" t="s">
        <v>6039</v>
      </c>
      <c r="N2066">
        <v>1.6741666660000001</v>
      </c>
      <c r="O2066">
        <v>0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1.674167</v>
      </c>
      <c r="Y2066">
        <v>0</v>
      </c>
      <c r="Z2066">
        <v>0</v>
      </c>
    </row>
    <row r="2067" spans="1:26" x14ac:dyDescent="0.3">
      <c r="A2067">
        <v>2669161</v>
      </c>
      <c r="B2067">
        <v>1</v>
      </c>
      <c r="C2067" t="s">
        <v>77</v>
      </c>
      <c r="D2067" t="s">
        <v>122</v>
      </c>
      <c r="E2067" t="s">
        <v>126</v>
      </c>
      <c r="F2067" t="s">
        <v>6040</v>
      </c>
      <c r="G2067" t="s">
        <v>260</v>
      </c>
      <c r="H2067" t="s">
        <v>47</v>
      </c>
      <c r="I2067" t="s">
        <v>129</v>
      </c>
      <c r="J2067" t="s">
        <v>130</v>
      </c>
      <c r="K2067" t="s">
        <v>141</v>
      </c>
      <c r="L2067" t="s">
        <v>6041</v>
      </c>
      <c r="M2067" t="s">
        <v>6042</v>
      </c>
      <c r="N2067">
        <v>2.0061111110000001</v>
      </c>
      <c r="O2067">
        <v>0</v>
      </c>
      <c r="P2067">
        <v>0</v>
      </c>
      <c r="Q2067">
        <v>3</v>
      </c>
      <c r="R2067">
        <v>175</v>
      </c>
      <c r="S2067">
        <v>0</v>
      </c>
      <c r="T2067">
        <v>0</v>
      </c>
      <c r="U2067">
        <v>0</v>
      </c>
      <c r="V2067">
        <v>0</v>
      </c>
      <c r="W2067">
        <v>6.0183330000000002</v>
      </c>
      <c r="X2067">
        <v>351.06944399999998</v>
      </c>
      <c r="Y2067">
        <v>0</v>
      </c>
      <c r="Z2067">
        <v>0</v>
      </c>
    </row>
    <row r="2068" spans="1:26" x14ac:dyDescent="0.3">
      <c r="A2068">
        <v>2669179</v>
      </c>
      <c r="B2068">
        <v>1</v>
      </c>
      <c r="C2068" t="s">
        <v>76</v>
      </c>
      <c r="D2068" t="s">
        <v>78</v>
      </c>
      <c r="E2068" t="s">
        <v>325</v>
      </c>
      <c r="F2068" t="s">
        <v>2078</v>
      </c>
      <c r="G2068" t="s">
        <v>506</v>
      </c>
      <c r="H2068" t="s">
        <v>47</v>
      </c>
      <c r="I2068" t="s">
        <v>129</v>
      </c>
      <c r="J2068" t="s">
        <v>130</v>
      </c>
      <c r="K2068" t="s">
        <v>131</v>
      </c>
      <c r="L2068" t="s">
        <v>6043</v>
      </c>
      <c r="M2068" t="s">
        <v>6044</v>
      </c>
      <c r="N2068">
        <v>0.26527777699999999</v>
      </c>
      <c r="O2068">
        <v>8</v>
      </c>
      <c r="P2068">
        <v>4568</v>
      </c>
      <c r="Q2068">
        <v>0</v>
      </c>
      <c r="R2068">
        <v>0</v>
      </c>
      <c r="S2068">
        <v>0</v>
      </c>
      <c r="T2068">
        <v>0</v>
      </c>
      <c r="U2068">
        <v>2.1222219999999998</v>
      </c>
      <c r="V2068">
        <v>1211.7888849999999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2669176</v>
      </c>
      <c r="B2069">
        <v>1</v>
      </c>
      <c r="C2069" t="s">
        <v>76</v>
      </c>
      <c r="D2069" t="s">
        <v>102</v>
      </c>
      <c r="E2069" t="s">
        <v>134</v>
      </c>
      <c r="F2069" t="s">
        <v>6045</v>
      </c>
      <c r="G2069" t="s">
        <v>240</v>
      </c>
      <c r="H2069" t="s">
        <v>46</v>
      </c>
      <c r="I2069" t="s">
        <v>129</v>
      </c>
      <c r="J2069" t="s">
        <v>130</v>
      </c>
      <c r="K2069" t="s">
        <v>131</v>
      </c>
      <c r="L2069" t="s">
        <v>6046</v>
      </c>
      <c r="M2069" t="s">
        <v>6047</v>
      </c>
      <c r="N2069">
        <v>2.233055555</v>
      </c>
      <c r="O2069">
        <v>0</v>
      </c>
      <c r="P2069">
        <v>151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337.19138900000002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2669175</v>
      </c>
      <c r="B2070">
        <v>1</v>
      </c>
      <c r="C2070" t="s">
        <v>76</v>
      </c>
      <c r="D2070" t="s">
        <v>89</v>
      </c>
      <c r="E2070" t="s">
        <v>152</v>
      </c>
      <c r="F2070" t="s">
        <v>6048</v>
      </c>
      <c r="G2070" t="s">
        <v>169</v>
      </c>
      <c r="H2070" t="s">
        <v>47</v>
      </c>
      <c r="I2070" t="s">
        <v>247</v>
      </c>
      <c r="J2070" t="s">
        <v>130</v>
      </c>
      <c r="K2070" t="s">
        <v>131</v>
      </c>
      <c r="L2070" t="s">
        <v>6049</v>
      </c>
      <c r="M2070" t="s">
        <v>6050</v>
      </c>
      <c r="N2070">
        <v>8.3333330000000001E-3</v>
      </c>
      <c r="O2070">
        <v>56</v>
      </c>
      <c r="P2070">
        <v>261</v>
      </c>
      <c r="Q2070">
        <v>0</v>
      </c>
      <c r="R2070">
        <v>0</v>
      </c>
      <c r="S2070">
        <v>0</v>
      </c>
      <c r="T2070">
        <v>0</v>
      </c>
      <c r="U2070">
        <v>0.466667</v>
      </c>
      <c r="V2070">
        <v>2.1749999999999998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2669173</v>
      </c>
      <c r="B2071">
        <v>1</v>
      </c>
      <c r="C2071" t="s">
        <v>76</v>
      </c>
      <c r="D2071" t="s">
        <v>92</v>
      </c>
      <c r="E2071" t="s">
        <v>126</v>
      </c>
      <c r="F2071" t="s">
        <v>6051</v>
      </c>
      <c r="G2071" t="s">
        <v>3326</v>
      </c>
      <c r="H2071" t="s">
        <v>47</v>
      </c>
      <c r="I2071" t="s">
        <v>129</v>
      </c>
      <c r="J2071" t="s">
        <v>130</v>
      </c>
      <c r="K2071" t="s">
        <v>131</v>
      </c>
      <c r="L2071" t="s">
        <v>6052</v>
      </c>
      <c r="M2071" t="s">
        <v>6053</v>
      </c>
      <c r="N2071">
        <v>1.422222222</v>
      </c>
      <c r="O2071">
        <v>0</v>
      </c>
      <c r="P2071">
        <v>0</v>
      </c>
      <c r="Q2071">
        <v>3</v>
      </c>
      <c r="R2071">
        <v>566</v>
      </c>
      <c r="S2071">
        <v>0</v>
      </c>
      <c r="T2071">
        <v>0</v>
      </c>
      <c r="U2071">
        <v>0</v>
      </c>
      <c r="V2071">
        <v>0</v>
      </c>
      <c r="W2071">
        <v>4.266667</v>
      </c>
      <c r="X2071">
        <v>804.97777799999994</v>
      </c>
      <c r="Y2071">
        <v>0</v>
      </c>
      <c r="Z2071">
        <v>0</v>
      </c>
    </row>
    <row r="2072" spans="1:26" x14ac:dyDescent="0.3">
      <c r="A2072">
        <v>2669177</v>
      </c>
      <c r="B2072">
        <v>1</v>
      </c>
      <c r="C2072" t="s">
        <v>77</v>
      </c>
      <c r="D2072" t="s">
        <v>108</v>
      </c>
      <c r="E2072" t="s">
        <v>134</v>
      </c>
      <c r="F2072" t="s">
        <v>6054</v>
      </c>
      <c r="G2072" t="s">
        <v>140</v>
      </c>
      <c r="H2072" t="s">
        <v>46</v>
      </c>
      <c r="I2072" t="s">
        <v>129</v>
      </c>
      <c r="J2072" t="s">
        <v>130</v>
      </c>
      <c r="K2072" t="s">
        <v>141</v>
      </c>
      <c r="L2072" t="s">
        <v>6055</v>
      </c>
      <c r="M2072" t="s">
        <v>6056</v>
      </c>
      <c r="N2072">
        <v>2.5508333329999999</v>
      </c>
      <c r="O2072">
        <v>0</v>
      </c>
      <c r="P2072">
        <v>1220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3112.016666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2669178</v>
      </c>
      <c r="B2073">
        <v>1</v>
      </c>
      <c r="C2073" t="s">
        <v>76</v>
      </c>
      <c r="D2073" t="s">
        <v>104</v>
      </c>
      <c r="E2073" t="s">
        <v>134</v>
      </c>
      <c r="F2073" t="s">
        <v>4689</v>
      </c>
      <c r="G2073" t="s">
        <v>260</v>
      </c>
      <c r="H2073" t="s">
        <v>46</v>
      </c>
      <c r="I2073" t="s">
        <v>129</v>
      </c>
      <c r="J2073" t="s">
        <v>130</v>
      </c>
      <c r="K2073" t="s">
        <v>141</v>
      </c>
      <c r="L2073" t="s">
        <v>6057</v>
      </c>
      <c r="M2073" t="s">
        <v>6058</v>
      </c>
      <c r="N2073">
        <v>7.863611111</v>
      </c>
      <c r="O2073">
        <v>0</v>
      </c>
      <c r="P2073">
        <v>0</v>
      </c>
      <c r="Q2073">
        <v>0</v>
      </c>
      <c r="R2073">
        <v>40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314.544444</v>
      </c>
      <c r="Y2073">
        <v>0</v>
      </c>
      <c r="Z2073">
        <v>0</v>
      </c>
    </row>
    <row r="2074" spans="1:26" x14ac:dyDescent="0.3">
      <c r="A2074">
        <v>2669181</v>
      </c>
      <c r="B2074">
        <v>1</v>
      </c>
      <c r="C2074" t="s">
        <v>76</v>
      </c>
      <c r="D2074" t="s">
        <v>82</v>
      </c>
      <c r="E2074" t="s">
        <v>144</v>
      </c>
      <c r="F2074" t="s">
        <v>4577</v>
      </c>
      <c r="G2074" t="s">
        <v>260</v>
      </c>
      <c r="H2074" t="s">
        <v>46</v>
      </c>
      <c r="I2074" t="s">
        <v>129</v>
      </c>
      <c r="J2074" t="s">
        <v>130</v>
      </c>
      <c r="K2074" t="s">
        <v>141</v>
      </c>
      <c r="L2074" t="s">
        <v>6059</v>
      </c>
      <c r="M2074" t="s">
        <v>6060</v>
      </c>
      <c r="N2074">
        <v>7.9455555550000003</v>
      </c>
      <c r="O2074">
        <v>0</v>
      </c>
      <c r="P2074">
        <v>57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452.89666699999998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2669186</v>
      </c>
      <c r="B2075">
        <v>1</v>
      </c>
      <c r="C2075" t="s">
        <v>77</v>
      </c>
      <c r="D2075" t="s">
        <v>119</v>
      </c>
      <c r="E2075" t="s">
        <v>126</v>
      </c>
      <c r="F2075" t="s">
        <v>6061</v>
      </c>
      <c r="G2075" t="s">
        <v>169</v>
      </c>
      <c r="H2075" t="s">
        <v>47</v>
      </c>
      <c r="I2075" t="s">
        <v>247</v>
      </c>
      <c r="J2075" t="s">
        <v>130</v>
      </c>
      <c r="K2075" t="s">
        <v>131</v>
      </c>
      <c r="L2075" t="s">
        <v>6062</v>
      </c>
      <c r="M2075" t="s">
        <v>6063</v>
      </c>
      <c r="N2075">
        <v>2.7777769999999999E-3</v>
      </c>
      <c r="O2075">
        <v>12</v>
      </c>
      <c r="P2075">
        <v>1940</v>
      </c>
      <c r="Q2075">
        <v>0</v>
      </c>
      <c r="R2075">
        <v>0</v>
      </c>
      <c r="S2075">
        <v>0</v>
      </c>
      <c r="T2075">
        <v>0</v>
      </c>
      <c r="U2075">
        <v>3.3333000000000002E-2</v>
      </c>
      <c r="V2075">
        <v>5.3888870000000004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2669207</v>
      </c>
      <c r="B2076">
        <v>1</v>
      </c>
      <c r="C2076" t="s">
        <v>77</v>
      </c>
      <c r="D2076" t="s">
        <v>123</v>
      </c>
      <c r="E2076" t="s">
        <v>126</v>
      </c>
      <c r="F2076" t="s">
        <v>6064</v>
      </c>
      <c r="G2076" t="s">
        <v>128</v>
      </c>
      <c r="H2076" t="s">
        <v>47</v>
      </c>
      <c r="I2076" t="s">
        <v>129</v>
      </c>
      <c r="J2076" t="s">
        <v>130</v>
      </c>
      <c r="K2076" t="s">
        <v>131</v>
      </c>
      <c r="L2076" t="s">
        <v>6065</v>
      </c>
      <c r="M2076" t="s">
        <v>6066</v>
      </c>
      <c r="N2076">
        <v>3.0591666659999999</v>
      </c>
      <c r="O2076">
        <v>39</v>
      </c>
      <c r="P2076">
        <v>34</v>
      </c>
      <c r="Q2076">
        <v>0</v>
      </c>
      <c r="R2076">
        <v>0</v>
      </c>
      <c r="S2076">
        <v>0</v>
      </c>
      <c r="T2076">
        <v>0</v>
      </c>
      <c r="U2076">
        <v>119.3075</v>
      </c>
      <c r="V2076">
        <v>104.011667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2669179</v>
      </c>
      <c r="B2077">
        <v>2</v>
      </c>
      <c r="C2077" t="s">
        <v>76</v>
      </c>
      <c r="D2077" t="s">
        <v>78</v>
      </c>
      <c r="E2077" t="s">
        <v>126</v>
      </c>
      <c r="F2077" t="s">
        <v>6067</v>
      </c>
      <c r="G2077" t="s">
        <v>506</v>
      </c>
      <c r="H2077" t="s">
        <v>47</v>
      </c>
      <c r="I2077" t="s">
        <v>129</v>
      </c>
      <c r="J2077" t="s">
        <v>130</v>
      </c>
      <c r="K2077" t="s">
        <v>131</v>
      </c>
      <c r="L2077" t="s">
        <v>6044</v>
      </c>
      <c r="M2077" t="s">
        <v>6068</v>
      </c>
      <c r="N2077">
        <v>1.118055555</v>
      </c>
      <c r="O2077">
        <v>7</v>
      </c>
      <c r="P2077">
        <v>1284</v>
      </c>
      <c r="Q2077">
        <v>0</v>
      </c>
      <c r="R2077">
        <v>0</v>
      </c>
      <c r="S2077">
        <v>0</v>
      </c>
      <c r="T2077">
        <v>0</v>
      </c>
      <c r="U2077">
        <v>7.8263889999999998</v>
      </c>
      <c r="V2077">
        <v>1435.583333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2669191</v>
      </c>
      <c r="B2078">
        <v>1</v>
      </c>
      <c r="C2078" t="s">
        <v>77</v>
      </c>
      <c r="D2078" t="s">
        <v>122</v>
      </c>
      <c r="E2078" t="s">
        <v>134</v>
      </c>
      <c r="F2078" t="s">
        <v>6069</v>
      </c>
      <c r="G2078" t="s">
        <v>260</v>
      </c>
      <c r="H2078" t="s">
        <v>46</v>
      </c>
      <c r="I2078" t="s">
        <v>129</v>
      </c>
      <c r="J2078" t="s">
        <v>130</v>
      </c>
      <c r="K2078" t="s">
        <v>141</v>
      </c>
      <c r="L2078" t="s">
        <v>6070</v>
      </c>
      <c r="M2078" t="s">
        <v>6071</v>
      </c>
      <c r="N2078">
        <v>6.9230555550000004</v>
      </c>
      <c r="O2078">
        <v>0</v>
      </c>
      <c r="P2078">
        <v>0</v>
      </c>
      <c r="Q2078">
        <v>0</v>
      </c>
      <c r="R2078">
        <v>267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1848.455833</v>
      </c>
      <c r="Y2078">
        <v>0</v>
      </c>
      <c r="Z2078">
        <v>0</v>
      </c>
    </row>
    <row r="2079" spans="1:26" x14ac:dyDescent="0.3">
      <c r="A2079">
        <v>2669192</v>
      </c>
      <c r="B2079">
        <v>1</v>
      </c>
      <c r="C2079" t="s">
        <v>77</v>
      </c>
      <c r="D2079" t="s">
        <v>119</v>
      </c>
      <c r="E2079" t="s">
        <v>126</v>
      </c>
      <c r="F2079" t="s">
        <v>6072</v>
      </c>
      <c r="G2079" t="s">
        <v>260</v>
      </c>
      <c r="H2079" t="s">
        <v>47</v>
      </c>
      <c r="I2079" t="s">
        <v>129</v>
      </c>
      <c r="J2079" t="s">
        <v>130</v>
      </c>
      <c r="K2079" t="s">
        <v>141</v>
      </c>
      <c r="L2079" t="s">
        <v>6073</v>
      </c>
      <c r="M2079" t="s">
        <v>6074</v>
      </c>
      <c r="N2079">
        <v>8.6150000000000002</v>
      </c>
      <c r="O2079">
        <v>22</v>
      </c>
      <c r="P2079">
        <v>1940</v>
      </c>
      <c r="Q2079">
        <v>0</v>
      </c>
      <c r="R2079">
        <v>0</v>
      </c>
      <c r="S2079">
        <v>0</v>
      </c>
      <c r="T2079">
        <v>0</v>
      </c>
      <c r="U2079">
        <v>189.53</v>
      </c>
      <c r="V2079">
        <v>16713.099999999999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2669195</v>
      </c>
      <c r="B2080">
        <v>1</v>
      </c>
      <c r="C2080" t="s">
        <v>76</v>
      </c>
      <c r="D2080" t="s">
        <v>92</v>
      </c>
      <c r="E2080" t="s">
        <v>152</v>
      </c>
      <c r="F2080" t="s">
        <v>6075</v>
      </c>
      <c r="G2080" t="s">
        <v>140</v>
      </c>
      <c r="H2080" t="s">
        <v>47</v>
      </c>
      <c r="I2080" t="s">
        <v>129</v>
      </c>
      <c r="J2080" t="s">
        <v>130</v>
      </c>
      <c r="K2080" t="s">
        <v>141</v>
      </c>
      <c r="L2080" t="s">
        <v>6076</v>
      </c>
      <c r="M2080" t="s">
        <v>6077</v>
      </c>
      <c r="N2080">
        <v>5.5547222219999997</v>
      </c>
      <c r="O2080">
        <v>0</v>
      </c>
      <c r="P2080">
        <v>0</v>
      </c>
      <c r="Q2080">
        <v>8</v>
      </c>
      <c r="R2080">
        <v>9</v>
      </c>
      <c r="S2080">
        <v>4</v>
      </c>
      <c r="T2080">
        <v>95</v>
      </c>
      <c r="U2080">
        <v>0</v>
      </c>
      <c r="V2080">
        <v>0</v>
      </c>
      <c r="W2080">
        <v>44.437778000000002</v>
      </c>
      <c r="X2080">
        <v>49.9925</v>
      </c>
      <c r="Y2080">
        <v>22.218889000000001</v>
      </c>
      <c r="Z2080">
        <v>527.69861100000003</v>
      </c>
    </row>
    <row r="2081" spans="1:26" x14ac:dyDescent="0.3">
      <c r="A2081">
        <v>2669197</v>
      </c>
      <c r="B2081">
        <v>1</v>
      </c>
      <c r="C2081" t="s">
        <v>77</v>
      </c>
      <c r="D2081" t="s">
        <v>115</v>
      </c>
      <c r="E2081" t="s">
        <v>134</v>
      </c>
      <c r="F2081" t="s">
        <v>5419</v>
      </c>
      <c r="G2081" t="s">
        <v>260</v>
      </c>
      <c r="H2081" t="s">
        <v>46</v>
      </c>
      <c r="I2081" t="s">
        <v>129</v>
      </c>
      <c r="J2081" t="s">
        <v>130</v>
      </c>
      <c r="K2081" t="s">
        <v>141</v>
      </c>
      <c r="L2081" t="s">
        <v>6078</v>
      </c>
      <c r="M2081" t="s">
        <v>6079</v>
      </c>
      <c r="N2081">
        <v>6.2452777770000001</v>
      </c>
      <c r="O2081">
        <v>0</v>
      </c>
      <c r="P2081">
        <v>0</v>
      </c>
      <c r="Q2081">
        <v>0</v>
      </c>
      <c r="R2081">
        <v>32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199.84888900000001</v>
      </c>
      <c r="Y2081">
        <v>0</v>
      </c>
      <c r="Z2081">
        <v>0</v>
      </c>
    </row>
    <row r="2082" spans="1:26" x14ac:dyDescent="0.3">
      <c r="A2082">
        <v>2669201</v>
      </c>
      <c r="B2082">
        <v>1</v>
      </c>
      <c r="C2082" t="s">
        <v>77</v>
      </c>
      <c r="D2082" t="s">
        <v>108</v>
      </c>
      <c r="E2082" t="s">
        <v>134</v>
      </c>
      <c r="F2082" t="s">
        <v>6080</v>
      </c>
      <c r="G2082" t="s">
        <v>140</v>
      </c>
      <c r="H2082" t="s">
        <v>46</v>
      </c>
      <c r="I2082" t="s">
        <v>129</v>
      </c>
      <c r="J2082" t="s">
        <v>130</v>
      </c>
      <c r="K2082" t="s">
        <v>141</v>
      </c>
      <c r="L2082" t="s">
        <v>6081</v>
      </c>
      <c r="M2082" t="s">
        <v>6082</v>
      </c>
      <c r="N2082">
        <v>5.46</v>
      </c>
      <c r="O2082">
        <v>0</v>
      </c>
      <c r="P2082">
        <v>193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1053.78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2669205</v>
      </c>
      <c r="B2083">
        <v>1</v>
      </c>
      <c r="C2083" t="s">
        <v>76</v>
      </c>
      <c r="D2083" t="s">
        <v>84</v>
      </c>
      <c r="E2083" t="s">
        <v>144</v>
      </c>
      <c r="F2083" t="s">
        <v>6083</v>
      </c>
      <c r="G2083" t="s">
        <v>140</v>
      </c>
      <c r="H2083" t="s">
        <v>46</v>
      </c>
      <c r="I2083" t="s">
        <v>129</v>
      </c>
      <c r="J2083" t="s">
        <v>130</v>
      </c>
      <c r="K2083" t="s">
        <v>141</v>
      </c>
      <c r="L2083" t="s">
        <v>6084</v>
      </c>
      <c r="M2083" t="s">
        <v>6085</v>
      </c>
      <c r="N2083">
        <v>0.45888888799999999</v>
      </c>
      <c r="O2083">
        <v>0</v>
      </c>
      <c r="P2083">
        <v>37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16.978888999999999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2669203</v>
      </c>
      <c r="B2084">
        <v>1</v>
      </c>
      <c r="C2084" t="s">
        <v>76</v>
      </c>
      <c r="D2084" t="s">
        <v>80</v>
      </c>
      <c r="E2084" t="s">
        <v>134</v>
      </c>
      <c r="F2084" t="s">
        <v>6086</v>
      </c>
      <c r="G2084" t="s">
        <v>260</v>
      </c>
      <c r="H2084" t="s">
        <v>46</v>
      </c>
      <c r="I2084" t="s">
        <v>129</v>
      </c>
      <c r="J2084" t="s">
        <v>130</v>
      </c>
      <c r="K2084" t="s">
        <v>141</v>
      </c>
      <c r="L2084" t="s">
        <v>6087</v>
      </c>
      <c r="M2084" t="s">
        <v>6088</v>
      </c>
      <c r="N2084">
        <v>7.0163888879999998</v>
      </c>
      <c r="O2084">
        <v>0</v>
      </c>
      <c r="P2084">
        <v>239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1676.9169440000001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2669210</v>
      </c>
      <c r="B2085">
        <v>1</v>
      </c>
      <c r="C2085" t="s">
        <v>77</v>
      </c>
      <c r="D2085" t="s">
        <v>111</v>
      </c>
      <c r="E2085" t="s">
        <v>144</v>
      </c>
      <c r="F2085" t="s">
        <v>3360</v>
      </c>
      <c r="G2085" t="s">
        <v>260</v>
      </c>
      <c r="H2085" t="s">
        <v>46</v>
      </c>
      <c r="I2085" t="s">
        <v>129</v>
      </c>
      <c r="J2085" t="s">
        <v>130</v>
      </c>
      <c r="K2085" t="s">
        <v>141</v>
      </c>
      <c r="L2085" t="s">
        <v>6089</v>
      </c>
      <c r="M2085" t="s">
        <v>6090</v>
      </c>
      <c r="N2085">
        <v>6.5294444440000001</v>
      </c>
      <c r="O2085">
        <v>0</v>
      </c>
      <c r="P2085">
        <v>0</v>
      </c>
      <c r="Q2085">
        <v>0</v>
      </c>
      <c r="R2085">
        <v>31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202.412778</v>
      </c>
      <c r="Y2085">
        <v>0</v>
      </c>
      <c r="Z2085">
        <v>0</v>
      </c>
    </row>
    <row r="2086" spans="1:26" x14ac:dyDescent="0.3">
      <c r="A2086">
        <v>2669211</v>
      </c>
      <c r="B2086">
        <v>1</v>
      </c>
      <c r="C2086" t="s">
        <v>76</v>
      </c>
      <c r="D2086" t="s">
        <v>91</v>
      </c>
      <c r="E2086" t="s">
        <v>152</v>
      </c>
      <c r="F2086" t="s">
        <v>6091</v>
      </c>
      <c r="G2086" t="s">
        <v>260</v>
      </c>
      <c r="H2086" t="s">
        <v>47</v>
      </c>
      <c r="I2086" t="s">
        <v>129</v>
      </c>
      <c r="J2086" t="s">
        <v>130</v>
      </c>
      <c r="K2086" t="s">
        <v>141</v>
      </c>
      <c r="L2086" t="s">
        <v>6092</v>
      </c>
      <c r="M2086" t="s">
        <v>6093</v>
      </c>
      <c r="N2086">
        <v>1.042777777</v>
      </c>
      <c r="O2086">
        <v>10</v>
      </c>
      <c r="P2086">
        <v>113</v>
      </c>
      <c r="Q2086">
        <v>0</v>
      </c>
      <c r="R2086">
        <v>0</v>
      </c>
      <c r="S2086">
        <v>0</v>
      </c>
      <c r="T2086">
        <v>0</v>
      </c>
      <c r="U2086">
        <v>10.427778</v>
      </c>
      <c r="V2086">
        <v>117.833889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2669213</v>
      </c>
      <c r="B2087">
        <v>1</v>
      </c>
      <c r="C2087" t="s">
        <v>77</v>
      </c>
      <c r="D2087" t="s">
        <v>114</v>
      </c>
      <c r="E2087" t="s">
        <v>126</v>
      </c>
      <c r="F2087" t="s">
        <v>6094</v>
      </c>
      <c r="G2087" t="s">
        <v>128</v>
      </c>
      <c r="H2087" t="s">
        <v>47</v>
      </c>
      <c r="I2087" t="s">
        <v>129</v>
      </c>
      <c r="J2087" t="s">
        <v>130</v>
      </c>
      <c r="K2087" t="s">
        <v>131</v>
      </c>
      <c r="L2087" t="s">
        <v>6095</v>
      </c>
      <c r="M2087" t="s">
        <v>6096</v>
      </c>
      <c r="N2087">
        <v>3.4169444439999999</v>
      </c>
      <c r="O2087">
        <v>0</v>
      </c>
      <c r="P2087">
        <v>25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85.423610999999994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2669214</v>
      </c>
      <c r="B2088">
        <v>1</v>
      </c>
      <c r="C2088" t="s">
        <v>76</v>
      </c>
      <c r="D2088" t="s">
        <v>106</v>
      </c>
      <c r="E2088" t="s">
        <v>134</v>
      </c>
      <c r="F2088" t="s">
        <v>6097</v>
      </c>
      <c r="G2088" t="s">
        <v>140</v>
      </c>
      <c r="H2088" t="s">
        <v>46</v>
      </c>
      <c r="I2088" t="s">
        <v>129</v>
      </c>
      <c r="J2088" t="s">
        <v>130</v>
      </c>
      <c r="K2088" t="s">
        <v>141</v>
      </c>
      <c r="L2088" t="s">
        <v>6098</v>
      </c>
      <c r="M2088" t="s">
        <v>6099</v>
      </c>
      <c r="N2088">
        <v>0.91</v>
      </c>
      <c r="O2088">
        <v>0</v>
      </c>
      <c r="P2088">
        <v>263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239.33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2669379</v>
      </c>
      <c r="B2089">
        <v>1</v>
      </c>
      <c r="C2089" t="s">
        <v>76</v>
      </c>
      <c r="D2089" t="s">
        <v>100</v>
      </c>
      <c r="E2089" t="s">
        <v>152</v>
      </c>
      <c r="F2089" t="s">
        <v>6100</v>
      </c>
      <c r="G2089" t="s">
        <v>169</v>
      </c>
      <c r="H2089" t="s">
        <v>47</v>
      </c>
      <c r="I2089" t="s">
        <v>129</v>
      </c>
      <c r="J2089" t="s">
        <v>130</v>
      </c>
      <c r="K2089" t="s">
        <v>131</v>
      </c>
      <c r="L2089" t="s">
        <v>6101</v>
      </c>
      <c r="M2089" t="s">
        <v>6102</v>
      </c>
      <c r="N2089">
        <v>2.866666666</v>
      </c>
      <c r="O2089">
        <v>111</v>
      </c>
      <c r="P2089">
        <v>2</v>
      </c>
      <c r="Q2089">
        <v>0</v>
      </c>
      <c r="R2089">
        <v>0</v>
      </c>
      <c r="S2089">
        <v>0</v>
      </c>
      <c r="T2089">
        <v>0</v>
      </c>
      <c r="U2089">
        <v>318.2</v>
      </c>
      <c r="V2089">
        <v>5.733333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2669218</v>
      </c>
      <c r="B2090">
        <v>1</v>
      </c>
      <c r="C2090" t="s">
        <v>76</v>
      </c>
      <c r="D2090" t="s">
        <v>105</v>
      </c>
      <c r="E2090" t="s">
        <v>126</v>
      </c>
      <c r="F2090" t="s">
        <v>6103</v>
      </c>
      <c r="G2090" t="s">
        <v>567</v>
      </c>
      <c r="H2090" t="s">
        <v>47</v>
      </c>
      <c r="I2090" t="s">
        <v>129</v>
      </c>
      <c r="J2090" t="s">
        <v>130</v>
      </c>
      <c r="K2090" t="s">
        <v>141</v>
      </c>
      <c r="L2090" t="s">
        <v>6104</v>
      </c>
      <c r="M2090" t="s">
        <v>6105</v>
      </c>
      <c r="N2090">
        <v>0.27472222200000002</v>
      </c>
      <c r="O2090">
        <v>0</v>
      </c>
      <c r="P2090">
        <v>0</v>
      </c>
      <c r="Q2090">
        <v>0</v>
      </c>
      <c r="R2090">
        <v>57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15.659167</v>
      </c>
      <c r="Y2090">
        <v>0</v>
      </c>
      <c r="Z2090">
        <v>0</v>
      </c>
    </row>
    <row r="2091" spans="1:26" x14ac:dyDescent="0.3">
      <c r="A2091">
        <v>2669223</v>
      </c>
      <c r="B2091">
        <v>1</v>
      </c>
      <c r="C2091" t="s">
        <v>77</v>
      </c>
      <c r="D2091" t="s">
        <v>117</v>
      </c>
      <c r="E2091" t="s">
        <v>126</v>
      </c>
      <c r="F2091" t="s">
        <v>6106</v>
      </c>
      <c r="G2091" t="s">
        <v>128</v>
      </c>
      <c r="H2091" t="s">
        <v>47</v>
      </c>
      <c r="I2091" t="s">
        <v>129</v>
      </c>
      <c r="J2091" t="s">
        <v>130</v>
      </c>
      <c r="K2091" t="s">
        <v>131</v>
      </c>
      <c r="L2091" t="s">
        <v>6107</v>
      </c>
      <c r="M2091" t="s">
        <v>6108</v>
      </c>
      <c r="N2091">
        <v>2.6863888880000002</v>
      </c>
      <c r="O2091">
        <v>0</v>
      </c>
      <c r="P2091">
        <v>0</v>
      </c>
      <c r="Q2091">
        <v>2</v>
      </c>
      <c r="R2091">
        <v>274</v>
      </c>
      <c r="S2091">
        <v>3</v>
      </c>
      <c r="T2091">
        <v>313</v>
      </c>
      <c r="U2091">
        <v>0</v>
      </c>
      <c r="V2091">
        <v>0</v>
      </c>
      <c r="W2091">
        <v>5.3727780000000003</v>
      </c>
      <c r="X2091">
        <v>736.07055500000001</v>
      </c>
      <c r="Y2091">
        <v>8.0591670000000004</v>
      </c>
      <c r="Z2091">
        <v>840.83972200000005</v>
      </c>
    </row>
    <row r="2092" spans="1:26" x14ac:dyDescent="0.3">
      <c r="A2092">
        <v>2669219</v>
      </c>
      <c r="B2092">
        <v>1</v>
      </c>
      <c r="C2092" t="s">
        <v>76</v>
      </c>
      <c r="D2092" t="s">
        <v>89</v>
      </c>
      <c r="E2092" t="s">
        <v>134</v>
      </c>
      <c r="F2092" t="s">
        <v>2705</v>
      </c>
      <c r="G2092" t="s">
        <v>260</v>
      </c>
      <c r="H2092" t="s">
        <v>46</v>
      </c>
      <c r="I2092" t="s">
        <v>129</v>
      </c>
      <c r="J2092" t="s">
        <v>130</v>
      </c>
      <c r="K2092" t="s">
        <v>141</v>
      </c>
      <c r="L2092" t="s">
        <v>6109</v>
      </c>
      <c r="M2092" t="s">
        <v>6110</v>
      </c>
      <c r="N2092">
        <v>7.3425000000000002</v>
      </c>
      <c r="O2092">
        <v>0</v>
      </c>
      <c r="P2092">
        <v>124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910.47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2669220</v>
      </c>
      <c r="B2093">
        <v>1</v>
      </c>
      <c r="C2093" t="s">
        <v>76</v>
      </c>
      <c r="D2093" t="s">
        <v>95</v>
      </c>
      <c r="E2093" t="s">
        <v>152</v>
      </c>
      <c r="F2093" t="s">
        <v>3366</v>
      </c>
      <c r="G2093" t="s">
        <v>260</v>
      </c>
      <c r="H2093" t="s">
        <v>47</v>
      </c>
      <c r="I2093" t="s">
        <v>129</v>
      </c>
      <c r="J2093" t="s">
        <v>130</v>
      </c>
      <c r="K2093" t="s">
        <v>141</v>
      </c>
      <c r="L2093" t="s">
        <v>6111</v>
      </c>
      <c r="M2093" t="s">
        <v>6112</v>
      </c>
      <c r="N2093">
        <v>2.5161111109999998</v>
      </c>
      <c r="O2093">
        <v>0</v>
      </c>
      <c r="P2093">
        <v>0</v>
      </c>
      <c r="Q2093">
        <v>6</v>
      </c>
      <c r="R2093">
        <v>757</v>
      </c>
      <c r="S2093">
        <v>0</v>
      </c>
      <c r="T2093">
        <v>2</v>
      </c>
      <c r="U2093">
        <v>0</v>
      </c>
      <c r="V2093">
        <v>0</v>
      </c>
      <c r="W2093">
        <v>15.096667</v>
      </c>
      <c r="X2093">
        <v>1904.696111</v>
      </c>
      <c r="Y2093">
        <v>0</v>
      </c>
      <c r="Z2093">
        <v>5.032222</v>
      </c>
    </row>
    <row r="2094" spans="1:26" x14ac:dyDescent="0.3">
      <c r="A2094">
        <v>2669227</v>
      </c>
      <c r="B2094">
        <v>1</v>
      </c>
      <c r="C2094" t="s">
        <v>76</v>
      </c>
      <c r="D2094" t="s">
        <v>79</v>
      </c>
      <c r="E2094" t="s">
        <v>210</v>
      </c>
      <c r="F2094" t="s">
        <v>6113</v>
      </c>
      <c r="G2094" t="s">
        <v>306</v>
      </c>
      <c r="H2094" t="s">
        <v>46</v>
      </c>
      <c r="I2094" t="s">
        <v>129</v>
      </c>
      <c r="J2094" t="s">
        <v>15</v>
      </c>
      <c r="K2094" t="s">
        <v>131</v>
      </c>
      <c r="L2094" t="s">
        <v>6114</v>
      </c>
      <c r="M2094" t="s">
        <v>6115</v>
      </c>
      <c r="N2094">
        <v>5.3558333329999996</v>
      </c>
      <c r="O2094">
        <v>0</v>
      </c>
      <c r="P2094">
        <v>5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26.779167000000001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2669230</v>
      </c>
      <c r="B2095">
        <v>1</v>
      </c>
      <c r="C2095" t="s">
        <v>76</v>
      </c>
      <c r="D2095" t="s">
        <v>103</v>
      </c>
      <c r="E2095" t="s">
        <v>210</v>
      </c>
      <c r="F2095" t="s">
        <v>6116</v>
      </c>
      <c r="G2095" t="s">
        <v>627</v>
      </c>
      <c r="H2095" t="s">
        <v>46</v>
      </c>
      <c r="I2095" t="s">
        <v>129</v>
      </c>
      <c r="J2095" t="s">
        <v>130</v>
      </c>
      <c r="K2095" t="s">
        <v>131</v>
      </c>
      <c r="L2095" t="s">
        <v>6117</v>
      </c>
      <c r="M2095" t="s">
        <v>6118</v>
      </c>
      <c r="N2095">
        <v>3.2769444440000002</v>
      </c>
      <c r="O2095">
        <v>0</v>
      </c>
      <c r="P2095">
        <v>0</v>
      </c>
      <c r="Q2095">
        <v>0</v>
      </c>
      <c r="R2095">
        <v>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26.215555999999999</v>
      </c>
      <c r="Y2095">
        <v>0</v>
      </c>
      <c r="Z2095">
        <v>0</v>
      </c>
    </row>
    <row r="2096" spans="1:26" x14ac:dyDescent="0.3">
      <c r="A2096">
        <v>2669236</v>
      </c>
      <c r="B2096">
        <v>1</v>
      </c>
      <c r="C2096" t="s">
        <v>77</v>
      </c>
      <c r="D2096" t="s">
        <v>111</v>
      </c>
      <c r="E2096" t="s">
        <v>156</v>
      </c>
      <c r="F2096" t="s">
        <v>2014</v>
      </c>
      <c r="G2096" t="s">
        <v>169</v>
      </c>
      <c r="H2096" t="s">
        <v>47</v>
      </c>
      <c r="I2096" t="s">
        <v>129</v>
      </c>
      <c r="J2096" t="s">
        <v>130</v>
      </c>
      <c r="K2096" t="s">
        <v>131</v>
      </c>
      <c r="L2096" t="s">
        <v>6119</v>
      </c>
      <c r="M2096" t="s">
        <v>6120</v>
      </c>
      <c r="N2096">
        <v>1.029722222</v>
      </c>
      <c r="O2096">
        <v>0</v>
      </c>
      <c r="P2096">
        <v>0</v>
      </c>
      <c r="Q2096">
        <v>0</v>
      </c>
      <c r="R2096">
        <v>0</v>
      </c>
      <c r="S2096">
        <v>3</v>
      </c>
      <c r="T2096">
        <v>463</v>
      </c>
      <c r="U2096">
        <v>0</v>
      </c>
      <c r="V2096">
        <v>0</v>
      </c>
      <c r="W2096">
        <v>0</v>
      </c>
      <c r="X2096">
        <v>0</v>
      </c>
      <c r="Y2096">
        <v>3.0891670000000002</v>
      </c>
      <c r="Z2096">
        <v>476.76138900000001</v>
      </c>
    </row>
    <row r="2097" spans="1:26" x14ac:dyDescent="0.3">
      <c r="A2097">
        <v>2669241</v>
      </c>
      <c r="B2097">
        <v>1</v>
      </c>
      <c r="C2097" t="s">
        <v>77</v>
      </c>
      <c r="D2097" t="s">
        <v>116</v>
      </c>
      <c r="E2097" t="s">
        <v>156</v>
      </c>
      <c r="F2097" t="s">
        <v>6121</v>
      </c>
      <c r="G2097" t="s">
        <v>169</v>
      </c>
      <c r="H2097" t="s">
        <v>47</v>
      </c>
      <c r="I2097" t="s">
        <v>129</v>
      </c>
      <c r="J2097" t="s">
        <v>130</v>
      </c>
      <c r="K2097" t="s">
        <v>131</v>
      </c>
      <c r="L2097" t="s">
        <v>6122</v>
      </c>
      <c r="M2097" t="s">
        <v>6123</v>
      </c>
      <c r="N2097">
        <v>0.54444444400000003</v>
      </c>
      <c r="O2097">
        <v>79</v>
      </c>
      <c r="P2097">
        <v>104</v>
      </c>
      <c r="Q2097">
        <v>0</v>
      </c>
      <c r="R2097">
        <v>0</v>
      </c>
      <c r="S2097">
        <v>0</v>
      </c>
      <c r="T2097">
        <v>0</v>
      </c>
      <c r="U2097">
        <v>43.011111</v>
      </c>
      <c r="V2097">
        <v>56.622222000000001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2669247</v>
      </c>
      <c r="B2098">
        <v>1</v>
      </c>
      <c r="C2098" t="s">
        <v>76</v>
      </c>
      <c r="D2098" t="s">
        <v>90</v>
      </c>
      <c r="E2098" t="s">
        <v>210</v>
      </c>
      <c r="F2098" t="s">
        <v>6124</v>
      </c>
      <c r="G2098" t="s">
        <v>627</v>
      </c>
      <c r="H2098" t="s">
        <v>46</v>
      </c>
      <c r="I2098" t="s">
        <v>129</v>
      </c>
      <c r="J2098" t="s">
        <v>130</v>
      </c>
      <c r="K2098" t="s">
        <v>131</v>
      </c>
      <c r="L2098" t="s">
        <v>6125</v>
      </c>
      <c r="M2098" t="s">
        <v>6126</v>
      </c>
      <c r="N2098">
        <v>4.4372222219999999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2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8.8744440000000004</v>
      </c>
    </row>
    <row r="2099" spans="1:26" x14ac:dyDescent="0.3">
      <c r="A2099">
        <v>2669254</v>
      </c>
      <c r="B2099">
        <v>1</v>
      </c>
      <c r="C2099" t="s">
        <v>76</v>
      </c>
      <c r="D2099" t="s">
        <v>80</v>
      </c>
      <c r="E2099" t="s">
        <v>134</v>
      </c>
      <c r="F2099" t="s">
        <v>6127</v>
      </c>
      <c r="G2099" t="s">
        <v>260</v>
      </c>
      <c r="H2099" t="s">
        <v>46</v>
      </c>
      <c r="I2099" t="s">
        <v>129</v>
      </c>
      <c r="J2099" t="s">
        <v>130</v>
      </c>
      <c r="K2099" t="s">
        <v>141</v>
      </c>
      <c r="L2099" t="s">
        <v>6128</v>
      </c>
      <c r="M2099" t="s">
        <v>6129</v>
      </c>
      <c r="N2099">
        <v>6.3383333329999996</v>
      </c>
      <c r="O2099">
        <v>0</v>
      </c>
      <c r="P2099">
        <v>567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3593.835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2669257</v>
      </c>
      <c r="B2100">
        <v>1</v>
      </c>
      <c r="C2100" t="s">
        <v>77</v>
      </c>
      <c r="D2100" t="s">
        <v>119</v>
      </c>
      <c r="E2100" t="s">
        <v>126</v>
      </c>
      <c r="F2100" t="s">
        <v>2472</v>
      </c>
      <c r="G2100" t="s">
        <v>260</v>
      </c>
      <c r="H2100" t="s">
        <v>47</v>
      </c>
      <c r="I2100" t="s">
        <v>129</v>
      </c>
      <c r="J2100" t="s">
        <v>130</v>
      </c>
      <c r="K2100" t="s">
        <v>141</v>
      </c>
      <c r="L2100" t="s">
        <v>6130</v>
      </c>
      <c r="M2100" t="s">
        <v>6131</v>
      </c>
      <c r="N2100">
        <v>7.2030555549999997</v>
      </c>
      <c r="O2100">
        <v>11</v>
      </c>
      <c r="P2100">
        <v>1210</v>
      </c>
      <c r="Q2100">
        <v>0</v>
      </c>
      <c r="R2100">
        <v>0</v>
      </c>
      <c r="S2100">
        <v>0</v>
      </c>
      <c r="T2100">
        <v>0</v>
      </c>
      <c r="U2100">
        <v>79.233610999999996</v>
      </c>
      <c r="V2100">
        <v>8715.6972220000007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2669249</v>
      </c>
      <c r="B2101">
        <v>1</v>
      </c>
      <c r="C2101" t="s">
        <v>77</v>
      </c>
      <c r="D2101" t="s">
        <v>108</v>
      </c>
      <c r="E2101" t="s">
        <v>126</v>
      </c>
      <c r="F2101" t="s">
        <v>6132</v>
      </c>
      <c r="G2101" t="s">
        <v>128</v>
      </c>
      <c r="H2101" t="s">
        <v>47</v>
      </c>
      <c r="I2101" t="s">
        <v>129</v>
      </c>
      <c r="J2101" t="s">
        <v>130</v>
      </c>
      <c r="K2101" t="s">
        <v>131</v>
      </c>
      <c r="L2101" t="s">
        <v>6133</v>
      </c>
      <c r="M2101" t="s">
        <v>6134</v>
      </c>
      <c r="N2101">
        <v>7.3780555550000004</v>
      </c>
      <c r="O2101">
        <v>0</v>
      </c>
      <c r="P2101">
        <v>0</v>
      </c>
      <c r="Q2101">
        <v>0</v>
      </c>
      <c r="R2101">
        <v>43</v>
      </c>
      <c r="S2101">
        <v>1</v>
      </c>
      <c r="T2101">
        <v>76</v>
      </c>
      <c r="U2101">
        <v>0</v>
      </c>
      <c r="V2101">
        <v>0</v>
      </c>
      <c r="W2101">
        <v>0</v>
      </c>
      <c r="X2101">
        <v>317.25638900000001</v>
      </c>
      <c r="Y2101">
        <v>7.3780559999999999</v>
      </c>
      <c r="Z2101">
        <v>560.73222199999998</v>
      </c>
    </row>
    <row r="2102" spans="1:26" x14ac:dyDescent="0.3">
      <c r="A2102">
        <v>2669259</v>
      </c>
      <c r="B2102">
        <v>1</v>
      </c>
      <c r="C2102" t="s">
        <v>77</v>
      </c>
      <c r="D2102" t="s">
        <v>124</v>
      </c>
      <c r="E2102" t="s">
        <v>126</v>
      </c>
      <c r="F2102" t="s">
        <v>6135</v>
      </c>
      <c r="G2102" t="s">
        <v>169</v>
      </c>
      <c r="H2102" t="s">
        <v>47</v>
      </c>
      <c r="I2102" t="s">
        <v>129</v>
      </c>
      <c r="J2102" t="s">
        <v>130</v>
      </c>
      <c r="K2102" t="s">
        <v>131</v>
      </c>
      <c r="L2102" t="s">
        <v>6136</v>
      </c>
      <c r="M2102" t="s">
        <v>6137</v>
      </c>
      <c r="N2102">
        <v>0.58611111100000002</v>
      </c>
      <c r="O2102">
        <v>2</v>
      </c>
      <c r="P2102">
        <v>598</v>
      </c>
      <c r="Q2102">
        <v>0</v>
      </c>
      <c r="R2102">
        <v>0</v>
      </c>
      <c r="S2102">
        <v>0</v>
      </c>
      <c r="T2102">
        <v>0</v>
      </c>
      <c r="U2102">
        <v>1.1722220000000001</v>
      </c>
      <c r="V2102">
        <v>350.49444399999999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2669264</v>
      </c>
      <c r="B2103">
        <v>1</v>
      </c>
      <c r="C2103" t="s">
        <v>76</v>
      </c>
      <c r="D2103" t="s">
        <v>83</v>
      </c>
      <c r="E2103" t="s">
        <v>144</v>
      </c>
      <c r="F2103" t="s">
        <v>6138</v>
      </c>
      <c r="G2103" t="s">
        <v>136</v>
      </c>
      <c r="H2103" t="s">
        <v>46</v>
      </c>
      <c r="I2103" t="s">
        <v>129</v>
      </c>
      <c r="J2103" t="s">
        <v>130</v>
      </c>
      <c r="K2103" t="s">
        <v>131</v>
      </c>
      <c r="L2103" t="s">
        <v>6139</v>
      </c>
      <c r="M2103" t="s">
        <v>6140</v>
      </c>
      <c r="N2103">
        <v>3.1786111109999999</v>
      </c>
      <c r="O2103">
        <v>0</v>
      </c>
      <c r="P2103">
        <v>3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9.5358330000000002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2669262</v>
      </c>
      <c r="B2104">
        <v>1</v>
      </c>
      <c r="C2104" t="s">
        <v>76</v>
      </c>
      <c r="D2104" t="s">
        <v>84</v>
      </c>
      <c r="E2104" t="s">
        <v>144</v>
      </c>
      <c r="F2104" t="s">
        <v>6141</v>
      </c>
      <c r="G2104" t="s">
        <v>406</v>
      </c>
      <c r="H2104" t="s">
        <v>46</v>
      </c>
      <c r="I2104" t="s">
        <v>129</v>
      </c>
      <c r="J2104" t="s">
        <v>130</v>
      </c>
      <c r="K2104" t="s">
        <v>131</v>
      </c>
      <c r="L2104" t="s">
        <v>6142</v>
      </c>
      <c r="M2104" t="s">
        <v>6143</v>
      </c>
      <c r="N2104">
        <v>5.0972222220000001</v>
      </c>
      <c r="O2104">
        <v>0</v>
      </c>
      <c r="P2104">
        <v>95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484.23611099999999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2669268</v>
      </c>
      <c r="B2105">
        <v>1</v>
      </c>
      <c r="C2105" t="s">
        <v>76</v>
      </c>
      <c r="D2105" t="s">
        <v>84</v>
      </c>
      <c r="E2105" t="s">
        <v>144</v>
      </c>
      <c r="F2105" t="s">
        <v>6144</v>
      </c>
      <c r="G2105" t="s">
        <v>140</v>
      </c>
      <c r="H2105" t="s">
        <v>46</v>
      </c>
      <c r="I2105" t="s">
        <v>129</v>
      </c>
      <c r="J2105" t="s">
        <v>130</v>
      </c>
      <c r="K2105" t="s">
        <v>141</v>
      </c>
      <c r="L2105" t="s">
        <v>6145</v>
      </c>
      <c r="M2105" t="s">
        <v>6146</v>
      </c>
      <c r="N2105">
        <v>0.50527777699999998</v>
      </c>
      <c r="O2105">
        <v>0</v>
      </c>
      <c r="P2105">
        <v>63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31.8325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2669275</v>
      </c>
      <c r="B2106">
        <v>1</v>
      </c>
      <c r="C2106" t="s">
        <v>76</v>
      </c>
      <c r="D2106" t="s">
        <v>78</v>
      </c>
      <c r="E2106" t="s">
        <v>134</v>
      </c>
      <c r="F2106" t="s">
        <v>6147</v>
      </c>
      <c r="G2106" t="s">
        <v>140</v>
      </c>
      <c r="H2106" t="s">
        <v>46</v>
      </c>
      <c r="I2106" t="s">
        <v>129</v>
      </c>
      <c r="J2106" t="s">
        <v>130</v>
      </c>
      <c r="K2106" t="s">
        <v>141</v>
      </c>
      <c r="L2106" t="s">
        <v>6148</v>
      </c>
      <c r="M2106" t="s">
        <v>6149</v>
      </c>
      <c r="N2106">
        <v>0.88527777699999999</v>
      </c>
      <c r="O2106">
        <v>0</v>
      </c>
      <c r="P2106">
        <v>423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374.47250000000003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2669280</v>
      </c>
      <c r="B2107">
        <v>1</v>
      </c>
      <c r="C2107" t="s">
        <v>77</v>
      </c>
      <c r="D2107" t="s">
        <v>109</v>
      </c>
      <c r="E2107" t="s">
        <v>210</v>
      </c>
      <c r="F2107" t="s">
        <v>6150</v>
      </c>
      <c r="G2107" t="s">
        <v>306</v>
      </c>
      <c r="H2107" t="s">
        <v>46</v>
      </c>
      <c r="I2107" t="s">
        <v>129</v>
      </c>
      <c r="J2107" t="s">
        <v>130</v>
      </c>
      <c r="K2107" t="s">
        <v>131</v>
      </c>
      <c r="L2107" t="s">
        <v>6151</v>
      </c>
      <c r="M2107" t="s">
        <v>6152</v>
      </c>
      <c r="N2107">
        <v>2.648055555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2.648056</v>
      </c>
      <c r="W2107">
        <v>0</v>
      </c>
      <c r="X2107">
        <v>0</v>
      </c>
      <c r="Y2107">
        <v>0</v>
      </c>
      <c r="Z2107">
        <v>0</v>
      </c>
    </row>
    <row r="2108" spans="1:26" x14ac:dyDescent="0.3">
      <c r="A2108">
        <v>2669277</v>
      </c>
      <c r="B2108">
        <v>1</v>
      </c>
      <c r="C2108" t="s">
        <v>76</v>
      </c>
      <c r="D2108" t="s">
        <v>90</v>
      </c>
      <c r="E2108" t="s">
        <v>152</v>
      </c>
      <c r="F2108" t="s">
        <v>6153</v>
      </c>
      <c r="G2108" t="s">
        <v>260</v>
      </c>
      <c r="H2108" t="s">
        <v>47</v>
      </c>
      <c r="I2108" t="s">
        <v>129</v>
      </c>
      <c r="J2108" t="s">
        <v>130</v>
      </c>
      <c r="K2108" t="s">
        <v>141</v>
      </c>
      <c r="L2108" t="s">
        <v>6154</v>
      </c>
      <c r="M2108" t="s">
        <v>6155</v>
      </c>
      <c r="N2108">
        <v>2.284166666</v>
      </c>
      <c r="O2108">
        <v>0</v>
      </c>
      <c r="P2108">
        <v>0</v>
      </c>
      <c r="Q2108">
        <v>0</v>
      </c>
      <c r="R2108">
        <v>0</v>
      </c>
      <c r="S2108">
        <v>7</v>
      </c>
      <c r="T2108">
        <v>1125</v>
      </c>
      <c r="U2108">
        <v>0</v>
      </c>
      <c r="V2108">
        <v>0</v>
      </c>
      <c r="W2108">
        <v>0</v>
      </c>
      <c r="X2108">
        <v>0</v>
      </c>
      <c r="Y2108">
        <v>15.989167</v>
      </c>
      <c r="Z2108">
        <v>2569.6874990000001</v>
      </c>
    </row>
    <row r="2109" spans="1:26" x14ac:dyDescent="0.3">
      <c r="A2109">
        <v>2669179</v>
      </c>
      <c r="B2109">
        <v>3</v>
      </c>
      <c r="C2109" t="s">
        <v>76</v>
      </c>
      <c r="D2109" t="s">
        <v>78</v>
      </c>
      <c r="E2109" t="s">
        <v>126</v>
      </c>
      <c r="F2109" t="s">
        <v>6156</v>
      </c>
      <c r="G2109" t="s">
        <v>506</v>
      </c>
      <c r="H2109" t="s">
        <v>47</v>
      </c>
      <c r="I2109" t="s">
        <v>129</v>
      </c>
      <c r="J2109" t="s">
        <v>130</v>
      </c>
      <c r="K2109" t="s">
        <v>131</v>
      </c>
      <c r="L2109" t="s">
        <v>6068</v>
      </c>
      <c r="M2109" t="s">
        <v>6157</v>
      </c>
      <c r="N2109">
        <v>0.215277777</v>
      </c>
      <c r="O2109">
        <v>7</v>
      </c>
      <c r="P2109">
        <v>4050</v>
      </c>
      <c r="Q2109">
        <v>0</v>
      </c>
      <c r="R2109">
        <v>0</v>
      </c>
      <c r="S2109">
        <v>0</v>
      </c>
      <c r="T2109">
        <v>0</v>
      </c>
      <c r="U2109">
        <v>1.5069440000000001</v>
      </c>
      <c r="V2109">
        <v>871.87499700000001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2669283</v>
      </c>
      <c r="B2110">
        <v>1</v>
      </c>
      <c r="C2110" t="s">
        <v>76</v>
      </c>
      <c r="D2110" t="s">
        <v>106</v>
      </c>
      <c r="E2110" t="s">
        <v>144</v>
      </c>
      <c r="F2110" t="s">
        <v>6158</v>
      </c>
      <c r="G2110" t="s">
        <v>306</v>
      </c>
      <c r="H2110" t="s">
        <v>46</v>
      </c>
      <c r="I2110" t="s">
        <v>129</v>
      </c>
      <c r="J2110" t="s">
        <v>15</v>
      </c>
      <c r="K2110" t="s">
        <v>131</v>
      </c>
      <c r="L2110" t="s">
        <v>6159</v>
      </c>
      <c r="M2110" t="s">
        <v>6160</v>
      </c>
      <c r="N2110">
        <v>0.93583333300000004</v>
      </c>
      <c r="O2110">
        <v>0</v>
      </c>
      <c r="P2110">
        <v>230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215.24166700000001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2669285</v>
      </c>
      <c r="B2111">
        <v>1</v>
      </c>
      <c r="C2111" t="s">
        <v>76</v>
      </c>
      <c r="D2111" t="s">
        <v>91</v>
      </c>
      <c r="E2111" t="s">
        <v>126</v>
      </c>
      <c r="F2111" t="s">
        <v>6161</v>
      </c>
      <c r="G2111" t="s">
        <v>140</v>
      </c>
      <c r="H2111" t="s">
        <v>47</v>
      </c>
      <c r="I2111" t="s">
        <v>129</v>
      </c>
      <c r="J2111" t="s">
        <v>130</v>
      </c>
      <c r="K2111" t="s">
        <v>141</v>
      </c>
      <c r="L2111" t="s">
        <v>6162</v>
      </c>
      <c r="M2111" t="s">
        <v>6163</v>
      </c>
      <c r="N2111">
        <v>1.554444444</v>
      </c>
      <c r="O2111">
        <v>0</v>
      </c>
      <c r="P2111">
        <v>531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825.41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2669287</v>
      </c>
      <c r="B2112">
        <v>1</v>
      </c>
      <c r="C2112" t="s">
        <v>77</v>
      </c>
      <c r="D2112" t="s">
        <v>108</v>
      </c>
      <c r="E2112" t="s">
        <v>152</v>
      </c>
      <c r="F2112" t="s">
        <v>6164</v>
      </c>
      <c r="G2112" t="s">
        <v>260</v>
      </c>
      <c r="H2112" t="s">
        <v>47</v>
      </c>
      <c r="I2112" t="s">
        <v>129</v>
      </c>
      <c r="J2112" t="s">
        <v>130</v>
      </c>
      <c r="K2112" t="s">
        <v>141</v>
      </c>
      <c r="L2112" t="s">
        <v>6165</v>
      </c>
      <c r="M2112" t="s">
        <v>6166</v>
      </c>
      <c r="N2112">
        <v>6.744444444</v>
      </c>
      <c r="O2112">
        <v>19</v>
      </c>
      <c r="P2112">
        <v>80</v>
      </c>
      <c r="Q2112">
        <v>0</v>
      </c>
      <c r="R2112">
        <v>0</v>
      </c>
      <c r="S2112">
        <v>0</v>
      </c>
      <c r="T2112">
        <v>0</v>
      </c>
      <c r="U2112">
        <v>128.14444399999999</v>
      </c>
      <c r="V2112">
        <v>539.55555600000002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2669288</v>
      </c>
      <c r="B2113">
        <v>1</v>
      </c>
      <c r="C2113" t="s">
        <v>76</v>
      </c>
      <c r="D2113" t="s">
        <v>93</v>
      </c>
      <c r="E2113" t="s">
        <v>152</v>
      </c>
      <c r="F2113" t="s">
        <v>6167</v>
      </c>
      <c r="G2113" t="s">
        <v>169</v>
      </c>
      <c r="H2113" t="s">
        <v>47</v>
      </c>
      <c r="I2113" t="s">
        <v>129</v>
      </c>
      <c r="J2113" t="s">
        <v>130</v>
      </c>
      <c r="K2113" t="s">
        <v>131</v>
      </c>
      <c r="L2113" t="s">
        <v>6165</v>
      </c>
      <c r="M2113" t="s">
        <v>6168</v>
      </c>
      <c r="N2113">
        <v>3.602777777</v>
      </c>
      <c r="O2113">
        <v>2</v>
      </c>
      <c r="P2113">
        <v>3513</v>
      </c>
      <c r="Q2113">
        <v>0</v>
      </c>
      <c r="R2113">
        <v>0</v>
      </c>
      <c r="S2113">
        <v>0</v>
      </c>
      <c r="T2113">
        <v>0</v>
      </c>
      <c r="U2113">
        <v>7.2055559999999996</v>
      </c>
      <c r="V2113">
        <v>12656.558331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2669292</v>
      </c>
      <c r="B2114">
        <v>1</v>
      </c>
      <c r="C2114" t="s">
        <v>76</v>
      </c>
      <c r="D2114" t="s">
        <v>85</v>
      </c>
      <c r="E2114" t="s">
        <v>172</v>
      </c>
      <c r="F2114" t="s">
        <v>6169</v>
      </c>
      <c r="G2114" t="s">
        <v>260</v>
      </c>
      <c r="H2114" t="s">
        <v>46</v>
      </c>
      <c r="I2114" t="s">
        <v>129</v>
      </c>
      <c r="J2114" t="s">
        <v>130</v>
      </c>
      <c r="K2114" t="s">
        <v>141</v>
      </c>
      <c r="L2114" t="s">
        <v>6170</v>
      </c>
      <c r="M2114" t="s">
        <v>6171</v>
      </c>
      <c r="N2114">
        <v>2.358055555</v>
      </c>
      <c r="O2114">
        <v>0</v>
      </c>
      <c r="P2114">
        <v>10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23.580556000000001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2669293</v>
      </c>
      <c r="B2115">
        <v>1</v>
      </c>
      <c r="C2115" t="s">
        <v>76</v>
      </c>
      <c r="D2115" t="s">
        <v>94</v>
      </c>
      <c r="E2115" t="s">
        <v>144</v>
      </c>
      <c r="F2115" t="s">
        <v>6172</v>
      </c>
      <c r="G2115" t="s">
        <v>136</v>
      </c>
      <c r="H2115" t="s">
        <v>46</v>
      </c>
      <c r="I2115" t="s">
        <v>129</v>
      </c>
      <c r="J2115" t="s">
        <v>130</v>
      </c>
      <c r="K2115" t="s">
        <v>131</v>
      </c>
      <c r="L2115" t="s">
        <v>6173</v>
      </c>
      <c r="M2115" t="s">
        <v>6174</v>
      </c>
      <c r="N2115">
        <v>2.6333333329999999</v>
      </c>
      <c r="O2115">
        <v>0</v>
      </c>
      <c r="P2115">
        <v>0</v>
      </c>
      <c r="Q2115">
        <v>0</v>
      </c>
      <c r="R2115">
        <v>70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184.33333300000001</v>
      </c>
      <c r="Y2115">
        <v>0</v>
      </c>
      <c r="Z2115">
        <v>0</v>
      </c>
    </row>
    <row r="2116" spans="1:26" x14ac:dyDescent="0.3">
      <c r="A2116">
        <v>2669295</v>
      </c>
      <c r="B2116">
        <v>1</v>
      </c>
      <c r="C2116" t="s">
        <v>76</v>
      </c>
      <c r="D2116" t="s">
        <v>89</v>
      </c>
      <c r="E2116" t="s">
        <v>152</v>
      </c>
      <c r="F2116" t="s">
        <v>6175</v>
      </c>
      <c r="G2116" t="s">
        <v>169</v>
      </c>
      <c r="H2116" t="s">
        <v>47</v>
      </c>
      <c r="I2116" t="s">
        <v>129</v>
      </c>
      <c r="J2116" t="s">
        <v>130</v>
      </c>
      <c r="K2116" t="s">
        <v>131</v>
      </c>
      <c r="L2116" t="s">
        <v>6176</v>
      </c>
      <c r="M2116" t="s">
        <v>6177</v>
      </c>
      <c r="N2116">
        <v>0.36666666599999997</v>
      </c>
      <c r="O2116">
        <v>12</v>
      </c>
      <c r="P2116">
        <v>261</v>
      </c>
      <c r="Q2116">
        <v>0</v>
      </c>
      <c r="R2116">
        <v>0</v>
      </c>
      <c r="S2116">
        <v>0</v>
      </c>
      <c r="T2116">
        <v>22</v>
      </c>
      <c r="U2116">
        <v>4.4000000000000004</v>
      </c>
      <c r="V2116">
        <v>95.7</v>
      </c>
      <c r="W2116">
        <v>0</v>
      </c>
      <c r="X2116">
        <v>0</v>
      </c>
      <c r="Y2116">
        <v>0</v>
      </c>
      <c r="Z2116">
        <v>8.0666670000000007</v>
      </c>
    </row>
    <row r="2117" spans="1:26" x14ac:dyDescent="0.3">
      <c r="A2117">
        <v>2669153</v>
      </c>
      <c r="B2117">
        <v>2</v>
      </c>
      <c r="C2117" t="s">
        <v>76</v>
      </c>
      <c r="D2117" t="s">
        <v>80</v>
      </c>
      <c r="E2117" t="s">
        <v>134</v>
      </c>
      <c r="F2117" t="s">
        <v>6178</v>
      </c>
      <c r="G2117" t="s">
        <v>406</v>
      </c>
      <c r="H2117" t="s">
        <v>46</v>
      </c>
      <c r="I2117" t="s">
        <v>129</v>
      </c>
      <c r="J2117" t="s">
        <v>130</v>
      </c>
      <c r="K2117" t="s">
        <v>131</v>
      </c>
      <c r="L2117" t="s">
        <v>6029</v>
      </c>
      <c r="M2117" t="s">
        <v>6179</v>
      </c>
      <c r="N2117">
        <v>2.1261111110000002</v>
      </c>
      <c r="O2117">
        <v>0</v>
      </c>
      <c r="P2117">
        <v>762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1620.096667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2669300</v>
      </c>
      <c r="B2118">
        <v>1</v>
      </c>
      <c r="C2118" t="s">
        <v>76</v>
      </c>
      <c r="D2118" t="s">
        <v>97</v>
      </c>
      <c r="E2118" t="s">
        <v>144</v>
      </c>
      <c r="F2118" t="s">
        <v>5931</v>
      </c>
      <c r="G2118" t="s">
        <v>146</v>
      </c>
      <c r="H2118" t="s">
        <v>46</v>
      </c>
      <c r="I2118" t="s">
        <v>129</v>
      </c>
      <c r="J2118" t="s">
        <v>130</v>
      </c>
      <c r="K2118" t="s">
        <v>131</v>
      </c>
      <c r="L2118" t="s">
        <v>6180</v>
      </c>
      <c r="M2118" t="s">
        <v>6181</v>
      </c>
      <c r="N2118">
        <v>1.371111111</v>
      </c>
      <c r="O2118">
        <v>0</v>
      </c>
      <c r="P2118">
        <v>111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152.193333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2669312</v>
      </c>
      <c r="B2119">
        <v>1</v>
      </c>
      <c r="C2119" t="s">
        <v>76</v>
      </c>
      <c r="D2119" t="s">
        <v>91</v>
      </c>
      <c r="E2119" t="s">
        <v>126</v>
      </c>
      <c r="F2119" t="s">
        <v>2205</v>
      </c>
      <c r="G2119" t="s">
        <v>146</v>
      </c>
      <c r="H2119" t="s">
        <v>47</v>
      </c>
      <c r="I2119" t="s">
        <v>129</v>
      </c>
      <c r="J2119" t="s">
        <v>130</v>
      </c>
      <c r="K2119" t="s">
        <v>131</v>
      </c>
      <c r="L2119" t="s">
        <v>6182</v>
      </c>
      <c r="M2119" t="s">
        <v>6183</v>
      </c>
      <c r="N2119">
        <v>1.0308333329999999</v>
      </c>
      <c r="O2119">
        <v>0</v>
      </c>
      <c r="P2119">
        <v>132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136.07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2669314</v>
      </c>
      <c r="B2120">
        <v>1</v>
      </c>
      <c r="C2120" t="s">
        <v>76</v>
      </c>
      <c r="D2120" t="s">
        <v>106</v>
      </c>
      <c r="E2120" t="s">
        <v>134</v>
      </c>
      <c r="F2120" t="s">
        <v>6184</v>
      </c>
      <c r="G2120" t="s">
        <v>140</v>
      </c>
      <c r="H2120" t="s">
        <v>46</v>
      </c>
      <c r="I2120" t="s">
        <v>129</v>
      </c>
      <c r="J2120" t="s">
        <v>130</v>
      </c>
      <c r="K2120" t="s">
        <v>141</v>
      </c>
      <c r="L2120" t="s">
        <v>6185</v>
      </c>
      <c r="M2120" t="s">
        <v>5989</v>
      </c>
      <c r="N2120">
        <v>0.52500000000000002</v>
      </c>
      <c r="O2120">
        <v>0</v>
      </c>
      <c r="P2120">
        <v>464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243.6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2669318</v>
      </c>
      <c r="B2121">
        <v>1</v>
      </c>
      <c r="C2121" t="s">
        <v>77</v>
      </c>
      <c r="D2121" t="s">
        <v>124</v>
      </c>
      <c r="E2121" t="s">
        <v>210</v>
      </c>
      <c r="F2121" t="s">
        <v>6186</v>
      </c>
      <c r="G2121" t="s">
        <v>290</v>
      </c>
      <c r="H2121" t="s">
        <v>46</v>
      </c>
      <c r="I2121" t="s">
        <v>129</v>
      </c>
      <c r="J2121" t="s">
        <v>130</v>
      </c>
      <c r="K2121" t="s">
        <v>131</v>
      </c>
      <c r="L2121" t="s">
        <v>6187</v>
      </c>
      <c r="M2121" t="s">
        <v>6188</v>
      </c>
      <c r="N2121">
        <v>7.0633333330000001</v>
      </c>
      <c r="O2121">
        <v>0</v>
      </c>
      <c r="P2121">
        <v>48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339.04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2669334</v>
      </c>
      <c r="B2122">
        <v>1</v>
      </c>
      <c r="C2122" t="s">
        <v>76</v>
      </c>
      <c r="D2122" t="s">
        <v>84</v>
      </c>
      <c r="E2122" t="s">
        <v>126</v>
      </c>
      <c r="F2122" t="s">
        <v>6189</v>
      </c>
      <c r="G2122" t="s">
        <v>146</v>
      </c>
      <c r="H2122" t="s">
        <v>47</v>
      </c>
      <c r="I2122" t="s">
        <v>129</v>
      </c>
      <c r="J2122" t="s">
        <v>130</v>
      </c>
      <c r="K2122" t="s">
        <v>131</v>
      </c>
      <c r="L2122" t="s">
        <v>6190</v>
      </c>
      <c r="M2122" t="s">
        <v>6191</v>
      </c>
      <c r="N2122">
        <v>8.6388887999999997E-2</v>
      </c>
      <c r="O2122">
        <v>0</v>
      </c>
      <c r="P2122">
        <v>264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22.806666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2669337</v>
      </c>
      <c r="B2123">
        <v>1</v>
      </c>
      <c r="C2123" t="s">
        <v>76</v>
      </c>
      <c r="D2123" t="s">
        <v>80</v>
      </c>
      <c r="E2123" t="s">
        <v>134</v>
      </c>
      <c r="F2123" t="s">
        <v>6192</v>
      </c>
      <c r="G2123" t="s">
        <v>260</v>
      </c>
      <c r="H2123" t="s">
        <v>46</v>
      </c>
      <c r="I2123" t="s">
        <v>129</v>
      </c>
      <c r="J2123" t="s">
        <v>130</v>
      </c>
      <c r="K2123" t="s">
        <v>141</v>
      </c>
      <c r="L2123" t="s">
        <v>6193</v>
      </c>
      <c r="M2123" t="s">
        <v>6194</v>
      </c>
      <c r="N2123">
        <v>7.0352777770000001</v>
      </c>
      <c r="O2123">
        <v>0</v>
      </c>
      <c r="P2123">
        <v>61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429.15194400000001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2669346</v>
      </c>
      <c r="B2124">
        <v>1</v>
      </c>
      <c r="C2124" t="s">
        <v>77</v>
      </c>
      <c r="D2124" t="s">
        <v>124</v>
      </c>
      <c r="E2124" t="s">
        <v>210</v>
      </c>
      <c r="F2124" t="s">
        <v>6195</v>
      </c>
      <c r="G2124" t="s">
        <v>290</v>
      </c>
      <c r="H2124" t="s">
        <v>46</v>
      </c>
      <c r="I2124" t="s">
        <v>129</v>
      </c>
      <c r="J2124" t="s">
        <v>130</v>
      </c>
      <c r="K2124" t="s">
        <v>131</v>
      </c>
      <c r="L2124" t="s">
        <v>6196</v>
      </c>
      <c r="M2124" t="s">
        <v>6197</v>
      </c>
      <c r="N2124">
        <v>3.659166666</v>
      </c>
      <c r="O2124">
        <v>0</v>
      </c>
      <c r="P2124">
        <v>11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40.250833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2669349</v>
      </c>
      <c r="B2125">
        <v>1</v>
      </c>
      <c r="C2125" t="s">
        <v>76</v>
      </c>
      <c r="D2125" t="s">
        <v>89</v>
      </c>
      <c r="E2125" t="s">
        <v>152</v>
      </c>
      <c r="F2125" t="s">
        <v>1016</v>
      </c>
      <c r="G2125" t="s">
        <v>169</v>
      </c>
      <c r="H2125" t="s">
        <v>47</v>
      </c>
      <c r="I2125" t="s">
        <v>129</v>
      </c>
      <c r="J2125" t="s">
        <v>130</v>
      </c>
      <c r="K2125" t="s">
        <v>131</v>
      </c>
      <c r="L2125" t="s">
        <v>6198</v>
      </c>
      <c r="M2125" t="s">
        <v>6199</v>
      </c>
      <c r="N2125">
        <v>9.1666665999999994E-2</v>
      </c>
      <c r="O2125">
        <v>7</v>
      </c>
      <c r="P2125">
        <v>270</v>
      </c>
      <c r="Q2125">
        <v>0</v>
      </c>
      <c r="R2125">
        <v>0</v>
      </c>
      <c r="S2125">
        <v>0</v>
      </c>
      <c r="T2125">
        <v>229</v>
      </c>
      <c r="U2125">
        <v>0.64166699999999999</v>
      </c>
      <c r="V2125">
        <v>24.75</v>
      </c>
      <c r="W2125">
        <v>0</v>
      </c>
      <c r="X2125">
        <v>0</v>
      </c>
      <c r="Y2125">
        <v>0</v>
      </c>
      <c r="Z2125">
        <v>20.991667</v>
      </c>
    </row>
    <row r="2126" spans="1:26" x14ac:dyDescent="0.3">
      <c r="A2126">
        <v>2669355</v>
      </c>
      <c r="B2126">
        <v>1</v>
      </c>
      <c r="C2126" t="s">
        <v>77</v>
      </c>
      <c r="D2126" t="s">
        <v>123</v>
      </c>
      <c r="E2126" t="s">
        <v>144</v>
      </c>
      <c r="F2126" t="s">
        <v>6200</v>
      </c>
      <c r="G2126" t="s">
        <v>136</v>
      </c>
      <c r="H2126" t="s">
        <v>46</v>
      </c>
      <c r="I2126" t="s">
        <v>129</v>
      </c>
      <c r="J2126" t="s">
        <v>130</v>
      </c>
      <c r="K2126" t="s">
        <v>131</v>
      </c>
      <c r="L2126" t="s">
        <v>6201</v>
      </c>
      <c r="M2126" t="s">
        <v>6202</v>
      </c>
      <c r="N2126">
        <v>5.5213888879999997</v>
      </c>
      <c r="O2126">
        <v>0</v>
      </c>
      <c r="P2126">
        <v>46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253.983889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2669353</v>
      </c>
      <c r="B2127">
        <v>1</v>
      </c>
      <c r="C2127" t="s">
        <v>76</v>
      </c>
      <c r="D2127" t="s">
        <v>98</v>
      </c>
      <c r="E2127" t="s">
        <v>325</v>
      </c>
      <c r="F2127" t="s">
        <v>2442</v>
      </c>
      <c r="G2127" t="s">
        <v>169</v>
      </c>
      <c r="H2127" t="s">
        <v>47</v>
      </c>
      <c r="I2127" t="s">
        <v>247</v>
      </c>
      <c r="J2127" t="s">
        <v>130</v>
      </c>
      <c r="K2127" t="s">
        <v>131</v>
      </c>
      <c r="L2127" t="s">
        <v>6203</v>
      </c>
      <c r="M2127" t="s">
        <v>6204</v>
      </c>
      <c r="N2127">
        <v>3.8888888000000003E-2</v>
      </c>
      <c r="O2127">
        <v>2</v>
      </c>
      <c r="P2127">
        <v>145</v>
      </c>
      <c r="Q2127">
        <v>106</v>
      </c>
      <c r="R2127">
        <v>10495</v>
      </c>
      <c r="S2127">
        <v>69</v>
      </c>
      <c r="T2127">
        <v>3761</v>
      </c>
      <c r="U2127">
        <v>7.7778E-2</v>
      </c>
      <c r="V2127">
        <v>5.6388889999999998</v>
      </c>
      <c r="W2127">
        <v>4.1222219999999998</v>
      </c>
      <c r="X2127">
        <v>408.13887999999997</v>
      </c>
      <c r="Y2127">
        <v>2.6833330000000002</v>
      </c>
      <c r="Z2127">
        <v>146.26110800000001</v>
      </c>
    </row>
    <row r="2128" spans="1:26" x14ac:dyDescent="0.3">
      <c r="A2128">
        <v>2669359</v>
      </c>
      <c r="B2128">
        <v>1</v>
      </c>
      <c r="C2128" t="s">
        <v>76</v>
      </c>
      <c r="D2128" t="s">
        <v>93</v>
      </c>
      <c r="E2128" t="s">
        <v>156</v>
      </c>
      <c r="F2128" t="s">
        <v>6205</v>
      </c>
      <c r="G2128" t="s">
        <v>319</v>
      </c>
      <c r="H2128" t="s">
        <v>47</v>
      </c>
      <c r="I2128" t="s">
        <v>129</v>
      </c>
      <c r="J2128" t="s">
        <v>130</v>
      </c>
      <c r="K2128" t="s">
        <v>141</v>
      </c>
      <c r="L2128" t="s">
        <v>6206</v>
      </c>
      <c r="M2128" t="s">
        <v>6207</v>
      </c>
      <c r="N2128">
        <v>1.258888888</v>
      </c>
      <c r="O2128">
        <v>13</v>
      </c>
      <c r="P2128">
        <v>411</v>
      </c>
      <c r="Q2128">
        <v>0</v>
      </c>
      <c r="R2128">
        <v>0</v>
      </c>
      <c r="S2128">
        <v>27</v>
      </c>
      <c r="T2128">
        <v>567</v>
      </c>
      <c r="U2128">
        <v>16.365556000000002</v>
      </c>
      <c r="V2128">
        <v>517.40333299999998</v>
      </c>
      <c r="W2128">
        <v>0</v>
      </c>
      <c r="X2128">
        <v>0</v>
      </c>
      <c r="Y2128">
        <v>33.99</v>
      </c>
      <c r="Z2128">
        <v>713.78999899999997</v>
      </c>
    </row>
    <row r="2129" spans="1:26" x14ac:dyDescent="0.3">
      <c r="A2129">
        <v>2669360</v>
      </c>
      <c r="B2129">
        <v>1</v>
      </c>
      <c r="C2129" t="s">
        <v>76</v>
      </c>
      <c r="D2129" t="s">
        <v>98</v>
      </c>
      <c r="E2129" t="s">
        <v>152</v>
      </c>
      <c r="F2129" t="s">
        <v>6208</v>
      </c>
      <c r="G2129" t="s">
        <v>169</v>
      </c>
      <c r="H2129" t="s">
        <v>47</v>
      </c>
      <c r="I2129" t="s">
        <v>247</v>
      </c>
      <c r="J2129" t="s">
        <v>130</v>
      </c>
      <c r="K2129" t="s">
        <v>131</v>
      </c>
      <c r="L2129" t="s">
        <v>6209</v>
      </c>
      <c r="M2129" t="s">
        <v>6210</v>
      </c>
      <c r="N2129">
        <v>4.4999999999999998E-2</v>
      </c>
      <c r="O2129">
        <v>2</v>
      </c>
      <c r="P2129">
        <v>145</v>
      </c>
      <c r="Q2129">
        <v>105</v>
      </c>
      <c r="R2129">
        <v>10488</v>
      </c>
      <c r="S2129">
        <v>68</v>
      </c>
      <c r="T2129">
        <v>3750</v>
      </c>
      <c r="U2129">
        <v>0.09</v>
      </c>
      <c r="V2129">
        <v>6.5250000000000004</v>
      </c>
      <c r="W2129">
        <v>4.7249999999999996</v>
      </c>
      <c r="X2129">
        <v>471.96</v>
      </c>
      <c r="Y2129">
        <v>3.06</v>
      </c>
      <c r="Z2129">
        <v>168.75</v>
      </c>
    </row>
    <row r="2130" spans="1:26" x14ac:dyDescent="0.3">
      <c r="A2130">
        <v>2669364</v>
      </c>
      <c r="B2130">
        <v>1</v>
      </c>
      <c r="C2130" t="s">
        <v>76</v>
      </c>
      <c r="D2130" t="s">
        <v>86</v>
      </c>
      <c r="E2130" t="s">
        <v>126</v>
      </c>
      <c r="F2130" t="s">
        <v>6211</v>
      </c>
      <c r="G2130" t="s">
        <v>567</v>
      </c>
      <c r="H2130" t="s">
        <v>47</v>
      </c>
      <c r="I2130" t="s">
        <v>129</v>
      </c>
      <c r="J2130" t="s">
        <v>130</v>
      </c>
      <c r="K2130" t="s">
        <v>131</v>
      </c>
      <c r="L2130" t="s">
        <v>6212</v>
      </c>
      <c r="M2130" t="s">
        <v>6213</v>
      </c>
      <c r="N2130">
        <v>5.8333333000000001E-2</v>
      </c>
      <c r="O2130">
        <v>0</v>
      </c>
      <c r="P2130">
        <v>1335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77.875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2669363</v>
      </c>
      <c r="B2131">
        <v>1</v>
      </c>
      <c r="C2131" t="s">
        <v>76</v>
      </c>
      <c r="D2131" t="s">
        <v>86</v>
      </c>
      <c r="E2131" t="s">
        <v>126</v>
      </c>
      <c r="F2131" t="s">
        <v>6214</v>
      </c>
      <c r="G2131" t="s">
        <v>140</v>
      </c>
      <c r="H2131" t="s">
        <v>47</v>
      </c>
      <c r="I2131" t="s">
        <v>129</v>
      </c>
      <c r="J2131" t="s">
        <v>130</v>
      </c>
      <c r="K2131" t="s">
        <v>141</v>
      </c>
      <c r="L2131" t="s">
        <v>6215</v>
      </c>
      <c r="M2131" t="s">
        <v>6216</v>
      </c>
      <c r="N2131">
        <v>3.9413888880000001</v>
      </c>
      <c r="O2131">
        <v>0</v>
      </c>
      <c r="P2131">
        <v>1335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5261.7541650000003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2669395</v>
      </c>
      <c r="B2132">
        <v>1</v>
      </c>
      <c r="C2132" t="s">
        <v>76</v>
      </c>
      <c r="D2132" t="s">
        <v>91</v>
      </c>
      <c r="E2132" t="s">
        <v>126</v>
      </c>
      <c r="F2132" t="s">
        <v>6217</v>
      </c>
      <c r="G2132" t="s">
        <v>140</v>
      </c>
      <c r="H2132" t="s">
        <v>47</v>
      </c>
      <c r="I2132" t="s">
        <v>129</v>
      </c>
      <c r="J2132" t="s">
        <v>130</v>
      </c>
      <c r="K2132" t="s">
        <v>141</v>
      </c>
      <c r="L2132" t="s">
        <v>6218</v>
      </c>
      <c r="M2132" t="s">
        <v>6219</v>
      </c>
      <c r="N2132">
        <v>3.0161111109999998</v>
      </c>
      <c r="O2132">
        <v>0</v>
      </c>
      <c r="P2132">
        <v>547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1649.812778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2669371</v>
      </c>
      <c r="B2133">
        <v>1</v>
      </c>
      <c r="C2133" t="s">
        <v>76</v>
      </c>
      <c r="D2133" t="s">
        <v>85</v>
      </c>
      <c r="E2133" t="s">
        <v>134</v>
      </c>
      <c r="F2133" t="s">
        <v>6220</v>
      </c>
      <c r="G2133" t="s">
        <v>260</v>
      </c>
      <c r="H2133" t="s">
        <v>46</v>
      </c>
      <c r="I2133" t="s">
        <v>129</v>
      </c>
      <c r="J2133" t="s">
        <v>130</v>
      </c>
      <c r="K2133" t="s">
        <v>141</v>
      </c>
      <c r="L2133" t="s">
        <v>6221</v>
      </c>
      <c r="M2133" t="s">
        <v>6222</v>
      </c>
      <c r="N2133">
        <v>4.1016666659999999</v>
      </c>
      <c r="O2133">
        <v>0</v>
      </c>
      <c r="P2133">
        <v>176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721.89333299999998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2669374</v>
      </c>
      <c r="B2134">
        <v>1</v>
      </c>
      <c r="C2134" t="s">
        <v>76</v>
      </c>
      <c r="D2134" t="s">
        <v>100</v>
      </c>
      <c r="E2134" t="s">
        <v>156</v>
      </c>
      <c r="F2134" t="s">
        <v>6223</v>
      </c>
      <c r="G2134" t="s">
        <v>169</v>
      </c>
      <c r="H2134" t="s">
        <v>47</v>
      </c>
      <c r="I2134" t="s">
        <v>247</v>
      </c>
      <c r="J2134" t="s">
        <v>130</v>
      </c>
      <c r="K2134" t="s">
        <v>131</v>
      </c>
      <c r="L2134" t="s">
        <v>6224</v>
      </c>
      <c r="M2134" t="s">
        <v>6225</v>
      </c>
      <c r="N2134">
        <v>4.4444444E-2</v>
      </c>
      <c r="O2134">
        <v>42</v>
      </c>
      <c r="P2134">
        <v>495</v>
      </c>
      <c r="Q2134">
        <v>0</v>
      </c>
      <c r="R2134">
        <v>0</v>
      </c>
      <c r="S2134">
        <v>0</v>
      </c>
      <c r="T2134">
        <v>0</v>
      </c>
      <c r="U2134">
        <v>1.8666670000000001</v>
      </c>
      <c r="V2134">
        <v>22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2669377</v>
      </c>
      <c r="B2135">
        <v>1</v>
      </c>
      <c r="C2135" t="s">
        <v>76</v>
      </c>
      <c r="D2135" t="s">
        <v>78</v>
      </c>
      <c r="E2135" t="s">
        <v>134</v>
      </c>
      <c r="F2135" t="s">
        <v>6226</v>
      </c>
      <c r="G2135" t="s">
        <v>140</v>
      </c>
      <c r="H2135" t="s">
        <v>46</v>
      </c>
      <c r="I2135" t="s">
        <v>129</v>
      </c>
      <c r="J2135" t="s">
        <v>130</v>
      </c>
      <c r="K2135" t="s">
        <v>141</v>
      </c>
      <c r="L2135" t="s">
        <v>6227</v>
      </c>
      <c r="M2135" t="s">
        <v>6228</v>
      </c>
      <c r="N2135">
        <v>1.315555555</v>
      </c>
      <c r="O2135">
        <v>0</v>
      </c>
      <c r="P2135">
        <v>184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242.06222199999999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2669381</v>
      </c>
      <c r="B2136">
        <v>1</v>
      </c>
      <c r="C2136" t="s">
        <v>76</v>
      </c>
      <c r="D2136" t="s">
        <v>86</v>
      </c>
      <c r="E2136" t="s">
        <v>126</v>
      </c>
      <c r="F2136" t="s">
        <v>6229</v>
      </c>
      <c r="G2136" t="s">
        <v>140</v>
      </c>
      <c r="H2136" t="s">
        <v>47</v>
      </c>
      <c r="I2136" t="s">
        <v>129</v>
      </c>
      <c r="J2136" t="s">
        <v>130</v>
      </c>
      <c r="K2136" t="s">
        <v>141</v>
      </c>
      <c r="L2136" t="s">
        <v>6230</v>
      </c>
      <c r="M2136" t="s">
        <v>6231</v>
      </c>
      <c r="N2136">
        <v>1.7808333329999999</v>
      </c>
      <c r="O2136">
        <v>0</v>
      </c>
      <c r="P2136">
        <v>225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400.6875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2669382</v>
      </c>
      <c r="B2137">
        <v>1</v>
      </c>
      <c r="C2137" t="s">
        <v>76</v>
      </c>
      <c r="D2137" t="s">
        <v>90</v>
      </c>
      <c r="E2137" t="s">
        <v>144</v>
      </c>
      <c r="F2137" t="s">
        <v>3907</v>
      </c>
      <c r="G2137" t="s">
        <v>455</v>
      </c>
      <c r="H2137" t="s">
        <v>46</v>
      </c>
      <c r="I2137" t="s">
        <v>129</v>
      </c>
      <c r="J2137" t="s">
        <v>130</v>
      </c>
      <c r="K2137" t="s">
        <v>131</v>
      </c>
      <c r="L2137" t="s">
        <v>6232</v>
      </c>
      <c r="M2137" t="s">
        <v>6233</v>
      </c>
      <c r="N2137">
        <v>3.3058333329999998</v>
      </c>
      <c r="O2137">
        <v>0</v>
      </c>
      <c r="P2137">
        <v>124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409.92333300000001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2669207</v>
      </c>
      <c r="B2138">
        <v>2</v>
      </c>
      <c r="C2138" t="s">
        <v>77</v>
      </c>
      <c r="D2138" t="s">
        <v>123</v>
      </c>
      <c r="E2138" t="s">
        <v>156</v>
      </c>
      <c r="F2138" t="s">
        <v>6234</v>
      </c>
      <c r="G2138" t="s">
        <v>128</v>
      </c>
      <c r="H2138" t="s">
        <v>47</v>
      </c>
      <c r="I2138" t="s">
        <v>129</v>
      </c>
      <c r="J2138" t="s">
        <v>130</v>
      </c>
      <c r="K2138" t="s">
        <v>131</v>
      </c>
      <c r="L2138" t="s">
        <v>6066</v>
      </c>
      <c r="M2138" t="s">
        <v>6235</v>
      </c>
      <c r="N2138">
        <v>0.83472222200000001</v>
      </c>
      <c r="O2138">
        <v>17</v>
      </c>
      <c r="P2138">
        <v>275</v>
      </c>
      <c r="Q2138">
        <v>0</v>
      </c>
      <c r="R2138">
        <v>0</v>
      </c>
      <c r="S2138">
        <v>0</v>
      </c>
      <c r="T2138">
        <v>0</v>
      </c>
      <c r="U2138">
        <v>14.190277999999999</v>
      </c>
      <c r="V2138">
        <v>229.54861099999999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2669385</v>
      </c>
      <c r="B2139">
        <v>1</v>
      </c>
      <c r="C2139" t="s">
        <v>76</v>
      </c>
      <c r="D2139" t="s">
        <v>106</v>
      </c>
      <c r="E2139" t="s">
        <v>134</v>
      </c>
      <c r="F2139" t="s">
        <v>6236</v>
      </c>
      <c r="G2139" t="s">
        <v>140</v>
      </c>
      <c r="H2139" t="s">
        <v>46</v>
      </c>
      <c r="I2139" t="s">
        <v>129</v>
      </c>
      <c r="J2139" t="s">
        <v>130</v>
      </c>
      <c r="K2139" t="s">
        <v>141</v>
      </c>
      <c r="L2139" t="s">
        <v>6237</v>
      </c>
      <c r="M2139" t="s">
        <v>6238</v>
      </c>
      <c r="N2139">
        <v>0.43555555499999998</v>
      </c>
      <c r="O2139">
        <v>0</v>
      </c>
      <c r="P2139">
        <v>213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92.773332999999994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2669400</v>
      </c>
      <c r="B2140">
        <v>1</v>
      </c>
      <c r="C2140" t="s">
        <v>76</v>
      </c>
      <c r="D2140" t="s">
        <v>86</v>
      </c>
      <c r="E2140" t="s">
        <v>210</v>
      </c>
      <c r="F2140" t="s">
        <v>6239</v>
      </c>
      <c r="G2140" t="s">
        <v>627</v>
      </c>
      <c r="H2140" t="s">
        <v>46</v>
      </c>
      <c r="I2140" t="s">
        <v>129</v>
      </c>
      <c r="J2140" t="s">
        <v>130</v>
      </c>
      <c r="K2140" t="s">
        <v>131</v>
      </c>
      <c r="L2140" t="s">
        <v>6240</v>
      </c>
      <c r="M2140" t="s">
        <v>6241</v>
      </c>
      <c r="N2140">
        <v>5.9102777770000001</v>
      </c>
      <c r="O2140">
        <v>0</v>
      </c>
      <c r="P2140">
        <v>6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35.461666999999998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2669389</v>
      </c>
      <c r="B2141">
        <v>1</v>
      </c>
      <c r="C2141" t="s">
        <v>76</v>
      </c>
      <c r="D2141" t="s">
        <v>102</v>
      </c>
      <c r="E2141" t="s">
        <v>156</v>
      </c>
      <c r="F2141" t="s">
        <v>6242</v>
      </c>
      <c r="G2141" t="s">
        <v>140</v>
      </c>
      <c r="H2141" t="s">
        <v>47</v>
      </c>
      <c r="I2141" t="s">
        <v>129</v>
      </c>
      <c r="J2141" t="s">
        <v>130</v>
      </c>
      <c r="K2141" t="s">
        <v>141</v>
      </c>
      <c r="L2141" t="s">
        <v>6243</v>
      </c>
      <c r="M2141" t="s">
        <v>6244</v>
      </c>
      <c r="N2141">
        <v>0.70361111099999996</v>
      </c>
      <c r="O2141">
        <v>0</v>
      </c>
      <c r="P2141">
        <v>0</v>
      </c>
      <c r="Q2141">
        <v>0</v>
      </c>
      <c r="R2141">
        <v>0</v>
      </c>
      <c r="S2141">
        <v>9</v>
      </c>
      <c r="T2141">
        <v>427</v>
      </c>
      <c r="U2141">
        <v>0</v>
      </c>
      <c r="V2141">
        <v>0</v>
      </c>
      <c r="W2141">
        <v>0</v>
      </c>
      <c r="X2141">
        <v>0</v>
      </c>
      <c r="Y2141">
        <v>6.3324999999999996</v>
      </c>
      <c r="Z2141">
        <v>300.44194399999998</v>
      </c>
    </row>
    <row r="2142" spans="1:26" x14ac:dyDescent="0.3">
      <c r="A2142">
        <v>2669391</v>
      </c>
      <c r="B2142">
        <v>1</v>
      </c>
      <c r="C2142" t="s">
        <v>76</v>
      </c>
      <c r="D2142" t="s">
        <v>106</v>
      </c>
      <c r="E2142" t="s">
        <v>134</v>
      </c>
      <c r="F2142" t="s">
        <v>6245</v>
      </c>
      <c r="G2142" t="s">
        <v>260</v>
      </c>
      <c r="H2142" t="s">
        <v>46</v>
      </c>
      <c r="I2142" t="s">
        <v>129</v>
      </c>
      <c r="J2142" t="s">
        <v>130</v>
      </c>
      <c r="K2142" t="s">
        <v>141</v>
      </c>
      <c r="L2142" t="s">
        <v>6246</v>
      </c>
      <c r="M2142" t="s">
        <v>6247</v>
      </c>
      <c r="N2142">
        <v>1.464722222</v>
      </c>
      <c r="O2142">
        <v>0</v>
      </c>
      <c r="P2142">
        <v>21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30.759167000000001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2669393</v>
      </c>
      <c r="B2143">
        <v>1</v>
      </c>
      <c r="C2143" t="s">
        <v>76</v>
      </c>
      <c r="D2143" t="s">
        <v>89</v>
      </c>
      <c r="E2143" t="s">
        <v>156</v>
      </c>
      <c r="F2143" t="s">
        <v>6248</v>
      </c>
      <c r="G2143" t="s">
        <v>169</v>
      </c>
      <c r="H2143" t="s">
        <v>47</v>
      </c>
      <c r="I2143" t="s">
        <v>129</v>
      </c>
      <c r="J2143" t="s">
        <v>130</v>
      </c>
      <c r="K2143" t="s">
        <v>131</v>
      </c>
      <c r="L2143" t="s">
        <v>6249</v>
      </c>
      <c r="M2143" t="s">
        <v>6250</v>
      </c>
      <c r="N2143">
        <v>0.69138888799999998</v>
      </c>
      <c r="O2143">
        <v>3</v>
      </c>
      <c r="P2143">
        <v>110</v>
      </c>
      <c r="Q2143">
        <v>0</v>
      </c>
      <c r="R2143">
        <v>0</v>
      </c>
      <c r="S2143">
        <v>0</v>
      </c>
      <c r="T2143">
        <v>0</v>
      </c>
      <c r="U2143">
        <v>2.0741670000000001</v>
      </c>
      <c r="V2143">
        <v>76.052778000000004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2669397</v>
      </c>
      <c r="B2144">
        <v>1</v>
      </c>
      <c r="C2144" t="s">
        <v>76</v>
      </c>
      <c r="D2144" t="s">
        <v>79</v>
      </c>
      <c r="E2144" t="s">
        <v>144</v>
      </c>
      <c r="F2144" t="s">
        <v>6251</v>
      </c>
      <c r="G2144" t="s">
        <v>306</v>
      </c>
      <c r="H2144" t="s">
        <v>46</v>
      </c>
      <c r="I2144" t="s">
        <v>129</v>
      </c>
      <c r="J2144" t="s">
        <v>15</v>
      </c>
      <c r="K2144" t="s">
        <v>131</v>
      </c>
      <c r="L2144" t="s">
        <v>6252</v>
      </c>
      <c r="M2144" t="s">
        <v>6253</v>
      </c>
      <c r="N2144">
        <v>1.7113888880000001</v>
      </c>
      <c r="O2144">
        <v>0</v>
      </c>
      <c r="P2144">
        <v>23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39.361944000000001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2669410</v>
      </c>
      <c r="B2145">
        <v>1</v>
      </c>
      <c r="C2145" t="s">
        <v>76</v>
      </c>
      <c r="D2145" t="s">
        <v>84</v>
      </c>
      <c r="E2145" t="s">
        <v>210</v>
      </c>
      <c r="F2145" t="s">
        <v>6254</v>
      </c>
      <c r="G2145" t="s">
        <v>212</v>
      </c>
      <c r="H2145" t="s">
        <v>46</v>
      </c>
      <c r="I2145" t="s">
        <v>129</v>
      </c>
      <c r="J2145" t="s">
        <v>130</v>
      </c>
      <c r="K2145" t="s">
        <v>131</v>
      </c>
      <c r="L2145" t="s">
        <v>6255</v>
      </c>
      <c r="M2145" t="s">
        <v>6256</v>
      </c>
      <c r="N2145">
        <v>5.7536111109999997</v>
      </c>
      <c r="O2145">
        <v>0</v>
      </c>
      <c r="P2145">
        <v>12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69.043333000000004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2669409</v>
      </c>
      <c r="B2146">
        <v>1</v>
      </c>
      <c r="C2146" t="s">
        <v>76</v>
      </c>
      <c r="D2146" t="s">
        <v>106</v>
      </c>
      <c r="E2146" t="s">
        <v>134</v>
      </c>
      <c r="F2146" t="s">
        <v>6257</v>
      </c>
      <c r="G2146" t="s">
        <v>140</v>
      </c>
      <c r="H2146" t="s">
        <v>46</v>
      </c>
      <c r="I2146" t="s">
        <v>129</v>
      </c>
      <c r="J2146" t="s">
        <v>130</v>
      </c>
      <c r="K2146" t="s">
        <v>141</v>
      </c>
      <c r="L2146" t="s">
        <v>6258</v>
      </c>
      <c r="M2146" t="s">
        <v>6259</v>
      </c>
      <c r="N2146">
        <v>0.68833333299999999</v>
      </c>
      <c r="O2146">
        <v>0</v>
      </c>
      <c r="P2146">
        <v>247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170.01833300000001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2669418</v>
      </c>
      <c r="B2147">
        <v>1</v>
      </c>
      <c r="C2147" t="s">
        <v>77</v>
      </c>
      <c r="D2147" t="s">
        <v>114</v>
      </c>
      <c r="E2147" t="s">
        <v>126</v>
      </c>
      <c r="F2147" t="s">
        <v>5636</v>
      </c>
      <c r="G2147" t="s">
        <v>169</v>
      </c>
      <c r="H2147" t="s">
        <v>47</v>
      </c>
      <c r="I2147" t="s">
        <v>129</v>
      </c>
      <c r="J2147" t="s">
        <v>130</v>
      </c>
      <c r="K2147" t="s">
        <v>131</v>
      </c>
      <c r="L2147" t="s">
        <v>6260</v>
      </c>
      <c r="M2147" t="s">
        <v>6261</v>
      </c>
      <c r="N2147">
        <v>1.2752777769999999</v>
      </c>
      <c r="O2147">
        <v>0</v>
      </c>
      <c r="P2147">
        <v>0</v>
      </c>
      <c r="Q2147">
        <v>0</v>
      </c>
      <c r="R2147">
        <v>0</v>
      </c>
      <c r="S2147">
        <v>7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8.9269440000000007</v>
      </c>
      <c r="Z2147">
        <v>0</v>
      </c>
    </row>
    <row r="2148" spans="1:26" x14ac:dyDescent="0.3">
      <c r="A2148">
        <v>2669425</v>
      </c>
      <c r="B2148">
        <v>1</v>
      </c>
      <c r="C2148" t="s">
        <v>77</v>
      </c>
      <c r="D2148" t="s">
        <v>108</v>
      </c>
      <c r="E2148" t="s">
        <v>134</v>
      </c>
      <c r="F2148" t="s">
        <v>6262</v>
      </c>
      <c r="G2148" t="s">
        <v>240</v>
      </c>
      <c r="H2148" t="s">
        <v>46</v>
      </c>
      <c r="I2148" t="s">
        <v>129</v>
      </c>
      <c r="J2148" t="s">
        <v>130</v>
      </c>
      <c r="K2148" t="s">
        <v>131</v>
      </c>
      <c r="L2148" t="s">
        <v>6263</v>
      </c>
      <c r="M2148" t="s">
        <v>6264</v>
      </c>
      <c r="N2148">
        <v>3.3416666660000001</v>
      </c>
      <c r="O2148">
        <v>0</v>
      </c>
      <c r="P2148">
        <v>27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90.224999999999994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2669427</v>
      </c>
      <c r="B2149">
        <v>1</v>
      </c>
      <c r="C2149" t="s">
        <v>76</v>
      </c>
      <c r="D2149" t="s">
        <v>84</v>
      </c>
      <c r="E2149" t="s">
        <v>144</v>
      </c>
      <c r="F2149" t="s">
        <v>6265</v>
      </c>
      <c r="G2149" t="s">
        <v>136</v>
      </c>
      <c r="H2149" t="s">
        <v>46</v>
      </c>
      <c r="I2149" t="s">
        <v>129</v>
      </c>
      <c r="J2149" t="s">
        <v>130</v>
      </c>
      <c r="K2149" t="s">
        <v>131</v>
      </c>
      <c r="L2149" t="s">
        <v>6266</v>
      </c>
      <c r="M2149" t="s">
        <v>6267</v>
      </c>
      <c r="N2149">
        <v>3.6613888879999998</v>
      </c>
      <c r="O2149">
        <v>0</v>
      </c>
      <c r="P2149">
        <v>190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695.66388900000004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2669293</v>
      </c>
      <c r="B2150">
        <v>2</v>
      </c>
      <c r="C2150" t="s">
        <v>76</v>
      </c>
      <c r="D2150" t="s">
        <v>94</v>
      </c>
      <c r="E2150" t="s">
        <v>134</v>
      </c>
      <c r="F2150" t="s">
        <v>6268</v>
      </c>
      <c r="G2150" t="s">
        <v>136</v>
      </c>
      <c r="H2150" t="s">
        <v>46</v>
      </c>
      <c r="I2150" t="s">
        <v>129</v>
      </c>
      <c r="J2150" t="s">
        <v>130</v>
      </c>
      <c r="K2150" t="s">
        <v>131</v>
      </c>
      <c r="L2150" t="s">
        <v>6174</v>
      </c>
      <c r="M2150" t="s">
        <v>6269</v>
      </c>
      <c r="N2150">
        <v>0.147777777</v>
      </c>
      <c r="O2150">
        <v>0</v>
      </c>
      <c r="P2150">
        <v>0</v>
      </c>
      <c r="Q2150">
        <v>0</v>
      </c>
      <c r="R2150">
        <v>71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10.492222</v>
      </c>
      <c r="Y2150">
        <v>0</v>
      </c>
      <c r="Z2150">
        <v>0</v>
      </c>
    </row>
    <row r="2151" spans="1:26" x14ac:dyDescent="0.3">
      <c r="A2151">
        <v>2669433</v>
      </c>
      <c r="B2151">
        <v>1</v>
      </c>
      <c r="C2151" t="s">
        <v>76</v>
      </c>
      <c r="D2151" t="s">
        <v>98</v>
      </c>
      <c r="E2151" t="s">
        <v>152</v>
      </c>
      <c r="F2151" t="s">
        <v>5807</v>
      </c>
      <c r="G2151" t="s">
        <v>837</v>
      </c>
      <c r="H2151" t="s">
        <v>47</v>
      </c>
      <c r="I2151" t="s">
        <v>129</v>
      </c>
      <c r="J2151" t="s">
        <v>130</v>
      </c>
      <c r="K2151" t="s">
        <v>131</v>
      </c>
      <c r="L2151" t="s">
        <v>6270</v>
      </c>
      <c r="M2151" t="s">
        <v>6271</v>
      </c>
      <c r="N2151">
        <v>1.544444444</v>
      </c>
      <c r="O2151">
        <v>2</v>
      </c>
      <c r="P2151">
        <v>121</v>
      </c>
      <c r="Q2151">
        <v>11</v>
      </c>
      <c r="R2151">
        <v>339</v>
      </c>
      <c r="S2151">
        <v>26</v>
      </c>
      <c r="T2151">
        <v>2258</v>
      </c>
      <c r="U2151">
        <v>3.088889</v>
      </c>
      <c r="V2151">
        <v>186.87777800000001</v>
      </c>
      <c r="W2151">
        <v>16.988889</v>
      </c>
      <c r="X2151">
        <v>523.56666700000005</v>
      </c>
      <c r="Y2151">
        <v>40.155555999999997</v>
      </c>
      <c r="Z2151">
        <v>3487.3555550000001</v>
      </c>
    </row>
    <row r="2152" spans="1:26" x14ac:dyDescent="0.3">
      <c r="A2152">
        <v>2669439</v>
      </c>
      <c r="B2152">
        <v>1</v>
      </c>
      <c r="C2152" t="s">
        <v>76</v>
      </c>
      <c r="D2152" t="s">
        <v>100</v>
      </c>
      <c r="E2152" t="s">
        <v>156</v>
      </c>
      <c r="F2152" t="s">
        <v>6272</v>
      </c>
      <c r="G2152" t="s">
        <v>169</v>
      </c>
      <c r="H2152" t="s">
        <v>47</v>
      </c>
      <c r="I2152" t="s">
        <v>129</v>
      </c>
      <c r="J2152" t="s">
        <v>130</v>
      </c>
      <c r="K2152" t="s">
        <v>131</v>
      </c>
      <c r="L2152" t="s">
        <v>6273</v>
      </c>
      <c r="M2152" t="s">
        <v>6274</v>
      </c>
      <c r="N2152">
        <v>0.186111111</v>
      </c>
      <c r="O2152">
        <v>0</v>
      </c>
      <c r="P2152">
        <v>102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18.983332999999998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2669441</v>
      </c>
      <c r="B2153">
        <v>1</v>
      </c>
      <c r="C2153" t="s">
        <v>76</v>
      </c>
      <c r="D2153" t="s">
        <v>105</v>
      </c>
      <c r="E2153" t="s">
        <v>210</v>
      </c>
      <c r="F2153" t="s">
        <v>6275</v>
      </c>
      <c r="G2153" t="s">
        <v>290</v>
      </c>
      <c r="H2153" t="s">
        <v>46</v>
      </c>
      <c r="I2153" t="s">
        <v>129</v>
      </c>
      <c r="J2153" t="s">
        <v>130</v>
      </c>
      <c r="K2153" t="s">
        <v>131</v>
      </c>
      <c r="L2153" t="s">
        <v>6276</v>
      </c>
      <c r="M2153" t="s">
        <v>6277</v>
      </c>
      <c r="N2153">
        <v>0.89277777700000005</v>
      </c>
      <c r="O2153">
        <v>0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0.89277799999999996</v>
      </c>
      <c r="Y2153">
        <v>0</v>
      </c>
      <c r="Z2153">
        <v>0</v>
      </c>
    </row>
    <row r="2154" spans="1:26" x14ac:dyDescent="0.3">
      <c r="A2154">
        <v>2669444</v>
      </c>
      <c r="B2154">
        <v>1</v>
      </c>
      <c r="C2154" t="s">
        <v>77</v>
      </c>
      <c r="D2154" t="s">
        <v>109</v>
      </c>
      <c r="E2154" t="s">
        <v>126</v>
      </c>
      <c r="F2154" t="s">
        <v>6278</v>
      </c>
      <c r="G2154" t="s">
        <v>260</v>
      </c>
      <c r="H2154" t="s">
        <v>47</v>
      </c>
      <c r="I2154" t="s">
        <v>129</v>
      </c>
      <c r="J2154" t="s">
        <v>130</v>
      </c>
      <c r="K2154" t="s">
        <v>141</v>
      </c>
      <c r="L2154" t="s">
        <v>6279</v>
      </c>
      <c r="M2154" t="s">
        <v>6280</v>
      </c>
      <c r="N2154">
        <v>0.96666666599999995</v>
      </c>
      <c r="O2154">
        <v>0</v>
      </c>
      <c r="P2154">
        <v>406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392.46666599999998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2669451</v>
      </c>
      <c r="B2155">
        <v>1</v>
      </c>
      <c r="C2155" t="s">
        <v>77</v>
      </c>
      <c r="D2155" t="s">
        <v>117</v>
      </c>
      <c r="E2155" t="s">
        <v>126</v>
      </c>
      <c r="F2155" t="s">
        <v>6281</v>
      </c>
      <c r="G2155" t="s">
        <v>1939</v>
      </c>
      <c r="H2155" t="s">
        <v>47</v>
      </c>
      <c r="I2155" t="s">
        <v>129</v>
      </c>
      <c r="J2155" t="s">
        <v>130</v>
      </c>
      <c r="K2155" t="s">
        <v>131</v>
      </c>
      <c r="L2155" t="s">
        <v>6282</v>
      </c>
      <c r="M2155" t="s">
        <v>6283</v>
      </c>
      <c r="N2155">
        <v>7.943888888</v>
      </c>
      <c r="O2155">
        <v>0</v>
      </c>
      <c r="P2155">
        <v>0</v>
      </c>
      <c r="Q2155">
        <v>0</v>
      </c>
      <c r="R2155">
        <v>15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119.158333</v>
      </c>
      <c r="Y2155">
        <v>0</v>
      </c>
      <c r="Z2155">
        <v>0</v>
      </c>
    </row>
    <row r="2156" spans="1:26" x14ac:dyDescent="0.3">
      <c r="A2156">
        <v>2669454</v>
      </c>
      <c r="B2156">
        <v>1</v>
      </c>
      <c r="C2156" t="s">
        <v>76</v>
      </c>
      <c r="D2156" t="s">
        <v>85</v>
      </c>
      <c r="E2156" t="s">
        <v>210</v>
      </c>
      <c r="F2156" t="s">
        <v>6284</v>
      </c>
      <c r="G2156" t="s">
        <v>290</v>
      </c>
      <c r="H2156" t="s">
        <v>46</v>
      </c>
      <c r="I2156" t="s">
        <v>129</v>
      </c>
      <c r="J2156" t="s">
        <v>130</v>
      </c>
      <c r="K2156" t="s">
        <v>131</v>
      </c>
      <c r="L2156" t="s">
        <v>6285</v>
      </c>
      <c r="M2156" t="s">
        <v>6286</v>
      </c>
      <c r="N2156">
        <v>6.4474999999999998</v>
      </c>
      <c r="O2156">
        <v>0</v>
      </c>
      <c r="P2156">
        <v>2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12.895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2669462</v>
      </c>
      <c r="B2157">
        <v>1</v>
      </c>
      <c r="C2157" t="s">
        <v>76</v>
      </c>
      <c r="D2157" t="s">
        <v>97</v>
      </c>
      <c r="E2157" t="s">
        <v>210</v>
      </c>
      <c r="F2157" t="s">
        <v>6287</v>
      </c>
      <c r="G2157" t="s">
        <v>290</v>
      </c>
      <c r="H2157" t="s">
        <v>46</v>
      </c>
      <c r="I2157" t="s">
        <v>129</v>
      </c>
      <c r="J2157" t="s">
        <v>130</v>
      </c>
      <c r="K2157" t="s">
        <v>131</v>
      </c>
      <c r="L2157" t="s">
        <v>6288</v>
      </c>
      <c r="M2157" t="s">
        <v>6289</v>
      </c>
      <c r="N2157">
        <v>0.96805555499999996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0.96805600000000003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2669457</v>
      </c>
      <c r="B2158">
        <v>1</v>
      </c>
      <c r="C2158" t="s">
        <v>76</v>
      </c>
      <c r="D2158" t="s">
        <v>79</v>
      </c>
      <c r="E2158" t="s">
        <v>134</v>
      </c>
      <c r="F2158" t="s">
        <v>6290</v>
      </c>
      <c r="G2158" t="s">
        <v>260</v>
      </c>
      <c r="H2158" t="s">
        <v>46</v>
      </c>
      <c r="I2158" t="s">
        <v>129</v>
      </c>
      <c r="J2158" t="s">
        <v>130</v>
      </c>
      <c r="K2158" t="s">
        <v>141</v>
      </c>
      <c r="L2158" t="s">
        <v>6291</v>
      </c>
      <c r="M2158" t="s">
        <v>6292</v>
      </c>
      <c r="N2158">
        <v>1.6105555549999999</v>
      </c>
      <c r="O2158">
        <v>0</v>
      </c>
      <c r="P2158">
        <v>497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800.44611099999997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2669467</v>
      </c>
      <c r="B2159">
        <v>1</v>
      </c>
      <c r="C2159" t="s">
        <v>76</v>
      </c>
      <c r="D2159" t="s">
        <v>90</v>
      </c>
      <c r="E2159" t="s">
        <v>134</v>
      </c>
      <c r="F2159" t="s">
        <v>6293</v>
      </c>
      <c r="G2159" t="s">
        <v>406</v>
      </c>
      <c r="H2159" t="s">
        <v>46</v>
      </c>
      <c r="I2159" t="s">
        <v>129</v>
      </c>
      <c r="J2159" t="s">
        <v>130</v>
      </c>
      <c r="K2159" t="s">
        <v>131</v>
      </c>
      <c r="L2159" t="s">
        <v>6294</v>
      </c>
      <c r="M2159" t="s">
        <v>6295</v>
      </c>
      <c r="N2159">
        <v>1.3233333329999999</v>
      </c>
      <c r="O2159">
        <v>0</v>
      </c>
      <c r="P2159">
        <v>57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75.430000000000007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2669489</v>
      </c>
      <c r="B2160">
        <v>1</v>
      </c>
      <c r="C2160" t="s">
        <v>76</v>
      </c>
      <c r="D2160" t="s">
        <v>88</v>
      </c>
      <c r="E2160" t="s">
        <v>144</v>
      </c>
      <c r="F2160" t="s">
        <v>6296</v>
      </c>
      <c r="G2160" t="s">
        <v>136</v>
      </c>
      <c r="H2160" t="s">
        <v>46</v>
      </c>
      <c r="I2160" t="s">
        <v>129</v>
      </c>
      <c r="J2160" t="s">
        <v>130</v>
      </c>
      <c r="K2160" t="s">
        <v>131</v>
      </c>
      <c r="L2160" t="s">
        <v>6297</v>
      </c>
      <c r="M2160" t="s">
        <v>6298</v>
      </c>
      <c r="N2160">
        <v>0.99416666600000003</v>
      </c>
      <c r="O2160">
        <v>0</v>
      </c>
      <c r="P2160">
        <v>32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31.813333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2669488</v>
      </c>
      <c r="B2161">
        <v>1</v>
      </c>
      <c r="C2161" t="s">
        <v>77</v>
      </c>
      <c r="D2161" t="s">
        <v>122</v>
      </c>
      <c r="E2161" t="s">
        <v>134</v>
      </c>
      <c r="F2161" t="s">
        <v>6299</v>
      </c>
      <c r="G2161" t="s">
        <v>240</v>
      </c>
      <c r="H2161" t="s">
        <v>46</v>
      </c>
      <c r="I2161" t="s">
        <v>129</v>
      </c>
      <c r="J2161" t="s">
        <v>130</v>
      </c>
      <c r="K2161" t="s">
        <v>131</v>
      </c>
      <c r="L2161" t="s">
        <v>6300</v>
      </c>
      <c r="M2161" t="s">
        <v>6301</v>
      </c>
      <c r="N2161">
        <v>0.94083333300000005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29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27.284167</v>
      </c>
    </row>
    <row r="2162" spans="1:26" x14ac:dyDescent="0.3">
      <c r="A2162">
        <v>2669500</v>
      </c>
      <c r="B2162">
        <v>1</v>
      </c>
      <c r="C2162" t="s">
        <v>76</v>
      </c>
      <c r="D2162" t="s">
        <v>86</v>
      </c>
      <c r="E2162" t="s">
        <v>126</v>
      </c>
      <c r="F2162" t="s">
        <v>6302</v>
      </c>
      <c r="G2162" t="s">
        <v>140</v>
      </c>
      <c r="H2162" t="s">
        <v>47</v>
      </c>
      <c r="I2162" t="s">
        <v>129</v>
      </c>
      <c r="J2162" t="s">
        <v>130</v>
      </c>
      <c r="K2162" t="s">
        <v>141</v>
      </c>
      <c r="L2162" t="s">
        <v>6303</v>
      </c>
      <c r="M2162" t="s">
        <v>6304</v>
      </c>
      <c r="N2162">
        <v>0.67777777699999997</v>
      </c>
      <c r="O2162">
        <v>0</v>
      </c>
      <c r="P2162">
        <v>228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154.533333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2669494</v>
      </c>
      <c r="B2163">
        <v>1</v>
      </c>
      <c r="C2163" t="s">
        <v>76</v>
      </c>
      <c r="D2163" t="s">
        <v>99</v>
      </c>
      <c r="E2163" t="s">
        <v>134</v>
      </c>
      <c r="F2163" t="s">
        <v>6305</v>
      </c>
      <c r="G2163" t="s">
        <v>240</v>
      </c>
      <c r="H2163" t="s">
        <v>46</v>
      </c>
      <c r="I2163" t="s">
        <v>129</v>
      </c>
      <c r="J2163" t="s">
        <v>130</v>
      </c>
      <c r="K2163" t="s">
        <v>131</v>
      </c>
      <c r="L2163" t="s">
        <v>6306</v>
      </c>
      <c r="M2163" t="s">
        <v>6307</v>
      </c>
      <c r="N2163">
        <v>2.2638888879999999</v>
      </c>
      <c r="O2163">
        <v>0</v>
      </c>
      <c r="P2163">
        <v>155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350.90277800000001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2669497</v>
      </c>
      <c r="B2164">
        <v>1</v>
      </c>
      <c r="C2164" t="s">
        <v>77</v>
      </c>
      <c r="D2164" t="s">
        <v>108</v>
      </c>
      <c r="E2164" t="s">
        <v>210</v>
      </c>
      <c r="F2164" t="s">
        <v>6308</v>
      </c>
      <c r="G2164" t="s">
        <v>290</v>
      </c>
      <c r="H2164" t="s">
        <v>46</v>
      </c>
      <c r="I2164" t="s">
        <v>129</v>
      </c>
      <c r="J2164" t="s">
        <v>130</v>
      </c>
      <c r="K2164" t="s">
        <v>131</v>
      </c>
      <c r="L2164" t="s">
        <v>6309</v>
      </c>
      <c r="M2164" t="s">
        <v>6310</v>
      </c>
      <c r="N2164">
        <v>2.233333333</v>
      </c>
      <c r="O2164">
        <v>0</v>
      </c>
      <c r="P2164">
        <v>10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22.333333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2669509</v>
      </c>
      <c r="B2165">
        <v>1</v>
      </c>
      <c r="C2165" t="s">
        <v>76</v>
      </c>
      <c r="D2165" t="s">
        <v>100</v>
      </c>
      <c r="E2165" t="s">
        <v>172</v>
      </c>
      <c r="F2165" t="s">
        <v>6009</v>
      </c>
      <c r="G2165" t="s">
        <v>146</v>
      </c>
      <c r="H2165" t="s">
        <v>46</v>
      </c>
      <c r="I2165" t="s">
        <v>129</v>
      </c>
      <c r="J2165" t="s">
        <v>130</v>
      </c>
      <c r="K2165" t="s">
        <v>131</v>
      </c>
      <c r="L2165" t="s">
        <v>6311</v>
      </c>
      <c r="M2165" t="s">
        <v>6312</v>
      </c>
      <c r="N2165">
        <v>4.0122222220000001</v>
      </c>
      <c r="O2165">
        <v>0</v>
      </c>
      <c r="P2165">
        <v>78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312.95333299999999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2669508</v>
      </c>
      <c r="B2166">
        <v>1</v>
      </c>
      <c r="C2166" t="s">
        <v>77</v>
      </c>
      <c r="D2166" t="s">
        <v>109</v>
      </c>
      <c r="E2166" t="s">
        <v>126</v>
      </c>
      <c r="F2166" t="s">
        <v>6313</v>
      </c>
      <c r="G2166" t="s">
        <v>260</v>
      </c>
      <c r="H2166" t="s">
        <v>47</v>
      </c>
      <c r="I2166" t="s">
        <v>129</v>
      </c>
      <c r="J2166" t="s">
        <v>130</v>
      </c>
      <c r="K2166" t="s">
        <v>141</v>
      </c>
      <c r="L2166" t="s">
        <v>6314</v>
      </c>
      <c r="M2166" t="s">
        <v>6315</v>
      </c>
      <c r="N2166">
        <v>1.0180555549999999</v>
      </c>
      <c r="O2166">
        <v>0</v>
      </c>
      <c r="P2166">
        <v>783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797.13750000000005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2669512</v>
      </c>
      <c r="B2167">
        <v>1</v>
      </c>
      <c r="C2167" t="s">
        <v>76</v>
      </c>
      <c r="D2167" t="s">
        <v>88</v>
      </c>
      <c r="E2167" t="s">
        <v>210</v>
      </c>
      <c r="F2167" t="s">
        <v>6316</v>
      </c>
      <c r="G2167" t="s">
        <v>290</v>
      </c>
      <c r="H2167" t="s">
        <v>46</v>
      </c>
      <c r="I2167" t="s">
        <v>129</v>
      </c>
      <c r="J2167" t="s">
        <v>130</v>
      </c>
      <c r="K2167" t="s">
        <v>131</v>
      </c>
      <c r="L2167" t="s">
        <v>6317</v>
      </c>
      <c r="M2167" t="s">
        <v>6318</v>
      </c>
      <c r="N2167">
        <v>2.7341666660000001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2.7341669999999998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2669556</v>
      </c>
      <c r="B2168">
        <v>1</v>
      </c>
      <c r="C2168" t="s">
        <v>76</v>
      </c>
      <c r="D2168" t="s">
        <v>82</v>
      </c>
      <c r="E2168" t="s">
        <v>210</v>
      </c>
      <c r="F2168" t="s">
        <v>6319</v>
      </c>
      <c r="G2168" t="s">
        <v>290</v>
      </c>
      <c r="H2168" t="s">
        <v>46</v>
      </c>
      <c r="I2168" t="s">
        <v>129</v>
      </c>
      <c r="J2168" t="s">
        <v>130</v>
      </c>
      <c r="K2168" t="s">
        <v>131</v>
      </c>
      <c r="L2168" t="s">
        <v>6320</v>
      </c>
      <c r="M2168" t="s">
        <v>6321</v>
      </c>
      <c r="N2168">
        <v>7.5274999999999999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7.5274999999999999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2669533</v>
      </c>
      <c r="B2169">
        <v>1</v>
      </c>
      <c r="C2169" t="s">
        <v>77</v>
      </c>
      <c r="D2169" t="s">
        <v>112</v>
      </c>
      <c r="E2169" t="s">
        <v>210</v>
      </c>
      <c r="F2169" t="s">
        <v>6322</v>
      </c>
      <c r="G2169" t="s">
        <v>290</v>
      </c>
      <c r="H2169" t="s">
        <v>46</v>
      </c>
      <c r="I2169" t="s">
        <v>129</v>
      </c>
      <c r="J2169" t="s">
        <v>130</v>
      </c>
      <c r="K2169" t="s">
        <v>131</v>
      </c>
      <c r="L2169" t="s">
        <v>6323</v>
      </c>
      <c r="M2169" t="s">
        <v>6324</v>
      </c>
      <c r="N2169">
        <v>2.0102777770000002</v>
      </c>
      <c r="O2169">
        <v>0</v>
      </c>
      <c r="P2169">
        <v>0</v>
      </c>
      <c r="Q2169">
        <v>0</v>
      </c>
      <c r="R2169">
        <v>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16.082222000000002</v>
      </c>
      <c r="Y2169">
        <v>0</v>
      </c>
      <c r="Z2169">
        <v>0</v>
      </c>
    </row>
    <row r="2170" spans="1:26" x14ac:dyDescent="0.3">
      <c r="A2170">
        <v>2669462</v>
      </c>
      <c r="B2170">
        <v>2</v>
      </c>
      <c r="C2170" t="s">
        <v>76</v>
      </c>
      <c r="D2170" t="s">
        <v>97</v>
      </c>
      <c r="E2170" t="s">
        <v>144</v>
      </c>
      <c r="F2170" t="s">
        <v>6325</v>
      </c>
      <c r="G2170" t="s">
        <v>290</v>
      </c>
      <c r="H2170" t="s">
        <v>46</v>
      </c>
      <c r="I2170" t="s">
        <v>129</v>
      </c>
      <c r="J2170" t="s">
        <v>130</v>
      </c>
      <c r="K2170" t="s">
        <v>131</v>
      </c>
      <c r="L2170" t="s">
        <v>6289</v>
      </c>
      <c r="M2170" t="s">
        <v>6326</v>
      </c>
      <c r="N2170">
        <v>0.85055555500000002</v>
      </c>
      <c r="O2170">
        <v>0</v>
      </c>
      <c r="P2170">
        <v>53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45.079444000000002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2669541</v>
      </c>
      <c r="B2171">
        <v>1</v>
      </c>
      <c r="C2171" t="s">
        <v>76</v>
      </c>
      <c r="D2171" t="s">
        <v>80</v>
      </c>
      <c r="E2171" t="s">
        <v>144</v>
      </c>
      <c r="F2171" t="s">
        <v>6327</v>
      </c>
      <c r="G2171" t="s">
        <v>455</v>
      </c>
      <c r="H2171" t="s">
        <v>46</v>
      </c>
      <c r="I2171" t="s">
        <v>129</v>
      </c>
      <c r="J2171" t="s">
        <v>130</v>
      </c>
      <c r="K2171" t="s">
        <v>131</v>
      </c>
      <c r="L2171" t="s">
        <v>6328</v>
      </c>
      <c r="M2171" t="s">
        <v>6329</v>
      </c>
      <c r="N2171">
        <v>5.0977777770000001</v>
      </c>
      <c r="O2171">
        <v>0</v>
      </c>
      <c r="P2171">
        <v>117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596.44000000000005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2669552</v>
      </c>
      <c r="B2172">
        <v>1</v>
      </c>
      <c r="C2172" t="s">
        <v>77</v>
      </c>
      <c r="D2172" t="s">
        <v>117</v>
      </c>
      <c r="E2172" t="s">
        <v>144</v>
      </c>
      <c r="F2172" t="s">
        <v>6330</v>
      </c>
      <c r="G2172" t="s">
        <v>1698</v>
      </c>
      <c r="H2172" t="s">
        <v>46</v>
      </c>
      <c r="I2172" t="s">
        <v>129</v>
      </c>
      <c r="J2172" t="s">
        <v>130</v>
      </c>
      <c r="K2172" t="s">
        <v>131</v>
      </c>
      <c r="L2172" t="s">
        <v>6331</v>
      </c>
      <c r="M2172" t="s">
        <v>6332</v>
      </c>
      <c r="N2172">
        <v>1.5080555550000001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27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40.717500000000001</v>
      </c>
    </row>
    <row r="2173" spans="1:26" x14ac:dyDescent="0.3">
      <c r="A2173">
        <v>2669550</v>
      </c>
      <c r="B2173">
        <v>1</v>
      </c>
      <c r="C2173" t="s">
        <v>77</v>
      </c>
      <c r="D2173" t="s">
        <v>117</v>
      </c>
      <c r="E2173" t="s">
        <v>126</v>
      </c>
      <c r="F2173" t="s">
        <v>6333</v>
      </c>
      <c r="G2173" t="s">
        <v>128</v>
      </c>
      <c r="H2173" t="s">
        <v>47</v>
      </c>
      <c r="I2173" t="s">
        <v>129</v>
      </c>
      <c r="J2173" t="s">
        <v>130</v>
      </c>
      <c r="K2173" t="s">
        <v>131</v>
      </c>
      <c r="L2173" t="s">
        <v>6334</v>
      </c>
      <c r="M2173" t="s">
        <v>6335</v>
      </c>
      <c r="N2173">
        <v>7.6974999999999998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7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53.8825</v>
      </c>
    </row>
    <row r="2174" spans="1:26" x14ac:dyDescent="0.3">
      <c r="A2174">
        <v>2669547</v>
      </c>
      <c r="B2174">
        <v>1</v>
      </c>
      <c r="C2174" t="s">
        <v>76</v>
      </c>
      <c r="D2174" t="s">
        <v>101</v>
      </c>
      <c r="E2174" t="s">
        <v>152</v>
      </c>
      <c r="F2174" t="s">
        <v>6336</v>
      </c>
      <c r="G2174" t="s">
        <v>169</v>
      </c>
      <c r="H2174" t="s">
        <v>47</v>
      </c>
      <c r="I2174" t="s">
        <v>129</v>
      </c>
      <c r="J2174" t="s">
        <v>130</v>
      </c>
      <c r="K2174" t="s">
        <v>131</v>
      </c>
      <c r="L2174" t="s">
        <v>6337</v>
      </c>
      <c r="M2174" t="s">
        <v>6338</v>
      </c>
      <c r="N2174">
        <v>0.12583333299999999</v>
      </c>
      <c r="O2174">
        <v>11</v>
      </c>
      <c r="P2174">
        <v>3929</v>
      </c>
      <c r="Q2174">
        <v>0</v>
      </c>
      <c r="R2174">
        <v>0</v>
      </c>
      <c r="S2174">
        <v>0</v>
      </c>
      <c r="T2174">
        <v>0</v>
      </c>
      <c r="U2174">
        <v>1.3841669999999999</v>
      </c>
      <c r="V2174">
        <v>494.39916499999998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2670025</v>
      </c>
      <c r="B2175">
        <v>1</v>
      </c>
      <c r="C2175" t="s">
        <v>76</v>
      </c>
      <c r="D2175" t="s">
        <v>101</v>
      </c>
      <c r="E2175" t="s">
        <v>156</v>
      </c>
      <c r="F2175" t="s">
        <v>6339</v>
      </c>
      <c r="G2175" t="s">
        <v>169</v>
      </c>
      <c r="H2175" t="s">
        <v>47</v>
      </c>
      <c r="I2175" t="s">
        <v>129</v>
      </c>
      <c r="J2175" t="s">
        <v>130</v>
      </c>
      <c r="K2175" t="s">
        <v>131</v>
      </c>
      <c r="L2175" t="s">
        <v>6340</v>
      </c>
      <c r="M2175" t="s">
        <v>6341</v>
      </c>
      <c r="N2175">
        <v>1.6775</v>
      </c>
      <c r="O2175">
        <v>9</v>
      </c>
      <c r="P2175">
        <v>3472</v>
      </c>
      <c r="Q2175">
        <v>0</v>
      </c>
      <c r="R2175">
        <v>0</v>
      </c>
      <c r="S2175">
        <v>0</v>
      </c>
      <c r="T2175">
        <v>0</v>
      </c>
      <c r="U2175">
        <v>15.0975</v>
      </c>
      <c r="V2175">
        <v>5824.28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2669560</v>
      </c>
      <c r="B2176">
        <v>1</v>
      </c>
      <c r="C2176" t="s">
        <v>76</v>
      </c>
      <c r="D2176" t="s">
        <v>99</v>
      </c>
      <c r="E2176" t="s">
        <v>126</v>
      </c>
      <c r="F2176" t="s">
        <v>6342</v>
      </c>
      <c r="G2176" t="s">
        <v>837</v>
      </c>
      <c r="H2176" t="s">
        <v>47</v>
      </c>
      <c r="I2176" t="s">
        <v>129</v>
      </c>
      <c r="J2176" t="s">
        <v>130</v>
      </c>
      <c r="K2176" t="s">
        <v>131</v>
      </c>
      <c r="L2176" t="s">
        <v>6343</v>
      </c>
      <c r="M2176" t="s">
        <v>6344</v>
      </c>
      <c r="N2176">
        <v>4.0125000000000002</v>
      </c>
      <c r="O2176">
        <v>0</v>
      </c>
      <c r="P2176">
        <v>137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549.71249999999998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2669561</v>
      </c>
      <c r="B2177">
        <v>1</v>
      </c>
      <c r="C2177" t="s">
        <v>76</v>
      </c>
      <c r="D2177" t="s">
        <v>103</v>
      </c>
      <c r="E2177" t="s">
        <v>210</v>
      </c>
      <c r="F2177" t="s">
        <v>6345</v>
      </c>
      <c r="G2177" t="s">
        <v>212</v>
      </c>
      <c r="H2177" t="s">
        <v>46</v>
      </c>
      <c r="I2177" t="s">
        <v>129</v>
      </c>
      <c r="J2177" t="s">
        <v>130</v>
      </c>
      <c r="K2177" t="s">
        <v>131</v>
      </c>
      <c r="L2177" t="s">
        <v>6346</v>
      </c>
      <c r="M2177" t="s">
        <v>6347</v>
      </c>
      <c r="N2177">
        <v>3.525555555</v>
      </c>
      <c r="O2177">
        <v>0</v>
      </c>
      <c r="P2177">
        <v>0</v>
      </c>
      <c r="Q2177">
        <v>0</v>
      </c>
      <c r="R2177">
        <v>6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21.153333</v>
      </c>
      <c r="Y2177">
        <v>0</v>
      </c>
      <c r="Z2177">
        <v>0</v>
      </c>
    </row>
    <row r="2178" spans="1:26" x14ac:dyDescent="0.3">
      <c r="A2178">
        <v>2669574</v>
      </c>
      <c r="B2178">
        <v>1</v>
      </c>
      <c r="C2178" t="s">
        <v>76</v>
      </c>
      <c r="D2178" t="s">
        <v>79</v>
      </c>
      <c r="E2178" t="s">
        <v>144</v>
      </c>
      <c r="F2178" t="s">
        <v>6348</v>
      </c>
      <c r="G2178" t="s">
        <v>136</v>
      </c>
      <c r="H2178" t="s">
        <v>46</v>
      </c>
      <c r="I2178" t="s">
        <v>129</v>
      </c>
      <c r="J2178" t="s">
        <v>130</v>
      </c>
      <c r="K2178" t="s">
        <v>131</v>
      </c>
      <c r="L2178" t="s">
        <v>6349</v>
      </c>
      <c r="M2178" t="s">
        <v>6350</v>
      </c>
      <c r="N2178">
        <v>1.108055555</v>
      </c>
      <c r="O2178">
        <v>0</v>
      </c>
      <c r="P2178">
        <v>61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67.591389000000007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2669563</v>
      </c>
      <c r="B2179">
        <v>1</v>
      </c>
      <c r="C2179" t="s">
        <v>77</v>
      </c>
      <c r="D2179" t="s">
        <v>119</v>
      </c>
      <c r="E2179" t="s">
        <v>144</v>
      </c>
      <c r="F2179" t="s">
        <v>6351</v>
      </c>
      <c r="G2179" t="s">
        <v>136</v>
      </c>
      <c r="H2179" t="s">
        <v>46</v>
      </c>
      <c r="I2179" t="s">
        <v>129</v>
      </c>
      <c r="J2179" t="s">
        <v>130</v>
      </c>
      <c r="K2179" t="s">
        <v>131</v>
      </c>
      <c r="L2179" t="s">
        <v>6352</v>
      </c>
      <c r="M2179" t="s">
        <v>6353</v>
      </c>
      <c r="N2179">
        <v>1.744444444</v>
      </c>
      <c r="O2179">
        <v>0</v>
      </c>
      <c r="P2179">
        <v>430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750.11111100000005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2669564</v>
      </c>
      <c r="B2180">
        <v>1</v>
      </c>
      <c r="C2180" t="s">
        <v>76</v>
      </c>
      <c r="D2180" t="s">
        <v>105</v>
      </c>
      <c r="E2180" t="s">
        <v>152</v>
      </c>
      <c r="F2180" t="s">
        <v>6354</v>
      </c>
      <c r="G2180" t="s">
        <v>169</v>
      </c>
      <c r="H2180" t="s">
        <v>47</v>
      </c>
      <c r="I2180" t="s">
        <v>129</v>
      </c>
      <c r="J2180" t="s">
        <v>130</v>
      </c>
      <c r="K2180" t="s">
        <v>131</v>
      </c>
      <c r="L2180" t="s">
        <v>6355</v>
      </c>
      <c r="M2180" t="s">
        <v>6356</v>
      </c>
      <c r="N2180">
        <v>7.0833332999999998E-2</v>
      </c>
      <c r="O2180">
        <v>0</v>
      </c>
      <c r="P2180">
        <v>0</v>
      </c>
      <c r="Q2180">
        <v>6</v>
      </c>
      <c r="R2180">
        <v>231</v>
      </c>
      <c r="S2180">
        <v>0</v>
      </c>
      <c r="T2180">
        <v>34</v>
      </c>
      <c r="U2180">
        <v>0</v>
      </c>
      <c r="V2180">
        <v>0</v>
      </c>
      <c r="W2180">
        <v>0.42499999999999999</v>
      </c>
      <c r="X2180">
        <v>16.362500000000001</v>
      </c>
      <c r="Y2180">
        <v>0</v>
      </c>
      <c r="Z2180">
        <v>2.4083329999999998</v>
      </c>
    </row>
    <row r="2181" spans="1:26" x14ac:dyDescent="0.3">
      <c r="A2181">
        <v>2669565</v>
      </c>
      <c r="B2181">
        <v>1</v>
      </c>
      <c r="C2181" t="s">
        <v>76</v>
      </c>
      <c r="D2181" t="s">
        <v>79</v>
      </c>
      <c r="E2181" t="s">
        <v>144</v>
      </c>
      <c r="F2181" t="s">
        <v>6357</v>
      </c>
      <c r="G2181" t="s">
        <v>260</v>
      </c>
      <c r="H2181" t="s">
        <v>46</v>
      </c>
      <c r="I2181" t="s">
        <v>129</v>
      </c>
      <c r="J2181" t="s">
        <v>130</v>
      </c>
      <c r="K2181" t="s">
        <v>141</v>
      </c>
      <c r="L2181" t="s">
        <v>6358</v>
      </c>
      <c r="M2181" t="s">
        <v>6359</v>
      </c>
      <c r="N2181">
        <v>2.5750000000000002</v>
      </c>
      <c r="O2181">
        <v>0</v>
      </c>
      <c r="P2181">
        <v>289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744.17499999999995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2669586</v>
      </c>
      <c r="B2182">
        <v>1</v>
      </c>
      <c r="C2182" t="s">
        <v>76</v>
      </c>
      <c r="D2182" t="s">
        <v>101</v>
      </c>
      <c r="E2182" t="s">
        <v>210</v>
      </c>
      <c r="F2182" t="s">
        <v>6360</v>
      </c>
      <c r="G2182" t="s">
        <v>306</v>
      </c>
      <c r="H2182" t="s">
        <v>46</v>
      </c>
      <c r="I2182" t="s">
        <v>129</v>
      </c>
      <c r="J2182" t="s">
        <v>15</v>
      </c>
      <c r="K2182" t="s">
        <v>131</v>
      </c>
      <c r="L2182" t="s">
        <v>6361</v>
      </c>
      <c r="M2182" t="s">
        <v>6362</v>
      </c>
      <c r="N2182">
        <v>3.858055555</v>
      </c>
      <c r="O2182">
        <v>0</v>
      </c>
      <c r="P2182">
        <v>21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81.019166999999996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2669596</v>
      </c>
      <c r="B2183">
        <v>1</v>
      </c>
      <c r="C2183" t="s">
        <v>76</v>
      </c>
      <c r="D2183" t="s">
        <v>107</v>
      </c>
      <c r="E2183" t="s">
        <v>210</v>
      </c>
      <c r="F2183" t="s">
        <v>6363</v>
      </c>
      <c r="G2183" t="s">
        <v>306</v>
      </c>
      <c r="H2183" t="s">
        <v>46</v>
      </c>
      <c r="I2183" t="s">
        <v>129</v>
      </c>
      <c r="J2183" t="s">
        <v>130</v>
      </c>
      <c r="K2183" t="s">
        <v>131</v>
      </c>
      <c r="L2183" t="s">
        <v>6364</v>
      </c>
      <c r="M2183" t="s">
        <v>6365</v>
      </c>
      <c r="N2183">
        <v>3.465833333</v>
      </c>
      <c r="O2183">
        <v>0</v>
      </c>
      <c r="P2183">
        <v>5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17.329167000000002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2669589</v>
      </c>
      <c r="B2184">
        <v>1</v>
      </c>
      <c r="C2184" t="s">
        <v>76</v>
      </c>
      <c r="D2184" t="s">
        <v>88</v>
      </c>
      <c r="E2184" t="s">
        <v>210</v>
      </c>
      <c r="F2184" t="s">
        <v>6366</v>
      </c>
      <c r="G2184" t="s">
        <v>212</v>
      </c>
      <c r="H2184" t="s">
        <v>46</v>
      </c>
      <c r="I2184" t="s">
        <v>129</v>
      </c>
      <c r="J2184" t="s">
        <v>130</v>
      </c>
      <c r="K2184" t="s">
        <v>131</v>
      </c>
      <c r="L2184" t="s">
        <v>6367</v>
      </c>
      <c r="M2184" t="s">
        <v>6368</v>
      </c>
      <c r="N2184">
        <v>0.61638888800000002</v>
      </c>
      <c r="O2184">
        <v>0</v>
      </c>
      <c r="P2184">
        <v>12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7.3966669999999999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2669598</v>
      </c>
      <c r="B2185">
        <v>1</v>
      </c>
      <c r="C2185" t="s">
        <v>76</v>
      </c>
      <c r="D2185" t="s">
        <v>81</v>
      </c>
      <c r="E2185" t="s">
        <v>172</v>
      </c>
      <c r="F2185" t="s">
        <v>6369</v>
      </c>
      <c r="G2185" t="s">
        <v>306</v>
      </c>
      <c r="H2185" t="s">
        <v>46</v>
      </c>
      <c r="I2185" t="s">
        <v>129</v>
      </c>
      <c r="J2185" t="s">
        <v>15</v>
      </c>
      <c r="K2185" t="s">
        <v>131</v>
      </c>
      <c r="L2185" t="s">
        <v>6370</v>
      </c>
      <c r="M2185" t="s">
        <v>6371</v>
      </c>
      <c r="N2185">
        <v>2.7427777770000001</v>
      </c>
      <c r="O2185">
        <v>0</v>
      </c>
      <c r="P2185">
        <v>57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156.33833300000001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2669592</v>
      </c>
      <c r="B2186">
        <v>1</v>
      </c>
      <c r="C2186" t="s">
        <v>76</v>
      </c>
      <c r="D2186" t="s">
        <v>101</v>
      </c>
      <c r="E2186" t="s">
        <v>156</v>
      </c>
      <c r="F2186" t="s">
        <v>6372</v>
      </c>
      <c r="G2186" t="s">
        <v>169</v>
      </c>
      <c r="H2186" t="s">
        <v>47</v>
      </c>
      <c r="I2186" t="s">
        <v>129</v>
      </c>
      <c r="J2186" t="s">
        <v>130</v>
      </c>
      <c r="K2186" t="s">
        <v>131</v>
      </c>
      <c r="L2186" t="s">
        <v>6373</v>
      </c>
      <c r="M2186" t="s">
        <v>6374</v>
      </c>
      <c r="N2186">
        <v>1.126944444</v>
      </c>
      <c r="O2186">
        <v>6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6.7616670000000001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2669600</v>
      </c>
      <c r="B2187">
        <v>1</v>
      </c>
      <c r="C2187" t="s">
        <v>77</v>
      </c>
      <c r="D2187" t="s">
        <v>123</v>
      </c>
      <c r="E2187" t="s">
        <v>156</v>
      </c>
      <c r="F2187" t="s">
        <v>6375</v>
      </c>
      <c r="G2187" t="s">
        <v>169</v>
      </c>
      <c r="H2187" t="s">
        <v>47</v>
      </c>
      <c r="I2187" t="s">
        <v>129</v>
      </c>
      <c r="J2187" t="s">
        <v>130</v>
      </c>
      <c r="K2187" t="s">
        <v>131</v>
      </c>
      <c r="L2187" t="s">
        <v>6376</v>
      </c>
      <c r="M2187" t="s">
        <v>6377</v>
      </c>
      <c r="N2187">
        <v>1.3972222219999999</v>
      </c>
      <c r="O2187">
        <v>7</v>
      </c>
      <c r="P2187">
        <v>275</v>
      </c>
      <c r="Q2187">
        <v>0</v>
      </c>
      <c r="R2187">
        <v>0</v>
      </c>
      <c r="S2187">
        <v>0</v>
      </c>
      <c r="T2187">
        <v>0</v>
      </c>
      <c r="U2187">
        <v>9.7805560000000007</v>
      </c>
      <c r="V2187">
        <v>384.23611099999999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2669601</v>
      </c>
      <c r="B2188">
        <v>1</v>
      </c>
      <c r="C2188" t="s">
        <v>76</v>
      </c>
      <c r="D2188" t="s">
        <v>92</v>
      </c>
      <c r="E2188" t="s">
        <v>144</v>
      </c>
      <c r="F2188" t="s">
        <v>6378</v>
      </c>
      <c r="G2188" t="s">
        <v>406</v>
      </c>
      <c r="H2188" t="s">
        <v>46</v>
      </c>
      <c r="I2188" t="s">
        <v>129</v>
      </c>
      <c r="J2188" t="s">
        <v>130</v>
      </c>
      <c r="K2188" t="s">
        <v>131</v>
      </c>
      <c r="L2188" t="s">
        <v>6379</v>
      </c>
      <c r="M2188" t="s">
        <v>6380</v>
      </c>
      <c r="N2188">
        <v>1.563055555</v>
      </c>
      <c r="O2188">
        <v>0</v>
      </c>
      <c r="P2188">
        <v>0</v>
      </c>
      <c r="Q2188">
        <v>0</v>
      </c>
      <c r="R2188">
        <v>12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18.756667</v>
      </c>
      <c r="Y2188">
        <v>0</v>
      </c>
      <c r="Z2188">
        <v>0</v>
      </c>
    </row>
    <row r="2189" spans="1:26" x14ac:dyDescent="0.3">
      <c r="A2189">
        <v>2669603</v>
      </c>
      <c r="B2189">
        <v>1</v>
      </c>
      <c r="C2189" t="s">
        <v>77</v>
      </c>
      <c r="D2189" t="s">
        <v>110</v>
      </c>
      <c r="E2189" t="s">
        <v>210</v>
      </c>
      <c r="F2189" t="s">
        <v>6015</v>
      </c>
      <c r="G2189" t="s">
        <v>627</v>
      </c>
      <c r="H2189" t="s">
        <v>46</v>
      </c>
      <c r="I2189" t="s">
        <v>129</v>
      </c>
      <c r="J2189" t="s">
        <v>130</v>
      </c>
      <c r="K2189" t="s">
        <v>131</v>
      </c>
      <c r="L2189" t="s">
        <v>6381</v>
      </c>
      <c r="M2189" t="s">
        <v>6382</v>
      </c>
      <c r="N2189">
        <v>0.62250000000000005</v>
      </c>
      <c r="O2189">
        <v>0</v>
      </c>
      <c r="P2189">
        <v>0</v>
      </c>
      <c r="Q2189">
        <v>0</v>
      </c>
      <c r="R2189">
        <v>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3.7349999999999999</v>
      </c>
      <c r="Y2189">
        <v>0</v>
      </c>
      <c r="Z2189">
        <v>0</v>
      </c>
    </row>
    <row r="2190" spans="1:26" x14ac:dyDescent="0.3">
      <c r="A2190">
        <v>2669613</v>
      </c>
      <c r="B2190">
        <v>1</v>
      </c>
      <c r="C2190" t="s">
        <v>76</v>
      </c>
      <c r="D2190" t="s">
        <v>101</v>
      </c>
      <c r="E2190" t="s">
        <v>126</v>
      </c>
      <c r="F2190" t="s">
        <v>6383</v>
      </c>
      <c r="G2190" t="s">
        <v>169</v>
      </c>
      <c r="H2190" t="s">
        <v>47</v>
      </c>
      <c r="I2190" t="s">
        <v>129</v>
      </c>
      <c r="J2190" t="s">
        <v>130</v>
      </c>
      <c r="K2190" t="s">
        <v>131</v>
      </c>
      <c r="L2190" t="s">
        <v>6384</v>
      </c>
      <c r="M2190" t="s">
        <v>6385</v>
      </c>
      <c r="N2190">
        <v>0.67388888800000002</v>
      </c>
      <c r="O2190">
        <v>1</v>
      </c>
      <c r="P2190">
        <v>1305</v>
      </c>
      <c r="Q2190">
        <v>0</v>
      </c>
      <c r="R2190">
        <v>0</v>
      </c>
      <c r="S2190">
        <v>0</v>
      </c>
      <c r="T2190">
        <v>0</v>
      </c>
      <c r="U2190">
        <v>0.67388899999999996</v>
      </c>
      <c r="V2190">
        <v>879.42499899999996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2669623</v>
      </c>
      <c r="B2191">
        <v>1</v>
      </c>
      <c r="C2191" t="s">
        <v>77</v>
      </c>
      <c r="D2191" t="s">
        <v>115</v>
      </c>
      <c r="E2191" t="s">
        <v>144</v>
      </c>
      <c r="F2191" t="s">
        <v>6386</v>
      </c>
      <c r="G2191" t="s">
        <v>306</v>
      </c>
      <c r="H2191" t="s">
        <v>46</v>
      </c>
      <c r="I2191" t="s">
        <v>129</v>
      </c>
      <c r="J2191" t="s">
        <v>15</v>
      </c>
      <c r="K2191" t="s">
        <v>131</v>
      </c>
      <c r="L2191" t="s">
        <v>6387</v>
      </c>
      <c r="M2191" t="s">
        <v>6388</v>
      </c>
      <c r="N2191">
        <v>0.85250000000000004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65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55.412500000000001</v>
      </c>
    </row>
    <row r="2192" spans="1:26" x14ac:dyDescent="0.3">
      <c r="A2192">
        <v>2669619</v>
      </c>
      <c r="B2192">
        <v>1</v>
      </c>
      <c r="C2192" t="s">
        <v>77</v>
      </c>
      <c r="D2192" t="s">
        <v>119</v>
      </c>
      <c r="E2192" t="s">
        <v>134</v>
      </c>
      <c r="F2192" t="s">
        <v>6389</v>
      </c>
      <c r="G2192" t="s">
        <v>146</v>
      </c>
      <c r="H2192" t="s">
        <v>46</v>
      </c>
      <c r="I2192" t="s">
        <v>129</v>
      </c>
      <c r="J2192" t="s">
        <v>130</v>
      </c>
      <c r="K2192" t="s">
        <v>131</v>
      </c>
      <c r="L2192" t="s">
        <v>6390</v>
      </c>
      <c r="M2192" t="s">
        <v>6391</v>
      </c>
      <c r="N2192">
        <v>5.5555555E-2</v>
      </c>
      <c r="O2192">
        <v>0</v>
      </c>
      <c r="P2192">
        <v>909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50.499999000000003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2669635</v>
      </c>
      <c r="B2193">
        <v>1</v>
      </c>
      <c r="C2193" t="s">
        <v>77</v>
      </c>
      <c r="D2193" t="s">
        <v>124</v>
      </c>
      <c r="E2193" t="s">
        <v>210</v>
      </c>
      <c r="F2193" t="s">
        <v>6392</v>
      </c>
      <c r="G2193" t="s">
        <v>290</v>
      </c>
      <c r="H2193" t="s">
        <v>46</v>
      </c>
      <c r="I2193" t="s">
        <v>129</v>
      </c>
      <c r="J2193" t="s">
        <v>130</v>
      </c>
      <c r="K2193" t="s">
        <v>131</v>
      </c>
      <c r="L2193" t="s">
        <v>6393</v>
      </c>
      <c r="M2193" t="s">
        <v>6394</v>
      </c>
      <c r="N2193">
        <v>4.613888888</v>
      </c>
      <c r="O2193">
        <v>0</v>
      </c>
      <c r="P2193">
        <v>7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32.297221999999998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2669636</v>
      </c>
      <c r="B2194">
        <v>1</v>
      </c>
      <c r="C2194" t="s">
        <v>76</v>
      </c>
      <c r="D2194" t="s">
        <v>101</v>
      </c>
      <c r="E2194" t="s">
        <v>144</v>
      </c>
      <c r="F2194" t="s">
        <v>6395</v>
      </c>
      <c r="G2194" t="s">
        <v>146</v>
      </c>
      <c r="H2194" t="s">
        <v>46</v>
      </c>
      <c r="I2194" t="s">
        <v>129</v>
      </c>
      <c r="J2194" t="s">
        <v>130</v>
      </c>
      <c r="K2194" t="s">
        <v>131</v>
      </c>
      <c r="L2194" t="s">
        <v>6396</v>
      </c>
      <c r="M2194" t="s">
        <v>6397</v>
      </c>
      <c r="N2194">
        <v>0.67277777699999997</v>
      </c>
      <c r="O2194">
        <v>0</v>
      </c>
      <c r="P2194">
        <v>7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4.7094440000000004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2669637</v>
      </c>
      <c r="B2195">
        <v>1</v>
      </c>
      <c r="C2195" t="s">
        <v>76</v>
      </c>
      <c r="D2195" t="s">
        <v>97</v>
      </c>
      <c r="E2195" t="s">
        <v>144</v>
      </c>
      <c r="F2195" t="s">
        <v>6398</v>
      </c>
      <c r="G2195" t="s">
        <v>146</v>
      </c>
      <c r="H2195" t="s">
        <v>46</v>
      </c>
      <c r="I2195" t="s">
        <v>129</v>
      </c>
      <c r="J2195" t="s">
        <v>130</v>
      </c>
      <c r="K2195" t="s">
        <v>131</v>
      </c>
      <c r="L2195" t="s">
        <v>6399</v>
      </c>
      <c r="M2195" t="s">
        <v>6400</v>
      </c>
      <c r="N2195">
        <v>0.75055555500000004</v>
      </c>
      <c r="O2195">
        <v>0</v>
      </c>
      <c r="P2195">
        <v>230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172.62777800000001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2669640</v>
      </c>
      <c r="B2196">
        <v>1</v>
      </c>
      <c r="C2196" t="s">
        <v>77</v>
      </c>
      <c r="D2196" t="s">
        <v>123</v>
      </c>
      <c r="E2196" t="s">
        <v>126</v>
      </c>
      <c r="F2196" t="s">
        <v>6401</v>
      </c>
      <c r="G2196" t="s">
        <v>169</v>
      </c>
      <c r="H2196" t="s">
        <v>47</v>
      </c>
      <c r="I2196" t="s">
        <v>129</v>
      </c>
      <c r="J2196" t="s">
        <v>130</v>
      </c>
      <c r="K2196" t="s">
        <v>131</v>
      </c>
      <c r="L2196" t="s">
        <v>6402</v>
      </c>
      <c r="M2196" t="s">
        <v>6403</v>
      </c>
      <c r="N2196">
        <v>0.51361111100000001</v>
      </c>
      <c r="O2196">
        <v>76</v>
      </c>
      <c r="P2196">
        <v>697</v>
      </c>
      <c r="Q2196">
        <v>0</v>
      </c>
      <c r="R2196">
        <v>0</v>
      </c>
      <c r="S2196">
        <v>0</v>
      </c>
      <c r="T2196">
        <v>0</v>
      </c>
      <c r="U2196">
        <v>39.034444000000001</v>
      </c>
      <c r="V2196">
        <v>357.98694399999999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2669643</v>
      </c>
      <c r="B2197">
        <v>1</v>
      </c>
      <c r="C2197" t="s">
        <v>76</v>
      </c>
      <c r="D2197" t="s">
        <v>81</v>
      </c>
      <c r="E2197" t="s">
        <v>172</v>
      </c>
      <c r="F2197" t="s">
        <v>6404</v>
      </c>
      <c r="G2197" t="s">
        <v>136</v>
      </c>
      <c r="H2197" t="s">
        <v>46</v>
      </c>
      <c r="I2197" t="s">
        <v>129</v>
      </c>
      <c r="J2197" t="s">
        <v>130</v>
      </c>
      <c r="K2197" t="s">
        <v>131</v>
      </c>
      <c r="L2197" t="s">
        <v>6405</v>
      </c>
      <c r="M2197" t="s">
        <v>6406</v>
      </c>
      <c r="N2197">
        <v>1.448611111</v>
      </c>
      <c r="O2197">
        <v>0</v>
      </c>
      <c r="P2197">
        <v>80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115.88888900000001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2669652</v>
      </c>
      <c r="B2198">
        <v>1</v>
      </c>
      <c r="C2198" t="s">
        <v>77</v>
      </c>
      <c r="D2198" t="s">
        <v>111</v>
      </c>
      <c r="E2198" t="s">
        <v>144</v>
      </c>
      <c r="F2198" t="s">
        <v>690</v>
      </c>
      <c r="G2198" t="s">
        <v>1698</v>
      </c>
      <c r="H2198" t="s">
        <v>46</v>
      </c>
      <c r="I2198" t="s">
        <v>129</v>
      </c>
      <c r="J2198" t="s">
        <v>130</v>
      </c>
      <c r="K2198" t="s">
        <v>131</v>
      </c>
      <c r="L2198" t="s">
        <v>6407</v>
      </c>
      <c r="M2198" t="s">
        <v>6408</v>
      </c>
      <c r="N2198">
        <v>0.49027777700000003</v>
      </c>
      <c r="O2198">
        <v>0</v>
      </c>
      <c r="P2198">
        <v>0</v>
      </c>
      <c r="Q2198">
        <v>0</v>
      </c>
      <c r="R2198">
        <v>13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6.3736110000000004</v>
      </c>
      <c r="Y2198">
        <v>0</v>
      </c>
      <c r="Z2198">
        <v>0</v>
      </c>
    </row>
    <row r="2199" spans="1:26" x14ac:dyDescent="0.3">
      <c r="A2199">
        <v>2669648</v>
      </c>
      <c r="B2199">
        <v>1</v>
      </c>
      <c r="C2199" t="s">
        <v>76</v>
      </c>
      <c r="D2199" t="s">
        <v>81</v>
      </c>
      <c r="E2199" t="s">
        <v>172</v>
      </c>
      <c r="F2199" t="s">
        <v>6409</v>
      </c>
      <c r="G2199" t="s">
        <v>174</v>
      </c>
      <c r="H2199" t="s">
        <v>46</v>
      </c>
      <c r="I2199" t="s">
        <v>129</v>
      </c>
      <c r="J2199" t="s">
        <v>130</v>
      </c>
      <c r="K2199" t="s">
        <v>131</v>
      </c>
      <c r="L2199" t="s">
        <v>6410</v>
      </c>
      <c r="M2199" t="s">
        <v>6411</v>
      </c>
      <c r="N2199">
        <v>4.5883333329999996</v>
      </c>
      <c r="O2199">
        <v>0</v>
      </c>
      <c r="P2199">
        <v>9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41.295000000000002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2669661</v>
      </c>
      <c r="B2200">
        <v>1</v>
      </c>
      <c r="C2200" t="s">
        <v>76</v>
      </c>
      <c r="D2200" t="s">
        <v>82</v>
      </c>
      <c r="E2200" t="s">
        <v>134</v>
      </c>
      <c r="F2200" t="s">
        <v>6412</v>
      </c>
      <c r="G2200" t="s">
        <v>824</v>
      </c>
      <c r="H2200" t="s">
        <v>46</v>
      </c>
      <c r="I2200" t="s">
        <v>129</v>
      </c>
      <c r="J2200" t="s">
        <v>130</v>
      </c>
      <c r="K2200" t="s">
        <v>131</v>
      </c>
      <c r="L2200" t="s">
        <v>6413</v>
      </c>
      <c r="M2200" t="s">
        <v>6414</v>
      </c>
      <c r="N2200">
        <v>5.4766666659999999</v>
      </c>
      <c r="O2200">
        <v>0</v>
      </c>
      <c r="P2200">
        <v>168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920.08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2669645</v>
      </c>
      <c r="B2201">
        <v>1</v>
      </c>
      <c r="C2201" t="s">
        <v>76</v>
      </c>
      <c r="D2201" t="s">
        <v>102</v>
      </c>
      <c r="E2201" t="s">
        <v>144</v>
      </c>
      <c r="F2201" t="s">
        <v>6415</v>
      </c>
      <c r="G2201" t="s">
        <v>136</v>
      </c>
      <c r="H2201" t="s">
        <v>46</v>
      </c>
      <c r="I2201" t="s">
        <v>129</v>
      </c>
      <c r="J2201" t="s">
        <v>130</v>
      </c>
      <c r="K2201" t="s">
        <v>131</v>
      </c>
      <c r="L2201" t="s">
        <v>6416</v>
      </c>
      <c r="M2201" t="s">
        <v>6417</v>
      </c>
      <c r="N2201">
        <v>1.4616666659999999</v>
      </c>
      <c r="O2201">
        <v>0</v>
      </c>
      <c r="P2201">
        <v>23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33.618333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2669653</v>
      </c>
      <c r="B2202">
        <v>1</v>
      </c>
      <c r="C2202" t="s">
        <v>76</v>
      </c>
      <c r="D2202" t="s">
        <v>99</v>
      </c>
      <c r="E2202" t="s">
        <v>325</v>
      </c>
      <c r="F2202" t="s">
        <v>2807</v>
      </c>
      <c r="G2202" t="s">
        <v>169</v>
      </c>
      <c r="H2202" t="s">
        <v>47</v>
      </c>
      <c r="I2202" t="s">
        <v>129</v>
      </c>
      <c r="J2202" t="s">
        <v>130</v>
      </c>
      <c r="K2202" t="s">
        <v>131</v>
      </c>
      <c r="L2202" t="s">
        <v>6418</v>
      </c>
      <c r="M2202" t="s">
        <v>6419</v>
      </c>
      <c r="N2202">
        <v>5.9634166000000002E-2</v>
      </c>
      <c r="O2202">
        <v>40</v>
      </c>
      <c r="P2202">
        <v>22</v>
      </c>
      <c r="Q2202">
        <v>0</v>
      </c>
      <c r="R2202">
        <v>0</v>
      </c>
      <c r="S2202">
        <v>0</v>
      </c>
      <c r="T2202">
        <v>0</v>
      </c>
      <c r="U2202">
        <v>2.385367</v>
      </c>
      <c r="V2202">
        <v>1.311952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2669655</v>
      </c>
      <c r="B2203">
        <v>1</v>
      </c>
      <c r="C2203" t="s">
        <v>77</v>
      </c>
      <c r="D2203" t="s">
        <v>109</v>
      </c>
      <c r="E2203" t="s">
        <v>156</v>
      </c>
      <c r="F2203" t="s">
        <v>5848</v>
      </c>
      <c r="G2203" t="s">
        <v>169</v>
      </c>
      <c r="H2203" t="s">
        <v>47</v>
      </c>
      <c r="I2203" t="s">
        <v>129</v>
      </c>
      <c r="J2203" t="s">
        <v>130</v>
      </c>
      <c r="K2203" t="s">
        <v>131</v>
      </c>
      <c r="L2203" t="s">
        <v>6420</v>
      </c>
      <c r="M2203" t="s">
        <v>6421</v>
      </c>
      <c r="N2203">
        <v>1.77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1.77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2669664</v>
      </c>
      <c r="B2204">
        <v>1</v>
      </c>
      <c r="C2204" t="s">
        <v>76</v>
      </c>
      <c r="D2204" t="s">
        <v>95</v>
      </c>
      <c r="E2204" t="s">
        <v>144</v>
      </c>
      <c r="F2204" t="s">
        <v>6422</v>
      </c>
      <c r="G2204" t="s">
        <v>136</v>
      </c>
      <c r="H2204" t="s">
        <v>46</v>
      </c>
      <c r="I2204" t="s">
        <v>129</v>
      </c>
      <c r="J2204" t="s">
        <v>130</v>
      </c>
      <c r="K2204" t="s">
        <v>131</v>
      </c>
      <c r="L2204" t="s">
        <v>6423</v>
      </c>
      <c r="M2204" t="s">
        <v>6424</v>
      </c>
      <c r="N2204">
        <v>1.9636111110000001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28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54.981110999999999</v>
      </c>
    </row>
    <row r="2205" spans="1:26" x14ac:dyDescent="0.3">
      <c r="A2205">
        <v>2669668</v>
      </c>
      <c r="B2205">
        <v>1</v>
      </c>
      <c r="C2205" t="s">
        <v>77</v>
      </c>
      <c r="D2205" t="s">
        <v>123</v>
      </c>
      <c r="E2205" t="s">
        <v>126</v>
      </c>
      <c r="F2205" t="s">
        <v>5272</v>
      </c>
      <c r="G2205" t="s">
        <v>169</v>
      </c>
      <c r="H2205" t="s">
        <v>47</v>
      </c>
      <c r="I2205" t="s">
        <v>129</v>
      </c>
      <c r="J2205" t="s">
        <v>130</v>
      </c>
      <c r="K2205" t="s">
        <v>131</v>
      </c>
      <c r="L2205" t="s">
        <v>6425</v>
      </c>
      <c r="M2205" t="s">
        <v>6426</v>
      </c>
      <c r="N2205">
        <v>1.775833333</v>
      </c>
      <c r="O2205">
        <v>106</v>
      </c>
      <c r="P2205">
        <v>708</v>
      </c>
      <c r="Q2205">
        <v>0</v>
      </c>
      <c r="R2205">
        <v>0</v>
      </c>
      <c r="S2205">
        <v>0</v>
      </c>
      <c r="T2205">
        <v>0</v>
      </c>
      <c r="U2205">
        <v>188.23833300000001</v>
      </c>
      <c r="V2205">
        <v>1257.29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2669666</v>
      </c>
      <c r="B2206">
        <v>1</v>
      </c>
      <c r="C2206" t="s">
        <v>77</v>
      </c>
      <c r="D2206" t="s">
        <v>114</v>
      </c>
      <c r="E2206" t="s">
        <v>152</v>
      </c>
      <c r="F2206" t="s">
        <v>1457</v>
      </c>
      <c r="G2206" t="s">
        <v>169</v>
      </c>
      <c r="H2206" t="s">
        <v>47</v>
      </c>
      <c r="I2206" t="s">
        <v>129</v>
      </c>
      <c r="J2206" t="s">
        <v>130</v>
      </c>
      <c r="K2206" t="s">
        <v>131</v>
      </c>
      <c r="L2206" t="s">
        <v>6427</v>
      </c>
      <c r="M2206" t="s">
        <v>6428</v>
      </c>
      <c r="N2206">
        <v>0.268055555</v>
      </c>
      <c r="O2206">
        <v>103</v>
      </c>
      <c r="P2206">
        <v>7</v>
      </c>
      <c r="Q2206">
        <v>0</v>
      </c>
      <c r="R2206">
        <v>0</v>
      </c>
      <c r="S2206">
        <v>0</v>
      </c>
      <c r="T2206">
        <v>0</v>
      </c>
      <c r="U2206">
        <v>27.609722000000001</v>
      </c>
      <c r="V2206">
        <v>1.8763890000000001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2669671</v>
      </c>
      <c r="B2207">
        <v>1</v>
      </c>
      <c r="C2207" t="s">
        <v>76</v>
      </c>
      <c r="D2207" t="s">
        <v>99</v>
      </c>
      <c r="E2207" t="s">
        <v>210</v>
      </c>
      <c r="F2207" t="s">
        <v>6429</v>
      </c>
      <c r="G2207" t="s">
        <v>627</v>
      </c>
      <c r="H2207" t="s">
        <v>46</v>
      </c>
      <c r="I2207" t="s">
        <v>129</v>
      </c>
      <c r="J2207" t="s">
        <v>130</v>
      </c>
      <c r="K2207" t="s">
        <v>131</v>
      </c>
      <c r="L2207" t="s">
        <v>6430</v>
      </c>
      <c r="M2207" t="s">
        <v>6431</v>
      </c>
      <c r="N2207">
        <v>2.7763888880000001</v>
      </c>
      <c r="O2207">
        <v>0</v>
      </c>
      <c r="P2207">
        <v>18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49.975000000000001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2669672</v>
      </c>
      <c r="B2208">
        <v>1</v>
      </c>
      <c r="C2208" t="s">
        <v>76</v>
      </c>
      <c r="D2208" t="s">
        <v>104</v>
      </c>
      <c r="E2208" t="s">
        <v>134</v>
      </c>
      <c r="F2208" t="s">
        <v>6432</v>
      </c>
      <c r="G2208" t="s">
        <v>146</v>
      </c>
      <c r="H2208" t="s">
        <v>46</v>
      </c>
      <c r="I2208" t="s">
        <v>129</v>
      </c>
      <c r="J2208" t="s">
        <v>130</v>
      </c>
      <c r="K2208" t="s">
        <v>131</v>
      </c>
      <c r="L2208" t="s">
        <v>6433</v>
      </c>
      <c r="M2208" t="s">
        <v>6434</v>
      </c>
      <c r="N2208">
        <v>6.6111111E-2</v>
      </c>
      <c r="O2208">
        <v>0</v>
      </c>
      <c r="P2208">
        <v>0</v>
      </c>
      <c r="Q2208">
        <v>0</v>
      </c>
      <c r="R2208">
        <v>67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4.4294440000000002</v>
      </c>
      <c r="Y2208">
        <v>0</v>
      </c>
      <c r="Z2208">
        <v>0</v>
      </c>
    </row>
    <row r="2209" spans="1:26" x14ac:dyDescent="0.3">
      <c r="A2209">
        <v>2669673</v>
      </c>
      <c r="B2209">
        <v>1</v>
      </c>
      <c r="C2209" t="s">
        <v>76</v>
      </c>
      <c r="D2209" t="s">
        <v>91</v>
      </c>
      <c r="E2209" t="s">
        <v>144</v>
      </c>
      <c r="F2209" t="s">
        <v>6435</v>
      </c>
      <c r="G2209" t="s">
        <v>146</v>
      </c>
      <c r="H2209" t="s">
        <v>46</v>
      </c>
      <c r="I2209" t="s">
        <v>129</v>
      </c>
      <c r="J2209" t="s">
        <v>130</v>
      </c>
      <c r="K2209" t="s">
        <v>131</v>
      </c>
      <c r="L2209" t="s">
        <v>6436</v>
      </c>
      <c r="M2209" t="s">
        <v>6437</v>
      </c>
      <c r="N2209">
        <v>0.34361111100000002</v>
      </c>
      <c r="O2209">
        <v>0</v>
      </c>
      <c r="P2209">
        <v>81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27.8325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2669675</v>
      </c>
      <c r="B2210">
        <v>1</v>
      </c>
      <c r="C2210" t="s">
        <v>76</v>
      </c>
      <c r="D2210" t="s">
        <v>81</v>
      </c>
      <c r="E2210" t="s">
        <v>210</v>
      </c>
      <c r="F2210" t="s">
        <v>6438</v>
      </c>
      <c r="G2210" t="s">
        <v>627</v>
      </c>
      <c r="H2210" t="s">
        <v>46</v>
      </c>
      <c r="I2210" t="s">
        <v>129</v>
      </c>
      <c r="J2210" t="s">
        <v>130</v>
      </c>
      <c r="K2210" t="s">
        <v>131</v>
      </c>
      <c r="L2210" t="s">
        <v>6439</v>
      </c>
      <c r="M2210" t="s">
        <v>6440</v>
      </c>
      <c r="N2210">
        <v>2.1261111110000002</v>
      </c>
      <c r="O2210">
        <v>0</v>
      </c>
      <c r="P2210">
        <v>21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44.648333000000001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2669672</v>
      </c>
      <c r="B2211">
        <v>2</v>
      </c>
      <c r="C2211" t="s">
        <v>76</v>
      </c>
      <c r="D2211" t="s">
        <v>104</v>
      </c>
      <c r="E2211" t="s">
        <v>144</v>
      </c>
      <c r="F2211" t="s">
        <v>6441</v>
      </c>
      <c r="G2211" t="s">
        <v>146</v>
      </c>
      <c r="H2211" t="s">
        <v>46</v>
      </c>
      <c r="I2211" t="s">
        <v>129</v>
      </c>
      <c r="J2211" t="s">
        <v>130</v>
      </c>
      <c r="K2211" t="s">
        <v>131</v>
      </c>
      <c r="L2211" t="s">
        <v>6434</v>
      </c>
      <c r="M2211" t="s">
        <v>6442</v>
      </c>
      <c r="N2211">
        <v>0.811111111</v>
      </c>
      <c r="O2211">
        <v>0</v>
      </c>
      <c r="P2211">
        <v>0</v>
      </c>
      <c r="Q2211">
        <v>0</v>
      </c>
      <c r="R2211">
        <v>30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24.333333</v>
      </c>
      <c r="Y2211">
        <v>0</v>
      </c>
      <c r="Z2211">
        <v>0</v>
      </c>
    </row>
    <row r="2212" spans="1:26" x14ac:dyDescent="0.3">
      <c r="A2212">
        <v>2669677</v>
      </c>
      <c r="B2212">
        <v>1</v>
      </c>
      <c r="C2212" t="s">
        <v>76</v>
      </c>
      <c r="D2212" t="s">
        <v>80</v>
      </c>
      <c r="E2212" t="s">
        <v>134</v>
      </c>
      <c r="F2212" t="s">
        <v>6443</v>
      </c>
      <c r="G2212" t="s">
        <v>146</v>
      </c>
      <c r="H2212" t="s">
        <v>46</v>
      </c>
      <c r="I2212" t="s">
        <v>129</v>
      </c>
      <c r="J2212" t="s">
        <v>130</v>
      </c>
      <c r="K2212" t="s">
        <v>131</v>
      </c>
      <c r="L2212" t="s">
        <v>6444</v>
      </c>
      <c r="M2212" t="s">
        <v>6445</v>
      </c>
      <c r="N2212">
        <v>0.95</v>
      </c>
      <c r="O2212">
        <v>0</v>
      </c>
      <c r="P2212">
        <v>1656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1573.2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2669686</v>
      </c>
      <c r="B2213">
        <v>1</v>
      </c>
      <c r="C2213" t="s">
        <v>77</v>
      </c>
      <c r="D2213" t="s">
        <v>124</v>
      </c>
      <c r="E2213" t="s">
        <v>156</v>
      </c>
      <c r="F2213" t="s">
        <v>6446</v>
      </c>
      <c r="G2213" t="s">
        <v>169</v>
      </c>
      <c r="H2213" t="s">
        <v>47</v>
      </c>
      <c r="I2213" t="s">
        <v>129</v>
      </c>
      <c r="J2213" t="s">
        <v>130</v>
      </c>
      <c r="K2213" t="s">
        <v>131</v>
      </c>
      <c r="L2213" t="s">
        <v>6447</v>
      </c>
      <c r="M2213" t="s">
        <v>6448</v>
      </c>
      <c r="N2213">
        <v>0.73611111100000004</v>
      </c>
      <c r="O2213">
        <v>37</v>
      </c>
      <c r="P2213">
        <v>8</v>
      </c>
      <c r="Q2213">
        <v>0</v>
      </c>
      <c r="R2213">
        <v>0</v>
      </c>
      <c r="S2213">
        <v>0</v>
      </c>
      <c r="T2213">
        <v>0</v>
      </c>
      <c r="U2213">
        <v>27.236111000000001</v>
      </c>
      <c r="V2213">
        <v>5.8888889999999998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2669682</v>
      </c>
      <c r="B2214">
        <v>1</v>
      </c>
      <c r="C2214" t="s">
        <v>77</v>
      </c>
      <c r="D2214" t="s">
        <v>108</v>
      </c>
      <c r="E2214" t="s">
        <v>210</v>
      </c>
      <c r="F2214" t="s">
        <v>6449</v>
      </c>
      <c r="G2214" t="s">
        <v>290</v>
      </c>
      <c r="H2214" t="s">
        <v>46</v>
      </c>
      <c r="I2214" t="s">
        <v>129</v>
      </c>
      <c r="J2214" t="s">
        <v>130</v>
      </c>
      <c r="K2214" t="s">
        <v>131</v>
      </c>
      <c r="L2214" t="s">
        <v>6450</v>
      </c>
      <c r="M2214" t="s">
        <v>6451</v>
      </c>
      <c r="N2214">
        <v>1.5127777769999999</v>
      </c>
      <c r="O2214">
        <v>0</v>
      </c>
      <c r="P2214">
        <v>1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1.512778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2669684</v>
      </c>
      <c r="B2215">
        <v>1</v>
      </c>
      <c r="C2215" t="s">
        <v>77</v>
      </c>
      <c r="D2215" t="s">
        <v>119</v>
      </c>
      <c r="E2215" t="s">
        <v>144</v>
      </c>
      <c r="F2215" t="s">
        <v>4278</v>
      </c>
      <c r="G2215" t="s">
        <v>136</v>
      </c>
      <c r="H2215" t="s">
        <v>46</v>
      </c>
      <c r="I2215" t="s">
        <v>129</v>
      </c>
      <c r="J2215" t="s">
        <v>130</v>
      </c>
      <c r="K2215" t="s">
        <v>131</v>
      </c>
      <c r="L2215" t="s">
        <v>6452</v>
      </c>
      <c r="M2215" t="s">
        <v>6453</v>
      </c>
      <c r="N2215">
        <v>2.519722222</v>
      </c>
      <c r="O2215">
        <v>0</v>
      </c>
      <c r="P2215">
        <v>290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730.71944399999995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2669694</v>
      </c>
      <c r="B2216">
        <v>1</v>
      </c>
      <c r="C2216" t="s">
        <v>76</v>
      </c>
      <c r="D2216" t="s">
        <v>101</v>
      </c>
      <c r="E2216" t="s">
        <v>134</v>
      </c>
      <c r="F2216" t="s">
        <v>6454</v>
      </c>
      <c r="G2216" t="s">
        <v>240</v>
      </c>
      <c r="H2216" t="s">
        <v>46</v>
      </c>
      <c r="I2216" t="s">
        <v>129</v>
      </c>
      <c r="J2216" t="s">
        <v>130</v>
      </c>
      <c r="K2216" t="s">
        <v>131</v>
      </c>
      <c r="L2216" t="s">
        <v>6455</v>
      </c>
      <c r="M2216" t="s">
        <v>6456</v>
      </c>
      <c r="N2216">
        <v>1.530277777</v>
      </c>
      <c r="O2216">
        <v>0</v>
      </c>
      <c r="P2216">
        <v>75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114.770833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2669689</v>
      </c>
      <c r="B2217">
        <v>1</v>
      </c>
      <c r="C2217" t="s">
        <v>76</v>
      </c>
      <c r="D2217" t="s">
        <v>105</v>
      </c>
      <c r="E2217" t="s">
        <v>144</v>
      </c>
      <c r="F2217" t="s">
        <v>6457</v>
      </c>
      <c r="G2217" t="s">
        <v>136</v>
      </c>
      <c r="H2217" t="s">
        <v>46</v>
      </c>
      <c r="I2217" t="s">
        <v>129</v>
      </c>
      <c r="J2217" t="s">
        <v>130</v>
      </c>
      <c r="K2217" t="s">
        <v>131</v>
      </c>
      <c r="L2217" t="s">
        <v>6458</v>
      </c>
      <c r="M2217" t="s">
        <v>6459</v>
      </c>
      <c r="N2217">
        <v>1.87</v>
      </c>
      <c r="O2217">
        <v>0</v>
      </c>
      <c r="P2217">
        <v>0</v>
      </c>
      <c r="Q2217">
        <v>0</v>
      </c>
      <c r="R2217">
        <v>23</v>
      </c>
      <c r="S2217">
        <v>0</v>
      </c>
      <c r="T2217">
        <v>11</v>
      </c>
      <c r="U2217">
        <v>0</v>
      </c>
      <c r="V2217">
        <v>0</v>
      </c>
      <c r="W2217">
        <v>0</v>
      </c>
      <c r="X2217">
        <v>43.01</v>
      </c>
      <c r="Y2217">
        <v>0</v>
      </c>
      <c r="Z2217">
        <v>20.57</v>
      </c>
    </row>
    <row r="2218" spans="1:26" x14ac:dyDescent="0.3">
      <c r="A2218">
        <v>2669693</v>
      </c>
      <c r="B2218">
        <v>1</v>
      </c>
      <c r="C2218" t="s">
        <v>77</v>
      </c>
      <c r="D2218" t="s">
        <v>114</v>
      </c>
      <c r="E2218" t="s">
        <v>126</v>
      </c>
      <c r="F2218" t="s">
        <v>6460</v>
      </c>
      <c r="G2218" t="s">
        <v>128</v>
      </c>
      <c r="H2218" t="s">
        <v>47</v>
      </c>
      <c r="I2218" t="s">
        <v>129</v>
      </c>
      <c r="J2218" t="s">
        <v>130</v>
      </c>
      <c r="K2218" t="s">
        <v>131</v>
      </c>
      <c r="L2218" t="s">
        <v>6461</v>
      </c>
      <c r="M2218" t="s">
        <v>6462</v>
      </c>
      <c r="N2218">
        <v>2.9313888879999999</v>
      </c>
      <c r="O2218">
        <v>13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38.108055999999998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2669643</v>
      </c>
      <c r="B2219">
        <v>2</v>
      </c>
      <c r="C2219" t="s">
        <v>76</v>
      </c>
      <c r="D2219" t="s">
        <v>81</v>
      </c>
      <c r="E2219" t="s">
        <v>134</v>
      </c>
      <c r="F2219" t="s">
        <v>6463</v>
      </c>
      <c r="G2219" t="s">
        <v>136</v>
      </c>
      <c r="H2219" t="s">
        <v>46</v>
      </c>
      <c r="I2219" t="s">
        <v>129</v>
      </c>
      <c r="J2219" t="s">
        <v>130</v>
      </c>
      <c r="K2219" t="s">
        <v>131</v>
      </c>
      <c r="L2219" t="s">
        <v>6406</v>
      </c>
      <c r="M2219" t="s">
        <v>6464</v>
      </c>
      <c r="N2219">
        <v>0.21194444400000001</v>
      </c>
      <c r="O2219">
        <v>0</v>
      </c>
      <c r="P2219">
        <v>537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113.814166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2669702</v>
      </c>
      <c r="B2220">
        <v>1</v>
      </c>
      <c r="C2220" t="s">
        <v>76</v>
      </c>
      <c r="D2220" t="s">
        <v>79</v>
      </c>
      <c r="E2220" t="s">
        <v>126</v>
      </c>
      <c r="F2220" t="s">
        <v>2463</v>
      </c>
      <c r="G2220" t="s">
        <v>169</v>
      </c>
      <c r="H2220" t="s">
        <v>47</v>
      </c>
      <c r="I2220" t="s">
        <v>129</v>
      </c>
      <c r="J2220" t="s">
        <v>130</v>
      </c>
      <c r="K2220" t="s">
        <v>131</v>
      </c>
      <c r="L2220" t="s">
        <v>6465</v>
      </c>
      <c r="M2220" t="s">
        <v>6466</v>
      </c>
      <c r="N2220">
        <v>1</v>
      </c>
      <c r="O2220">
        <v>4</v>
      </c>
      <c r="P2220">
        <v>225</v>
      </c>
      <c r="Q2220">
        <v>0</v>
      </c>
      <c r="R2220">
        <v>0</v>
      </c>
      <c r="S2220">
        <v>0</v>
      </c>
      <c r="T2220">
        <v>0</v>
      </c>
      <c r="U2220">
        <v>4</v>
      </c>
      <c r="V2220">
        <v>225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2669701</v>
      </c>
      <c r="B2221">
        <v>1</v>
      </c>
      <c r="C2221" t="s">
        <v>76</v>
      </c>
      <c r="D2221" t="s">
        <v>96</v>
      </c>
      <c r="E2221" t="s">
        <v>210</v>
      </c>
      <c r="F2221" t="s">
        <v>6467</v>
      </c>
      <c r="G2221" t="s">
        <v>290</v>
      </c>
      <c r="H2221" t="s">
        <v>46</v>
      </c>
      <c r="I2221" t="s">
        <v>129</v>
      </c>
      <c r="J2221" t="s">
        <v>130</v>
      </c>
      <c r="K2221" t="s">
        <v>131</v>
      </c>
      <c r="L2221" t="s">
        <v>6468</v>
      </c>
      <c r="M2221" t="s">
        <v>6469</v>
      </c>
      <c r="N2221">
        <v>1.1444444439999999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1.144444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2669560</v>
      </c>
      <c r="B2222">
        <v>2</v>
      </c>
      <c r="C2222" t="s">
        <v>76</v>
      </c>
      <c r="D2222" t="s">
        <v>99</v>
      </c>
      <c r="E2222" t="s">
        <v>156</v>
      </c>
      <c r="F2222" t="s">
        <v>4620</v>
      </c>
      <c r="G2222" t="s">
        <v>837</v>
      </c>
      <c r="H2222" t="s">
        <v>47</v>
      </c>
      <c r="I2222" t="s">
        <v>129</v>
      </c>
      <c r="J2222" t="s">
        <v>130</v>
      </c>
      <c r="K2222" t="s">
        <v>131</v>
      </c>
      <c r="L2222" t="s">
        <v>6344</v>
      </c>
      <c r="M2222" t="s">
        <v>6470</v>
      </c>
      <c r="N2222">
        <v>0.65972222199999997</v>
      </c>
      <c r="O2222">
        <v>131</v>
      </c>
      <c r="P2222">
        <v>3771</v>
      </c>
      <c r="Q2222">
        <v>0</v>
      </c>
      <c r="R2222">
        <v>0</v>
      </c>
      <c r="S2222">
        <v>0</v>
      </c>
      <c r="T2222">
        <v>0</v>
      </c>
      <c r="U2222">
        <v>86.423610999999994</v>
      </c>
      <c r="V2222">
        <v>2487.8124990000001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2669707</v>
      </c>
      <c r="B2223">
        <v>1</v>
      </c>
      <c r="C2223" t="s">
        <v>77</v>
      </c>
      <c r="D2223" t="s">
        <v>108</v>
      </c>
      <c r="E2223" t="s">
        <v>210</v>
      </c>
      <c r="F2223" t="s">
        <v>6471</v>
      </c>
      <c r="G2223" t="s">
        <v>290</v>
      </c>
      <c r="H2223" t="s">
        <v>46</v>
      </c>
      <c r="I2223" t="s">
        <v>129</v>
      </c>
      <c r="J2223" t="s">
        <v>130</v>
      </c>
      <c r="K2223" t="s">
        <v>131</v>
      </c>
      <c r="L2223" t="s">
        <v>6472</v>
      </c>
      <c r="M2223" t="s">
        <v>6473</v>
      </c>
      <c r="N2223">
        <v>2.4761111109999998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2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4.9522219999999999</v>
      </c>
    </row>
    <row r="2224" spans="1:26" x14ac:dyDescent="0.3">
      <c r="A2224">
        <v>2669708</v>
      </c>
      <c r="B2224">
        <v>1</v>
      </c>
      <c r="C2224" t="s">
        <v>77</v>
      </c>
      <c r="D2224" t="s">
        <v>123</v>
      </c>
      <c r="E2224" t="s">
        <v>126</v>
      </c>
      <c r="F2224" t="s">
        <v>6064</v>
      </c>
      <c r="G2224" t="s">
        <v>158</v>
      </c>
      <c r="H2224" t="s">
        <v>47</v>
      </c>
      <c r="I2224" t="s">
        <v>129</v>
      </c>
      <c r="J2224" t="s">
        <v>130</v>
      </c>
      <c r="K2224" t="s">
        <v>131</v>
      </c>
      <c r="L2224" t="s">
        <v>6474</v>
      </c>
      <c r="M2224" t="s">
        <v>6475</v>
      </c>
      <c r="N2224">
        <v>1.884166666</v>
      </c>
      <c r="O2224">
        <v>39</v>
      </c>
      <c r="P2224">
        <v>34</v>
      </c>
      <c r="Q2224">
        <v>0</v>
      </c>
      <c r="R2224">
        <v>0</v>
      </c>
      <c r="S2224">
        <v>0</v>
      </c>
      <c r="T2224">
        <v>0</v>
      </c>
      <c r="U2224">
        <v>73.482500000000002</v>
      </c>
      <c r="V2224">
        <v>64.061667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2669711</v>
      </c>
      <c r="B2225">
        <v>1</v>
      </c>
      <c r="C2225" t="s">
        <v>76</v>
      </c>
      <c r="D2225" t="s">
        <v>101</v>
      </c>
      <c r="E2225" t="s">
        <v>210</v>
      </c>
      <c r="F2225" t="s">
        <v>6476</v>
      </c>
      <c r="G2225" t="s">
        <v>212</v>
      </c>
      <c r="H2225" t="s">
        <v>46</v>
      </c>
      <c r="I2225" t="s">
        <v>129</v>
      </c>
      <c r="J2225" t="s">
        <v>130</v>
      </c>
      <c r="K2225" t="s">
        <v>131</v>
      </c>
      <c r="L2225" t="s">
        <v>6477</v>
      </c>
      <c r="M2225" t="s">
        <v>6478</v>
      </c>
      <c r="N2225">
        <v>1.6655555550000001</v>
      </c>
      <c r="O2225">
        <v>0</v>
      </c>
      <c r="P2225">
        <v>9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14.99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2669710</v>
      </c>
      <c r="B2226">
        <v>1</v>
      </c>
      <c r="C2226" t="s">
        <v>76</v>
      </c>
      <c r="D2226" t="s">
        <v>101</v>
      </c>
      <c r="E2226" t="s">
        <v>144</v>
      </c>
      <c r="F2226" t="s">
        <v>6479</v>
      </c>
      <c r="G2226" t="s">
        <v>136</v>
      </c>
      <c r="H2226" t="s">
        <v>46</v>
      </c>
      <c r="I2226" t="s">
        <v>129</v>
      </c>
      <c r="J2226" t="s">
        <v>130</v>
      </c>
      <c r="K2226" t="s">
        <v>131</v>
      </c>
      <c r="L2226" t="s">
        <v>6480</v>
      </c>
      <c r="M2226" t="s">
        <v>6481</v>
      </c>
      <c r="N2226">
        <v>1.114166666</v>
      </c>
      <c r="O2226">
        <v>0</v>
      </c>
      <c r="P2226">
        <v>175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194.97916699999999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2669716</v>
      </c>
      <c r="B2227">
        <v>1</v>
      </c>
      <c r="C2227" t="s">
        <v>76</v>
      </c>
      <c r="D2227" t="s">
        <v>90</v>
      </c>
      <c r="E2227" t="s">
        <v>126</v>
      </c>
      <c r="F2227" t="s">
        <v>6482</v>
      </c>
      <c r="G2227" t="s">
        <v>128</v>
      </c>
      <c r="H2227" t="s">
        <v>47</v>
      </c>
      <c r="I2227" t="s">
        <v>129</v>
      </c>
      <c r="J2227" t="s">
        <v>130</v>
      </c>
      <c r="K2227" t="s">
        <v>131</v>
      </c>
      <c r="L2227" t="s">
        <v>6483</v>
      </c>
      <c r="M2227" t="s">
        <v>6484</v>
      </c>
      <c r="N2227">
        <v>2.4841666660000001</v>
      </c>
      <c r="O2227">
        <v>0</v>
      </c>
      <c r="P2227">
        <v>17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42.230832999999997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2669719</v>
      </c>
      <c r="B2228">
        <v>1</v>
      </c>
      <c r="C2228" t="s">
        <v>76</v>
      </c>
      <c r="D2228" t="s">
        <v>80</v>
      </c>
      <c r="E2228" t="s">
        <v>144</v>
      </c>
      <c r="F2228" t="s">
        <v>6485</v>
      </c>
      <c r="G2228" t="s">
        <v>136</v>
      </c>
      <c r="H2228" t="s">
        <v>46</v>
      </c>
      <c r="I2228" t="s">
        <v>129</v>
      </c>
      <c r="J2228" t="s">
        <v>130</v>
      </c>
      <c r="K2228" t="s">
        <v>131</v>
      </c>
      <c r="L2228" t="s">
        <v>6486</v>
      </c>
      <c r="M2228" t="s">
        <v>6487</v>
      </c>
      <c r="N2228">
        <v>1.2016666659999999</v>
      </c>
      <c r="O2228">
        <v>0</v>
      </c>
      <c r="P2228">
        <v>120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144.19999999999999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2669728</v>
      </c>
      <c r="B2229">
        <v>1</v>
      </c>
      <c r="C2229" t="s">
        <v>76</v>
      </c>
      <c r="D2229" t="s">
        <v>78</v>
      </c>
      <c r="E2229" t="s">
        <v>172</v>
      </c>
      <c r="F2229" t="s">
        <v>6488</v>
      </c>
      <c r="G2229" t="s">
        <v>174</v>
      </c>
      <c r="H2229" t="s">
        <v>46</v>
      </c>
      <c r="I2229" t="s">
        <v>129</v>
      </c>
      <c r="J2229" t="s">
        <v>130</v>
      </c>
      <c r="K2229" t="s">
        <v>131</v>
      </c>
      <c r="L2229" t="s">
        <v>6489</v>
      </c>
      <c r="M2229" t="s">
        <v>6490</v>
      </c>
      <c r="N2229">
        <v>0.698333333</v>
      </c>
      <c r="O2229">
        <v>0</v>
      </c>
      <c r="P2229">
        <v>49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34.218333000000001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2669732</v>
      </c>
      <c r="B2230">
        <v>1</v>
      </c>
      <c r="C2230" t="s">
        <v>76</v>
      </c>
      <c r="D2230" t="s">
        <v>102</v>
      </c>
      <c r="E2230" t="s">
        <v>156</v>
      </c>
      <c r="F2230" t="s">
        <v>6491</v>
      </c>
      <c r="G2230" t="s">
        <v>169</v>
      </c>
      <c r="H2230" t="s">
        <v>47</v>
      </c>
      <c r="I2230" t="s">
        <v>129</v>
      </c>
      <c r="J2230" t="s">
        <v>130</v>
      </c>
      <c r="K2230" t="s">
        <v>131</v>
      </c>
      <c r="L2230" t="s">
        <v>6492</v>
      </c>
      <c r="M2230" t="s">
        <v>6493</v>
      </c>
      <c r="N2230">
        <v>0.188888888</v>
      </c>
      <c r="O2230">
        <v>6</v>
      </c>
      <c r="P2230">
        <v>424</v>
      </c>
      <c r="Q2230">
        <v>0</v>
      </c>
      <c r="R2230">
        <v>0</v>
      </c>
      <c r="S2230">
        <v>0</v>
      </c>
      <c r="T2230">
        <v>0</v>
      </c>
      <c r="U2230">
        <v>1.1333329999999999</v>
      </c>
      <c r="V2230">
        <v>80.088888999999995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2669735</v>
      </c>
      <c r="B2231">
        <v>1</v>
      </c>
      <c r="C2231" t="s">
        <v>76</v>
      </c>
      <c r="D2231" t="s">
        <v>101</v>
      </c>
      <c r="E2231" t="s">
        <v>156</v>
      </c>
      <c r="F2231" t="s">
        <v>6494</v>
      </c>
      <c r="G2231" t="s">
        <v>169</v>
      </c>
      <c r="H2231" t="s">
        <v>47</v>
      </c>
      <c r="I2231" t="s">
        <v>129</v>
      </c>
      <c r="J2231" t="s">
        <v>130</v>
      </c>
      <c r="K2231" t="s">
        <v>131</v>
      </c>
      <c r="L2231" t="s">
        <v>6495</v>
      </c>
      <c r="M2231" t="s">
        <v>6496</v>
      </c>
      <c r="N2231">
        <v>0.330555555</v>
      </c>
      <c r="O2231">
        <v>6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1.983333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2669736</v>
      </c>
      <c r="B2232">
        <v>1</v>
      </c>
      <c r="C2232" t="s">
        <v>76</v>
      </c>
      <c r="D2232" t="s">
        <v>84</v>
      </c>
      <c r="E2232" t="s">
        <v>210</v>
      </c>
      <c r="F2232" t="s">
        <v>6497</v>
      </c>
      <c r="G2232" t="s">
        <v>290</v>
      </c>
      <c r="H2232" t="s">
        <v>46</v>
      </c>
      <c r="I2232" t="s">
        <v>129</v>
      </c>
      <c r="J2232" t="s">
        <v>130</v>
      </c>
      <c r="K2232" t="s">
        <v>131</v>
      </c>
      <c r="L2232" t="s">
        <v>6498</v>
      </c>
      <c r="M2232" t="s">
        <v>6499</v>
      </c>
      <c r="N2232">
        <v>1.4588888879999999</v>
      </c>
      <c r="O2232">
        <v>0</v>
      </c>
      <c r="P2232">
        <v>2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2.9177780000000002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2669708</v>
      </c>
      <c r="B2233">
        <v>2</v>
      </c>
      <c r="C2233" t="s">
        <v>77</v>
      </c>
      <c r="D2233" t="s">
        <v>123</v>
      </c>
      <c r="E2233" t="s">
        <v>156</v>
      </c>
      <c r="F2233" t="s">
        <v>6234</v>
      </c>
      <c r="G2233" t="s">
        <v>158</v>
      </c>
      <c r="H2233" t="s">
        <v>47</v>
      </c>
      <c r="I2233" t="s">
        <v>129</v>
      </c>
      <c r="J2233" t="s">
        <v>130</v>
      </c>
      <c r="K2233" t="s">
        <v>131</v>
      </c>
      <c r="L2233" t="s">
        <v>6475</v>
      </c>
      <c r="M2233" t="s">
        <v>6500</v>
      </c>
      <c r="N2233">
        <v>0.528888888</v>
      </c>
      <c r="O2233">
        <v>17</v>
      </c>
      <c r="P2233">
        <v>275</v>
      </c>
      <c r="Q2233">
        <v>0</v>
      </c>
      <c r="R2233">
        <v>0</v>
      </c>
      <c r="S2233">
        <v>0</v>
      </c>
      <c r="T2233">
        <v>0</v>
      </c>
      <c r="U2233">
        <v>8.9911110000000001</v>
      </c>
      <c r="V2233">
        <v>145.444444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2669741</v>
      </c>
      <c r="B2234">
        <v>1</v>
      </c>
      <c r="C2234" t="s">
        <v>76</v>
      </c>
      <c r="D2234" t="s">
        <v>101</v>
      </c>
      <c r="E2234" t="s">
        <v>210</v>
      </c>
      <c r="F2234" t="s">
        <v>6501</v>
      </c>
      <c r="G2234" t="s">
        <v>212</v>
      </c>
      <c r="H2234" t="s">
        <v>46</v>
      </c>
      <c r="I2234" t="s">
        <v>129</v>
      </c>
      <c r="J2234" t="s">
        <v>130</v>
      </c>
      <c r="K2234" t="s">
        <v>131</v>
      </c>
      <c r="L2234" t="s">
        <v>6502</v>
      </c>
      <c r="M2234" t="s">
        <v>6503</v>
      </c>
      <c r="N2234">
        <v>4.9705555549999998</v>
      </c>
      <c r="O2234">
        <v>0</v>
      </c>
      <c r="P2234">
        <v>15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74.558333000000005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2669742</v>
      </c>
      <c r="B2235">
        <v>1</v>
      </c>
      <c r="C2235" t="s">
        <v>76</v>
      </c>
      <c r="D2235" t="s">
        <v>92</v>
      </c>
      <c r="E2235" t="s">
        <v>210</v>
      </c>
      <c r="F2235" t="s">
        <v>6504</v>
      </c>
      <c r="G2235" t="s">
        <v>290</v>
      </c>
      <c r="H2235" t="s">
        <v>46</v>
      </c>
      <c r="I2235" t="s">
        <v>129</v>
      </c>
      <c r="J2235" t="s">
        <v>130</v>
      </c>
      <c r="K2235" t="s">
        <v>131</v>
      </c>
      <c r="L2235" t="s">
        <v>6505</v>
      </c>
      <c r="M2235" t="s">
        <v>6506</v>
      </c>
      <c r="N2235">
        <v>1.5380555549999999</v>
      </c>
      <c r="O2235">
        <v>0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1.5380560000000001</v>
      </c>
      <c r="Y2235">
        <v>0</v>
      </c>
      <c r="Z2235">
        <v>0</v>
      </c>
    </row>
    <row r="2236" spans="1:26" x14ac:dyDescent="0.3">
      <c r="A2236">
        <v>2669745</v>
      </c>
      <c r="B2236">
        <v>1</v>
      </c>
      <c r="C2236" t="s">
        <v>76</v>
      </c>
      <c r="D2236" t="s">
        <v>89</v>
      </c>
      <c r="E2236" t="s">
        <v>156</v>
      </c>
      <c r="F2236" t="s">
        <v>6507</v>
      </c>
      <c r="G2236" t="s">
        <v>169</v>
      </c>
      <c r="H2236" t="s">
        <v>47</v>
      </c>
      <c r="I2236" t="s">
        <v>129</v>
      </c>
      <c r="J2236" t="s">
        <v>130</v>
      </c>
      <c r="K2236" t="s">
        <v>131</v>
      </c>
      <c r="L2236" t="s">
        <v>6508</v>
      </c>
      <c r="M2236" t="s">
        <v>6509</v>
      </c>
      <c r="N2236">
        <v>0.561111111</v>
      </c>
      <c r="O2236">
        <v>3</v>
      </c>
      <c r="P2236">
        <v>110</v>
      </c>
      <c r="Q2236">
        <v>0</v>
      </c>
      <c r="R2236">
        <v>0</v>
      </c>
      <c r="S2236">
        <v>0</v>
      </c>
      <c r="T2236">
        <v>0</v>
      </c>
      <c r="U2236">
        <v>1.683333</v>
      </c>
      <c r="V2236">
        <v>61.722222000000002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2669747</v>
      </c>
      <c r="B2237">
        <v>1</v>
      </c>
      <c r="C2237" t="s">
        <v>76</v>
      </c>
      <c r="D2237" t="s">
        <v>92</v>
      </c>
      <c r="E2237" t="s">
        <v>210</v>
      </c>
      <c r="F2237" t="s">
        <v>6510</v>
      </c>
      <c r="G2237" t="s">
        <v>290</v>
      </c>
      <c r="H2237" t="s">
        <v>46</v>
      </c>
      <c r="I2237" t="s">
        <v>129</v>
      </c>
      <c r="J2237" t="s">
        <v>130</v>
      </c>
      <c r="K2237" t="s">
        <v>131</v>
      </c>
      <c r="L2237" t="s">
        <v>6511</v>
      </c>
      <c r="M2237" t="s">
        <v>6512</v>
      </c>
      <c r="N2237">
        <v>1.313055555</v>
      </c>
      <c r="O2237">
        <v>0</v>
      </c>
      <c r="P2237">
        <v>0</v>
      </c>
      <c r="Q2237">
        <v>0</v>
      </c>
      <c r="R2237">
        <v>2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2.6261109999999999</v>
      </c>
      <c r="Y2237">
        <v>0</v>
      </c>
      <c r="Z2237">
        <v>0</v>
      </c>
    </row>
    <row r="2238" spans="1:26" x14ac:dyDescent="0.3">
      <c r="A2238">
        <v>2669748</v>
      </c>
      <c r="B2238">
        <v>1</v>
      </c>
      <c r="C2238" t="s">
        <v>77</v>
      </c>
      <c r="D2238" t="s">
        <v>124</v>
      </c>
      <c r="E2238" t="s">
        <v>156</v>
      </c>
      <c r="F2238" t="s">
        <v>6446</v>
      </c>
      <c r="G2238" t="s">
        <v>169</v>
      </c>
      <c r="H2238" t="s">
        <v>47</v>
      </c>
      <c r="I2238" t="s">
        <v>129</v>
      </c>
      <c r="J2238" t="s">
        <v>130</v>
      </c>
      <c r="K2238" t="s">
        <v>131</v>
      </c>
      <c r="L2238" t="s">
        <v>6513</v>
      </c>
      <c r="M2238" t="s">
        <v>6514</v>
      </c>
      <c r="N2238">
        <v>0.25555555499999999</v>
      </c>
      <c r="O2238">
        <v>37</v>
      </c>
      <c r="P2238">
        <v>8</v>
      </c>
      <c r="Q2238">
        <v>0</v>
      </c>
      <c r="R2238">
        <v>0</v>
      </c>
      <c r="S2238">
        <v>0</v>
      </c>
      <c r="T2238">
        <v>0</v>
      </c>
      <c r="U2238">
        <v>9.4555559999999996</v>
      </c>
      <c r="V2238">
        <v>2.0444439999999999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2669752</v>
      </c>
      <c r="B2239">
        <v>1</v>
      </c>
      <c r="C2239" t="s">
        <v>76</v>
      </c>
      <c r="D2239" t="s">
        <v>101</v>
      </c>
      <c r="E2239" t="s">
        <v>156</v>
      </c>
      <c r="F2239" t="s">
        <v>6372</v>
      </c>
      <c r="G2239" t="s">
        <v>3326</v>
      </c>
      <c r="H2239" t="s">
        <v>47</v>
      </c>
      <c r="I2239" t="s">
        <v>129</v>
      </c>
      <c r="J2239" t="s">
        <v>130</v>
      </c>
      <c r="K2239" t="s">
        <v>131</v>
      </c>
      <c r="L2239" t="s">
        <v>6515</v>
      </c>
      <c r="M2239" t="s">
        <v>6516</v>
      </c>
      <c r="N2239">
        <v>0.74416666600000003</v>
      </c>
      <c r="O2239">
        <v>6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4.4649999999999999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2669754</v>
      </c>
      <c r="B2240">
        <v>1</v>
      </c>
      <c r="C2240" t="s">
        <v>76</v>
      </c>
      <c r="D2240" t="s">
        <v>90</v>
      </c>
      <c r="E2240" t="s">
        <v>144</v>
      </c>
      <c r="F2240" t="s">
        <v>6517</v>
      </c>
      <c r="G2240" t="s">
        <v>406</v>
      </c>
      <c r="H2240" t="s">
        <v>46</v>
      </c>
      <c r="I2240" t="s">
        <v>129</v>
      </c>
      <c r="J2240" t="s">
        <v>130</v>
      </c>
      <c r="K2240" t="s">
        <v>131</v>
      </c>
      <c r="L2240" t="s">
        <v>6518</v>
      </c>
      <c r="M2240" t="s">
        <v>6519</v>
      </c>
      <c r="N2240">
        <v>3.423333333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58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198.55333300000001</v>
      </c>
    </row>
    <row r="2241" spans="1:26" x14ac:dyDescent="0.3">
      <c r="A2241">
        <v>2669753</v>
      </c>
      <c r="B2241">
        <v>1</v>
      </c>
      <c r="C2241" t="s">
        <v>77</v>
      </c>
      <c r="D2241" t="s">
        <v>110</v>
      </c>
      <c r="E2241" t="s">
        <v>126</v>
      </c>
      <c r="F2241" t="s">
        <v>4546</v>
      </c>
      <c r="G2241" t="s">
        <v>169</v>
      </c>
      <c r="H2241" t="s">
        <v>47</v>
      </c>
      <c r="I2241" t="s">
        <v>247</v>
      </c>
      <c r="J2241" t="s">
        <v>130</v>
      </c>
      <c r="K2241" t="s">
        <v>131</v>
      </c>
      <c r="L2241" t="s">
        <v>6520</v>
      </c>
      <c r="M2241" t="s">
        <v>6521</v>
      </c>
      <c r="N2241">
        <v>8.3333330000000001E-3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312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2.6</v>
      </c>
    </row>
    <row r="2242" spans="1:26" x14ac:dyDescent="0.3">
      <c r="A2242">
        <v>2669758</v>
      </c>
      <c r="B2242">
        <v>1</v>
      </c>
      <c r="C2242" t="s">
        <v>76</v>
      </c>
      <c r="D2242" t="s">
        <v>90</v>
      </c>
      <c r="E2242" t="s">
        <v>152</v>
      </c>
      <c r="F2242" t="s">
        <v>6522</v>
      </c>
      <c r="G2242" t="s">
        <v>567</v>
      </c>
      <c r="H2242" t="s">
        <v>47</v>
      </c>
      <c r="I2242" t="s">
        <v>129</v>
      </c>
      <c r="J2242" t="s">
        <v>130</v>
      </c>
      <c r="K2242" t="s">
        <v>131</v>
      </c>
      <c r="L2242" t="s">
        <v>6523</v>
      </c>
      <c r="M2242" t="s">
        <v>6524</v>
      </c>
      <c r="N2242">
        <v>8.6111111000000004E-2</v>
      </c>
      <c r="O2242">
        <v>7</v>
      </c>
      <c r="P2242">
        <v>31</v>
      </c>
      <c r="Q2242">
        <v>8</v>
      </c>
      <c r="R2242">
        <v>7</v>
      </c>
      <c r="S2242">
        <v>91</v>
      </c>
      <c r="T2242">
        <v>1462</v>
      </c>
      <c r="U2242">
        <v>0.60277800000000004</v>
      </c>
      <c r="V2242">
        <v>2.6694439999999999</v>
      </c>
      <c r="W2242">
        <v>0.68888899999999997</v>
      </c>
      <c r="X2242">
        <v>0.60277800000000004</v>
      </c>
      <c r="Y2242">
        <v>7.8361109999999998</v>
      </c>
      <c r="Z2242">
        <v>125.89444399999999</v>
      </c>
    </row>
    <row r="2243" spans="1:26" x14ac:dyDescent="0.3">
      <c r="A2243">
        <v>2669762</v>
      </c>
      <c r="B2243">
        <v>1</v>
      </c>
      <c r="C2243" t="s">
        <v>77</v>
      </c>
      <c r="D2243" t="s">
        <v>118</v>
      </c>
      <c r="E2243" t="s">
        <v>152</v>
      </c>
      <c r="F2243" t="s">
        <v>3313</v>
      </c>
      <c r="G2243" t="s">
        <v>169</v>
      </c>
      <c r="H2243" t="s">
        <v>47</v>
      </c>
      <c r="I2243" t="s">
        <v>129</v>
      </c>
      <c r="J2243" t="s">
        <v>130</v>
      </c>
      <c r="K2243" t="s">
        <v>131</v>
      </c>
      <c r="L2243" t="s">
        <v>6525</v>
      </c>
      <c r="M2243" t="s">
        <v>6526</v>
      </c>
      <c r="N2243">
        <v>7.9166665999999997E-2</v>
      </c>
      <c r="O2243">
        <v>2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0.158333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2669767</v>
      </c>
      <c r="B2244">
        <v>1</v>
      </c>
      <c r="C2244" t="s">
        <v>76</v>
      </c>
      <c r="D2244" t="s">
        <v>94</v>
      </c>
      <c r="E2244" t="s">
        <v>210</v>
      </c>
      <c r="F2244" t="s">
        <v>6527</v>
      </c>
      <c r="G2244" t="s">
        <v>290</v>
      </c>
      <c r="H2244" t="s">
        <v>46</v>
      </c>
      <c r="I2244" t="s">
        <v>129</v>
      </c>
      <c r="J2244" t="s">
        <v>130</v>
      </c>
      <c r="K2244" t="s">
        <v>131</v>
      </c>
      <c r="L2244" t="s">
        <v>6528</v>
      </c>
      <c r="M2244" t="s">
        <v>6529</v>
      </c>
      <c r="N2244">
        <v>3.0444444439999998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3.0444439999999999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2669771</v>
      </c>
      <c r="B2245">
        <v>1</v>
      </c>
      <c r="C2245" t="s">
        <v>76</v>
      </c>
      <c r="D2245" t="s">
        <v>101</v>
      </c>
      <c r="E2245" t="s">
        <v>156</v>
      </c>
      <c r="F2245" t="s">
        <v>6530</v>
      </c>
      <c r="G2245" t="s">
        <v>169</v>
      </c>
      <c r="H2245" t="s">
        <v>47</v>
      </c>
      <c r="I2245" t="s">
        <v>129</v>
      </c>
      <c r="J2245" t="s">
        <v>130</v>
      </c>
      <c r="K2245" t="s">
        <v>131</v>
      </c>
      <c r="L2245" t="s">
        <v>6531</v>
      </c>
      <c r="M2245" t="s">
        <v>6532</v>
      </c>
      <c r="N2245">
        <v>0.66944444400000003</v>
      </c>
      <c r="O2245">
        <v>54</v>
      </c>
      <c r="P2245">
        <v>3364</v>
      </c>
      <c r="Q2245">
        <v>0</v>
      </c>
      <c r="R2245">
        <v>0</v>
      </c>
      <c r="S2245">
        <v>0</v>
      </c>
      <c r="T2245">
        <v>0</v>
      </c>
      <c r="U2245">
        <v>36.15</v>
      </c>
      <c r="V2245">
        <v>2252.0111099999999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2669772</v>
      </c>
      <c r="B2246">
        <v>1</v>
      </c>
      <c r="C2246" t="s">
        <v>77</v>
      </c>
      <c r="D2246" t="s">
        <v>123</v>
      </c>
      <c r="E2246" t="s">
        <v>126</v>
      </c>
      <c r="F2246" t="s">
        <v>6533</v>
      </c>
      <c r="G2246" t="s">
        <v>158</v>
      </c>
      <c r="H2246" t="s">
        <v>47</v>
      </c>
      <c r="I2246" t="s">
        <v>129</v>
      </c>
      <c r="J2246" t="s">
        <v>130</v>
      </c>
      <c r="K2246" t="s">
        <v>131</v>
      </c>
      <c r="L2246" t="s">
        <v>6534</v>
      </c>
      <c r="M2246" t="s">
        <v>6535</v>
      </c>
      <c r="N2246">
        <v>5.3708333330000002</v>
      </c>
      <c r="O2246">
        <v>0</v>
      </c>
      <c r="P2246">
        <v>84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451.15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2669774</v>
      </c>
      <c r="B2247">
        <v>1</v>
      </c>
      <c r="C2247" t="s">
        <v>76</v>
      </c>
      <c r="D2247" t="s">
        <v>81</v>
      </c>
      <c r="E2247" t="s">
        <v>172</v>
      </c>
      <c r="F2247" t="s">
        <v>6409</v>
      </c>
      <c r="G2247" t="s">
        <v>455</v>
      </c>
      <c r="H2247" t="s">
        <v>46</v>
      </c>
      <c r="I2247" t="s">
        <v>129</v>
      </c>
      <c r="J2247" t="s">
        <v>130</v>
      </c>
      <c r="K2247" t="s">
        <v>131</v>
      </c>
      <c r="L2247" t="s">
        <v>6536</v>
      </c>
      <c r="M2247" t="s">
        <v>6537</v>
      </c>
      <c r="N2247">
        <v>3.7225000000000001</v>
      </c>
      <c r="O2247">
        <v>0</v>
      </c>
      <c r="P2247">
        <v>9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33.502499999999998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2669776</v>
      </c>
      <c r="B2248">
        <v>1</v>
      </c>
      <c r="C2248" t="s">
        <v>76</v>
      </c>
      <c r="D2248" t="s">
        <v>99</v>
      </c>
      <c r="E2248" t="s">
        <v>172</v>
      </c>
      <c r="F2248" t="s">
        <v>6538</v>
      </c>
      <c r="G2248" t="s">
        <v>306</v>
      </c>
      <c r="H2248" t="s">
        <v>46</v>
      </c>
      <c r="I2248" t="s">
        <v>129</v>
      </c>
      <c r="J2248" t="s">
        <v>15</v>
      </c>
      <c r="K2248" t="s">
        <v>131</v>
      </c>
      <c r="L2248" t="s">
        <v>6539</v>
      </c>
      <c r="M2248" t="s">
        <v>6540</v>
      </c>
      <c r="N2248">
        <v>4.1425000000000001</v>
      </c>
      <c r="O2248">
        <v>0</v>
      </c>
      <c r="P2248">
        <v>7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28.997499999999999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2669784</v>
      </c>
      <c r="B2249">
        <v>1</v>
      </c>
      <c r="C2249" t="s">
        <v>76</v>
      </c>
      <c r="D2249" t="s">
        <v>90</v>
      </c>
      <c r="E2249" t="s">
        <v>325</v>
      </c>
      <c r="F2249" t="s">
        <v>6541</v>
      </c>
      <c r="G2249" t="s">
        <v>6542</v>
      </c>
      <c r="H2249" t="s">
        <v>4083</v>
      </c>
      <c r="I2249" t="s">
        <v>129</v>
      </c>
      <c r="J2249" t="s">
        <v>130</v>
      </c>
      <c r="K2249" t="s">
        <v>141</v>
      </c>
      <c r="L2249" t="s">
        <v>6543</v>
      </c>
      <c r="M2249" t="s">
        <v>6544</v>
      </c>
      <c r="N2249">
        <v>2.3113888880000002</v>
      </c>
      <c r="O2249">
        <v>2</v>
      </c>
      <c r="P2249">
        <v>0</v>
      </c>
      <c r="Q2249">
        <v>0</v>
      </c>
      <c r="R2249">
        <v>0</v>
      </c>
      <c r="S2249">
        <v>115</v>
      </c>
      <c r="T2249">
        <v>3971</v>
      </c>
      <c r="U2249">
        <v>4.6227780000000003</v>
      </c>
      <c r="V2249">
        <v>0</v>
      </c>
      <c r="W2249">
        <v>0</v>
      </c>
      <c r="X2249">
        <v>0</v>
      </c>
      <c r="Y2249">
        <v>265.80972200000002</v>
      </c>
      <c r="Z2249">
        <v>9178.5252739999996</v>
      </c>
    </row>
    <row r="2250" spans="1:26" x14ac:dyDescent="0.3">
      <c r="A2250">
        <v>2669781</v>
      </c>
      <c r="B2250">
        <v>1</v>
      </c>
      <c r="C2250" t="s">
        <v>76</v>
      </c>
      <c r="D2250" t="s">
        <v>96</v>
      </c>
      <c r="E2250" t="s">
        <v>152</v>
      </c>
      <c r="F2250" t="s">
        <v>6545</v>
      </c>
      <c r="G2250" t="s">
        <v>169</v>
      </c>
      <c r="H2250" t="s">
        <v>47</v>
      </c>
      <c r="I2250" t="s">
        <v>129</v>
      </c>
      <c r="J2250" t="s">
        <v>130</v>
      </c>
      <c r="K2250" t="s">
        <v>131</v>
      </c>
      <c r="L2250" t="s">
        <v>6546</v>
      </c>
      <c r="M2250" t="s">
        <v>6547</v>
      </c>
      <c r="N2250">
        <v>0.39444444400000001</v>
      </c>
      <c r="O2250">
        <v>7</v>
      </c>
      <c r="P2250">
        <v>1111</v>
      </c>
      <c r="Q2250">
        <v>0</v>
      </c>
      <c r="R2250">
        <v>0</v>
      </c>
      <c r="S2250">
        <v>0</v>
      </c>
      <c r="T2250">
        <v>0</v>
      </c>
      <c r="U2250">
        <v>2.7611110000000001</v>
      </c>
      <c r="V2250">
        <v>438.227777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2669754</v>
      </c>
      <c r="B2251">
        <v>2</v>
      </c>
      <c r="C2251" t="s">
        <v>76</v>
      </c>
      <c r="D2251" t="s">
        <v>90</v>
      </c>
      <c r="E2251" t="s">
        <v>134</v>
      </c>
      <c r="F2251" t="s">
        <v>1165</v>
      </c>
      <c r="G2251" t="s">
        <v>406</v>
      </c>
      <c r="H2251" t="s">
        <v>46</v>
      </c>
      <c r="I2251" t="s">
        <v>129</v>
      </c>
      <c r="J2251" t="s">
        <v>130</v>
      </c>
      <c r="K2251" t="s">
        <v>131</v>
      </c>
      <c r="L2251" t="s">
        <v>6519</v>
      </c>
      <c r="M2251" t="s">
        <v>6548</v>
      </c>
      <c r="N2251">
        <v>0.11027777699999999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129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14.225833</v>
      </c>
    </row>
    <row r="2252" spans="1:26" x14ac:dyDescent="0.3">
      <c r="A2252">
        <v>2669787</v>
      </c>
      <c r="B2252">
        <v>1</v>
      </c>
      <c r="C2252" t="s">
        <v>77</v>
      </c>
      <c r="D2252" t="s">
        <v>114</v>
      </c>
      <c r="E2252" t="s">
        <v>156</v>
      </c>
      <c r="F2252" t="s">
        <v>6549</v>
      </c>
      <c r="G2252" t="s">
        <v>169</v>
      </c>
      <c r="H2252" t="s">
        <v>47</v>
      </c>
      <c r="I2252" t="s">
        <v>129</v>
      </c>
      <c r="J2252" t="s">
        <v>130</v>
      </c>
      <c r="K2252" t="s">
        <v>131</v>
      </c>
      <c r="L2252" t="s">
        <v>6550</v>
      </c>
      <c r="M2252" t="s">
        <v>6551</v>
      </c>
      <c r="N2252">
        <v>0.56666666600000004</v>
      </c>
      <c r="O2252">
        <v>3</v>
      </c>
      <c r="P2252">
        <v>513</v>
      </c>
      <c r="Q2252">
        <v>0</v>
      </c>
      <c r="R2252">
        <v>0</v>
      </c>
      <c r="S2252">
        <v>8</v>
      </c>
      <c r="T2252">
        <v>360</v>
      </c>
      <c r="U2252">
        <v>1.7</v>
      </c>
      <c r="V2252">
        <v>290.7</v>
      </c>
      <c r="W2252">
        <v>0</v>
      </c>
      <c r="X2252">
        <v>0</v>
      </c>
      <c r="Y2252">
        <v>4.5333329999999998</v>
      </c>
      <c r="Z2252">
        <v>204</v>
      </c>
    </row>
    <row r="2253" spans="1:26" x14ac:dyDescent="0.3">
      <c r="A2253">
        <v>2669788</v>
      </c>
      <c r="B2253">
        <v>1</v>
      </c>
      <c r="C2253" t="s">
        <v>77</v>
      </c>
      <c r="D2253" t="s">
        <v>110</v>
      </c>
      <c r="E2253" t="s">
        <v>156</v>
      </c>
      <c r="F2253" t="s">
        <v>6552</v>
      </c>
      <c r="G2253" t="s">
        <v>169</v>
      </c>
      <c r="H2253" t="s">
        <v>47</v>
      </c>
      <c r="I2253" t="s">
        <v>247</v>
      </c>
      <c r="J2253" t="s">
        <v>130</v>
      </c>
      <c r="K2253" t="s">
        <v>131</v>
      </c>
      <c r="L2253" t="s">
        <v>6553</v>
      </c>
      <c r="M2253" t="s">
        <v>6554</v>
      </c>
      <c r="N2253">
        <v>5.5555550000000002E-3</v>
      </c>
      <c r="O2253">
        <v>0</v>
      </c>
      <c r="P2253">
        <v>0</v>
      </c>
      <c r="Q2253">
        <v>0</v>
      </c>
      <c r="R2253">
        <v>0</v>
      </c>
      <c r="S2253">
        <v>8</v>
      </c>
      <c r="T2253">
        <v>791</v>
      </c>
      <c r="U2253">
        <v>0</v>
      </c>
      <c r="V2253">
        <v>0</v>
      </c>
      <c r="W2253">
        <v>0</v>
      </c>
      <c r="X2253">
        <v>0</v>
      </c>
      <c r="Y2253">
        <v>4.4443999999999997E-2</v>
      </c>
      <c r="Z2253">
        <v>4.394444</v>
      </c>
    </row>
    <row r="2254" spans="1:26" x14ac:dyDescent="0.3">
      <c r="A2254">
        <v>2669796</v>
      </c>
      <c r="B2254">
        <v>1</v>
      </c>
      <c r="C2254" t="s">
        <v>76</v>
      </c>
      <c r="D2254" t="s">
        <v>79</v>
      </c>
      <c r="E2254" t="s">
        <v>210</v>
      </c>
      <c r="F2254" t="s">
        <v>6555</v>
      </c>
      <c r="G2254" t="s">
        <v>627</v>
      </c>
      <c r="H2254" t="s">
        <v>46</v>
      </c>
      <c r="I2254" t="s">
        <v>129</v>
      </c>
      <c r="J2254" t="s">
        <v>130</v>
      </c>
      <c r="K2254" t="s">
        <v>131</v>
      </c>
      <c r="L2254" t="s">
        <v>6556</v>
      </c>
      <c r="M2254" t="s">
        <v>6557</v>
      </c>
      <c r="N2254">
        <v>0.65472222199999996</v>
      </c>
      <c r="O2254">
        <v>0</v>
      </c>
      <c r="P2254">
        <v>12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7.8566669999999998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2669792</v>
      </c>
      <c r="B2255">
        <v>1</v>
      </c>
      <c r="C2255" t="s">
        <v>76</v>
      </c>
      <c r="D2255" t="s">
        <v>100</v>
      </c>
      <c r="E2255" t="s">
        <v>156</v>
      </c>
      <c r="F2255" t="s">
        <v>6558</v>
      </c>
      <c r="G2255" t="s">
        <v>169</v>
      </c>
      <c r="H2255" t="s">
        <v>47</v>
      </c>
      <c r="I2255" t="s">
        <v>129</v>
      </c>
      <c r="J2255" t="s">
        <v>130</v>
      </c>
      <c r="K2255" t="s">
        <v>131</v>
      </c>
      <c r="L2255" t="s">
        <v>6559</v>
      </c>
      <c r="M2255" t="s">
        <v>6560</v>
      </c>
      <c r="N2255">
        <v>1.2919444440000001</v>
      </c>
      <c r="O2255">
        <v>42</v>
      </c>
      <c r="P2255">
        <v>495</v>
      </c>
      <c r="Q2255">
        <v>0</v>
      </c>
      <c r="R2255">
        <v>0</v>
      </c>
      <c r="S2255">
        <v>0</v>
      </c>
      <c r="T2255">
        <v>0</v>
      </c>
      <c r="U2255">
        <v>54.261667000000003</v>
      </c>
      <c r="V2255">
        <v>639.51250000000005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2669794</v>
      </c>
      <c r="B2256">
        <v>1</v>
      </c>
      <c r="C2256" t="s">
        <v>76</v>
      </c>
      <c r="D2256" t="s">
        <v>101</v>
      </c>
      <c r="E2256" t="s">
        <v>134</v>
      </c>
      <c r="F2256" t="s">
        <v>6561</v>
      </c>
      <c r="G2256" t="s">
        <v>703</v>
      </c>
      <c r="H2256" t="s">
        <v>46</v>
      </c>
      <c r="I2256" t="s">
        <v>129</v>
      </c>
      <c r="J2256" t="s">
        <v>130</v>
      </c>
      <c r="K2256" t="s">
        <v>131</v>
      </c>
      <c r="L2256" t="s">
        <v>6562</v>
      </c>
      <c r="M2256" t="s">
        <v>6563</v>
      </c>
      <c r="N2256">
        <v>2.5474999999999999</v>
      </c>
      <c r="O2256">
        <v>0</v>
      </c>
      <c r="P2256">
        <v>453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1154.0174999999999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2669795</v>
      </c>
      <c r="B2257">
        <v>1</v>
      </c>
      <c r="C2257" t="s">
        <v>76</v>
      </c>
      <c r="D2257" t="s">
        <v>90</v>
      </c>
      <c r="E2257" t="s">
        <v>152</v>
      </c>
      <c r="F2257" t="s">
        <v>6564</v>
      </c>
      <c r="G2257" t="s">
        <v>169</v>
      </c>
      <c r="H2257" t="s">
        <v>47</v>
      </c>
      <c r="I2257" t="s">
        <v>129</v>
      </c>
      <c r="J2257" t="s">
        <v>130</v>
      </c>
      <c r="K2257" t="s">
        <v>131</v>
      </c>
      <c r="L2257" t="s">
        <v>6565</v>
      </c>
      <c r="M2257" t="s">
        <v>6566</v>
      </c>
      <c r="N2257">
        <v>0.108611111</v>
      </c>
      <c r="O2257">
        <v>21</v>
      </c>
      <c r="P2257">
        <v>601</v>
      </c>
      <c r="Q2257">
        <v>0</v>
      </c>
      <c r="R2257">
        <v>0</v>
      </c>
      <c r="S2257">
        <v>2</v>
      </c>
      <c r="T2257">
        <v>310</v>
      </c>
      <c r="U2257">
        <v>2.2808329999999999</v>
      </c>
      <c r="V2257">
        <v>65.275278</v>
      </c>
      <c r="W2257">
        <v>0</v>
      </c>
      <c r="X2257">
        <v>0</v>
      </c>
      <c r="Y2257">
        <v>0.217222</v>
      </c>
      <c r="Z2257">
        <v>33.669443999999999</v>
      </c>
    </row>
    <row r="2258" spans="1:26" x14ac:dyDescent="0.3">
      <c r="A2258">
        <v>2669797</v>
      </c>
      <c r="B2258">
        <v>1</v>
      </c>
      <c r="C2258" t="s">
        <v>77</v>
      </c>
      <c r="D2258" t="s">
        <v>124</v>
      </c>
      <c r="E2258" t="s">
        <v>156</v>
      </c>
      <c r="F2258" t="s">
        <v>6567</v>
      </c>
      <c r="G2258" t="s">
        <v>169</v>
      </c>
      <c r="H2258" t="s">
        <v>47</v>
      </c>
      <c r="I2258" t="s">
        <v>129</v>
      </c>
      <c r="J2258" t="s">
        <v>130</v>
      </c>
      <c r="K2258" t="s">
        <v>131</v>
      </c>
      <c r="L2258" t="s">
        <v>6568</v>
      </c>
      <c r="M2258" t="s">
        <v>6569</v>
      </c>
      <c r="N2258">
        <v>2.6066666660000002</v>
      </c>
      <c r="O2258">
        <v>28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72.986666999999997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2669798</v>
      </c>
      <c r="B2259">
        <v>1</v>
      </c>
      <c r="C2259" t="s">
        <v>77</v>
      </c>
      <c r="D2259" t="s">
        <v>123</v>
      </c>
      <c r="E2259" t="s">
        <v>126</v>
      </c>
      <c r="F2259" t="s">
        <v>6401</v>
      </c>
      <c r="G2259" t="s">
        <v>169</v>
      </c>
      <c r="H2259" t="s">
        <v>47</v>
      </c>
      <c r="I2259" t="s">
        <v>129</v>
      </c>
      <c r="J2259" t="s">
        <v>130</v>
      </c>
      <c r="K2259" t="s">
        <v>131</v>
      </c>
      <c r="L2259" t="s">
        <v>6570</v>
      </c>
      <c r="M2259" t="s">
        <v>6571</v>
      </c>
      <c r="N2259">
        <v>0.775277777</v>
      </c>
      <c r="O2259">
        <v>76</v>
      </c>
      <c r="P2259">
        <v>697</v>
      </c>
      <c r="Q2259">
        <v>0</v>
      </c>
      <c r="R2259">
        <v>0</v>
      </c>
      <c r="S2259">
        <v>0</v>
      </c>
      <c r="T2259">
        <v>0</v>
      </c>
      <c r="U2259">
        <v>58.921111000000003</v>
      </c>
      <c r="V2259">
        <v>540.36861099999999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2669812</v>
      </c>
      <c r="B2260">
        <v>1</v>
      </c>
      <c r="C2260" t="s">
        <v>77</v>
      </c>
      <c r="D2260" t="s">
        <v>116</v>
      </c>
      <c r="E2260" t="s">
        <v>156</v>
      </c>
      <c r="F2260" t="s">
        <v>6572</v>
      </c>
      <c r="G2260" t="s">
        <v>169</v>
      </c>
      <c r="H2260" t="s">
        <v>47</v>
      </c>
      <c r="I2260" t="s">
        <v>129</v>
      </c>
      <c r="J2260" t="s">
        <v>130</v>
      </c>
      <c r="K2260" t="s">
        <v>131</v>
      </c>
      <c r="L2260" t="s">
        <v>6573</v>
      </c>
      <c r="M2260" t="s">
        <v>6574</v>
      </c>
      <c r="N2260">
        <v>1.0305555550000001</v>
      </c>
      <c r="O2260">
        <v>0</v>
      </c>
      <c r="P2260">
        <v>473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487.45277800000002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2669805</v>
      </c>
      <c r="B2261">
        <v>1</v>
      </c>
      <c r="C2261" t="s">
        <v>77</v>
      </c>
      <c r="D2261" t="s">
        <v>113</v>
      </c>
      <c r="E2261" t="s">
        <v>156</v>
      </c>
      <c r="F2261" t="s">
        <v>6575</v>
      </c>
      <c r="G2261" t="s">
        <v>169</v>
      </c>
      <c r="H2261" t="s">
        <v>47</v>
      </c>
      <c r="I2261" t="s">
        <v>129</v>
      </c>
      <c r="J2261" t="s">
        <v>130</v>
      </c>
      <c r="K2261" t="s">
        <v>131</v>
      </c>
      <c r="L2261" t="s">
        <v>6576</v>
      </c>
      <c r="M2261" t="s">
        <v>6577</v>
      </c>
      <c r="N2261">
        <v>0.396666666</v>
      </c>
      <c r="O2261">
        <v>0</v>
      </c>
      <c r="P2261">
        <v>0</v>
      </c>
      <c r="Q2261">
        <v>17</v>
      </c>
      <c r="R2261">
        <v>1235</v>
      </c>
      <c r="S2261">
        <v>0</v>
      </c>
      <c r="T2261">
        <v>0</v>
      </c>
      <c r="U2261">
        <v>0</v>
      </c>
      <c r="V2261">
        <v>0</v>
      </c>
      <c r="W2261">
        <v>6.7433329999999998</v>
      </c>
      <c r="X2261">
        <v>489.88333299999999</v>
      </c>
      <c r="Y2261">
        <v>0</v>
      </c>
      <c r="Z2261">
        <v>0</v>
      </c>
    </row>
    <row r="2262" spans="1:26" x14ac:dyDescent="0.3">
      <c r="A2262">
        <v>2669807</v>
      </c>
      <c r="B2262">
        <v>1</v>
      </c>
      <c r="C2262" t="s">
        <v>77</v>
      </c>
      <c r="D2262" t="s">
        <v>114</v>
      </c>
      <c r="E2262" t="s">
        <v>152</v>
      </c>
      <c r="F2262" t="s">
        <v>1457</v>
      </c>
      <c r="G2262" t="s">
        <v>169</v>
      </c>
      <c r="H2262" t="s">
        <v>47</v>
      </c>
      <c r="I2262" t="s">
        <v>129</v>
      </c>
      <c r="J2262" t="s">
        <v>130</v>
      </c>
      <c r="K2262" t="s">
        <v>131</v>
      </c>
      <c r="L2262" t="s">
        <v>6578</v>
      </c>
      <c r="M2262" t="s">
        <v>6579</v>
      </c>
      <c r="N2262">
        <v>0.56333333299999999</v>
      </c>
      <c r="O2262">
        <v>103</v>
      </c>
      <c r="P2262">
        <v>7</v>
      </c>
      <c r="Q2262">
        <v>0</v>
      </c>
      <c r="R2262">
        <v>0</v>
      </c>
      <c r="S2262">
        <v>0</v>
      </c>
      <c r="T2262">
        <v>0</v>
      </c>
      <c r="U2262">
        <v>58.023333000000001</v>
      </c>
      <c r="V2262">
        <v>3.943333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2669809</v>
      </c>
      <c r="B2263">
        <v>1</v>
      </c>
      <c r="C2263" t="s">
        <v>76</v>
      </c>
      <c r="D2263" t="s">
        <v>80</v>
      </c>
      <c r="E2263" t="s">
        <v>126</v>
      </c>
      <c r="F2263" t="s">
        <v>6580</v>
      </c>
      <c r="G2263" t="s">
        <v>169</v>
      </c>
      <c r="H2263" t="s">
        <v>47</v>
      </c>
      <c r="I2263" t="s">
        <v>129</v>
      </c>
      <c r="J2263" t="s">
        <v>130</v>
      </c>
      <c r="K2263" t="s">
        <v>131</v>
      </c>
      <c r="L2263" t="s">
        <v>6581</v>
      </c>
      <c r="M2263" t="s">
        <v>6582</v>
      </c>
      <c r="N2263">
        <v>2.125277777</v>
      </c>
      <c r="O2263">
        <v>29</v>
      </c>
      <c r="P2263">
        <v>1870</v>
      </c>
      <c r="Q2263">
        <v>0</v>
      </c>
      <c r="R2263">
        <v>0</v>
      </c>
      <c r="S2263">
        <v>0</v>
      </c>
      <c r="T2263">
        <v>0</v>
      </c>
      <c r="U2263">
        <v>61.633056000000003</v>
      </c>
      <c r="V2263">
        <v>3974.2694430000001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2669810</v>
      </c>
      <c r="B2264">
        <v>1</v>
      </c>
      <c r="C2264" t="s">
        <v>77</v>
      </c>
      <c r="D2264" t="s">
        <v>109</v>
      </c>
      <c r="E2264" t="s">
        <v>156</v>
      </c>
      <c r="F2264" t="s">
        <v>6583</v>
      </c>
      <c r="G2264" t="s">
        <v>169</v>
      </c>
      <c r="H2264" t="s">
        <v>47</v>
      </c>
      <c r="I2264" t="s">
        <v>129</v>
      </c>
      <c r="J2264" t="s">
        <v>130</v>
      </c>
      <c r="K2264" t="s">
        <v>131</v>
      </c>
      <c r="L2264" t="s">
        <v>6584</v>
      </c>
      <c r="M2264" t="s">
        <v>6585</v>
      </c>
      <c r="N2264">
        <v>0.53611111099999997</v>
      </c>
      <c r="O2264">
        <v>58</v>
      </c>
      <c r="P2264">
        <v>955</v>
      </c>
      <c r="Q2264">
        <v>0</v>
      </c>
      <c r="R2264">
        <v>0</v>
      </c>
      <c r="S2264">
        <v>3</v>
      </c>
      <c r="T2264">
        <v>59</v>
      </c>
      <c r="U2264">
        <v>31.094443999999999</v>
      </c>
      <c r="V2264">
        <v>511.98611099999999</v>
      </c>
      <c r="W2264">
        <v>0</v>
      </c>
      <c r="X2264">
        <v>0</v>
      </c>
      <c r="Y2264">
        <v>1.608333</v>
      </c>
      <c r="Z2264">
        <v>31.630555999999999</v>
      </c>
    </row>
    <row r="2265" spans="1:26" x14ac:dyDescent="0.3">
      <c r="A2265">
        <v>2669811</v>
      </c>
      <c r="B2265">
        <v>1</v>
      </c>
      <c r="C2265" t="s">
        <v>76</v>
      </c>
      <c r="D2265" t="s">
        <v>84</v>
      </c>
      <c r="E2265" t="s">
        <v>144</v>
      </c>
      <c r="F2265" t="s">
        <v>6586</v>
      </c>
      <c r="G2265" t="s">
        <v>136</v>
      </c>
      <c r="H2265" t="s">
        <v>46</v>
      </c>
      <c r="I2265" t="s">
        <v>129</v>
      </c>
      <c r="J2265" t="s">
        <v>130</v>
      </c>
      <c r="K2265" t="s">
        <v>131</v>
      </c>
      <c r="L2265" t="s">
        <v>6587</v>
      </c>
      <c r="M2265" t="s">
        <v>6588</v>
      </c>
      <c r="N2265">
        <v>2.889444444</v>
      </c>
      <c r="O2265">
        <v>0</v>
      </c>
      <c r="P2265">
        <v>223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644.34611099999995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2669815</v>
      </c>
      <c r="B2266">
        <v>1</v>
      </c>
      <c r="C2266" t="s">
        <v>76</v>
      </c>
      <c r="D2266" t="s">
        <v>82</v>
      </c>
      <c r="E2266" t="s">
        <v>210</v>
      </c>
      <c r="F2266" t="s">
        <v>6589</v>
      </c>
      <c r="G2266" t="s">
        <v>627</v>
      </c>
      <c r="H2266" t="s">
        <v>46</v>
      </c>
      <c r="I2266" t="s">
        <v>129</v>
      </c>
      <c r="J2266" t="s">
        <v>130</v>
      </c>
      <c r="K2266" t="s">
        <v>131</v>
      </c>
      <c r="L2266" t="s">
        <v>6590</v>
      </c>
      <c r="M2266" t="s">
        <v>6591</v>
      </c>
      <c r="N2266">
        <v>2.6405555550000002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2.6405560000000001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2669813</v>
      </c>
      <c r="B2267">
        <v>1</v>
      </c>
      <c r="C2267" t="s">
        <v>77</v>
      </c>
      <c r="D2267" t="s">
        <v>124</v>
      </c>
      <c r="E2267" t="s">
        <v>152</v>
      </c>
      <c r="F2267" t="s">
        <v>6592</v>
      </c>
      <c r="G2267" t="s">
        <v>169</v>
      </c>
      <c r="H2267" t="s">
        <v>47</v>
      </c>
      <c r="I2267" t="s">
        <v>129</v>
      </c>
      <c r="J2267" t="s">
        <v>130</v>
      </c>
      <c r="K2267" t="s">
        <v>131</v>
      </c>
      <c r="L2267" t="s">
        <v>6593</v>
      </c>
      <c r="M2267" t="s">
        <v>6594</v>
      </c>
      <c r="N2267">
        <v>8.0833332999999993E-2</v>
      </c>
      <c r="O2267">
        <v>346</v>
      </c>
      <c r="P2267">
        <v>294</v>
      </c>
      <c r="Q2267">
        <v>0</v>
      </c>
      <c r="R2267">
        <v>0</v>
      </c>
      <c r="S2267">
        <v>0</v>
      </c>
      <c r="T2267">
        <v>0</v>
      </c>
      <c r="U2267">
        <v>27.968333000000001</v>
      </c>
      <c r="V2267">
        <v>23.765000000000001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2669816</v>
      </c>
      <c r="B2268">
        <v>1</v>
      </c>
      <c r="C2268" t="s">
        <v>77</v>
      </c>
      <c r="D2268" t="s">
        <v>108</v>
      </c>
      <c r="E2268" t="s">
        <v>156</v>
      </c>
      <c r="F2268" t="s">
        <v>6595</v>
      </c>
      <c r="G2268" t="s">
        <v>169</v>
      </c>
      <c r="H2268" t="s">
        <v>47</v>
      </c>
      <c r="I2268" t="s">
        <v>129</v>
      </c>
      <c r="J2268" t="s">
        <v>130</v>
      </c>
      <c r="K2268" t="s">
        <v>131</v>
      </c>
      <c r="L2268" t="s">
        <v>6596</v>
      </c>
      <c r="M2268" t="s">
        <v>6597</v>
      </c>
      <c r="N2268">
        <v>1.8</v>
      </c>
      <c r="O2268">
        <v>0</v>
      </c>
      <c r="P2268">
        <v>0</v>
      </c>
      <c r="Q2268">
        <v>1</v>
      </c>
      <c r="R2268">
        <v>11</v>
      </c>
      <c r="S2268">
        <v>245</v>
      </c>
      <c r="T2268">
        <v>1924</v>
      </c>
      <c r="U2268">
        <v>0</v>
      </c>
      <c r="V2268">
        <v>0</v>
      </c>
      <c r="W2268">
        <v>1.8</v>
      </c>
      <c r="X2268">
        <v>19.8</v>
      </c>
      <c r="Y2268">
        <v>441</v>
      </c>
      <c r="Z2268">
        <v>3463.2</v>
      </c>
    </row>
    <row r="2269" spans="1:26" x14ac:dyDescent="0.3">
      <c r="A2269">
        <v>2669820</v>
      </c>
      <c r="B2269">
        <v>1</v>
      </c>
      <c r="C2269" t="s">
        <v>77</v>
      </c>
      <c r="D2269" t="s">
        <v>114</v>
      </c>
      <c r="E2269" t="s">
        <v>156</v>
      </c>
      <c r="F2269" t="s">
        <v>6598</v>
      </c>
      <c r="G2269" t="s">
        <v>169</v>
      </c>
      <c r="H2269" t="s">
        <v>47</v>
      </c>
      <c r="I2269" t="s">
        <v>129</v>
      </c>
      <c r="J2269" t="s">
        <v>130</v>
      </c>
      <c r="K2269" t="s">
        <v>131</v>
      </c>
      <c r="L2269" t="s">
        <v>6599</v>
      </c>
      <c r="M2269" t="s">
        <v>6600</v>
      </c>
      <c r="N2269">
        <v>0.58083333299999995</v>
      </c>
      <c r="O2269">
        <v>0</v>
      </c>
      <c r="P2269">
        <v>0</v>
      </c>
      <c r="Q2269">
        <v>0</v>
      </c>
      <c r="R2269">
        <v>0</v>
      </c>
      <c r="S2269">
        <v>2</v>
      </c>
      <c r="T2269">
        <v>461</v>
      </c>
      <c r="U2269">
        <v>0</v>
      </c>
      <c r="V2269">
        <v>0</v>
      </c>
      <c r="W2269">
        <v>0</v>
      </c>
      <c r="X2269">
        <v>0</v>
      </c>
      <c r="Y2269">
        <v>1.161667</v>
      </c>
      <c r="Z2269">
        <v>267.76416699999999</v>
      </c>
    </row>
    <row r="2270" spans="1:26" x14ac:dyDescent="0.3">
      <c r="A2270">
        <v>2669817</v>
      </c>
      <c r="B2270">
        <v>1</v>
      </c>
      <c r="C2270" t="s">
        <v>76</v>
      </c>
      <c r="D2270" t="s">
        <v>96</v>
      </c>
      <c r="E2270" t="s">
        <v>152</v>
      </c>
      <c r="F2270" t="s">
        <v>6601</v>
      </c>
      <c r="G2270" t="s">
        <v>169</v>
      </c>
      <c r="H2270" t="s">
        <v>47</v>
      </c>
      <c r="I2270" t="s">
        <v>247</v>
      </c>
      <c r="J2270" t="s">
        <v>130</v>
      </c>
      <c r="K2270" t="s">
        <v>131</v>
      </c>
      <c r="L2270" t="s">
        <v>6602</v>
      </c>
      <c r="M2270" t="s">
        <v>6603</v>
      </c>
      <c r="N2270">
        <v>4.7777777E-2</v>
      </c>
      <c r="O2270">
        <v>22</v>
      </c>
      <c r="P2270">
        <v>247</v>
      </c>
      <c r="Q2270">
        <v>0</v>
      </c>
      <c r="R2270">
        <v>0</v>
      </c>
      <c r="S2270">
        <v>0</v>
      </c>
      <c r="T2270">
        <v>0</v>
      </c>
      <c r="U2270">
        <v>1.0511109999999999</v>
      </c>
      <c r="V2270">
        <v>11.801111000000001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2669818</v>
      </c>
      <c r="B2271">
        <v>1</v>
      </c>
      <c r="C2271" t="s">
        <v>77</v>
      </c>
      <c r="D2271" t="s">
        <v>110</v>
      </c>
      <c r="E2271" t="s">
        <v>126</v>
      </c>
      <c r="F2271" t="s">
        <v>4546</v>
      </c>
      <c r="G2271" t="s">
        <v>128</v>
      </c>
      <c r="H2271" t="s">
        <v>47</v>
      </c>
      <c r="I2271" t="s">
        <v>129</v>
      </c>
      <c r="J2271" t="s">
        <v>130</v>
      </c>
      <c r="K2271" t="s">
        <v>131</v>
      </c>
      <c r="L2271" t="s">
        <v>6604</v>
      </c>
      <c r="M2271" t="s">
        <v>6605</v>
      </c>
      <c r="N2271">
        <v>1.3222222219999999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312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412.53333300000003</v>
      </c>
    </row>
    <row r="2272" spans="1:26" x14ac:dyDescent="0.3">
      <c r="A2272">
        <v>2669822</v>
      </c>
      <c r="B2272">
        <v>1</v>
      </c>
      <c r="C2272" t="s">
        <v>77</v>
      </c>
      <c r="D2272" t="s">
        <v>124</v>
      </c>
      <c r="E2272" t="s">
        <v>126</v>
      </c>
      <c r="F2272" t="s">
        <v>6606</v>
      </c>
      <c r="G2272" t="s">
        <v>128</v>
      </c>
      <c r="H2272" t="s">
        <v>47</v>
      </c>
      <c r="I2272" t="s">
        <v>129</v>
      </c>
      <c r="J2272" t="s">
        <v>130</v>
      </c>
      <c r="K2272" t="s">
        <v>131</v>
      </c>
      <c r="L2272" t="s">
        <v>6569</v>
      </c>
      <c r="M2272" t="s">
        <v>6607</v>
      </c>
      <c r="N2272">
        <v>2.3247222220000001</v>
      </c>
      <c r="O2272">
        <v>58</v>
      </c>
      <c r="P2272">
        <v>30</v>
      </c>
      <c r="Q2272">
        <v>0</v>
      </c>
      <c r="R2272">
        <v>0</v>
      </c>
      <c r="S2272">
        <v>0</v>
      </c>
      <c r="T2272">
        <v>0</v>
      </c>
      <c r="U2272">
        <v>134.833889</v>
      </c>
      <c r="V2272">
        <v>69.741667000000007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2669823</v>
      </c>
      <c r="B2273">
        <v>1</v>
      </c>
      <c r="C2273" t="s">
        <v>76</v>
      </c>
      <c r="D2273" t="s">
        <v>87</v>
      </c>
      <c r="E2273" t="s">
        <v>152</v>
      </c>
      <c r="F2273" t="s">
        <v>2804</v>
      </c>
      <c r="G2273" t="s">
        <v>169</v>
      </c>
      <c r="H2273" t="s">
        <v>47</v>
      </c>
      <c r="I2273" t="s">
        <v>129</v>
      </c>
      <c r="J2273" t="s">
        <v>130</v>
      </c>
      <c r="K2273" t="s">
        <v>131</v>
      </c>
      <c r="L2273" t="s">
        <v>6608</v>
      </c>
      <c r="M2273" t="s">
        <v>6609</v>
      </c>
      <c r="N2273">
        <v>8.9166666000000006E-2</v>
      </c>
      <c r="O2273">
        <v>34</v>
      </c>
      <c r="P2273">
        <v>354</v>
      </c>
      <c r="Q2273">
        <v>7</v>
      </c>
      <c r="R2273">
        <v>35</v>
      </c>
      <c r="S2273">
        <v>0</v>
      </c>
      <c r="T2273">
        <v>0</v>
      </c>
      <c r="U2273">
        <v>3.0316670000000001</v>
      </c>
      <c r="V2273">
        <v>31.565000000000001</v>
      </c>
      <c r="W2273">
        <v>0.62416700000000003</v>
      </c>
      <c r="X2273">
        <v>3.1208330000000002</v>
      </c>
      <c r="Y2273">
        <v>0</v>
      </c>
      <c r="Z2273">
        <v>0</v>
      </c>
    </row>
    <row r="2274" spans="1:26" x14ac:dyDescent="0.3">
      <c r="A2274">
        <v>2669824</v>
      </c>
      <c r="B2274">
        <v>1</v>
      </c>
      <c r="C2274" t="s">
        <v>76</v>
      </c>
      <c r="D2274" t="s">
        <v>102</v>
      </c>
      <c r="E2274" t="s">
        <v>156</v>
      </c>
      <c r="F2274" t="s">
        <v>6610</v>
      </c>
      <c r="G2274" t="s">
        <v>169</v>
      </c>
      <c r="H2274" t="s">
        <v>47</v>
      </c>
      <c r="I2274" t="s">
        <v>247</v>
      </c>
      <c r="J2274" t="s">
        <v>130</v>
      </c>
      <c r="K2274" t="s">
        <v>131</v>
      </c>
      <c r="L2274" t="s">
        <v>6611</v>
      </c>
      <c r="M2274" t="s">
        <v>6612</v>
      </c>
      <c r="N2274">
        <v>4.6666666000000002E-2</v>
      </c>
      <c r="O2274">
        <v>6</v>
      </c>
      <c r="P2274">
        <v>22</v>
      </c>
      <c r="Q2274">
        <v>0</v>
      </c>
      <c r="R2274">
        <v>0</v>
      </c>
      <c r="S2274">
        <v>14</v>
      </c>
      <c r="T2274">
        <v>288</v>
      </c>
      <c r="U2274">
        <v>0.28000000000000003</v>
      </c>
      <c r="V2274">
        <v>1.026667</v>
      </c>
      <c r="W2274">
        <v>0</v>
      </c>
      <c r="X2274">
        <v>0</v>
      </c>
      <c r="Y2274">
        <v>0.65333300000000005</v>
      </c>
      <c r="Z2274">
        <v>13.44</v>
      </c>
    </row>
    <row r="2275" spans="1:26" x14ac:dyDescent="0.3">
      <c r="A2275">
        <v>2669825</v>
      </c>
      <c r="B2275">
        <v>1</v>
      </c>
      <c r="C2275" t="s">
        <v>76</v>
      </c>
      <c r="D2275" t="s">
        <v>103</v>
      </c>
      <c r="E2275" t="s">
        <v>126</v>
      </c>
      <c r="F2275" t="s">
        <v>6613</v>
      </c>
      <c r="G2275" t="s">
        <v>128</v>
      </c>
      <c r="H2275" t="s">
        <v>47</v>
      </c>
      <c r="I2275" t="s">
        <v>129</v>
      </c>
      <c r="J2275" t="s">
        <v>130</v>
      </c>
      <c r="K2275" t="s">
        <v>131</v>
      </c>
      <c r="L2275" t="s">
        <v>6614</v>
      </c>
      <c r="M2275" t="s">
        <v>6615</v>
      </c>
      <c r="N2275">
        <v>3.7050000000000001</v>
      </c>
      <c r="O2275">
        <v>0</v>
      </c>
      <c r="P2275">
        <v>0</v>
      </c>
      <c r="Q2275">
        <v>0</v>
      </c>
      <c r="R2275">
        <v>76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281.58</v>
      </c>
      <c r="Y2275">
        <v>0</v>
      </c>
      <c r="Z2275">
        <v>0</v>
      </c>
    </row>
    <row r="2276" spans="1:26" x14ac:dyDescent="0.3">
      <c r="A2276">
        <v>2669829</v>
      </c>
      <c r="B2276">
        <v>1</v>
      </c>
      <c r="C2276" t="s">
        <v>76</v>
      </c>
      <c r="D2276" t="s">
        <v>87</v>
      </c>
      <c r="E2276" t="s">
        <v>126</v>
      </c>
      <c r="F2276" t="s">
        <v>6616</v>
      </c>
      <c r="G2276" t="s">
        <v>128</v>
      </c>
      <c r="H2276" t="s">
        <v>47</v>
      </c>
      <c r="I2276" t="s">
        <v>129</v>
      </c>
      <c r="J2276" t="s">
        <v>130</v>
      </c>
      <c r="K2276" t="s">
        <v>131</v>
      </c>
      <c r="L2276" t="s">
        <v>6617</v>
      </c>
      <c r="M2276" t="s">
        <v>6618</v>
      </c>
      <c r="N2276">
        <v>0.42305555500000003</v>
      </c>
      <c r="O2276">
        <v>1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0.42305599999999999</v>
      </c>
      <c r="V2276">
        <v>0.42305599999999999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2669931</v>
      </c>
      <c r="B2277">
        <v>1</v>
      </c>
      <c r="C2277" t="s">
        <v>76</v>
      </c>
      <c r="D2277" t="s">
        <v>78</v>
      </c>
      <c r="E2277" t="s">
        <v>134</v>
      </c>
      <c r="F2277" t="s">
        <v>6619</v>
      </c>
      <c r="G2277" t="s">
        <v>140</v>
      </c>
      <c r="H2277" t="s">
        <v>46</v>
      </c>
      <c r="I2277" t="s">
        <v>129</v>
      </c>
      <c r="J2277" t="s">
        <v>130</v>
      </c>
      <c r="K2277" t="s">
        <v>141</v>
      </c>
      <c r="L2277" t="s">
        <v>6620</v>
      </c>
      <c r="M2277" t="s">
        <v>6621</v>
      </c>
      <c r="N2277">
        <v>2.5388888879999998</v>
      </c>
      <c r="O2277">
        <v>0</v>
      </c>
      <c r="P2277">
        <v>132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335.13333299999999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2671327</v>
      </c>
      <c r="B2278">
        <v>1</v>
      </c>
      <c r="C2278" t="s">
        <v>76</v>
      </c>
      <c r="D2278" t="s">
        <v>78</v>
      </c>
      <c r="E2278" t="s">
        <v>134</v>
      </c>
      <c r="F2278" t="s">
        <v>6622</v>
      </c>
      <c r="G2278" t="s">
        <v>140</v>
      </c>
      <c r="H2278" t="s">
        <v>46</v>
      </c>
      <c r="I2278" t="s">
        <v>129</v>
      </c>
      <c r="J2278" t="s">
        <v>130</v>
      </c>
      <c r="K2278" t="s">
        <v>141</v>
      </c>
      <c r="L2278" t="s">
        <v>6620</v>
      </c>
      <c r="M2278" t="s">
        <v>6623</v>
      </c>
      <c r="N2278">
        <v>4.2369444439999997</v>
      </c>
      <c r="O2278">
        <v>0</v>
      </c>
      <c r="P2278">
        <v>16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67.791111000000001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2669831</v>
      </c>
      <c r="B2279">
        <v>1</v>
      </c>
      <c r="C2279" t="s">
        <v>77</v>
      </c>
      <c r="D2279" t="s">
        <v>119</v>
      </c>
      <c r="E2279" t="s">
        <v>152</v>
      </c>
      <c r="F2279" t="s">
        <v>6624</v>
      </c>
      <c r="G2279" t="s">
        <v>169</v>
      </c>
      <c r="H2279" t="s">
        <v>47</v>
      </c>
      <c r="I2279" t="s">
        <v>129</v>
      </c>
      <c r="J2279" t="s">
        <v>130</v>
      </c>
      <c r="K2279" t="s">
        <v>131</v>
      </c>
      <c r="L2279" t="s">
        <v>6625</v>
      </c>
      <c r="M2279" t="s">
        <v>6626</v>
      </c>
      <c r="N2279">
        <v>0.406388888</v>
      </c>
      <c r="O2279">
        <v>115</v>
      </c>
      <c r="P2279">
        <v>2</v>
      </c>
      <c r="Q2279">
        <v>0</v>
      </c>
      <c r="R2279">
        <v>0</v>
      </c>
      <c r="S2279">
        <v>0</v>
      </c>
      <c r="T2279">
        <v>0</v>
      </c>
      <c r="U2279">
        <v>46.734721999999998</v>
      </c>
      <c r="V2279">
        <v>0.812778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2669836</v>
      </c>
      <c r="B2280">
        <v>1</v>
      </c>
      <c r="C2280" t="s">
        <v>77</v>
      </c>
      <c r="D2280" t="s">
        <v>119</v>
      </c>
      <c r="E2280" t="s">
        <v>156</v>
      </c>
      <c r="F2280" t="s">
        <v>6627</v>
      </c>
      <c r="G2280" t="s">
        <v>169</v>
      </c>
      <c r="H2280" t="s">
        <v>47</v>
      </c>
      <c r="I2280" t="s">
        <v>129</v>
      </c>
      <c r="J2280" t="s">
        <v>130</v>
      </c>
      <c r="K2280" t="s">
        <v>131</v>
      </c>
      <c r="L2280" t="s">
        <v>6628</v>
      </c>
      <c r="M2280" t="s">
        <v>6629</v>
      </c>
      <c r="N2280">
        <v>3.1641666659999999</v>
      </c>
      <c r="O2280">
        <v>0</v>
      </c>
      <c r="P2280">
        <v>135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427.16250000000002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2669833</v>
      </c>
      <c r="B2281">
        <v>1</v>
      </c>
      <c r="C2281" t="s">
        <v>76</v>
      </c>
      <c r="D2281" t="s">
        <v>94</v>
      </c>
      <c r="E2281" t="s">
        <v>210</v>
      </c>
      <c r="F2281" t="s">
        <v>6630</v>
      </c>
      <c r="G2281" t="s">
        <v>290</v>
      </c>
      <c r="H2281" t="s">
        <v>46</v>
      </c>
      <c r="I2281" t="s">
        <v>129</v>
      </c>
      <c r="J2281" t="s">
        <v>130</v>
      </c>
      <c r="K2281" t="s">
        <v>131</v>
      </c>
      <c r="L2281" t="s">
        <v>6631</v>
      </c>
      <c r="M2281" t="s">
        <v>6632</v>
      </c>
      <c r="N2281">
        <v>2.2877777770000001</v>
      </c>
      <c r="O2281">
        <v>0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2.2877779999999999</v>
      </c>
      <c r="Y2281">
        <v>0</v>
      </c>
      <c r="Z2281">
        <v>0</v>
      </c>
    </row>
    <row r="2282" spans="1:26" x14ac:dyDescent="0.3">
      <c r="A2282">
        <v>2669829</v>
      </c>
      <c r="B2282">
        <v>2</v>
      </c>
      <c r="C2282" t="s">
        <v>76</v>
      </c>
      <c r="D2282" t="s">
        <v>87</v>
      </c>
      <c r="E2282" t="s">
        <v>152</v>
      </c>
      <c r="F2282" t="s">
        <v>1126</v>
      </c>
      <c r="G2282" t="s">
        <v>128</v>
      </c>
      <c r="H2282" t="s">
        <v>47</v>
      </c>
      <c r="I2282" t="s">
        <v>129</v>
      </c>
      <c r="J2282" t="s">
        <v>130</v>
      </c>
      <c r="K2282" t="s">
        <v>131</v>
      </c>
      <c r="L2282" t="s">
        <v>6618</v>
      </c>
      <c r="M2282" t="s">
        <v>6633</v>
      </c>
      <c r="N2282">
        <v>1.1091666659999999</v>
      </c>
      <c r="O2282">
        <v>34</v>
      </c>
      <c r="P2282">
        <v>354</v>
      </c>
      <c r="Q2282">
        <v>7</v>
      </c>
      <c r="R2282">
        <v>35</v>
      </c>
      <c r="S2282">
        <v>0</v>
      </c>
      <c r="T2282">
        <v>0</v>
      </c>
      <c r="U2282">
        <v>37.711666999999998</v>
      </c>
      <c r="V2282">
        <v>392.64499999999998</v>
      </c>
      <c r="W2282">
        <v>7.7641669999999996</v>
      </c>
      <c r="X2282">
        <v>38.820833</v>
      </c>
      <c r="Y2282">
        <v>0</v>
      </c>
      <c r="Z2282">
        <v>0</v>
      </c>
    </row>
    <row r="2283" spans="1:26" x14ac:dyDescent="0.3">
      <c r="A2283">
        <v>2669844</v>
      </c>
      <c r="B2283">
        <v>1</v>
      </c>
      <c r="C2283" t="s">
        <v>77</v>
      </c>
      <c r="D2283" t="s">
        <v>114</v>
      </c>
      <c r="E2283" t="s">
        <v>126</v>
      </c>
      <c r="F2283" t="s">
        <v>6634</v>
      </c>
      <c r="G2283" t="s">
        <v>128</v>
      </c>
      <c r="H2283" t="s">
        <v>47</v>
      </c>
      <c r="I2283" t="s">
        <v>129</v>
      </c>
      <c r="J2283" t="s">
        <v>130</v>
      </c>
      <c r="K2283" t="s">
        <v>131</v>
      </c>
      <c r="L2283" t="s">
        <v>6635</v>
      </c>
      <c r="M2283" t="s">
        <v>6636</v>
      </c>
      <c r="N2283">
        <v>3.6258333330000001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112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406.09333299999997</v>
      </c>
    </row>
    <row r="2284" spans="1:26" x14ac:dyDescent="0.3">
      <c r="A2284">
        <v>2669845</v>
      </c>
      <c r="B2284">
        <v>1</v>
      </c>
      <c r="C2284" t="s">
        <v>76</v>
      </c>
      <c r="D2284" t="s">
        <v>79</v>
      </c>
      <c r="E2284" t="s">
        <v>210</v>
      </c>
      <c r="F2284" t="s">
        <v>6637</v>
      </c>
      <c r="G2284" t="s">
        <v>290</v>
      </c>
      <c r="H2284" t="s">
        <v>46</v>
      </c>
      <c r="I2284" t="s">
        <v>129</v>
      </c>
      <c r="J2284" t="s">
        <v>130</v>
      </c>
      <c r="K2284" t="s">
        <v>131</v>
      </c>
      <c r="L2284" t="s">
        <v>6638</v>
      </c>
      <c r="M2284" t="s">
        <v>6639</v>
      </c>
      <c r="N2284">
        <v>1.6102777770000001</v>
      </c>
      <c r="O2284">
        <v>0</v>
      </c>
      <c r="P2284">
        <v>3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4.8308330000000002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2669846</v>
      </c>
      <c r="B2285">
        <v>1</v>
      </c>
      <c r="C2285" t="s">
        <v>76</v>
      </c>
      <c r="D2285" t="s">
        <v>79</v>
      </c>
      <c r="E2285" t="s">
        <v>144</v>
      </c>
      <c r="F2285" t="s">
        <v>6640</v>
      </c>
      <c r="G2285" t="s">
        <v>1669</v>
      </c>
      <c r="H2285" t="s">
        <v>46</v>
      </c>
      <c r="I2285" t="s">
        <v>129</v>
      </c>
      <c r="J2285" t="s">
        <v>15</v>
      </c>
      <c r="K2285" t="s">
        <v>131</v>
      </c>
      <c r="L2285" t="s">
        <v>6641</v>
      </c>
      <c r="M2285" t="s">
        <v>6642</v>
      </c>
      <c r="N2285">
        <v>5.2580555550000003</v>
      </c>
      <c r="O2285">
        <v>0</v>
      </c>
      <c r="P2285">
        <v>13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68.354721999999995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2669840</v>
      </c>
      <c r="B2286">
        <v>1</v>
      </c>
      <c r="C2286" t="s">
        <v>76</v>
      </c>
      <c r="D2286" t="s">
        <v>104</v>
      </c>
      <c r="E2286" t="s">
        <v>156</v>
      </c>
      <c r="F2286" t="s">
        <v>6643</v>
      </c>
      <c r="G2286" t="s">
        <v>169</v>
      </c>
      <c r="H2286" t="s">
        <v>47</v>
      </c>
      <c r="I2286" t="s">
        <v>129</v>
      </c>
      <c r="J2286" t="s">
        <v>130</v>
      </c>
      <c r="K2286" t="s">
        <v>131</v>
      </c>
      <c r="L2286" t="s">
        <v>6644</v>
      </c>
      <c r="M2286" t="s">
        <v>6645</v>
      </c>
      <c r="N2286">
        <v>0.12555555500000001</v>
      </c>
      <c r="O2286">
        <v>0</v>
      </c>
      <c r="P2286">
        <v>0</v>
      </c>
      <c r="Q2286">
        <v>0</v>
      </c>
      <c r="R2286">
        <v>0</v>
      </c>
      <c r="S2286">
        <v>1</v>
      </c>
      <c r="T2286">
        <v>622</v>
      </c>
      <c r="U2286">
        <v>0</v>
      </c>
      <c r="V2286">
        <v>0</v>
      </c>
      <c r="W2286">
        <v>0</v>
      </c>
      <c r="X2286">
        <v>0</v>
      </c>
      <c r="Y2286">
        <v>0.125556</v>
      </c>
      <c r="Z2286">
        <v>78.095555000000004</v>
      </c>
    </row>
    <row r="2287" spans="1:26" x14ac:dyDescent="0.3">
      <c r="A2287">
        <v>2669842</v>
      </c>
      <c r="B2287">
        <v>1</v>
      </c>
      <c r="C2287" t="s">
        <v>76</v>
      </c>
      <c r="D2287" t="s">
        <v>104</v>
      </c>
      <c r="E2287" t="s">
        <v>156</v>
      </c>
      <c r="F2287" t="s">
        <v>5897</v>
      </c>
      <c r="G2287" t="s">
        <v>169</v>
      </c>
      <c r="H2287" t="s">
        <v>47</v>
      </c>
      <c r="I2287" t="s">
        <v>129</v>
      </c>
      <c r="J2287" t="s">
        <v>130</v>
      </c>
      <c r="K2287" t="s">
        <v>131</v>
      </c>
      <c r="L2287" t="s">
        <v>6646</v>
      </c>
      <c r="M2287" t="s">
        <v>6647</v>
      </c>
      <c r="N2287">
        <v>0.77222222200000001</v>
      </c>
      <c r="O2287">
        <v>0</v>
      </c>
      <c r="P2287">
        <v>0</v>
      </c>
      <c r="Q2287">
        <v>0</v>
      </c>
      <c r="R2287">
        <v>0</v>
      </c>
      <c r="S2287">
        <v>4</v>
      </c>
      <c r="T2287">
        <v>548</v>
      </c>
      <c r="U2287">
        <v>0</v>
      </c>
      <c r="V2287">
        <v>0</v>
      </c>
      <c r="W2287">
        <v>0</v>
      </c>
      <c r="X2287">
        <v>0</v>
      </c>
      <c r="Y2287">
        <v>3.088889</v>
      </c>
      <c r="Z2287">
        <v>423.17777799999999</v>
      </c>
    </row>
    <row r="2288" spans="1:26" x14ac:dyDescent="0.3">
      <c r="A2288">
        <v>2669849</v>
      </c>
      <c r="B2288">
        <v>1</v>
      </c>
      <c r="C2288" t="s">
        <v>77</v>
      </c>
      <c r="D2288" t="s">
        <v>124</v>
      </c>
      <c r="E2288" t="s">
        <v>156</v>
      </c>
      <c r="F2288" t="s">
        <v>6648</v>
      </c>
      <c r="G2288" t="s">
        <v>140</v>
      </c>
      <c r="H2288" t="s">
        <v>47</v>
      </c>
      <c r="I2288" t="s">
        <v>129</v>
      </c>
      <c r="J2288" t="s">
        <v>130</v>
      </c>
      <c r="K2288" t="s">
        <v>141</v>
      </c>
      <c r="L2288" t="s">
        <v>6649</v>
      </c>
      <c r="M2288" t="s">
        <v>6650</v>
      </c>
      <c r="N2288">
        <v>1.6558333329999999</v>
      </c>
      <c r="O2288">
        <v>33</v>
      </c>
      <c r="P2288">
        <v>659</v>
      </c>
      <c r="Q2288">
        <v>0</v>
      </c>
      <c r="R2288">
        <v>0</v>
      </c>
      <c r="S2288">
        <v>0</v>
      </c>
      <c r="T2288">
        <v>0</v>
      </c>
      <c r="U2288">
        <v>54.642499999999998</v>
      </c>
      <c r="V2288">
        <v>1091.194166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2669851</v>
      </c>
      <c r="B2289">
        <v>1</v>
      </c>
      <c r="C2289" t="s">
        <v>76</v>
      </c>
      <c r="D2289" t="s">
        <v>80</v>
      </c>
      <c r="E2289" t="s">
        <v>134</v>
      </c>
      <c r="F2289" t="s">
        <v>6651</v>
      </c>
      <c r="G2289" t="s">
        <v>260</v>
      </c>
      <c r="H2289" t="s">
        <v>46</v>
      </c>
      <c r="I2289" t="s">
        <v>129</v>
      </c>
      <c r="J2289" t="s">
        <v>130</v>
      </c>
      <c r="K2289" t="s">
        <v>141</v>
      </c>
      <c r="L2289" t="s">
        <v>6652</v>
      </c>
      <c r="M2289" t="s">
        <v>6653</v>
      </c>
      <c r="N2289">
        <v>7.2927777770000004</v>
      </c>
      <c r="O2289">
        <v>0</v>
      </c>
      <c r="P2289">
        <v>453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3303.6283330000001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2669852</v>
      </c>
      <c r="B2290">
        <v>1</v>
      </c>
      <c r="C2290" t="s">
        <v>76</v>
      </c>
      <c r="D2290" t="s">
        <v>106</v>
      </c>
      <c r="E2290" t="s">
        <v>126</v>
      </c>
      <c r="F2290" t="s">
        <v>6654</v>
      </c>
      <c r="G2290" t="s">
        <v>260</v>
      </c>
      <c r="H2290" t="s">
        <v>47</v>
      </c>
      <c r="I2290" t="s">
        <v>129</v>
      </c>
      <c r="J2290" t="s">
        <v>130</v>
      </c>
      <c r="K2290" t="s">
        <v>141</v>
      </c>
      <c r="L2290" t="s">
        <v>6655</v>
      </c>
      <c r="M2290" t="s">
        <v>6656</v>
      </c>
      <c r="N2290">
        <v>2.2836111109999999</v>
      </c>
      <c r="O2290">
        <v>0</v>
      </c>
      <c r="P2290">
        <v>21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47.955832999999998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2669853</v>
      </c>
      <c r="B2291">
        <v>1</v>
      </c>
      <c r="C2291" t="s">
        <v>76</v>
      </c>
      <c r="D2291" t="s">
        <v>86</v>
      </c>
      <c r="E2291" t="s">
        <v>134</v>
      </c>
      <c r="F2291" t="s">
        <v>6657</v>
      </c>
      <c r="G2291" t="s">
        <v>140</v>
      </c>
      <c r="H2291" t="s">
        <v>46</v>
      </c>
      <c r="I2291" t="s">
        <v>129</v>
      </c>
      <c r="J2291" t="s">
        <v>130</v>
      </c>
      <c r="K2291" t="s">
        <v>141</v>
      </c>
      <c r="L2291" t="s">
        <v>6658</v>
      </c>
      <c r="M2291" t="s">
        <v>6659</v>
      </c>
      <c r="N2291">
        <v>4.2572222220000002</v>
      </c>
      <c r="O2291">
        <v>0</v>
      </c>
      <c r="P2291">
        <v>771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3282.3183330000002</v>
      </c>
      <c r="W2291">
        <v>0</v>
      </c>
      <c r="X2291">
        <v>0</v>
      </c>
      <c r="Y2291">
        <v>0</v>
      </c>
      <c r="Z2291">
        <v>0</v>
      </c>
    </row>
    <row r="2292" spans="1:26" x14ac:dyDescent="0.3">
      <c r="A2292">
        <v>2669854</v>
      </c>
      <c r="B2292">
        <v>1</v>
      </c>
      <c r="C2292" t="s">
        <v>76</v>
      </c>
      <c r="D2292" t="s">
        <v>100</v>
      </c>
      <c r="E2292" t="s">
        <v>156</v>
      </c>
      <c r="F2292" t="s">
        <v>6660</v>
      </c>
      <c r="G2292" t="s">
        <v>140</v>
      </c>
      <c r="H2292" t="s">
        <v>47</v>
      </c>
      <c r="I2292" t="s">
        <v>129</v>
      </c>
      <c r="J2292" t="s">
        <v>130</v>
      </c>
      <c r="K2292" t="s">
        <v>141</v>
      </c>
      <c r="L2292" t="s">
        <v>6661</v>
      </c>
      <c r="M2292" t="s">
        <v>6662</v>
      </c>
      <c r="N2292">
        <v>4.2263888879999998</v>
      </c>
      <c r="O2292">
        <v>10</v>
      </c>
      <c r="P2292">
        <v>414</v>
      </c>
      <c r="Q2292">
        <v>0</v>
      </c>
      <c r="R2292">
        <v>0</v>
      </c>
      <c r="S2292">
        <v>0</v>
      </c>
      <c r="T2292">
        <v>0</v>
      </c>
      <c r="U2292">
        <v>42.263888999999999</v>
      </c>
      <c r="V2292">
        <v>1749.7249999999999</v>
      </c>
      <c r="W2292">
        <v>0</v>
      </c>
      <c r="X2292">
        <v>0</v>
      </c>
      <c r="Y2292">
        <v>0</v>
      </c>
      <c r="Z2292">
        <v>0</v>
      </c>
    </row>
    <row r="2293" spans="1:26" x14ac:dyDescent="0.3">
      <c r="A2293">
        <v>2669856</v>
      </c>
      <c r="B2293">
        <v>1</v>
      </c>
      <c r="C2293" t="s">
        <v>76</v>
      </c>
      <c r="D2293" t="s">
        <v>79</v>
      </c>
      <c r="E2293" t="s">
        <v>325</v>
      </c>
      <c r="F2293" t="s">
        <v>6663</v>
      </c>
      <c r="G2293" t="s">
        <v>319</v>
      </c>
      <c r="H2293" t="s">
        <v>47</v>
      </c>
      <c r="I2293" t="s">
        <v>129</v>
      </c>
      <c r="J2293" t="s">
        <v>130</v>
      </c>
      <c r="K2293" t="s">
        <v>141</v>
      </c>
      <c r="L2293" t="s">
        <v>6664</v>
      </c>
      <c r="M2293" t="s">
        <v>6665</v>
      </c>
      <c r="N2293">
        <v>1.3016869440000001</v>
      </c>
      <c r="O2293">
        <v>0</v>
      </c>
      <c r="P2293">
        <v>382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497.24441300000001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2669857</v>
      </c>
      <c r="B2294">
        <v>1</v>
      </c>
      <c r="C2294" t="s">
        <v>76</v>
      </c>
      <c r="D2294" t="s">
        <v>91</v>
      </c>
      <c r="E2294" t="s">
        <v>126</v>
      </c>
      <c r="F2294" t="s">
        <v>6666</v>
      </c>
      <c r="G2294" t="s">
        <v>140</v>
      </c>
      <c r="H2294" t="s">
        <v>47</v>
      </c>
      <c r="I2294" t="s">
        <v>129</v>
      </c>
      <c r="J2294" t="s">
        <v>130</v>
      </c>
      <c r="K2294" t="s">
        <v>141</v>
      </c>
      <c r="L2294" t="s">
        <v>6667</v>
      </c>
      <c r="M2294" t="s">
        <v>6668</v>
      </c>
      <c r="N2294">
        <v>1.8919444439999999</v>
      </c>
      <c r="O2294">
        <v>0</v>
      </c>
      <c r="P2294">
        <v>302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571.36722199999997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2669858</v>
      </c>
      <c r="B2295">
        <v>1</v>
      </c>
      <c r="C2295" t="s">
        <v>76</v>
      </c>
      <c r="D2295" t="s">
        <v>90</v>
      </c>
      <c r="E2295" t="s">
        <v>126</v>
      </c>
      <c r="F2295" t="s">
        <v>6669</v>
      </c>
      <c r="G2295" t="s">
        <v>140</v>
      </c>
      <c r="H2295" t="s">
        <v>47</v>
      </c>
      <c r="I2295" t="s">
        <v>129</v>
      </c>
      <c r="J2295" t="s">
        <v>130</v>
      </c>
      <c r="K2295" t="s">
        <v>141</v>
      </c>
      <c r="L2295" t="s">
        <v>6670</v>
      </c>
      <c r="M2295" t="s">
        <v>6671</v>
      </c>
      <c r="N2295">
        <v>1.8883333330000001</v>
      </c>
      <c r="O2295">
        <v>0</v>
      </c>
      <c r="P2295">
        <v>140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264.36666700000001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2669859</v>
      </c>
      <c r="B2296">
        <v>1</v>
      </c>
      <c r="C2296" t="s">
        <v>77</v>
      </c>
      <c r="D2296" t="s">
        <v>123</v>
      </c>
      <c r="E2296" t="s">
        <v>156</v>
      </c>
      <c r="F2296" t="s">
        <v>539</v>
      </c>
      <c r="G2296" t="s">
        <v>140</v>
      </c>
      <c r="H2296" t="s">
        <v>47</v>
      </c>
      <c r="I2296" t="s">
        <v>129</v>
      </c>
      <c r="J2296" t="s">
        <v>130</v>
      </c>
      <c r="K2296" t="s">
        <v>141</v>
      </c>
      <c r="L2296" t="s">
        <v>6672</v>
      </c>
      <c r="M2296" t="s">
        <v>6673</v>
      </c>
      <c r="N2296">
        <v>3.6563888879999999</v>
      </c>
      <c r="O2296">
        <v>45</v>
      </c>
      <c r="P2296">
        <v>63</v>
      </c>
      <c r="Q2296">
        <v>0</v>
      </c>
      <c r="R2296">
        <v>0</v>
      </c>
      <c r="S2296">
        <v>0</v>
      </c>
      <c r="T2296">
        <v>0</v>
      </c>
      <c r="U2296">
        <v>164.53749999999999</v>
      </c>
      <c r="V2296">
        <v>230.35249999999999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2669863</v>
      </c>
      <c r="B2297">
        <v>1</v>
      </c>
      <c r="C2297" t="s">
        <v>76</v>
      </c>
      <c r="D2297" t="s">
        <v>94</v>
      </c>
      <c r="E2297" t="s">
        <v>144</v>
      </c>
      <c r="F2297" t="s">
        <v>6674</v>
      </c>
      <c r="G2297" t="s">
        <v>5757</v>
      </c>
      <c r="H2297" t="s">
        <v>46</v>
      </c>
      <c r="I2297" t="s">
        <v>129</v>
      </c>
      <c r="J2297" t="s">
        <v>130</v>
      </c>
      <c r="K2297" t="s">
        <v>131</v>
      </c>
      <c r="L2297" t="s">
        <v>6675</v>
      </c>
      <c r="M2297" t="s">
        <v>6676</v>
      </c>
      <c r="N2297">
        <v>5.31</v>
      </c>
      <c r="O2297">
        <v>0</v>
      </c>
      <c r="P2297">
        <v>21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111.51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2669862</v>
      </c>
      <c r="B2298">
        <v>1</v>
      </c>
      <c r="C2298" t="s">
        <v>76</v>
      </c>
      <c r="D2298" t="s">
        <v>99</v>
      </c>
      <c r="E2298" t="s">
        <v>172</v>
      </c>
      <c r="F2298" t="s">
        <v>6677</v>
      </c>
      <c r="G2298" t="s">
        <v>2655</v>
      </c>
      <c r="H2298" t="s">
        <v>46</v>
      </c>
      <c r="I2298" t="s">
        <v>129</v>
      </c>
      <c r="J2298" t="s">
        <v>130</v>
      </c>
      <c r="K2298" t="s">
        <v>131</v>
      </c>
      <c r="L2298" t="s">
        <v>6678</v>
      </c>
      <c r="M2298" t="s">
        <v>6679</v>
      </c>
      <c r="N2298">
        <v>0.79388888800000001</v>
      </c>
      <c r="O2298">
        <v>0</v>
      </c>
      <c r="P2298">
        <v>11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8.7327779999999997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2669871</v>
      </c>
      <c r="B2299">
        <v>1</v>
      </c>
      <c r="C2299" t="s">
        <v>76</v>
      </c>
      <c r="D2299" t="s">
        <v>100</v>
      </c>
      <c r="E2299" t="s">
        <v>144</v>
      </c>
      <c r="F2299" t="s">
        <v>6680</v>
      </c>
      <c r="G2299" t="s">
        <v>136</v>
      </c>
      <c r="H2299" t="s">
        <v>46</v>
      </c>
      <c r="I2299" t="s">
        <v>129</v>
      </c>
      <c r="J2299" t="s">
        <v>130</v>
      </c>
      <c r="K2299" t="s">
        <v>131</v>
      </c>
      <c r="L2299" t="s">
        <v>6681</v>
      </c>
      <c r="M2299" t="s">
        <v>6682</v>
      </c>
      <c r="N2299">
        <v>1.2833333330000001</v>
      </c>
      <c r="O2299">
        <v>0</v>
      </c>
      <c r="P2299">
        <v>6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7.7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2669865</v>
      </c>
      <c r="B2300">
        <v>1</v>
      </c>
      <c r="C2300" t="s">
        <v>76</v>
      </c>
      <c r="D2300" t="s">
        <v>99</v>
      </c>
      <c r="E2300" t="s">
        <v>152</v>
      </c>
      <c r="F2300" t="s">
        <v>6683</v>
      </c>
      <c r="G2300" t="s">
        <v>140</v>
      </c>
      <c r="H2300" t="s">
        <v>47</v>
      </c>
      <c r="I2300" t="s">
        <v>129</v>
      </c>
      <c r="J2300" t="s">
        <v>130</v>
      </c>
      <c r="K2300" t="s">
        <v>141</v>
      </c>
      <c r="L2300" t="s">
        <v>6684</v>
      </c>
      <c r="M2300" t="s">
        <v>6685</v>
      </c>
      <c r="N2300">
        <v>5.7041666659999999</v>
      </c>
      <c r="O2300">
        <v>1</v>
      </c>
      <c r="P2300">
        <v>4438</v>
      </c>
      <c r="Q2300">
        <v>0</v>
      </c>
      <c r="R2300">
        <v>0</v>
      </c>
      <c r="S2300">
        <v>0</v>
      </c>
      <c r="T2300">
        <v>0</v>
      </c>
      <c r="U2300">
        <v>5.704167</v>
      </c>
      <c r="V2300">
        <v>25315.091664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2669877</v>
      </c>
      <c r="B2301">
        <v>1</v>
      </c>
      <c r="C2301" t="s">
        <v>76</v>
      </c>
      <c r="D2301" t="s">
        <v>81</v>
      </c>
      <c r="E2301" t="s">
        <v>172</v>
      </c>
      <c r="F2301" t="s">
        <v>5833</v>
      </c>
      <c r="G2301" t="s">
        <v>455</v>
      </c>
      <c r="H2301" t="s">
        <v>46</v>
      </c>
      <c r="I2301" t="s">
        <v>129</v>
      </c>
      <c r="J2301" t="s">
        <v>130</v>
      </c>
      <c r="K2301" t="s">
        <v>131</v>
      </c>
      <c r="L2301" t="s">
        <v>6686</v>
      </c>
      <c r="M2301" t="s">
        <v>6687</v>
      </c>
      <c r="N2301">
        <v>4.3711111110000003</v>
      </c>
      <c r="O2301">
        <v>0</v>
      </c>
      <c r="P2301">
        <v>9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39.340000000000003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2669868</v>
      </c>
      <c r="B2302">
        <v>1</v>
      </c>
      <c r="C2302" t="s">
        <v>77</v>
      </c>
      <c r="D2302" t="s">
        <v>113</v>
      </c>
      <c r="E2302" t="s">
        <v>126</v>
      </c>
      <c r="F2302" t="s">
        <v>6688</v>
      </c>
      <c r="G2302" t="s">
        <v>140</v>
      </c>
      <c r="H2302" t="s">
        <v>47</v>
      </c>
      <c r="I2302" t="s">
        <v>129</v>
      </c>
      <c r="J2302" t="s">
        <v>130</v>
      </c>
      <c r="K2302" t="s">
        <v>141</v>
      </c>
      <c r="L2302" t="s">
        <v>6689</v>
      </c>
      <c r="M2302" t="s">
        <v>6690</v>
      </c>
      <c r="N2302">
        <v>5.4761111109999998</v>
      </c>
      <c r="O2302">
        <v>0</v>
      </c>
      <c r="P2302">
        <v>0</v>
      </c>
      <c r="Q2302">
        <v>0</v>
      </c>
      <c r="R2302">
        <v>522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2858.53</v>
      </c>
      <c r="Y2302">
        <v>0</v>
      </c>
      <c r="Z2302">
        <v>0</v>
      </c>
    </row>
    <row r="2303" spans="1:26" x14ac:dyDescent="0.3">
      <c r="A2303">
        <v>2669870</v>
      </c>
      <c r="B2303">
        <v>1</v>
      </c>
      <c r="C2303" t="s">
        <v>76</v>
      </c>
      <c r="D2303" t="s">
        <v>100</v>
      </c>
      <c r="E2303" t="s">
        <v>156</v>
      </c>
      <c r="F2303" t="s">
        <v>1256</v>
      </c>
      <c r="G2303" t="s">
        <v>146</v>
      </c>
      <c r="H2303" t="s">
        <v>47</v>
      </c>
      <c r="I2303" t="s">
        <v>129</v>
      </c>
      <c r="J2303" t="s">
        <v>130</v>
      </c>
      <c r="K2303" t="s">
        <v>131</v>
      </c>
      <c r="L2303" t="s">
        <v>6691</v>
      </c>
      <c r="M2303" t="s">
        <v>6692</v>
      </c>
      <c r="N2303">
        <v>2.8875000000000002</v>
      </c>
      <c r="O2303">
        <v>52</v>
      </c>
      <c r="P2303">
        <v>334</v>
      </c>
      <c r="Q2303">
        <v>0</v>
      </c>
      <c r="R2303">
        <v>0</v>
      </c>
      <c r="S2303">
        <v>0</v>
      </c>
      <c r="T2303">
        <v>0</v>
      </c>
      <c r="U2303">
        <v>150.15</v>
      </c>
      <c r="V2303">
        <v>964.42499999999995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2669873</v>
      </c>
      <c r="B2304">
        <v>1</v>
      </c>
      <c r="C2304" t="s">
        <v>76</v>
      </c>
      <c r="D2304" t="s">
        <v>95</v>
      </c>
      <c r="E2304" t="s">
        <v>134</v>
      </c>
      <c r="F2304" t="s">
        <v>2604</v>
      </c>
      <c r="G2304" t="s">
        <v>260</v>
      </c>
      <c r="H2304" t="s">
        <v>46</v>
      </c>
      <c r="I2304" t="s">
        <v>129</v>
      </c>
      <c r="J2304" t="s">
        <v>130</v>
      </c>
      <c r="K2304" t="s">
        <v>141</v>
      </c>
      <c r="L2304" t="s">
        <v>6693</v>
      </c>
      <c r="M2304" t="s">
        <v>6694</v>
      </c>
      <c r="N2304">
        <v>7.5049999999999999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183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1373.415</v>
      </c>
    </row>
    <row r="2305" spans="1:26" x14ac:dyDescent="0.3">
      <c r="A2305">
        <v>2669874</v>
      </c>
      <c r="B2305">
        <v>1</v>
      </c>
      <c r="C2305" t="s">
        <v>76</v>
      </c>
      <c r="D2305" t="s">
        <v>89</v>
      </c>
      <c r="E2305" t="s">
        <v>126</v>
      </c>
      <c r="F2305" t="s">
        <v>6695</v>
      </c>
      <c r="G2305" t="s">
        <v>260</v>
      </c>
      <c r="H2305" t="s">
        <v>47</v>
      </c>
      <c r="I2305" t="s">
        <v>129</v>
      </c>
      <c r="J2305" t="s">
        <v>130</v>
      </c>
      <c r="K2305" t="s">
        <v>141</v>
      </c>
      <c r="L2305" t="s">
        <v>6696</v>
      </c>
      <c r="M2305" t="s">
        <v>6697</v>
      </c>
      <c r="N2305">
        <v>5.8027777770000002</v>
      </c>
      <c r="O2305">
        <v>0</v>
      </c>
      <c r="P2305">
        <v>859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4984.5861100000002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2669876</v>
      </c>
      <c r="B2306">
        <v>1</v>
      </c>
      <c r="C2306" t="s">
        <v>76</v>
      </c>
      <c r="D2306" t="s">
        <v>101</v>
      </c>
      <c r="E2306" t="s">
        <v>152</v>
      </c>
      <c r="F2306" t="s">
        <v>2670</v>
      </c>
      <c r="G2306" t="s">
        <v>128</v>
      </c>
      <c r="H2306" t="s">
        <v>47</v>
      </c>
      <c r="I2306" t="s">
        <v>129</v>
      </c>
      <c r="J2306" t="s">
        <v>130</v>
      </c>
      <c r="K2306" t="s">
        <v>131</v>
      </c>
      <c r="L2306" t="s">
        <v>6698</v>
      </c>
      <c r="M2306" t="s">
        <v>6699</v>
      </c>
      <c r="N2306">
        <v>1.388055555</v>
      </c>
      <c r="O2306">
        <v>8</v>
      </c>
      <c r="P2306">
        <v>453</v>
      </c>
      <c r="Q2306">
        <v>0</v>
      </c>
      <c r="R2306">
        <v>0</v>
      </c>
      <c r="S2306">
        <v>0</v>
      </c>
      <c r="T2306">
        <v>0</v>
      </c>
      <c r="U2306">
        <v>11.104444000000001</v>
      </c>
      <c r="V2306">
        <v>628.78916600000002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2669875</v>
      </c>
      <c r="B2307">
        <v>1</v>
      </c>
      <c r="C2307" t="s">
        <v>76</v>
      </c>
      <c r="D2307" t="s">
        <v>80</v>
      </c>
      <c r="E2307" t="s">
        <v>134</v>
      </c>
      <c r="F2307" t="s">
        <v>6700</v>
      </c>
      <c r="G2307" t="s">
        <v>140</v>
      </c>
      <c r="H2307" t="s">
        <v>46</v>
      </c>
      <c r="I2307" t="s">
        <v>129</v>
      </c>
      <c r="J2307" t="s">
        <v>130</v>
      </c>
      <c r="K2307" t="s">
        <v>141</v>
      </c>
      <c r="L2307" t="s">
        <v>6701</v>
      </c>
      <c r="M2307" t="s">
        <v>6702</v>
      </c>
      <c r="N2307">
        <v>2.5805555550000001</v>
      </c>
      <c r="O2307">
        <v>0</v>
      </c>
      <c r="P2307">
        <v>322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830.93888900000002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2669878</v>
      </c>
      <c r="B2308">
        <v>1</v>
      </c>
      <c r="C2308" t="s">
        <v>76</v>
      </c>
      <c r="D2308" t="s">
        <v>104</v>
      </c>
      <c r="E2308" t="s">
        <v>156</v>
      </c>
      <c r="F2308" t="s">
        <v>6703</v>
      </c>
      <c r="G2308" t="s">
        <v>260</v>
      </c>
      <c r="H2308" t="s">
        <v>47</v>
      </c>
      <c r="I2308" t="s">
        <v>129</v>
      </c>
      <c r="J2308" t="s">
        <v>130</v>
      </c>
      <c r="K2308" t="s">
        <v>141</v>
      </c>
      <c r="L2308" t="s">
        <v>6704</v>
      </c>
      <c r="M2308" t="s">
        <v>6705</v>
      </c>
      <c r="N2308">
        <v>5.3472222220000001</v>
      </c>
      <c r="O2308">
        <v>0</v>
      </c>
      <c r="P2308">
        <v>0</v>
      </c>
      <c r="Q2308">
        <v>1</v>
      </c>
      <c r="R2308">
        <v>549</v>
      </c>
      <c r="S2308">
        <v>0</v>
      </c>
      <c r="T2308">
        <v>214</v>
      </c>
      <c r="U2308">
        <v>0</v>
      </c>
      <c r="V2308">
        <v>0</v>
      </c>
      <c r="W2308">
        <v>5.3472220000000004</v>
      </c>
      <c r="X2308">
        <v>2935.625</v>
      </c>
      <c r="Y2308">
        <v>0</v>
      </c>
      <c r="Z2308">
        <v>1144.305556</v>
      </c>
    </row>
    <row r="2309" spans="1:26" x14ac:dyDescent="0.3">
      <c r="A2309">
        <v>2669879</v>
      </c>
      <c r="B2309">
        <v>1</v>
      </c>
      <c r="C2309" t="s">
        <v>76</v>
      </c>
      <c r="D2309" t="s">
        <v>100</v>
      </c>
      <c r="E2309" t="s">
        <v>152</v>
      </c>
      <c r="F2309" t="s">
        <v>712</v>
      </c>
      <c r="G2309" t="s">
        <v>140</v>
      </c>
      <c r="H2309" t="s">
        <v>47</v>
      </c>
      <c r="I2309" t="s">
        <v>129</v>
      </c>
      <c r="J2309" t="s">
        <v>130</v>
      </c>
      <c r="K2309" t="s">
        <v>141</v>
      </c>
      <c r="L2309" t="s">
        <v>6706</v>
      </c>
      <c r="M2309" t="s">
        <v>6707</v>
      </c>
      <c r="N2309">
        <v>4.7302777770000004</v>
      </c>
      <c r="O2309">
        <v>28</v>
      </c>
      <c r="P2309">
        <v>54</v>
      </c>
      <c r="Q2309">
        <v>0</v>
      </c>
      <c r="R2309">
        <v>0</v>
      </c>
      <c r="S2309">
        <v>0</v>
      </c>
      <c r="T2309">
        <v>0</v>
      </c>
      <c r="U2309">
        <v>132.447778</v>
      </c>
      <c r="V2309">
        <v>255.435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2669881</v>
      </c>
      <c r="B2310">
        <v>1</v>
      </c>
      <c r="C2310" t="s">
        <v>77</v>
      </c>
      <c r="D2310" t="s">
        <v>122</v>
      </c>
      <c r="E2310" t="s">
        <v>134</v>
      </c>
      <c r="F2310" t="s">
        <v>6708</v>
      </c>
      <c r="G2310" t="s">
        <v>140</v>
      </c>
      <c r="H2310" t="s">
        <v>46</v>
      </c>
      <c r="I2310" t="s">
        <v>129</v>
      </c>
      <c r="J2310" t="s">
        <v>130</v>
      </c>
      <c r="K2310" t="s">
        <v>141</v>
      </c>
      <c r="L2310" t="s">
        <v>6709</v>
      </c>
      <c r="M2310" t="s">
        <v>6710</v>
      </c>
      <c r="N2310">
        <v>3.9533333329999998</v>
      </c>
      <c r="O2310">
        <v>0</v>
      </c>
      <c r="P2310">
        <v>0</v>
      </c>
      <c r="Q2310">
        <v>0</v>
      </c>
      <c r="R2310">
        <v>173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683.92666699999995</v>
      </c>
      <c r="Y2310">
        <v>0</v>
      </c>
      <c r="Z2310">
        <v>0</v>
      </c>
    </row>
    <row r="2311" spans="1:26" x14ac:dyDescent="0.3">
      <c r="A2311">
        <v>2669883</v>
      </c>
      <c r="B2311">
        <v>1</v>
      </c>
      <c r="C2311" t="s">
        <v>76</v>
      </c>
      <c r="D2311" t="s">
        <v>101</v>
      </c>
      <c r="E2311" t="s">
        <v>172</v>
      </c>
      <c r="F2311" t="s">
        <v>6711</v>
      </c>
      <c r="G2311" t="s">
        <v>136</v>
      </c>
      <c r="H2311" t="s">
        <v>46</v>
      </c>
      <c r="I2311" t="s">
        <v>129</v>
      </c>
      <c r="J2311" t="s">
        <v>130</v>
      </c>
      <c r="K2311" t="s">
        <v>131</v>
      </c>
      <c r="L2311" t="s">
        <v>6712</v>
      </c>
      <c r="M2311" t="s">
        <v>6713</v>
      </c>
      <c r="N2311">
        <v>2.4083333329999999</v>
      </c>
      <c r="O2311">
        <v>0</v>
      </c>
      <c r="P2311">
        <v>76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183.033333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2669880</v>
      </c>
      <c r="B2312">
        <v>1</v>
      </c>
      <c r="C2312" t="s">
        <v>76</v>
      </c>
      <c r="D2312" t="s">
        <v>79</v>
      </c>
      <c r="E2312" t="s">
        <v>144</v>
      </c>
      <c r="F2312" t="s">
        <v>6714</v>
      </c>
      <c r="G2312" t="s">
        <v>260</v>
      </c>
      <c r="H2312" t="s">
        <v>46</v>
      </c>
      <c r="I2312" t="s">
        <v>129</v>
      </c>
      <c r="J2312" t="s">
        <v>130</v>
      </c>
      <c r="K2312" t="s">
        <v>141</v>
      </c>
      <c r="L2312" t="s">
        <v>6715</v>
      </c>
      <c r="M2312" t="s">
        <v>6716</v>
      </c>
      <c r="N2312">
        <v>1.3166666659999999</v>
      </c>
      <c r="O2312">
        <v>0</v>
      </c>
      <c r="P2312">
        <v>22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28.966667000000001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2669886</v>
      </c>
      <c r="B2313">
        <v>1</v>
      </c>
      <c r="C2313" t="s">
        <v>76</v>
      </c>
      <c r="D2313" t="s">
        <v>80</v>
      </c>
      <c r="E2313" t="s">
        <v>134</v>
      </c>
      <c r="F2313" t="s">
        <v>6717</v>
      </c>
      <c r="G2313" t="s">
        <v>260</v>
      </c>
      <c r="H2313" t="s">
        <v>46</v>
      </c>
      <c r="I2313" t="s">
        <v>129</v>
      </c>
      <c r="J2313" t="s">
        <v>130</v>
      </c>
      <c r="K2313" t="s">
        <v>141</v>
      </c>
      <c r="L2313" t="s">
        <v>6718</v>
      </c>
      <c r="M2313" t="s">
        <v>6719</v>
      </c>
      <c r="N2313">
        <v>6.7827777769999997</v>
      </c>
      <c r="O2313">
        <v>0</v>
      </c>
      <c r="P2313">
        <v>14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94.958888999999999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2669887</v>
      </c>
      <c r="B2314">
        <v>1</v>
      </c>
      <c r="C2314" t="s">
        <v>76</v>
      </c>
      <c r="D2314" t="s">
        <v>86</v>
      </c>
      <c r="E2314" t="s">
        <v>126</v>
      </c>
      <c r="F2314" t="s">
        <v>6720</v>
      </c>
      <c r="G2314" t="s">
        <v>140</v>
      </c>
      <c r="H2314" t="s">
        <v>47</v>
      </c>
      <c r="I2314" t="s">
        <v>129</v>
      </c>
      <c r="J2314" t="s">
        <v>130</v>
      </c>
      <c r="K2314" t="s">
        <v>141</v>
      </c>
      <c r="L2314" t="s">
        <v>6721</v>
      </c>
      <c r="M2314" t="s">
        <v>6722</v>
      </c>
      <c r="N2314">
        <v>6.1577777769999997</v>
      </c>
      <c r="O2314">
        <v>0</v>
      </c>
      <c r="P2314">
        <v>1871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11521.202221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2669861</v>
      </c>
      <c r="B2315">
        <v>1</v>
      </c>
      <c r="C2315" t="s">
        <v>76</v>
      </c>
      <c r="D2315" t="s">
        <v>79</v>
      </c>
      <c r="E2315" t="s">
        <v>144</v>
      </c>
      <c r="F2315" t="s">
        <v>6723</v>
      </c>
      <c r="G2315" t="s">
        <v>260</v>
      </c>
      <c r="H2315" t="s">
        <v>46</v>
      </c>
      <c r="I2315" t="s">
        <v>129</v>
      </c>
      <c r="J2315" t="s">
        <v>130</v>
      </c>
      <c r="K2315" t="s">
        <v>141</v>
      </c>
      <c r="L2315" t="s">
        <v>6724</v>
      </c>
      <c r="M2315" t="s">
        <v>6725</v>
      </c>
      <c r="N2315">
        <v>1.260555555</v>
      </c>
      <c r="O2315">
        <v>0</v>
      </c>
      <c r="P2315">
        <v>108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136.13999999999999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2669889</v>
      </c>
      <c r="B2316">
        <v>1</v>
      </c>
      <c r="C2316" t="s">
        <v>76</v>
      </c>
      <c r="D2316" t="s">
        <v>78</v>
      </c>
      <c r="E2316" t="s">
        <v>134</v>
      </c>
      <c r="F2316" t="s">
        <v>5065</v>
      </c>
      <c r="G2316" t="s">
        <v>146</v>
      </c>
      <c r="H2316" t="s">
        <v>46</v>
      </c>
      <c r="I2316" t="s">
        <v>129</v>
      </c>
      <c r="J2316" t="s">
        <v>130</v>
      </c>
      <c r="K2316" t="s">
        <v>131</v>
      </c>
      <c r="L2316" t="s">
        <v>6726</v>
      </c>
      <c r="M2316" t="s">
        <v>6727</v>
      </c>
      <c r="N2316">
        <v>0.83888888800000005</v>
      </c>
      <c r="O2316">
        <v>0</v>
      </c>
      <c r="P2316">
        <v>97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81.372221999999994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2669890</v>
      </c>
      <c r="B2317">
        <v>1</v>
      </c>
      <c r="C2317" t="s">
        <v>76</v>
      </c>
      <c r="D2317" t="s">
        <v>104</v>
      </c>
      <c r="E2317" t="s">
        <v>156</v>
      </c>
      <c r="F2317" t="s">
        <v>6728</v>
      </c>
      <c r="G2317" t="s">
        <v>169</v>
      </c>
      <c r="H2317" t="s">
        <v>47</v>
      </c>
      <c r="I2317" t="s">
        <v>129</v>
      </c>
      <c r="J2317" t="s">
        <v>130</v>
      </c>
      <c r="K2317" t="s">
        <v>131</v>
      </c>
      <c r="L2317" t="s">
        <v>6729</v>
      </c>
      <c r="M2317" t="s">
        <v>6730</v>
      </c>
      <c r="N2317">
        <v>0.41944444400000003</v>
      </c>
      <c r="O2317">
        <v>0</v>
      </c>
      <c r="P2317">
        <v>0</v>
      </c>
      <c r="Q2317">
        <v>2</v>
      </c>
      <c r="R2317">
        <v>407</v>
      </c>
      <c r="S2317">
        <v>0</v>
      </c>
      <c r="T2317">
        <v>0</v>
      </c>
      <c r="U2317">
        <v>0</v>
      </c>
      <c r="V2317">
        <v>0</v>
      </c>
      <c r="W2317">
        <v>0.838889</v>
      </c>
      <c r="X2317">
        <v>170.71388899999999</v>
      </c>
      <c r="Y2317">
        <v>0</v>
      </c>
      <c r="Z2317">
        <v>0</v>
      </c>
    </row>
    <row r="2318" spans="1:26" x14ac:dyDescent="0.3">
      <c r="A2318">
        <v>2669911</v>
      </c>
      <c r="B2318">
        <v>1</v>
      </c>
      <c r="C2318" t="s">
        <v>77</v>
      </c>
      <c r="D2318" t="s">
        <v>119</v>
      </c>
      <c r="E2318" t="s">
        <v>126</v>
      </c>
      <c r="F2318" t="s">
        <v>6731</v>
      </c>
      <c r="G2318" t="s">
        <v>260</v>
      </c>
      <c r="H2318" t="s">
        <v>47</v>
      </c>
      <c r="I2318" t="s">
        <v>129</v>
      </c>
      <c r="J2318" t="s">
        <v>130</v>
      </c>
      <c r="K2318" t="s">
        <v>141</v>
      </c>
      <c r="L2318" t="s">
        <v>6732</v>
      </c>
      <c r="M2318" t="s">
        <v>6733</v>
      </c>
      <c r="N2318">
        <v>2.2308333330000001</v>
      </c>
      <c r="O2318">
        <v>11</v>
      </c>
      <c r="P2318">
        <v>469</v>
      </c>
      <c r="Q2318">
        <v>0</v>
      </c>
      <c r="R2318">
        <v>0</v>
      </c>
      <c r="S2318">
        <v>0</v>
      </c>
      <c r="T2318">
        <v>0</v>
      </c>
      <c r="U2318">
        <v>24.539166999999999</v>
      </c>
      <c r="V2318">
        <v>1046.260833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2669897</v>
      </c>
      <c r="B2319">
        <v>1</v>
      </c>
      <c r="C2319" t="s">
        <v>76</v>
      </c>
      <c r="D2319" t="s">
        <v>95</v>
      </c>
      <c r="E2319" t="s">
        <v>134</v>
      </c>
      <c r="F2319" t="s">
        <v>2084</v>
      </c>
      <c r="G2319" t="s">
        <v>260</v>
      </c>
      <c r="H2319" t="s">
        <v>46</v>
      </c>
      <c r="I2319" t="s">
        <v>129</v>
      </c>
      <c r="J2319" t="s">
        <v>130</v>
      </c>
      <c r="K2319" t="s">
        <v>141</v>
      </c>
      <c r="L2319" t="s">
        <v>6734</v>
      </c>
      <c r="M2319" t="s">
        <v>6735</v>
      </c>
      <c r="N2319">
        <v>7.9847222220000003</v>
      </c>
      <c r="O2319">
        <v>0</v>
      </c>
      <c r="P2319">
        <v>0</v>
      </c>
      <c r="Q2319">
        <v>0</v>
      </c>
      <c r="R2319">
        <v>51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407.22083300000003</v>
      </c>
      <c r="Y2319">
        <v>0</v>
      </c>
      <c r="Z2319">
        <v>0</v>
      </c>
    </row>
    <row r="2320" spans="1:26" x14ac:dyDescent="0.3">
      <c r="A2320">
        <v>2669898</v>
      </c>
      <c r="B2320">
        <v>1</v>
      </c>
      <c r="C2320" t="s">
        <v>76</v>
      </c>
      <c r="D2320" t="s">
        <v>91</v>
      </c>
      <c r="E2320" t="s">
        <v>134</v>
      </c>
      <c r="F2320" t="s">
        <v>6736</v>
      </c>
      <c r="G2320" t="s">
        <v>260</v>
      </c>
      <c r="H2320" t="s">
        <v>46</v>
      </c>
      <c r="I2320" t="s">
        <v>129</v>
      </c>
      <c r="J2320" t="s">
        <v>130</v>
      </c>
      <c r="K2320" t="s">
        <v>141</v>
      </c>
      <c r="L2320" t="s">
        <v>6737</v>
      </c>
      <c r="M2320" t="s">
        <v>6738</v>
      </c>
      <c r="N2320">
        <v>1.0763888880000001</v>
      </c>
      <c r="O2320">
        <v>0</v>
      </c>
      <c r="P2320">
        <v>0</v>
      </c>
      <c r="Q2320">
        <v>0</v>
      </c>
      <c r="R2320">
        <v>170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182.98611099999999</v>
      </c>
      <c r="Y2320">
        <v>0</v>
      </c>
      <c r="Z2320">
        <v>0</v>
      </c>
    </row>
    <row r="2321" spans="1:26" x14ac:dyDescent="0.3">
      <c r="A2321">
        <v>2669899</v>
      </c>
      <c r="B2321">
        <v>1</v>
      </c>
      <c r="C2321" t="s">
        <v>76</v>
      </c>
      <c r="D2321" t="s">
        <v>82</v>
      </c>
      <c r="E2321" t="s">
        <v>134</v>
      </c>
      <c r="F2321" t="s">
        <v>2777</v>
      </c>
      <c r="G2321" t="s">
        <v>260</v>
      </c>
      <c r="H2321" t="s">
        <v>46</v>
      </c>
      <c r="I2321" t="s">
        <v>129</v>
      </c>
      <c r="J2321" t="s">
        <v>130</v>
      </c>
      <c r="K2321" t="s">
        <v>141</v>
      </c>
      <c r="L2321" t="s">
        <v>6739</v>
      </c>
      <c r="M2321" t="s">
        <v>6740</v>
      </c>
      <c r="N2321">
        <v>6.1369444440000001</v>
      </c>
      <c r="O2321">
        <v>0</v>
      </c>
      <c r="P2321">
        <v>165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1012.595833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2669900</v>
      </c>
      <c r="B2322">
        <v>1</v>
      </c>
      <c r="C2322" t="s">
        <v>76</v>
      </c>
      <c r="D2322" t="s">
        <v>78</v>
      </c>
      <c r="E2322" t="s">
        <v>134</v>
      </c>
      <c r="F2322" t="s">
        <v>6741</v>
      </c>
      <c r="G2322" t="s">
        <v>146</v>
      </c>
      <c r="H2322" t="s">
        <v>46</v>
      </c>
      <c r="I2322" t="s">
        <v>129</v>
      </c>
      <c r="J2322" t="s">
        <v>130</v>
      </c>
      <c r="K2322" t="s">
        <v>131</v>
      </c>
      <c r="L2322" t="s">
        <v>6742</v>
      </c>
      <c r="M2322" t="s">
        <v>6743</v>
      </c>
      <c r="N2322">
        <v>2.536944444</v>
      </c>
      <c r="O2322">
        <v>0</v>
      </c>
      <c r="P2322">
        <v>754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1912.8561110000001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2669926</v>
      </c>
      <c r="B2323">
        <v>1</v>
      </c>
      <c r="C2323" t="s">
        <v>77</v>
      </c>
      <c r="D2323" t="s">
        <v>119</v>
      </c>
      <c r="E2323" t="s">
        <v>325</v>
      </c>
      <c r="F2323" t="s">
        <v>6744</v>
      </c>
      <c r="G2323" t="s">
        <v>260</v>
      </c>
      <c r="H2323" t="s">
        <v>47</v>
      </c>
      <c r="I2323" t="s">
        <v>129</v>
      </c>
      <c r="J2323" t="s">
        <v>130</v>
      </c>
      <c r="K2323" t="s">
        <v>141</v>
      </c>
      <c r="L2323" t="s">
        <v>6745</v>
      </c>
      <c r="M2323" t="s">
        <v>6746</v>
      </c>
      <c r="N2323">
        <v>1.5191666660000001</v>
      </c>
      <c r="O2323">
        <v>18</v>
      </c>
      <c r="P2323">
        <v>2914</v>
      </c>
      <c r="Q2323">
        <v>0</v>
      </c>
      <c r="R2323">
        <v>0</v>
      </c>
      <c r="S2323">
        <v>0</v>
      </c>
      <c r="T2323">
        <v>0</v>
      </c>
      <c r="U2323">
        <v>27.344999999999999</v>
      </c>
      <c r="V2323">
        <v>4426.8516650000001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2669902</v>
      </c>
      <c r="B2324">
        <v>1</v>
      </c>
      <c r="C2324" t="s">
        <v>76</v>
      </c>
      <c r="D2324" t="s">
        <v>89</v>
      </c>
      <c r="E2324" t="s">
        <v>134</v>
      </c>
      <c r="F2324" t="s">
        <v>3751</v>
      </c>
      <c r="G2324" t="s">
        <v>260</v>
      </c>
      <c r="H2324" t="s">
        <v>46</v>
      </c>
      <c r="I2324" t="s">
        <v>129</v>
      </c>
      <c r="J2324" t="s">
        <v>130</v>
      </c>
      <c r="K2324" t="s">
        <v>141</v>
      </c>
      <c r="L2324" t="s">
        <v>6747</v>
      </c>
      <c r="M2324" t="s">
        <v>6748</v>
      </c>
      <c r="N2324">
        <v>6.8561111109999997</v>
      </c>
      <c r="O2324">
        <v>0</v>
      </c>
      <c r="P2324">
        <v>189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1295.8050000000001</v>
      </c>
      <c r="W2324">
        <v>0</v>
      </c>
      <c r="X2324">
        <v>0</v>
      </c>
      <c r="Y2324">
        <v>0</v>
      </c>
      <c r="Z2324">
        <v>0</v>
      </c>
    </row>
    <row r="2325" spans="1:26" x14ac:dyDescent="0.3">
      <c r="A2325">
        <v>2669903</v>
      </c>
      <c r="B2325">
        <v>1</v>
      </c>
      <c r="C2325" t="s">
        <v>77</v>
      </c>
      <c r="D2325" t="s">
        <v>115</v>
      </c>
      <c r="E2325" t="s">
        <v>152</v>
      </c>
      <c r="F2325" t="s">
        <v>6749</v>
      </c>
      <c r="G2325" t="s">
        <v>260</v>
      </c>
      <c r="H2325" t="s">
        <v>47</v>
      </c>
      <c r="I2325" t="s">
        <v>129</v>
      </c>
      <c r="J2325" t="s">
        <v>130</v>
      </c>
      <c r="K2325" t="s">
        <v>141</v>
      </c>
      <c r="L2325" t="s">
        <v>6750</v>
      </c>
      <c r="M2325" t="s">
        <v>6751</v>
      </c>
      <c r="N2325">
        <v>6.0388888879999998</v>
      </c>
      <c r="O2325">
        <v>0</v>
      </c>
      <c r="P2325">
        <v>0</v>
      </c>
      <c r="Q2325">
        <v>20</v>
      </c>
      <c r="R2325">
        <v>1342</v>
      </c>
      <c r="S2325">
        <v>0</v>
      </c>
      <c r="T2325">
        <v>0</v>
      </c>
      <c r="U2325">
        <v>0</v>
      </c>
      <c r="V2325">
        <v>0</v>
      </c>
      <c r="W2325">
        <v>120.777778</v>
      </c>
      <c r="X2325">
        <v>8104.1888879999997</v>
      </c>
      <c r="Y2325">
        <v>0</v>
      </c>
      <c r="Z2325">
        <v>0</v>
      </c>
    </row>
    <row r="2326" spans="1:26" x14ac:dyDescent="0.3">
      <c r="A2326">
        <v>2669906</v>
      </c>
      <c r="B2326">
        <v>1</v>
      </c>
      <c r="C2326" t="s">
        <v>77</v>
      </c>
      <c r="D2326" t="s">
        <v>123</v>
      </c>
      <c r="E2326" t="s">
        <v>156</v>
      </c>
      <c r="F2326" t="s">
        <v>6752</v>
      </c>
      <c r="G2326" t="s">
        <v>128</v>
      </c>
      <c r="H2326" t="s">
        <v>47</v>
      </c>
      <c r="I2326" t="s">
        <v>129</v>
      </c>
      <c r="J2326" t="s">
        <v>130</v>
      </c>
      <c r="K2326" t="s">
        <v>131</v>
      </c>
      <c r="L2326" t="s">
        <v>6753</v>
      </c>
      <c r="M2326" t="s">
        <v>6754</v>
      </c>
      <c r="N2326">
        <v>1.4852777770000001</v>
      </c>
      <c r="O2326">
        <v>106</v>
      </c>
      <c r="P2326">
        <v>172</v>
      </c>
      <c r="Q2326">
        <v>0</v>
      </c>
      <c r="R2326">
        <v>0</v>
      </c>
      <c r="S2326">
        <v>0</v>
      </c>
      <c r="T2326">
        <v>0</v>
      </c>
      <c r="U2326">
        <v>157.43944400000001</v>
      </c>
      <c r="V2326">
        <v>255.46777800000001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2669910</v>
      </c>
      <c r="B2327">
        <v>1</v>
      </c>
      <c r="C2327" t="s">
        <v>76</v>
      </c>
      <c r="D2327" t="s">
        <v>107</v>
      </c>
      <c r="E2327" t="s">
        <v>144</v>
      </c>
      <c r="F2327" t="s">
        <v>6755</v>
      </c>
      <c r="G2327" t="s">
        <v>162</v>
      </c>
      <c r="H2327" t="s">
        <v>46</v>
      </c>
      <c r="I2327" t="s">
        <v>129</v>
      </c>
      <c r="J2327" t="s">
        <v>130</v>
      </c>
      <c r="K2327" t="s">
        <v>131</v>
      </c>
      <c r="L2327" t="s">
        <v>6756</v>
      </c>
      <c r="M2327" t="s">
        <v>6757</v>
      </c>
      <c r="N2327">
        <v>1.9111111110000001</v>
      </c>
      <c r="O2327">
        <v>0</v>
      </c>
      <c r="P2327">
        <v>11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21.022221999999999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2669914</v>
      </c>
      <c r="B2328">
        <v>1</v>
      </c>
      <c r="C2328" t="s">
        <v>77</v>
      </c>
      <c r="D2328" t="s">
        <v>114</v>
      </c>
      <c r="E2328" t="s">
        <v>126</v>
      </c>
      <c r="F2328" t="s">
        <v>3964</v>
      </c>
      <c r="G2328" t="s">
        <v>128</v>
      </c>
      <c r="H2328" t="s">
        <v>47</v>
      </c>
      <c r="I2328" t="s">
        <v>129</v>
      </c>
      <c r="J2328" t="s">
        <v>130</v>
      </c>
      <c r="K2328" t="s">
        <v>131</v>
      </c>
      <c r="L2328" t="s">
        <v>6758</v>
      </c>
      <c r="M2328" t="s">
        <v>6759</v>
      </c>
      <c r="N2328">
        <v>0.55944444400000004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117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65.454999999999998</v>
      </c>
    </row>
    <row r="2329" spans="1:26" x14ac:dyDescent="0.3">
      <c r="A2329">
        <v>2669915</v>
      </c>
      <c r="B2329">
        <v>1</v>
      </c>
      <c r="C2329" t="s">
        <v>76</v>
      </c>
      <c r="D2329" t="s">
        <v>106</v>
      </c>
      <c r="E2329" t="s">
        <v>172</v>
      </c>
      <c r="F2329" t="s">
        <v>6760</v>
      </c>
      <c r="G2329" t="s">
        <v>2593</v>
      </c>
      <c r="H2329" t="s">
        <v>46</v>
      </c>
      <c r="I2329" t="s">
        <v>129</v>
      </c>
      <c r="J2329" t="s">
        <v>130</v>
      </c>
      <c r="K2329" t="s">
        <v>131</v>
      </c>
      <c r="L2329" t="s">
        <v>6761</v>
      </c>
      <c r="M2329" t="s">
        <v>6762</v>
      </c>
      <c r="N2329">
        <v>2.7716666659999998</v>
      </c>
      <c r="O2329">
        <v>0</v>
      </c>
      <c r="P2329">
        <v>24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66.52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2669918</v>
      </c>
      <c r="B2330">
        <v>1</v>
      </c>
      <c r="C2330" t="s">
        <v>76</v>
      </c>
      <c r="D2330" t="s">
        <v>88</v>
      </c>
      <c r="E2330" t="s">
        <v>134</v>
      </c>
      <c r="F2330" t="s">
        <v>467</v>
      </c>
      <c r="G2330" t="s">
        <v>140</v>
      </c>
      <c r="H2330" t="s">
        <v>46</v>
      </c>
      <c r="I2330" t="s">
        <v>129</v>
      </c>
      <c r="J2330" t="s">
        <v>130</v>
      </c>
      <c r="K2330" t="s">
        <v>141</v>
      </c>
      <c r="L2330" t="s">
        <v>6763</v>
      </c>
      <c r="M2330" t="s">
        <v>6764</v>
      </c>
      <c r="N2330">
        <v>7.506388888</v>
      </c>
      <c r="O2330">
        <v>0</v>
      </c>
      <c r="P2330">
        <v>123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923.28583300000003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2669916</v>
      </c>
      <c r="B2331">
        <v>1</v>
      </c>
      <c r="C2331" t="s">
        <v>76</v>
      </c>
      <c r="D2331" t="s">
        <v>99</v>
      </c>
      <c r="E2331" t="s">
        <v>156</v>
      </c>
      <c r="F2331" t="s">
        <v>6765</v>
      </c>
      <c r="G2331" t="s">
        <v>319</v>
      </c>
      <c r="H2331" t="s">
        <v>47</v>
      </c>
      <c r="I2331" t="s">
        <v>129</v>
      </c>
      <c r="J2331" t="s">
        <v>130</v>
      </c>
      <c r="K2331" t="s">
        <v>141</v>
      </c>
      <c r="L2331" t="s">
        <v>6766</v>
      </c>
      <c r="M2331" t="s">
        <v>6767</v>
      </c>
      <c r="N2331">
        <v>5.426666666</v>
      </c>
      <c r="O2331">
        <v>15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81.400000000000006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2669921</v>
      </c>
      <c r="B2332">
        <v>1</v>
      </c>
      <c r="C2332" t="s">
        <v>76</v>
      </c>
      <c r="D2332" t="s">
        <v>93</v>
      </c>
      <c r="E2332" t="s">
        <v>126</v>
      </c>
      <c r="F2332" t="s">
        <v>6768</v>
      </c>
      <c r="G2332" t="s">
        <v>260</v>
      </c>
      <c r="H2332" t="s">
        <v>47</v>
      </c>
      <c r="I2332" t="s">
        <v>129</v>
      </c>
      <c r="J2332" t="s">
        <v>130</v>
      </c>
      <c r="K2332" t="s">
        <v>141</v>
      </c>
      <c r="L2332" t="s">
        <v>6769</v>
      </c>
      <c r="M2332" t="s">
        <v>6770</v>
      </c>
      <c r="N2332">
        <v>6.8194444440000002</v>
      </c>
      <c r="O2332">
        <v>3</v>
      </c>
      <c r="P2332">
        <v>723</v>
      </c>
      <c r="Q2332">
        <v>0</v>
      </c>
      <c r="R2332">
        <v>0</v>
      </c>
      <c r="S2332">
        <v>0</v>
      </c>
      <c r="T2332">
        <v>0</v>
      </c>
      <c r="U2332">
        <v>20.458333</v>
      </c>
      <c r="V2332">
        <v>4930.4583329999996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2669923</v>
      </c>
      <c r="B2333">
        <v>1</v>
      </c>
      <c r="C2333" t="s">
        <v>76</v>
      </c>
      <c r="D2333" t="s">
        <v>96</v>
      </c>
      <c r="E2333" t="s">
        <v>152</v>
      </c>
      <c r="F2333" t="s">
        <v>6771</v>
      </c>
      <c r="G2333" t="s">
        <v>169</v>
      </c>
      <c r="H2333" t="s">
        <v>47</v>
      </c>
      <c r="I2333" t="s">
        <v>129</v>
      </c>
      <c r="J2333" t="s">
        <v>130</v>
      </c>
      <c r="K2333" t="s">
        <v>131</v>
      </c>
      <c r="L2333" t="s">
        <v>6772</v>
      </c>
      <c r="M2333" t="s">
        <v>6773</v>
      </c>
      <c r="N2333">
        <v>0.26111111100000001</v>
      </c>
      <c r="O2333">
        <v>17</v>
      </c>
      <c r="P2333">
        <v>939</v>
      </c>
      <c r="Q2333">
        <v>0</v>
      </c>
      <c r="R2333">
        <v>0</v>
      </c>
      <c r="S2333">
        <v>0</v>
      </c>
      <c r="T2333">
        <v>0</v>
      </c>
      <c r="U2333">
        <v>4.4388889999999996</v>
      </c>
      <c r="V2333">
        <v>245.183333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2669939</v>
      </c>
      <c r="B2334">
        <v>1</v>
      </c>
      <c r="C2334" t="s">
        <v>76</v>
      </c>
      <c r="D2334" t="s">
        <v>84</v>
      </c>
      <c r="E2334" t="s">
        <v>172</v>
      </c>
      <c r="F2334" t="s">
        <v>6774</v>
      </c>
      <c r="G2334" t="s">
        <v>174</v>
      </c>
      <c r="H2334" t="s">
        <v>46</v>
      </c>
      <c r="I2334" t="s">
        <v>129</v>
      </c>
      <c r="J2334" t="s">
        <v>130</v>
      </c>
      <c r="K2334" t="s">
        <v>131</v>
      </c>
      <c r="L2334" t="s">
        <v>6775</v>
      </c>
      <c r="M2334" t="s">
        <v>6776</v>
      </c>
      <c r="N2334">
        <v>1.069722222</v>
      </c>
      <c r="O2334">
        <v>0</v>
      </c>
      <c r="P2334">
        <v>26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27.812778000000002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2669937</v>
      </c>
      <c r="B2335">
        <v>1</v>
      </c>
      <c r="C2335" t="s">
        <v>76</v>
      </c>
      <c r="D2335" t="s">
        <v>100</v>
      </c>
      <c r="E2335" t="s">
        <v>152</v>
      </c>
      <c r="F2335" t="s">
        <v>6777</v>
      </c>
      <c r="G2335" t="s">
        <v>169</v>
      </c>
      <c r="H2335" t="s">
        <v>47</v>
      </c>
      <c r="I2335" t="s">
        <v>129</v>
      </c>
      <c r="J2335" t="s">
        <v>130</v>
      </c>
      <c r="K2335" t="s">
        <v>131</v>
      </c>
      <c r="L2335" t="s">
        <v>6778</v>
      </c>
      <c r="M2335" t="s">
        <v>6779</v>
      </c>
      <c r="N2335">
        <v>0.625</v>
      </c>
      <c r="O2335">
        <v>682</v>
      </c>
      <c r="P2335">
        <v>18519</v>
      </c>
      <c r="Q2335">
        <v>0</v>
      </c>
      <c r="R2335">
        <v>0</v>
      </c>
      <c r="S2335">
        <v>0</v>
      </c>
      <c r="T2335">
        <v>0</v>
      </c>
      <c r="U2335">
        <v>426.25</v>
      </c>
      <c r="V2335">
        <v>11574.375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2669925</v>
      </c>
      <c r="B2336">
        <v>1</v>
      </c>
      <c r="C2336" t="s">
        <v>76</v>
      </c>
      <c r="D2336" t="s">
        <v>107</v>
      </c>
      <c r="E2336" t="s">
        <v>134</v>
      </c>
      <c r="F2336" t="s">
        <v>6780</v>
      </c>
      <c r="G2336" t="s">
        <v>260</v>
      </c>
      <c r="H2336" t="s">
        <v>46</v>
      </c>
      <c r="I2336" t="s">
        <v>129</v>
      </c>
      <c r="J2336" t="s">
        <v>130</v>
      </c>
      <c r="K2336" t="s">
        <v>141</v>
      </c>
      <c r="L2336" t="s">
        <v>6781</v>
      </c>
      <c r="M2336" t="s">
        <v>6782</v>
      </c>
      <c r="N2336">
        <v>2.4249999999999998</v>
      </c>
      <c r="O2336">
        <v>0</v>
      </c>
      <c r="P2336">
        <v>15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36.375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2669927</v>
      </c>
      <c r="B2337">
        <v>1</v>
      </c>
      <c r="C2337" t="s">
        <v>76</v>
      </c>
      <c r="D2337" t="s">
        <v>100</v>
      </c>
      <c r="E2337" t="s">
        <v>325</v>
      </c>
      <c r="F2337" t="s">
        <v>6783</v>
      </c>
      <c r="G2337" t="s">
        <v>6784</v>
      </c>
      <c r="H2337" t="s">
        <v>47</v>
      </c>
      <c r="I2337" t="s">
        <v>129</v>
      </c>
      <c r="J2337" t="s">
        <v>130</v>
      </c>
      <c r="K2337" t="s">
        <v>131</v>
      </c>
      <c r="L2337" t="s">
        <v>6785</v>
      </c>
      <c r="M2337" t="s">
        <v>6786</v>
      </c>
      <c r="N2337">
        <v>3.9638888880000001</v>
      </c>
      <c r="O2337">
        <v>102</v>
      </c>
      <c r="P2337">
        <v>86</v>
      </c>
      <c r="Q2337">
        <v>0</v>
      </c>
      <c r="R2337">
        <v>0</v>
      </c>
      <c r="S2337">
        <v>0</v>
      </c>
      <c r="T2337">
        <v>0</v>
      </c>
      <c r="U2337">
        <v>404.316667</v>
      </c>
      <c r="V2337">
        <v>340.89444400000002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2669929</v>
      </c>
      <c r="B2338">
        <v>1</v>
      </c>
      <c r="C2338" t="s">
        <v>76</v>
      </c>
      <c r="D2338" t="s">
        <v>96</v>
      </c>
      <c r="E2338" t="s">
        <v>126</v>
      </c>
      <c r="F2338" t="s">
        <v>6787</v>
      </c>
      <c r="G2338" t="s">
        <v>140</v>
      </c>
      <c r="H2338" t="s">
        <v>47</v>
      </c>
      <c r="I2338" t="s">
        <v>129</v>
      </c>
      <c r="J2338" t="s">
        <v>130</v>
      </c>
      <c r="K2338" t="s">
        <v>141</v>
      </c>
      <c r="L2338" t="s">
        <v>6788</v>
      </c>
      <c r="M2338" t="s">
        <v>6789</v>
      </c>
      <c r="N2338">
        <v>0.87972222200000005</v>
      </c>
      <c r="O2338">
        <v>2</v>
      </c>
      <c r="P2338">
        <v>800</v>
      </c>
      <c r="Q2338">
        <v>0</v>
      </c>
      <c r="R2338">
        <v>0</v>
      </c>
      <c r="S2338">
        <v>0</v>
      </c>
      <c r="T2338">
        <v>0</v>
      </c>
      <c r="U2338">
        <v>1.759444</v>
      </c>
      <c r="V2338">
        <v>703.77777800000001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2669930</v>
      </c>
      <c r="B2339">
        <v>1</v>
      </c>
      <c r="C2339" t="s">
        <v>76</v>
      </c>
      <c r="D2339" t="s">
        <v>100</v>
      </c>
      <c r="E2339" t="s">
        <v>152</v>
      </c>
      <c r="F2339" t="s">
        <v>6790</v>
      </c>
      <c r="G2339" t="s">
        <v>169</v>
      </c>
      <c r="H2339" t="s">
        <v>47</v>
      </c>
      <c r="I2339" t="s">
        <v>129</v>
      </c>
      <c r="J2339" t="s">
        <v>130</v>
      </c>
      <c r="K2339" t="s">
        <v>131</v>
      </c>
      <c r="L2339" t="s">
        <v>6791</v>
      </c>
      <c r="M2339" t="s">
        <v>6792</v>
      </c>
      <c r="N2339">
        <v>2.5916666660000001</v>
      </c>
      <c r="O2339">
        <v>44</v>
      </c>
      <c r="P2339">
        <v>68</v>
      </c>
      <c r="Q2339">
        <v>0</v>
      </c>
      <c r="R2339">
        <v>0</v>
      </c>
      <c r="S2339">
        <v>0</v>
      </c>
      <c r="T2339">
        <v>0</v>
      </c>
      <c r="U2339">
        <v>114.033333</v>
      </c>
      <c r="V2339">
        <v>176.23333299999999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2669932</v>
      </c>
      <c r="B2340">
        <v>1</v>
      </c>
      <c r="C2340" t="s">
        <v>76</v>
      </c>
      <c r="D2340" t="s">
        <v>85</v>
      </c>
      <c r="E2340" t="s">
        <v>152</v>
      </c>
      <c r="F2340" t="s">
        <v>6793</v>
      </c>
      <c r="G2340" t="s">
        <v>146</v>
      </c>
      <c r="H2340" t="s">
        <v>47</v>
      </c>
      <c r="I2340" t="s">
        <v>129</v>
      </c>
      <c r="J2340" t="s">
        <v>130</v>
      </c>
      <c r="K2340" t="s">
        <v>131</v>
      </c>
      <c r="L2340" t="s">
        <v>6794</v>
      </c>
      <c r="M2340" t="s">
        <v>6795</v>
      </c>
      <c r="N2340">
        <v>0.87527777699999998</v>
      </c>
      <c r="O2340">
        <v>22</v>
      </c>
      <c r="P2340">
        <v>1432</v>
      </c>
      <c r="Q2340">
        <v>0</v>
      </c>
      <c r="R2340">
        <v>0</v>
      </c>
      <c r="S2340">
        <v>0</v>
      </c>
      <c r="T2340">
        <v>0</v>
      </c>
      <c r="U2340">
        <v>19.256111000000001</v>
      </c>
      <c r="V2340">
        <v>1253.3977769999999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2669938</v>
      </c>
      <c r="B2341">
        <v>1</v>
      </c>
      <c r="C2341" t="s">
        <v>77</v>
      </c>
      <c r="D2341" t="s">
        <v>113</v>
      </c>
      <c r="E2341" t="s">
        <v>152</v>
      </c>
      <c r="F2341" t="s">
        <v>363</v>
      </c>
      <c r="G2341" t="s">
        <v>169</v>
      </c>
      <c r="H2341" t="s">
        <v>47</v>
      </c>
      <c r="I2341" t="s">
        <v>129</v>
      </c>
      <c r="J2341" t="s">
        <v>130</v>
      </c>
      <c r="K2341" t="s">
        <v>131</v>
      </c>
      <c r="L2341" t="s">
        <v>6796</v>
      </c>
      <c r="M2341" t="s">
        <v>6797</v>
      </c>
      <c r="N2341">
        <v>0.70305555500000005</v>
      </c>
      <c r="O2341">
        <v>0</v>
      </c>
      <c r="P2341">
        <v>0</v>
      </c>
      <c r="Q2341">
        <v>21</v>
      </c>
      <c r="R2341">
        <v>96</v>
      </c>
      <c r="S2341">
        <v>12</v>
      </c>
      <c r="T2341">
        <v>213</v>
      </c>
      <c r="U2341">
        <v>0</v>
      </c>
      <c r="V2341">
        <v>0</v>
      </c>
      <c r="W2341">
        <v>14.764167</v>
      </c>
      <c r="X2341">
        <v>67.493333000000007</v>
      </c>
      <c r="Y2341">
        <v>8.4366669999999999</v>
      </c>
      <c r="Z2341">
        <v>149.750833</v>
      </c>
    </row>
    <row r="2342" spans="1:26" x14ac:dyDescent="0.3">
      <c r="A2342">
        <v>2669945</v>
      </c>
      <c r="B2342">
        <v>1</v>
      </c>
      <c r="C2342" t="s">
        <v>76</v>
      </c>
      <c r="D2342" t="s">
        <v>78</v>
      </c>
      <c r="E2342" t="s">
        <v>210</v>
      </c>
      <c r="F2342" t="s">
        <v>6798</v>
      </c>
      <c r="G2342" t="s">
        <v>290</v>
      </c>
      <c r="H2342" t="s">
        <v>46</v>
      </c>
      <c r="I2342" t="s">
        <v>129</v>
      </c>
      <c r="J2342" t="s">
        <v>130</v>
      </c>
      <c r="K2342" t="s">
        <v>131</v>
      </c>
      <c r="L2342" t="s">
        <v>6799</v>
      </c>
      <c r="M2342" t="s">
        <v>6800</v>
      </c>
      <c r="N2342">
        <v>1.1613888880000001</v>
      </c>
      <c r="O2342">
        <v>0</v>
      </c>
      <c r="P2342">
        <v>3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3.4841669999999998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2669940</v>
      </c>
      <c r="B2343">
        <v>1</v>
      </c>
      <c r="C2343" t="s">
        <v>76</v>
      </c>
      <c r="D2343" t="s">
        <v>100</v>
      </c>
      <c r="E2343" t="s">
        <v>152</v>
      </c>
      <c r="F2343" t="s">
        <v>6801</v>
      </c>
      <c r="G2343" t="s">
        <v>169</v>
      </c>
      <c r="H2343" t="s">
        <v>47</v>
      </c>
      <c r="I2343" t="s">
        <v>129</v>
      </c>
      <c r="J2343" t="s">
        <v>130</v>
      </c>
      <c r="K2343" t="s">
        <v>131</v>
      </c>
      <c r="L2343" t="s">
        <v>6802</v>
      </c>
      <c r="M2343" t="s">
        <v>6803</v>
      </c>
      <c r="N2343">
        <v>1.425</v>
      </c>
      <c r="O2343">
        <v>0</v>
      </c>
      <c r="P2343">
        <v>1833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2612.0250000000001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2669943</v>
      </c>
      <c r="B2344">
        <v>1</v>
      </c>
      <c r="C2344" t="s">
        <v>76</v>
      </c>
      <c r="D2344" t="s">
        <v>91</v>
      </c>
      <c r="E2344" t="s">
        <v>325</v>
      </c>
      <c r="F2344" t="s">
        <v>6804</v>
      </c>
      <c r="G2344" t="s">
        <v>169</v>
      </c>
      <c r="H2344" t="s">
        <v>47</v>
      </c>
      <c r="I2344" t="s">
        <v>129</v>
      </c>
      <c r="J2344" t="s">
        <v>130</v>
      </c>
      <c r="K2344" t="s">
        <v>131</v>
      </c>
      <c r="L2344" t="s">
        <v>6805</v>
      </c>
      <c r="M2344" t="s">
        <v>6806</v>
      </c>
      <c r="N2344">
        <v>0.16862305499999999</v>
      </c>
      <c r="O2344">
        <v>62</v>
      </c>
      <c r="P2344">
        <v>4813</v>
      </c>
      <c r="Q2344">
        <v>0</v>
      </c>
      <c r="R2344">
        <v>0</v>
      </c>
      <c r="S2344">
        <v>0</v>
      </c>
      <c r="T2344">
        <v>0</v>
      </c>
      <c r="U2344">
        <v>10.454629000000001</v>
      </c>
      <c r="V2344">
        <v>811.582764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2669944</v>
      </c>
      <c r="B2345">
        <v>1</v>
      </c>
      <c r="C2345" t="s">
        <v>76</v>
      </c>
      <c r="D2345" t="s">
        <v>101</v>
      </c>
      <c r="E2345" t="s">
        <v>152</v>
      </c>
      <c r="F2345" t="s">
        <v>6807</v>
      </c>
      <c r="G2345" t="s">
        <v>169</v>
      </c>
      <c r="H2345" t="s">
        <v>47</v>
      </c>
      <c r="I2345" t="s">
        <v>129</v>
      </c>
      <c r="J2345" t="s">
        <v>130</v>
      </c>
      <c r="K2345" t="s">
        <v>131</v>
      </c>
      <c r="L2345" t="s">
        <v>6808</v>
      </c>
      <c r="M2345" t="s">
        <v>6809</v>
      </c>
      <c r="N2345">
        <v>0.15833333299999999</v>
      </c>
      <c r="O2345">
        <v>57</v>
      </c>
      <c r="P2345">
        <v>7012</v>
      </c>
      <c r="Q2345">
        <v>0</v>
      </c>
      <c r="R2345">
        <v>0</v>
      </c>
      <c r="S2345">
        <v>0</v>
      </c>
      <c r="T2345">
        <v>0</v>
      </c>
      <c r="U2345">
        <v>9.0250000000000004</v>
      </c>
      <c r="V2345">
        <v>1110.2333309999999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2669946</v>
      </c>
      <c r="B2346">
        <v>1</v>
      </c>
      <c r="C2346" t="s">
        <v>76</v>
      </c>
      <c r="D2346" t="s">
        <v>90</v>
      </c>
      <c r="E2346" t="s">
        <v>210</v>
      </c>
      <c r="F2346" t="s">
        <v>6810</v>
      </c>
      <c r="G2346" t="s">
        <v>306</v>
      </c>
      <c r="H2346" t="s">
        <v>46</v>
      </c>
      <c r="I2346" t="s">
        <v>129</v>
      </c>
      <c r="J2346" t="s">
        <v>15</v>
      </c>
      <c r="K2346" t="s">
        <v>131</v>
      </c>
      <c r="L2346" t="s">
        <v>6811</v>
      </c>
      <c r="M2346" t="s">
        <v>6812</v>
      </c>
      <c r="N2346">
        <v>1.8816666660000001</v>
      </c>
      <c r="O2346">
        <v>0</v>
      </c>
      <c r="P2346">
        <v>13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24.461666999999998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2669949</v>
      </c>
      <c r="B2347">
        <v>1</v>
      </c>
      <c r="C2347" t="s">
        <v>76</v>
      </c>
      <c r="D2347" t="s">
        <v>81</v>
      </c>
      <c r="E2347" t="s">
        <v>172</v>
      </c>
      <c r="F2347" t="s">
        <v>6813</v>
      </c>
      <c r="G2347" t="s">
        <v>455</v>
      </c>
      <c r="H2347" t="s">
        <v>46</v>
      </c>
      <c r="I2347" t="s">
        <v>129</v>
      </c>
      <c r="J2347" t="s">
        <v>130</v>
      </c>
      <c r="K2347" t="s">
        <v>131</v>
      </c>
      <c r="L2347" t="s">
        <v>6814</v>
      </c>
      <c r="M2347" t="s">
        <v>6815</v>
      </c>
      <c r="N2347">
        <v>8.94</v>
      </c>
      <c r="O2347">
        <v>0</v>
      </c>
      <c r="P2347">
        <v>45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402.3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2669952</v>
      </c>
      <c r="B2348">
        <v>1</v>
      </c>
      <c r="C2348" t="s">
        <v>76</v>
      </c>
      <c r="D2348" t="s">
        <v>97</v>
      </c>
      <c r="E2348" t="s">
        <v>172</v>
      </c>
      <c r="F2348" t="s">
        <v>6816</v>
      </c>
      <c r="G2348" t="s">
        <v>5471</v>
      </c>
      <c r="H2348" t="s">
        <v>46</v>
      </c>
      <c r="I2348" t="s">
        <v>129</v>
      </c>
      <c r="J2348" t="s">
        <v>130</v>
      </c>
      <c r="K2348" t="s">
        <v>131</v>
      </c>
      <c r="L2348" t="s">
        <v>6817</v>
      </c>
      <c r="M2348" t="s">
        <v>6818</v>
      </c>
      <c r="N2348">
        <v>4.8388888879999996</v>
      </c>
      <c r="O2348">
        <v>0</v>
      </c>
      <c r="P2348">
        <v>31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150.00555600000001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2669955</v>
      </c>
      <c r="B2349">
        <v>1</v>
      </c>
      <c r="C2349" t="s">
        <v>77</v>
      </c>
      <c r="D2349" t="s">
        <v>116</v>
      </c>
      <c r="E2349" t="s">
        <v>325</v>
      </c>
      <c r="F2349" t="s">
        <v>6819</v>
      </c>
      <c r="G2349" t="s">
        <v>169</v>
      </c>
      <c r="H2349" t="s">
        <v>47</v>
      </c>
      <c r="I2349" t="s">
        <v>129</v>
      </c>
      <c r="J2349" t="s">
        <v>130</v>
      </c>
      <c r="K2349" t="s">
        <v>131</v>
      </c>
      <c r="L2349" t="s">
        <v>6820</v>
      </c>
      <c r="M2349" t="s">
        <v>6821</v>
      </c>
      <c r="N2349">
        <v>0.35222222199999997</v>
      </c>
      <c r="O2349">
        <v>39</v>
      </c>
      <c r="P2349">
        <v>3772</v>
      </c>
      <c r="Q2349">
        <v>0</v>
      </c>
      <c r="R2349">
        <v>0</v>
      </c>
      <c r="S2349">
        <v>0</v>
      </c>
      <c r="T2349">
        <v>0</v>
      </c>
      <c r="U2349">
        <v>13.736667000000001</v>
      </c>
      <c r="V2349">
        <v>1328.5822209999999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2669958</v>
      </c>
      <c r="B2350">
        <v>1</v>
      </c>
      <c r="C2350" t="s">
        <v>77</v>
      </c>
      <c r="D2350" t="s">
        <v>116</v>
      </c>
      <c r="E2350" t="s">
        <v>152</v>
      </c>
      <c r="F2350" t="s">
        <v>5422</v>
      </c>
      <c r="G2350" t="s">
        <v>169</v>
      </c>
      <c r="H2350" t="s">
        <v>47</v>
      </c>
      <c r="I2350" t="s">
        <v>247</v>
      </c>
      <c r="J2350" t="s">
        <v>130</v>
      </c>
      <c r="K2350" t="s">
        <v>131</v>
      </c>
      <c r="L2350" t="s">
        <v>6822</v>
      </c>
      <c r="M2350" t="s">
        <v>6823</v>
      </c>
      <c r="N2350">
        <v>1.3888888E-2</v>
      </c>
      <c r="O2350">
        <v>117</v>
      </c>
      <c r="P2350">
        <v>370</v>
      </c>
      <c r="Q2350">
        <v>0</v>
      </c>
      <c r="R2350">
        <v>0</v>
      </c>
      <c r="S2350">
        <v>0</v>
      </c>
      <c r="T2350">
        <v>0</v>
      </c>
      <c r="U2350">
        <v>1.625</v>
      </c>
      <c r="V2350">
        <v>5.1388889999999998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2669960</v>
      </c>
      <c r="B2351">
        <v>1</v>
      </c>
      <c r="C2351" t="s">
        <v>76</v>
      </c>
      <c r="D2351" t="s">
        <v>103</v>
      </c>
      <c r="E2351" t="s">
        <v>144</v>
      </c>
      <c r="F2351" t="s">
        <v>6824</v>
      </c>
      <c r="G2351" t="s">
        <v>146</v>
      </c>
      <c r="H2351" t="s">
        <v>46</v>
      </c>
      <c r="I2351" t="s">
        <v>129</v>
      </c>
      <c r="J2351" t="s">
        <v>130</v>
      </c>
      <c r="K2351" t="s">
        <v>131</v>
      </c>
      <c r="L2351" t="s">
        <v>6825</v>
      </c>
      <c r="M2351" t="s">
        <v>6826</v>
      </c>
      <c r="N2351">
        <v>1.3358333330000001</v>
      </c>
      <c r="O2351">
        <v>0</v>
      </c>
      <c r="P2351">
        <v>0</v>
      </c>
      <c r="Q2351">
        <v>0</v>
      </c>
      <c r="R2351">
        <v>107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142.934167</v>
      </c>
      <c r="Y2351">
        <v>0</v>
      </c>
      <c r="Z2351">
        <v>0</v>
      </c>
    </row>
    <row r="2352" spans="1:26" x14ac:dyDescent="0.3">
      <c r="A2352">
        <v>2669961</v>
      </c>
      <c r="B2352">
        <v>1</v>
      </c>
      <c r="C2352" t="s">
        <v>77</v>
      </c>
      <c r="D2352" t="s">
        <v>117</v>
      </c>
      <c r="E2352" t="s">
        <v>134</v>
      </c>
      <c r="F2352" t="s">
        <v>6827</v>
      </c>
      <c r="G2352" t="s">
        <v>306</v>
      </c>
      <c r="H2352" t="s">
        <v>46</v>
      </c>
      <c r="I2352" t="s">
        <v>129</v>
      </c>
      <c r="J2352" t="s">
        <v>15</v>
      </c>
      <c r="K2352" t="s">
        <v>131</v>
      </c>
      <c r="L2352" t="s">
        <v>6828</v>
      </c>
      <c r="M2352" t="s">
        <v>6829</v>
      </c>
      <c r="N2352">
        <v>5.0666666659999997</v>
      </c>
      <c r="O2352">
        <v>0</v>
      </c>
      <c r="P2352">
        <v>0</v>
      </c>
      <c r="Q2352">
        <v>0</v>
      </c>
      <c r="R2352">
        <v>181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917.06666700000005</v>
      </c>
      <c r="Y2352">
        <v>0</v>
      </c>
      <c r="Z2352">
        <v>0</v>
      </c>
    </row>
    <row r="2353" spans="1:26" x14ac:dyDescent="0.3">
      <c r="A2353">
        <v>2669968</v>
      </c>
      <c r="B2353">
        <v>1</v>
      </c>
      <c r="C2353" t="s">
        <v>76</v>
      </c>
      <c r="D2353" t="s">
        <v>80</v>
      </c>
      <c r="E2353" t="s">
        <v>144</v>
      </c>
      <c r="F2353" t="s">
        <v>6485</v>
      </c>
      <c r="G2353" t="s">
        <v>136</v>
      </c>
      <c r="H2353" t="s">
        <v>46</v>
      </c>
      <c r="I2353" t="s">
        <v>129</v>
      </c>
      <c r="J2353" t="s">
        <v>130</v>
      </c>
      <c r="K2353" t="s">
        <v>131</v>
      </c>
      <c r="L2353" t="s">
        <v>6830</v>
      </c>
      <c r="M2353" t="s">
        <v>6831</v>
      </c>
      <c r="N2353">
        <v>1.4908333330000001</v>
      </c>
      <c r="O2353">
        <v>0</v>
      </c>
      <c r="P2353">
        <v>120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178.9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2669971</v>
      </c>
      <c r="B2354">
        <v>1</v>
      </c>
      <c r="C2354" t="s">
        <v>77</v>
      </c>
      <c r="D2354" t="s">
        <v>108</v>
      </c>
      <c r="E2354" t="s">
        <v>152</v>
      </c>
      <c r="F2354" t="s">
        <v>6832</v>
      </c>
      <c r="G2354" t="s">
        <v>260</v>
      </c>
      <c r="H2354" t="s">
        <v>47</v>
      </c>
      <c r="I2354" t="s">
        <v>129</v>
      </c>
      <c r="J2354" t="s">
        <v>130</v>
      </c>
      <c r="K2354" t="s">
        <v>141</v>
      </c>
      <c r="L2354" t="s">
        <v>6833</v>
      </c>
      <c r="M2354" t="s">
        <v>6834</v>
      </c>
      <c r="N2354">
        <v>5.9644444439999997</v>
      </c>
      <c r="O2354">
        <v>14</v>
      </c>
      <c r="P2354">
        <v>76</v>
      </c>
      <c r="Q2354">
        <v>0</v>
      </c>
      <c r="R2354">
        <v>0</v>
      </c>
      <c r="S2354">
        <v>0</v>
      </c>
      <c r="T2354">
        <v>0</v>
      </c>
      <c r="U2354">
        <v>83.502222000000003</v>
      </c>
      <c r="V2354">
        <v>453.29777799999999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2669969</v>
      </c>
      <c r="B2355">
        <v>1</v>
      </c>
      <c r="C2355" t="s">
        <v>76</v>
      </c>
      <c r="D2355" t="s">
        <v>78</v>
      </c>
      <c r="E2355" t="s">
        <v>134</v>
      </c>
      <c r="F2355" t="s">
        <v>6835</v>
      </c>
      <c r="G2355" t="s">
        <v>140</v>
      </c>
      <c r="H2355" t="s">
        <v>46</v>
      </c>
      <c r="I2355" t="s">
        <v>129</v>
      </c>
      <c r="J2355" t="s">
        <v>130</v>
      </c>
      <c r="K2355" t="s">
        <v>141</v>
      </c>
      <c r="L2355" t="s">
        <v>6836</v>
      </c>
      <c r="M2355" t="s">
        <v>6837</v>
      </c>
      <c r="N2355">
        <v>0.57250000000000001</v>
      </c>
      <c r="O2355">
        <v>0</v>
      </c>
      <c r="P2355">
        <v>155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88.737499999999997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2669974</v>
      </c>
      <c r="B2356">
        <v>1</v>
      </c>
      <c r="C2356" t="s">
        <v>77</v>
      </c>
      <c r="D2356" t="s">
        <v>119</v>
      </c>
      <c r="E2356" t="s">
        <v>134</v>
      </c>
      <c r="F2356" t="s">
        <v>6838</v>
      </c>
      <c r="G2356" t="s">
        <v>2826</v>
      </c>
      <c r="H2356" t="s">
        <v>46</v>
      </c>
      <c r="I2356" t="s">
        <v>129</v>
      </c>
      <c r="J2356" t="s">
        <v>130</v>
      </c>
      <c r="K2356" t="s">
        <v>131</v>
      </c>
      <c r="L2356" t="s">
        <v>6839</v>
      </c>
      <c r="M2356" t="s">
        <v>6840</v>
      </c>
      <c r="N2356">
        <v>4.0716666659999996</v>
      </c>
      <c r="O2356">
        <v>0</v>
      </c>
      <c r="P2356">
        <v>16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65.146666999999994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2669973</v>
      </c>
      <c r="B2357">
        <v>1</v>
      </c>
      <c r="C2357" t="s">
        <v>76</v>
      </c>
      <c r="D2357" t="s">
        <v>85</v>
      </c>
      <c r="E2357" t="s">
        <v>144</v>
      </c>
      <c r="F2357" t="s">
        <v>6841</v>
      </c>
      <c r="G2357" t="s">
        <v>406</v>
      </c>
      <c r="H2357" t="s">
        <v>46</v>
      </c>
      <c r="I2357" t="s">
        <v>129</v>
      </c>
      <c r="J2357" t="s">
        <v>130</v>
      </c>
      <c r="K2357" t="s">
        <v>131</v>
      </c>
      <c r="L2357" t="s">
        <v>6842</v>
      </c>
      <c r="M2357" t="s">
        <v>6843</v>
      </c>
      <c r="N2357">
        <v>3.4708333329999999</v>
      </c>
      <c r="O2357">
        <v>0</v>
      </c>
      <c r="P2357">
        <v>84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291.55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2669978</v>
      </c>
      <c r="B2358">
        <v>1</v>
      </c>
      <c r="C2358" t="s">
        <v>76</v>
      </c>
      <c r="D2358" t="s">
        <v>83</v>
      </c>
      <c r="E2358" t="s">
        <v>144</v>
      </c>
      <c r="F2358" t="s">
        <v>6844</v>
      </c>
      <c r="G2358" t="s">
        <v>306</v>
      </c>
      <c r="H2358" t="s">
        <v>46</v>
      </c>
      <c r="I2358" t="s">
        <v>129</v>
      </c>
      <c r="J2358" t="s">
        <v>15</v>
      </c>
      <c r="K2358" t="s">
        <v>131</v>
      </c>
      <c r="L2358" t="s">
        <v>6845</v>
      </c>
      <c r="M2358" t="s">
        <v>6846</v>
      </c>
      <c r="N2358">
        <v>3.179444444</v>
      </c>
      <c r="O2358">
        <v>0</v>
      </c>
      <c r="P2358">
        <v>9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28.614999999999998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2669977</v>
      </c>
      <c r="B2359">
        <v>1</v>
      </c>
      <c r="C2359" t="s">
        <v>76</v>
      </c>
      <c r="D2359" t="s">
        <v>91</v>
      </c>
      <c r="E2359" t="s">
        <v>134</v>
      </c>
      <c r="F2359" t="s">
        <v>6847</v>
      </c>
      <c r="G2359" t="s">
        <v>140</v>
      </c>
      <c r="H2359" t="s">
        <v>46</v>
      </c>
      <c r="I2359" t="s">
        <v>129</v>
      </c>
      <c r="J2359" t="s">
        <v>130</v>
      </c>
      <c r="K2359" t="s">
        <v>141</v>
      </c>
      <c r="L2359" t="s">
        <v>6848</v>
      </c>
      <c r="M2359" t="s">
        <v>6849</v>
      </c>
      <c r="N2359">
        <v>1.1411111110000001</v>
      </c>
      <c r="O2359">
        <v>0</v>
      </c>
      <c r="P2359">
        <v>369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421.07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2669982</v>
      </c>
      <c r="B2360">
        <v>1</v>
      </c>
      <c r="C2360" t="s">
        <v>77</v>
      </c>
      <c r="D2360" t="s">
        <v>115</v>
      </c>
      <c r="E2360" t="s">
        <v>152</v>
      </c>
      <c r="F2360" t="s">
        <v>6850</v>
      </c>
      <c r="G2360" t="s">
        <v>169</v>
      </c>
      <c r="H2360" t="s">
        <v>47</v>
      </c>
      <c r="I2360" t="s">
        <v>129</v>
      </c>
      <c r="J2360" t="s">
        <v>130</v>
      </c>
      <c r="K2360" t="s">
        <v>131</v>
      </c>
      <c r="L2360" t="s">
        <v>6851</v>
      </c>
      <c r="M2360" t="s">
        <v>6852</v>
      </c>
      <c r="N2360">
        <v>0.43694444399999999</v>
      </c>
      <c r="O2360">
        <v>0</v>
      </c>
      <c r="P2360">
        <v>0</v>
      </c>
      <c r="Q2360">
        <v>1</v>
      </c>
      <c r="R2360">
        <v>56</v>
      </c>
      <c r="S2360">
        <v>0</v>
      </c>
      <c r="T2360">
        <v>0</v>
      </c>
      <c r="U2360">
        <v>0</v>
      </c>
      <c r="V2360">
        <v>0</v>
      </c>
      <c r="W2360">
        <v>0.436944</v>
      </c>
      <c r="X2360">
        <v>24.468889000000001</v>
      </c>
      <c r="Y2360">
        <v>0</v>
      </c>
      <c r="Z2360">
        <v>0</v>
      </c>
    </row>
    <row r="2361" spans="1:26" x14ac:dyDescent="0.3">
      <c r="A2361">
        <v>2669986</v>
      </c>
      <c r="B2361">
        <v>1</v>
      </c>
      <c r="C2361" t="s">
        <v>76</v>
      </c>
      <c r="D2361" t="s">
        <v>99</v>
      </c>
      <c r="E2361" t="s">
        <v>126</v>
      </c>
      <c r="F2361" t="s">
        <v>6853</v>
      </c>
      <c r="G2361" t="s">
        <v>158</v>
      </c>
      <c r="H2361" t="s">
        <v>47</v>
      </c>
      <c r="I2361" t="s">
        <v>129</v>
      </c>
      <c r="J2361" t="s">
        <v>130</v>
      </c>
      <c r="K2361" t="s">
        <v>131</v>
      </c>
      <c r="L2361" t="s">
        <v>6854</v>
      </c>
      <c r="M2361" t="s">
        <v>6855</v>
      </c>
      <c r="N2361">
        <v>2.292777777</v>
      </c>
      <c r="O2361">
        <v>0</v>
      </c>
      <c r="P2361">
        <v>5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11.463889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2669985</v>
      </c>
      <c r="B2362">
        <v>1</v>
      </c>
      <c r="C2362" t="s">
        <v>77</v>
      </c>
      <c r="D2362" t="s">
        <v>116</v>
      </c>
      <c r="E2362" t="s">
        <v>126</v>
      </c>
      <c r="F2362" t="s">
        <v>557</v>
      </c>
      <c r="G2362" t="s">
        <v>169</v>
      </c>
      <c r="H2362" t="s">
        <v>47</v>
      </c>
      <c r="I2362" t="s">
        <v>129</v>
      </c>
      <c r="J2362" t="s">
        <v>130</v>
      </c>
      <c r="K2362" t="s">
        <v>131</v>
      </c>
      <c r="L2362" t="s">
        <v>6856</v>
      </c>
      <c r="M2362" t="s">
        <v>6857</v>
      </c>
      <c r="N2362">
        <v>0.73527777699999997</v>
      </c>
      <c r="O2362">
        <v>0</v>
      </c>
      <c r="P2362">
        <v>401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294.84638899999999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2669993</v>
      </c>
      <c r="B2363">
        <v>1</v>
      </c>
      <c r="C2363" t="s">
        <v>76</v>
      </c>
      <c r="D2363" t="s">
        <v>86</v>
      </c>
      <c r="E2363" t="s">
        <v>144</v>
      </c>
      <c r="F2363" t="s">
        <v>6858</v>
      </c>
      <c r="G2363" t="s">
        <v>136</v>
      </c>
      <c r="H2363" t="s">
        <v>46</v>
      </c>
      <c r="I2363" t="s">
        <v>129</v>
      </c>
      <c r="J2363" t="s">
        <v>130</v>
      </c>
      <c r="K2363" t="s">
        <v>131</v>
      </c>
      <c r="L2363" t="s">
        <v>6859</v>
      </c>
      <c r="M2363" t="s">
        <v>6860</v>
      </c>
      <c r="N2363">
        <v>2.8877777770000002</v>
      </c>
      <c r="O2363">
        <v>0</v>
      </c>
      <c r="P2363">
        <v>34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98.184443999999999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2669992</v>
      </c>
      <c r="B2364">
        <v>1</v>
      </c>
      <c r="C2364" t="s">
        <v>76</v>
      </c>
      <c r="D2364" t="s">
        <v>101</v>
      </c>
      <c r="E2364" t="s">
        <v>172</v>
      </c>
      <c r="F2364" t="s">
        <v>6861</v>
      </c>
      <c r="G2364" t="s">
        <v>306</v>
      </c>
      <c r="H2364" t="s">
        <v>46</v>
      </c>
      <c r="I2364" t="s">
        <v>129</v>
      </c>
      <c r="J2364" t="s">
        <v>15</v>
      </c>
      <c r="K2364" t="s">
        <v>131</v>
      </c>
      <c r="L2364" t="s">
        <v>6862</v>
      </c>
      <c r="M2364" t="s">
        <v>6863</v>
      </c>
      <c r="N2364">
        <v>7.2186111110000004</v>
      </c>
      <c r="O2364">
        <v>0</v>
      </c>
      <c r="P2364">
        <v>38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274.30722200000002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2669910</v>
      </c>
      <c r="B2365">
        <v>2</v>
      </c>
      <c r="C2365" t="s">
        <v>76</v>
      </c>
      <c r="D2365" t="s">
        <v>107</v>
      </c>
      <c r="E2365" t="s">
        <v>134</v>
      </c>
      <c r="F2365" t="s">
        <v>6864</v>
      </c>
      <c r="G2365" t="s">
        <v>162</v>
      </c>
      <c r="H2365" t="s">
        <v>46</v>
      </c>
      <c r="I2365" t="s">
        <v>129</v>
      </c>
      <c r="J2365" t="s">
        <v>130</v>
      </c>
      <c r="K2365" t="s">
        <v>131</v>
      </c>
      <c r="L2365" t="s">
        <v>6757</v>
      </c>
      <c r="M2365" t="s">
        <v>6865</v>
      </c>
      <c r="N2365">
        <v>0.52972222199999996</v>
      </c>
      <c r="O2365">
        <v>0</v>
      </c>
      <c r="P2365">
        <v>39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20.659167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2669994</v>
      </c>
      <c r="B2366">
        <v>1</v>
      </c>
      <c r="C2366" t="s">
        <v>76</v>
      </c>
      <c r="D2366" t="s">
        <v>99</v>
      </c>
      <c r="E2366" t="s">
        <v>325</v>
      </c>
      <c r="F2366" t="s">
        <v>2807</v>
      </c>
      <c r="G2366" t="s">
        <v>586</v>
      </c>
      <c r="H2366" t="s">
        <v>47</v>
      </c>
      <c r="I2366" t="s">
        <v>129</v>
      </c>
      <c r="J2366" t="s">
        <v>130</v>
      </c>
      <c r="K2366" t="s">
        <v>131</v>
      </c>
      <c r="L2366" t="s">
        <v>6866</v>
      </c>
      <c r="M2366" t="s">
        <v>6867</v>
      </c>
      <c r="N2366">
        <v>4.1844444440000004</v>
      </c>
      <c r="O2366">
        <v>40</v>
      </c>
      <c r="P2366">
        <v>22</v>
      </c>
      <c r="Q2366">
        <v>0</v>
      </c>
      <c r="R2366">
        <v>0</v>
      </c>
      <c r="S2366">
        <v>0</v>
      </c>
      <c r="T2366">
        <v>0</v>
      </c>
      <c r="U2366">
        <v>167.37777800000001</v>
      </c>
      <c r="V2366">
        <v>92.057777999999999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2669996</v>
      </c>
      <c r="B2367">
        <v>1</v>
      </c>
      <c r="C2367" t="s">
        <v>76</v>
      </c>
      <c r="D2367" t="s">
        <v>84</v>
      </c>
      <c r="E2367" t="s">
        <v>144</v>
      </c>
      <c r="F2367" t="s">
        <v>6868</v>
      </c>
      <c r="G2367" t="s">
        <v>406</v>
      </c>
      <c r="H2367" t="s">
        <v>46</v>
      </c>
      <c r="I2367" t="s">
        <v>129</v>
      </c>
      <c r="J2367" t="s">
        <v>130</v>
      </c>
      <c r="K2367" t="s">
        <v>131</v>
      </c>
      <c r="L2367" t="s">
        <v>6869</v>
      </c>
      <c r="M2367" t="s">
        <v>6870</v>
      </c>
      <c r="N2367">
        <v>1.9155555550000001</v>
      </c>
      <c r="O2367">
        <v>0</v>
      </c>
      <c r="P2367">
        <v>3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5.7466670000000004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2669995</v>
      </c>
      <c r="B2368">
        <v>1</v>
      </c>
      <c r="C2368" t="s">
        <v>76</v>
      </c>
      <c r="D2368" t="s">
        <v>78</v>
      </c>
      <c r="E2368" t="s">
        <v>210</v>
      </c>
      <c r="F2368" t="s">
        <v>6871</v>
      </c>
      <c r="G2368" t="s">
        <v>627</v>
      </c>
      <c r="H2368" t="s">
        <v>46</v>
      </c>
      <c r="I2368" t="s">
        <v>129</v>
      </c>
      <c r="J2368" t="s">
        <v>130</v>
      </c>
      <c r="K2368" t="s">
        <v>131</v>
      </c>
      <c r="L2368" t="s">
        <v>6872</v>
      </c>
      <c r="M2368" t="s">
        <v>6873</v>
      </c>
      <c r="N2368">
        <v>1.1463888879999999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1.1463890000000001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2670000</v>
      </c>
      <c r="B2369">
        <v>1</v>
      </c>
      <c r="C2369" t="s">
        <v>77</v>
      </c>
      <c r="D2369" t="s">
        <v>124</v>
      </c>
      <c r="E2369" t="s">
        <v>210</v>
      </c>
      <c r="F2369" t="s">
        <v>6874</v>
      </c>
      <c r="G2369" t="s">
        <v>306</v>
      </c>
      <c r="H2369" t="s">
        <v>46</v>
      </c>
      <c r="I2369" t="s">
        <v>129</v>
      </c>
      <c r="J2369" t="s">
        <v>15</v>
      </c>
      <c r="K2369" t="s">
        <v>131</v>
      </c>
      <c r="L2369" t="s">
        <v>6875</v>
      </c>
      <c r="M2369" t="s">
        <v>6876</v>
      </c>
      <c r="N2369">
        <v>5.55</v>
      </c>
      <c r="O2369">
        <v>0</v>
      </c>
      <c r="P2369">
        <v>9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49.95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2669999</v>
      </c>
      <c r="B2370">
        <v>1</v>
      </c>
      <c r="C2370" t="s">
        <v>76</v>
      </c>
      <c r="D2370" t="s">
        <v>93</v>
      </c>
      <c r="E2370" t="s">
        <v>210</v>
      </c>
      <c r="F2370" t="s">
        <v>6877</v>
      </c>
      <c r="G2370" t="s">
        <v>212</v>
      </c>
      <c r="H2370" t="s">
        <v>46</v>
      </c>
      <c r="I2370" t="s">
        <v>129</v>
      </c>
      <c r="J2370" t="s">
        <v>130</v>
      </c>
      <c r="K2370" t="s">
        <v>131</v>
      </c>
      <c r="L2370" t="s">
        <v>6878</v>
      </c>
      <c r="M2370" t="s">
        <v>6879</v>
      </c>
      <c r="N2370">
        <v>1.986388888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1.986389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2670003</v>
      </c>
      <c r="B2371">
        <v>1</v>
      </c>
      <c r="C2371" t="s">
        <v>76</v>
      </c>
      <c r="D2371" t="s">
        <v>90</v>
      </c>
      <c r="E2371" t="s">
        <v>152</v>
      </c>
      <c r="F2371" t="s">
        <v>6880</v>
      </c>
      <c r="G2371" t="s">
        <v>169</v>
      </c>
      <c r="H2371" t="s">
        <v>47</v>
      </c>
      <c r="I2371" t="s">
        <v>129</v>
      </c>
      <c r="J2371" t="s">
        <v>130</v>
      </c>
      <c r="K2371" t="s">
        <v>131</v>
      </c>
      <c r="L2371" t="s">
        <v>6881</v>
      </c>
      <c r="M2371" t="s">
        <v>6882</v>
      </c>
      <c r="N2371">
        <v>0.83611111100000002</v>
      </c>
      <c r="O2371">
        <v>28</v>
      </c>
      <c r="P2371">
        <v>0</v>
      </c>
      <c r="Q2371">
        <v>1</v>
      </c>
      <c r="R2371">
        <v>7</v>
      </c>
      <c r="S2371">
        <v>107</v>
      </c>
      <c r="T2371">
        <v>4643</v>
      </c>
      <c r="U2371">
        <v>23.411110999999998</v>
      </c>
      <c r="V2371">
        <v>0</v>
      </c>
      <c r="W2371">
        <v>0.83611100000000005</v>
      </c>
      <c r="X2371">
        <v>5.8527779999999998</v>
      </c>
      <c r="Y2371">
        <v>89.463888999999995</v>
      </c>
      <c r="Z2371">
        <v>3882.0638880000001</v>
      </c>
    </row>
    <row r="2372" spans="1:26" x14ac:dyDescent="0.3">
      <c r="A2372">
        <v>2670004</v>
      </c>
      <c r="B2372">
        <v>1</v>
      </c>
      <c r="C2372" t="s">
        <v>76</v>
      </c>
      <c r="D2372" t="s">
        <v>103</v>
      </c>
      <c r="E2372" t="s">
        <v>134</v>
      </c>
      <c r="F2372" t="s">
        <v>6883</v>
      </c>
      <c r="G2372" t="s">
        <v>146</v>
      </c>
      <c r="H2372" t="s">
        <v>46</v>
      </c>
      <c r="I2372" t="s">
        <v>129</v>
      </c>
      <c r="J2372" t="s">
        <v>130</v>
      </c>
      <c r="K2372" t="s">
        <v>131</v>
      </c>
      <c r="L2372" t="s">
        <v>6884</v>
      </c>
      <c r="M2372" t="s">
        <v>6885</v>
      </c>
      <c r="N2372">
        <v>0.8075</v>
      </c>
      <c r="O2372">
        <v>0</v>
      </c>
      <c r="P2372">
        <v>0</v>
      </c>
      <c r="Q2372">
        <v>0</v>
      </c>
      <c r="R2372">
        <v>194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156.655</v>
      </c>
      <c r="Y2372">
        <v>0</v>
      </c>
      <c r="Z2372">
        <v>0</v>
      </c>
    </row>
    <row r="2373" spans="1:26" x14ac:dyDescent="0.3">
      <c r="A2373">
        <v>2670005</v>
      </c>
      <c r="B2373">
        <v>1</v>
      </c>
      <c r="C2373" t="s">
        <v>76</v>
      </c>
      <c r="D2373" t="s">
        <v>93</v>
      </c>
      <c r="E2373" t="s">
        <v>210</v>
      </c>
      <c r="F2373" t="s">
        <v>6886</v>
      </c>
      <c r="G2373" t="s">
        <v>627</v>
      </c>
      <c r="H2373" t="s">
        <v>46</v>
      </c>
      <c r="I2373" t="s">
        <v>129</v>
      </c>
      <c r="J2373" t="s">
        <v>130</v>
      </c>
      <c r="K2373" t="s">
        <v>131</v>
      </c>
      <c r="L2373" t="s">
        <v>6887</v>
      </c>
      <c r="M2373" t="s">
        <v>6888</v>
      </c>
      <c r="N2373">
        <v>0.81222222200000005</v>
      </c>
      <c r="O2373">
        <v>0</v>
      </c>
      <c r="P2373">
        <v>2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1.624444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2670006</v>
      </c>
      <c r="B2374">
        <v>1</v>
      </c>
      <c r="C2374" t="s">
        <v>76</v>
      </c>
      <c r="D2374" t="s">
        <v>89</v>
      </c>
      <c r="E2374" t="s">
        <v>152</v>
      </c>
      <c r="F2374" t="s">
        <v>6048</v>
      </c>
      <c r="G2374" t="s">
        <v>169</v>
      </c>
      <c r="H2374" t="s">
        <v>47</v>
      </c>
      <c r="I2374" t="s">
        <v>247</v>
      </c>
      <c r="J2374" t="s">
        <v>130</v>
      </c>
      <c r="K2374" t="s">
        <v>131</v>
      </c>
      <c r="L2374" t="s">
        <v>6889</v>
      </c>
      <c r="M2374" t="s">
        <v>6890</v>
      </c>
      <c r="N2374">
        <v>5.5555550000000002E-3</v>
      </c>
      <c r="O2374">
        <v>56</v>
      </c>
      <c r="P2374">
        <v>261</v>
      </c>
      <c r="Q2374">
        <v>0</v>
      </c>
      <c r="R2374">
        <v>0</v>
      </c>
      <c r="S2374">
        <v>0</v>
      </c>
      <c r="T2374">
        <v>0</v>
      </c>
      <c r="U2374">
        <v>0.31111100000000003</v>
      </c>
      <c r="V2374">
        <v>1.45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2670009</v>
      </c>
      <c r="B2375">
        <v>1</v>
      </c>
      <c r="C2375" t="s">
        <v>77</v>
      </c>
      <c r="D2375" t="s">
        <v>123</v>
      </c>
      <c r="E2375" t="s">
        <v>156</v>
      </c>
      <c r="F2375" t="s">
        <v>6891</v>
      </c>
      <c r="G2375" t="s">
        <v>260</v>
      </c>
      <c r="H2375" t="s">
        <v>47</v>
      </c>
      <c r="I2375" t="s">
        <v>129</v>
      </c>
      <c r="J2375" t="s">
        <v>130</v>
      </c>
      <c r="K2375" t="s">
        <v>141</v>
      </c>
      <c r="L2375" t="s">
        <v>6892</v>
      </c>
      <c r="M2375" t="s">
        <v>6893</v>
      </c>
      <c r="N2375">
        <v>2.4966666659999999</v>
      </c>
      <c r="O2375">
        <v>101</v>
      </c>
      <c r="P2375">
        <v>91</v>
      </c>
      <c r="Q2375">
        <v>0</v>
      </c>
      <c r="R2375">
        <v>0</v>
      </c>
      <c r="S2375">
        <v>0</v>
      </c>
      <c r="T2375">
        <v>0</v>
      </c>
      <c r="U2375">
        <v>252.16333299999999</v>
      </c>
      <c r="V2375">
        <v>227.19666699999999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2670013</v>
      </c>
      <c r="B2376">
        <v>1</v>
      </c>
      <c r="C2376" t="s">
        <v>76</v>
      </c>
      <c r="D2376" t="s">
        <v>78</v>
      </c>
      <c r="E2376" t="s">
        <v>210</v>
      </c>
      <c r="F2376" t="s">
        <v>6894</v>
      </c>
      <c r="G2376" t="s">
        <v>290</v>
      </c>
      <c r="H2376" t="s">
        <v>46</v>
      </c>
      <c r="I2376" t="s">
        <v>129</v>
      </c>
      <c r="J2376" t="s">
        <v>130</v>
      </c>
      <c r="K2376" t="s">
        <v>131</v>
      </c>
      <c r="L2376" t="s">
        <v>6895</v>
      </c>
      <c r="M2376" t="s">
        <v>6896</v>
      </c>
      <c r="N2376">
        <v>1.6102777770000001</v>
      </c>
      <c r="O2376">
        <v>0</v>
      </c>
      <c r="P2376">
        <v>4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6.4411110000000003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2670014</v>
      </c>
      <c r="B2377">
        <v>1</v>
      </c>
      <c r="C2377" t="s">
        <v>76</v>
      </c>
      <c r="D2377" t="s">
        <v>80</v>
      </c>
      <c r="E2377" t="s">
        <v>126</v>
      </c>
      <c r="F2377" t="s">
        <v>6897</v>
      </c>
      <c r="G2377" t="s">
        <v>506</v>
      </c>
      <c r="H2377" t="s">
        <v>47</v>
      </c>
      <c r="I2377" t="s">
        <v>129</v>
      </c>
      <c r="J2377" t="s">
        <v>130</v>
      </c>
      <c r="K2377" t="s">
        <v>131</v>
      </c>
      <c r="L2377" t="s">
        <v>6898</v>
      </c>
      <c r="M2377" t="s">
        <v>6899</v>
      </c>
      <c r="N2377">
        <v>1.1086111110000001</v>
      </c>
      <c r="O2377">
        <v>0</v>
      </c>
      <c r="P2377">
        <v>4873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5402.2619439999999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2670015</v>
      </c>
      <c r="B2378">
        <v>1</v>
      </c>
      <c r="C2378" t="s">
        <v>76</v>
      </c>
      <c r="D2378" t="s">
        <v>100</v>
      </c>
      <c r="E2378" t="s">
        <v>210</v>
      </c>
      <c r="F2378" t="s">
        <v>6900</v>
      </c>
      <c r="G2378" t="s">
        <v>212</v>
      </c>
      <c r="H2378" t="s">
        <v>46</v>
      </c>
      <c r="I2378" t="s">
        <v>129</v>
      </c>
      <c r="J2378" t="s">
        <v>130</v>
      </c>
      <c r="K2378" t="s">
        <v>131</v>
      </c>
      <c r="L2378" t="s">
        <v>6901</v>
      </c>
      <c r="M2378" t="s">
        <v>6902</v>
      </c>
      <c r="N2378">
        <v>2.5375000000000001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2.5375000000000001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2670019</v>
      </c>
      <c r="B2379">
        <v>1</v>
      </c>
      <c r="C2379" t="s">
        <v>76</v>
      </c>
      <c r="D2379" t="s">
        <v>80</v>
      </c>
      <c r="E2379" t="s">
        <v>126</v>
      </c>
      <c r="F2379" t="s">
        <v>4841</v>
      </c>
      <c r="G2379" t="s">
        <v>1939</v>
      </c>
      <c r="H2379" t="s">
        <v>47</v>
      </c>
      <c r="I2379" t="s">
        <v>129</v>
      </c>
      <c r="J2379" t="s">
        <v>130</v>
      </c>
      <c r="K2379" t="s">
        <v>131</v>
      </c>
      <c r="L2379" t="s">
        <v>6903</v>
      </c>
      <c r="M2379" t="s">
        <v>6904</v>
      </c>
      <c r="N2379">
        <v>6.966111111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6.9661109999999997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2670022</v>
      </c>
      <c r="B2380">
        <v>1</v>
      </c>
      <c r="C2380" t="s">
        <v>76</v>
      </c>
      <c r="D2380" t="s">
        <v>91</v>
      </c>
      <c r="E2380" t="s">
        <v>144</v>
      </c>
      <c r="F2380" t="s">
        <v>6905</v>
      </c>
      <c r="G2380" t="s">
        <v>260</v>
      </c>
      <c r="H2380" t="s">
        <v>46</v>
      </c>
      <c r="I2380" t="s">
        <v>129</v>
      </c>
      <c r="J2380" t="s">
        <v>130</v>
      </c>
      <c r="K2380" t="s">
        <v>141</v>
      </c>
      <c r="L2380" t="s">
        <v>6906</v>
      </c>
      <c r="M2380" t="s">
        <v>6907</v>
      </c>
      <c r="N2380">
        <v>2.0249999999999999</v>
      </c>
      <c r="O2380">
        <v>0</v>
      </c>
      <c r="P2380">
        <v>58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117.45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2670028</v>
      </c>
      <c r="B2381">
        <v>1</v>
      </c>
      <c r="C2381" t="s">
        <v>76</v>
      </c>
      <c r="D2381" t="s">
        <v>99</v>
      </c>
      <c r="E2381" t="s">
        <v>325</v>
      </c>
      <c r="F2381" t="s">
        <v>6908</v>
      </c>
      <c r="G2381" t="s">
        <v>146</v>
      </c>
      <c r="H2381" t="s">
        <v>47</v>
      </c>
      <c r="I2381" t="s">
        <v>129</v>
      </c>
      <c r="J2381" t="s">
        <v>130</v>
      </c>
      <c r="K2381" t="s">
        <v>131</v>
      </c>
      <c r="L2381" t="s">
        <v>6909</v>
      </c>
      <c r="M2381" t="s">
        <v>6910</v>
      </c>
      <c r="N2381">
        <v>1.105555555</v>
      </c>
      <c r="O2381">
        <v>3</v>
      </c>
      <c r="P2381">
        <v>12267</v>
      </c>
      <c r="Q2381">
        <v>0</v>
      </c>
      <c r="R2381">
        <v>0</v>
      </c>
      <c r="S2381">
        <v>0</v>
      </c>
      <c r="T2381">
        <v>0</v>
      </c>
      <c r="U2381">
        <v>3.3166669999999998</v>
      </c>
      <c r="V2381">
        <v>13561.849993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2670034</v>
      </c>
      <c r="B2382">
        <v>1</v>
      </c>
      <c r="C2382" t="s">
        <v>77</v>
      </c>
      <c r="D2382" t="s">
        <v>123</v>
      </c>
      <c r="E2382" t="s">
        <v>126</v>
      </c>
      <c r="F2382" t="s">
        <v>6911</v>
      </c>
      <c r="G2382" t="s">
        <v>128</v>
      </c>
      <c r="H2382" t="s">
        <v>47</v>
      </c>
      <c r="I2382" t="s">
        <v>129</v>
      </c>
      <c r="J2382" t="s">
        <v>130</v>
      </c>
      <c r="K2382" t="s">
        <v>131</v>
      </c>
      <c r="L2382" t="s">
        <v>6912</v>
      </c>
      <c r="M2382" t="s">
        <v>6913</v>
      </c>
      <c r="N2382">
        <v>1.247777777</v>
      </c>
      <c r="O2382">
        <v>1</v>
      </c>
      <c r="P2382">
        <v>339</v>
      </c>
      <c r="Q2382">
        <v>0</v>
      </c>
      <c r="R2382">
        <v>0</v>
      </c>
      <c r="S2382">
        <v>0</v>
      </c>
      <c r="T2382">
        <v>0</v>
      </c>
      <c r="U2382">
        <v>1.2477780000000001</v>
      </c>
      <c r="V2382">
        <v>422.996666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2670032</v>
      </c>
      <c r="B2383">
        <v>1</v>
      </c>
      <c r="C2383" t="s">
        <v>76</v>
      </c>
      <c r="D2383" t="s">
        <v>100</v>
      </c>
      <c r="E2383" t="s">
        <v>152</v>
      </c>
      <c r="F2383" t="s">
        <v>6914</v>
      </c>
      <c r="G2383" t="s">
        <v>140</v>
      </c>
      <c r="H2383" t="s">
        <v>47</v>
      </c>
      <c r="I2383" t="s">
        <v>129</v>
      </c>
      <c r="J2383" t="s">
        <v>130</v>
      </c>
      <c r="K2383" t="s">
        <v>141</v>
      </c>
      <c r="L2383" t="s">
        <v>6915</v>
      </c>
      <c r="M2383" t="s">
        <v>6916</v>
      </c>
      <c r="N2383">
        <v>2.6741666660000001</v>
      </c>
      <c r="O2383">
        <v>13</v>
      </c>
      <c r="P2383">
        <v>6</v>
      </c>
      <c r="Q2383">
        <v>0</v>
      </c>
      <c r="R2383">
        <v>0</v>
      </c>
      <c r="S2383">
        <v>0</v>
      </c>
      <c r="T2383">
        <v>0</v>
      </c>
      <c r="U2383">
        <v>34.764167</v>
      </c>
      <c r="V2383">
        <v>16.045000000000002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2670035</v>
      </c>
      <c r="B2384">
        <v>1</v>
      </c>
      <c r="C2384" t="s">
        <v>76</v>
      </c>
      <c r="D2384" t="s">
        <v>99</v>
      </c>
      <c r="E2384" t="s">
        <v>152</v>
      </c>
      <c r="F2384" t="s">
        <v>6917</v>
      </c>
      <c r="G2384" t="s">
        <v>169</v>
      </c>
      <c r="H2384" t="s">
        <v>47</v>
      </c>
      <c r="I2384" t="s">
        <v>129</v>
      </c>
      <c r="J2384" t="s">
        <v>130</v>
      </c>
      <c r="K2384" t="s">
        <v>131</v>
      </c>
      <c r="L2384" t="s">
        <v>6918</v>
      </c>
      <c r="M2384" t="s">
        <v>6919</v>
      </c>
      <c r="N2384">
        <v>0.42222222199999998</v>
      </c>
      <c r="O2384">
        <v>24</v>
      </c>
      <c r="P2384">
        <v>773</v>
      </c>
      <c r="Q2384">
        <v>0</v>
      </c>
      <c r="R2384">
        <v>0</v>
      </c>
      <c r="S2384">
        <v>0</v>
      </c>
      <c r="T2384">
        <v>0</v>
      </c>
      <c r="U2384">
        <v>10.133333</v>
      </c>
      <c r="V2384">
        <v>326.37777799999998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2670039</v>
      </c>
      <c r="B2385">
        <v>1</v>
      </c>
      <c r="C2385" t="s">
        <v>77</v>
      </c>
      <c r="D2385" t="s">
        <v>114</v>
      </c>
      <c r="E2385" t="s">
        <v>126</v>
      </c>
      <c r="F2385" t="s">
        <v>5636</v>
      </c>
      <c r="G2385" t="s">
        <v>169</v>
      </c>
      <c r="H2385" t="s">
        <v>47</v>
      </c>
      <c r="I2385" t="s">
        <v>129</v>
      </c>
      <c r="J2385" t="s">
        <v>130</v>
      </c>
      <c r="K2385" t="s">
        <v>131</v>
      </c>
      <c r="L2385" t="s">
        <v>6920</v>
      </c>
      <c r="M2385" t="s">
        <v>6921</v>
      </c>
      <c r="N2385">
        <v>0.95583333299999995</v>
      </c>
      <c r="O2385">
        <v>0</v>
      </c>
      <c r="P2385">
        <v>0</v>
      </c>
      <c r="Q2385">
        <v>0</v>
      </c>
      <c r="R2385">
        <v>0</v>
      </c>
      <c r="S2385">
        <v>7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6.6908329999999996</v>
      </c>
      <c r="Z2385">
        <v>0</v>
      </c>
    </row>
    <row r="2386" spans="1:26" x14ac:dyDescent="0.3">
      <c r="A2386">
        <v>2670040</v>
      </c>
      <c r="B2386">
        <v>1</v>
      </c>
      <c r="C2386" t="s">
        <v>76</v>
      </c>
      <c r="D2386" t="s">
        <v>78</v>
      </c>
      <c r="E2386" t="s">
        <v>134</v>
      </c>
      <c r="F2386" t="s">
        <v>6922</v>
      </c>
      <c r="G2386" t="s">
        <v>140</v>
      </c>
      <c r="H2386" t="s">
        <v>46</v>
      </c>
      <c r="I2386" t="s">
        <v>129</v>
      </c>
      <c r="J2386" t="s">
        <v>130</v>
      </c>
      <c r="K2386" t="s">
        <v>141</v>
      </c>
      <c r="L2386" t="s">
        <v>6923</v>
      </c>
      <c r="M2386" t="s">
        <v>6924</v>
      </c>
      <c r="N2386">
        <v>0.46222222200000002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0.46222200000000002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2670042</v>
      </c>
      <c r="B2387">
        <v>1</v>
      </c>
      <c r="C2387" t="s">
        <v>76</v>
      </c>
      <c r="D2387" t="s">
        <v>79</v>
      </c>
      <c r="E2387" t="s">
        <v>126</v>
      </c>
      <c r="F2387" t="s">
        <v>1509</v>
      </c>
      <c r="G2387" t="s">
        <v>260</v>
      </c>
      <c r="H2387" t="s">
        <v>47</v>
      </c>
      <c r="I2387" t="s">
        <v>129</v>
      </c>
      <c r="J2387" t="s">
        <v>130</v>
      </c>
      <c r="K2387" t="s">
        <v>141</v>
      </c>
      <c r="L2387" t="s">
        <v>6925</v>
      </c>
      <c r="M2387" t="s">
        <v>6926</v>
      </c>
      <c r="N2387">
        <v>2.1644444439999999</v>
      </c>
      <c r="O2387">
        <v>0</v>
      </c>
      <c r="P2387">
        <v>104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225.10222200000001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2670046</v>
      </c>
      <c r="B2388">
        <v>1</v>
      </c>
      <c r="C2388" t="s">
        <v>76</v>
      </c>
      <c r="D2388" t="s">
        <v>91</v>
      </c>
      <c r="E2388" t="s">
        <v>126</v>
      </c>
      <c r="F2388" t="s">
        <v>6927</v>
      </c>
      <c r="G2388" t="s">
        <v>140</v>
      </c>
      <c r="H2388" t="s">
        <v>47</v>
      </c>
      <c r="I2388" t="s">
        <v>129</v>
      </c>
      <c r="J2388" t="s">
        <v>130</v>
      </c>
      <c r="K2388" t="s">
        <v>141</v>
      </c>
      <c r="L2388" t="s">
        <v>6928</v>
      </c>
      <c r="M2388" t="s">
        <v>6929</v>
      </c>
      <c r="N2388">
        <v>1.3644444440000001</v>
      </c>
      <c r="O2388">
        <v>0</v>
      </c>
      <c r="P2388">
        <v>415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566.24444400000004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2670014</v>
      </c>
      <c r="B2389">
        <v>2</v>
      </c>
      <c r="C2389" t="s">
        <v>76</v>
      </c>
      <c r="D2389" t="s">
        <v>80</v>
      </c>
      <c r="E2389" t="s">
        <v>325</v>
      </c>
      <c r="F2389" t="s">
        <v>6930</v>
      </c>
      <c r="G2389" t="s">
        <v>506</v>
      </c>
      <c r="H2389" t="s">
        <v>47</v>
      </c>
      <c r="I2389" t="s">
        <v>129</v>
      </c>
      <c r="J2389" t="s">
        <v>130</v>
      </c>
      <c r="K2389" t="s">
        <v>131</v>
      </c>
      <c r="L2389" t="s">
        <v>6899</v>
      </c>
      <c r="M2389" t="s">
        <v>6931</v>
      </c>
      <c r="N2389">
        <v>0.31638888799999998</v>
      </c>
      <c r="O2389">
        <v>0</v>
      </c>
      <c r="P2389">
        <v>942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298.03833200000003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2670051</v>
      </c>
      <c r="B2390">
        <v>1</v>
      </c>
      <c r="C2390" t="s">
        <v>77</v>
      </c>
      <c r="D2390" t="s">
        <v>114</v>
      </c>
      <c r="E2390" t="s">
        <v>156</v>
      </c>
      <c r="F2390" t="s">
        <v>6932</v>
      </c>
      <c r="G2390" t="s">
        <v>128</v>
      </c>
      <c r="H2390" t="s">
        <v>47</v>
      </c>
      <c r="I2390" t="s">
        <v>129</v>
      </c>
      <c r="J2390" t="s">
        <v>130</v>
      </c>
      <c r="K2390" t="s">
        <v>131</v>
      </c>
      <c r="L2390" t="s">
        <v>6933</v>
      </c>
      <c r="M2390" t="s">
        <v>6934</v>
      </c>
      <c r="N2390">
        <v>1.3875</v>
      </c>
      <c r="O2390">
        <v>71</v>
      </c>
      <c r="P2390">
        <v>592</v>
      </c>
      <c r="Q2390">
        <v>0</v>
      </c>
      <c r="R2390">
        <v>0</v>
      </c>
      <c r="S2390">
        <v>0</v>
      </c>
      <c r="T2390">
        <v>0</v>
      </c>
      <c r="U2390">
        <v>98.512500000000003</v>
      </c>
      <c r="V2390">
        <v>821.4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2670055</v>
      </c>
      <c r="B2391">
        <v>1</v>
      </c>
      <c r="C2391" t="s">
        <v>76</v>
      </c>
      <c r="D2391" t="s">
        <v>96</v>
      </c>
      <c r="E2391" t="s">
        <v>210</v>
      </c>
      <c r="F2391" t="s">
        <v>6935</v>
      </c>
      <c r="G2391" t="s">
        <v>212</v>
      </c>
      <c r="H2391" t="s">
        <v>46</v>
      </c>
      <c r="I2391" t="s">
        <v>129</v>
      </c>
      <c r="J2391" t="s">
        <v>130</v>
      </c>
      <c r="K2391" t="s">
        <v>131</v>
      </c>
      <c r="L2391" t="s">
        <v>6936</v>
      </c>
      <c r="M2391" t="s">
        <v>6937</v>
      </c>
      <c r="N2391">
        <v>4.6619444440000004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4.6619440000000001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2670059</v>
      </c>
      <c r="B2392">
        <v>1</v>
      </c>
      <c r="C2392" t="s">
        <v>76</v>
      </c>
      <c r="D2392" t="s">
        <v>103</v>
      </c>
      <c r="E2392" t="s">
        <v>134</v>
      </c>
      <c r="F2392" t="s">
        <v>6938</v>
      </c>
      <c r="G2392" t="s">
        <v>146</v>
      </c>
      <c r="H2392" t="s">
        <v>46</v>
      </c>
      <c r="I2392" t="s">
        <v>129</v>
      </c>
      <c r="J2392" t="s">
        <v>130</v>
      </c>
      <c r="K2392" t="s">
        <v>131</v>
      </c>
      <c r="L2392" t="s">
        <v>6939</v>
      </c>
      <c r="M2392" t="s">
        <v>6940</v>
      </c>
      <c r="N2392">
        <v>0.1075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69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7.4175000000000004</v>
      </c>
    </row>
    <row r="2393" spans="1:26" x14ac:dyDescent="0.3">
      <c r="A2393">
        <v>2670062</v>
      </c>
      <c r="B2393">
        <v>1</v>
      </c>
      <c r="C2393" t="s">
        <v>76</v>
      </c>
      <c r="D2393" t="s">
        <v>99</v>
      </c>
      <c r="E2393" t="s">
        <v>126</v>
      </c>
      <c r="F2393" t="s">
        <v>6941</v>
      </c>
      <c r="G2393" t="s">
        <v>169</v>
      </c>
      <c r="H2393" t="s">
        <v>47</v>
      </c>
      <c r="I2393" t="s">
        <v>129</v>
      </c>
      <c r="J2393" t="s">
        <v>130</v>
      </c>
      <c r="K2393" t="s">
        <v>131</v>
      </c>
      <c r="L2393" t="s">
        <v>6931</v>
      </c>
      <c r="M2393" t="s">
        <v>6942</v>
      </c>
      <c r="N2393">
        <v>0.79166666600000002</v>
      </c>
      <c r="O2393">
        <v>0</v>
      </c>
      <c r="P2393">
        <v>555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439.375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2670061</v>
      </c>
      <c r="B2394">
        <v>1</v>
      </c>
      <c r="C2394" t="s">
        <v>76</v>
      </c>
      <c r="D2394" t="s">
        <v>94</v>
      </c>
      <c r="E2394" t="s">
        <v>210</v>
      </c>
      <c r="F2394" t="s">
        <v>6943</v>
      </c>
      <c r="G2394" t="s">
        <v>290</v>
      </c>
      <c r="H2394" t="s">
        <v>46</v>
      </c>
      <c r="I2394" t="s">
        <v>129</v>
      </c>
      <c r="J2394" t="s">
        <v>130</v>
      </c>
      <c r="K2394" t="s">
        <v>131</v>
      </c>
      <c r="L2394" t="s">
        <v>6944</v>
      </c>
      <c r="M2394" t="s">
        <v>6945</v>
      </c>
      <c r="N2394">
        <v>3.8194444440000002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3.8194439999999998</v>
      </c>
      <c r="Y2394">
        <v>0</v>
      </c>
      <c r="Z2394">
        <v>0</v>
      </c>
    </row>
    <row r="2395" spans="1:26" x14ac:dyDescent="0.3">
      <c r="A2395">
        <v>2670060</v>
      </c>
      <c r="B2395">
        <v>1</v>
      </c>
      <c r="C2395" t="s">
        <v>76</v>
      </c>
      <c r="D2395" t="s">
        <v>79</v>
      </c>
      <c r="E2395" t="s">
        <v>126</v>
      </c>
      <c r="F2395" t="s">
        <v>6946</v>
      </c>
      <c r="G2395" t="s">
        <v>140</v>
      </c>
      <c r="H2395" t="s">
        <v>47</v>
      </c>
      <c r="I2395" t="s">
        <v>129</v>
      </c>
      <c r="J2395" t="s">
        <v>130</v>
      </c>
      <c r="K2395" t="s">
        <v>141</v>
      </c>
      <c r="L2395" t="s">
        <v>6947</v>
      </c>
      <c r="M2395" t="s">
        <v>6948</v>
      </c>
      <c r="N2395">
        <v>0.73750000000000004</v>
      </c>
      <c r="O2395">
        <v>0</v>
      </c>
      <c r="P2395">
        <v>39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28.762499999999999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2670068</v>
      </c>
      <c r="B2396">
        <v>1</v>
      </c>
      <c r="C2396" t="s">
        <v>77</v>
      </c>
      <c r="D2396" t="s">
        <v>115</v>
      </c>
      <c r="E2396" t="s">
        <v>126</v>
      </c>
      <c r="F2396" t="s">
        <v>3080</v>
      </c>
      <c r="G2396" t="s">
        <v>128</v>
      </c>
      <c r="H2396" t="s">
        <v>47</v>
      </c>
      <c r="I2396" t="s">
        <v>129</v>
      </c>
      <c r="J2396" t="s">
        <v>130</v>
      </c>
      <c r="K2396" t="s">
        <v>131</v>
      </c>
      <c r="L2396" t="s">
        <v>6949</v>
      </c>
      <c r="M2396" t="s">
        <v>6950</v>
      </c>
      <c r="N2396">
        <v>2.9016666660000001</v>
      </c>
      <c r="O2396">
        <v>0</v>
      </c>
      <c r="P2396">
        <v>0</v>
      </c>
      <c r="Q2396">
        <v>0</v>
      </c>
      <c r="R2396">
        <v>0</v>
      </c>
      <c r="S2396">
        <v>28</v>
      </c>
      <c r="T2396">
        <v>584</v>
      </c>
      <c r="U2396">
        <v>0</v>
      </c>
      <c r="V2396">
        <v>0</v>
      </c>
      <c r="W2396">
        <v>0</v>
      </c>
      <c r="X2396">
        <v>0</v>
      </c>
      <c r="Y2396">
        <v>81.246667000000002</v>
      </c>
      <c r="Z2396">
        <v>1694.573333</v>
      </c>
    </row>
    <row r="2397" spans="1:26" x14ac:dyDescent="0.3">
      <c r="A2397">
        <v>2670070</v>
      </c>
      <c r="B2397">
        <v>1</v>
      </c>
      <c r="C2397" t="s">
        <v>77</v>
      </c>
      <c r="D2397" t="s">
        <v>113</v>
      </c>
      <c r="E2397" t="s">
        <v>210</v>
      </c>
      <c r="F2397" t="s">
        <v>6951</v>
      </c>
      <c r="G2397" t="s">
        <v>5770</v>
      </c>
      <c r="H2397" t="s">
        <v>46</v>
      </c>
      <c r="I2397" t="s">
        <v>129</v>
      </c>
      <c r="J2397" t="s">
        <v>130</v>
      </c>
      <c r="K2397" t="s">
        <v>131</v>
      </c>
      <c r="L2397" t="s">
        <v>6952</v>
      </c>
      <c r="M2397" t="s">
        <v>6953</v>
      </c>
      <c r="N2397">
        <v>0.33444444400000001</v>
      </c>
      <c r="O2397">
        <v>0</v>
      </c>
      <c r="P2397">
        <v>0</v>
      </c>
      <c r="Q2397">
        <v>0</v>
      </c>
      <c r="R2397">
        <v>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2.6755559999999998</v>
      </c>
      <c r="Y2397">
        <v>0</v>
      </c>
      <c r="Z2397">
        <v>0</v>
      </c>
    </row>
    <row r="2398" spans="1:26" x14ac:dyDescent="0.3">
      <c r="A2398">
        <v>2670034</v>
      </c>
      <c r="B2398">
        <v>2</v>
      </c>
      <c r="C2398" t="s">
        <v>77</v>
      </c>
      <c r="D2398" t="s">
        <v>123</v>
      </c>
      <c r="E2398" t="s">
        <v>126</v>
      </c>
      <c r="F2398" t="s">
        <v>5272</v>
      </c>
      <c r="G2398" t="s">
        <v>128</v>
      </c>
      <c r="H2398" t="s">
        <v>47</v>
      </c>
      <c r="I2398" t="s">
        <v>129</v>
      </c>
      <c r="J2398" t="s">
        <v>130</v>
      </c>
      <c r="K2398" t="s">
        <v>131</v>
      </c>
      <c r="L2398" t="s">
        <v>6913</v>
      </c>
      <c r="M2398" t="s">
        <v>6954</v>
      </c>
      <c r="N2398">
        <v>1.5419444440000001</v>
      </c>
      <c r="O2398">
        <v>106</v>
      </c>
      <c r="P2398">
        <v>708</v>
      </c>
      <c r="Q2398">
        <v>0</v>
      </c>
      <c r="R2398">
        <v>0</v>
      </c>
      <c r="S2398">
        <v>0</v>
      </c>
      <c r="T2398">
        <v>0</v>
      </c>
      <c r="U2398">
        <v>163.446111</v>
      </c>
      <c r="V2398">
        <v>1091.6966660000001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2670077</v>
      </c>
      <c r="B2399">
        <v>1</v>
      </c>
      <c r="C2399" t="s">
        <v>76</v>
      </c>
      <c r="D2399" t="s">
        <v>80</v>
      </c>
      <c r="E2399" t="s">
        <v>144</v>
      </c>
      <c r="F2399" t="s">
        <v>6955</v>
      </c>
      <c r="G2399" t="s">
        <v>455</v>
      </c>
      <c r="H2399" t="s">
        <v>46</v>
      </c>
      <c r="I2399" t="s">
        <v>129</v>
      </c>
      <c r="J2399" t="s">
        <v>130</v>
      </c>
      <c r="K2399" t="s">
        <v>131</v>
      </c>
      <c r="L2399" t="s">
        <v>6956</v>
      </c>
      <c r="M2399" t="s">
        <v>6957</v>
      </c>
      <c r="N2399">
        <v>1.2013888880000001</v>
      </c>
      <c r="O2399">
        <v>0</v>
      </c>
      <c r="P2399">
        <v>112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134.555555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2670080</v>
      </c>
      <c r="B2400">
        <v>1</v>
      </c>
      <c r="C2400" t="s">
        <v>76</v>
      </c>
      <c r="D2400" t="s">
        <v>92</v>
      </c>
      <c r="E2400" t="s">
        <v>210</v>
      </c>
      <c r="F2400" t="s">
        <v>6958</v>
      </c>
      <c r="G2400" t="s">
        <v>212</v>
      </c>
      <c r="H2400" t="s">
        <v>46</v>
      </c>
      <c r="I2400" t="s">
        <v>129</v>
      </c>
      <c r="J2400" t="s">
        <v>130</v>
      </c>
      <c r="K2400" t="s">
        <v>131</v>
      </c>
      <c r="L2400" t="s">
        <v>6959</v>
      </c>
      <c r="M2400" t="s">
        <v>6960</v>
      </c>
      <c r="N2400">
        <v>4.8647222220000002</v>
      </c>
      <c r="O2400">
        <v>0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4.8647220000000004</v>
      </c>
      <c r="Y2400">
        <v>0</v>
      </c>
      <c r="Z2400">
        <v>0</v>
      </c>
    </row>
    <row r="2401" spans="1:26" x14ac:dyDescent="0.3">
      <c r="A2401">
        <v>2670083</v>
      </c>
      <c r="B2401">
        <v>1</v>
      </c>
      <c r="C2401" t="s">
        <v>76</v>
      </c>
      <c r="D2401" t="s">
        <v>78</v>
      </c>
      <c r="E2401" t="s">
        <v>152</v>
      </c>
      <c r="F2401" t="s">
        <v>6961</v>
      </c>
      <c r="G2401" t="s">
        <v>306</v>
      </c>
      <c r="H2401" t="s">
        <v>47</v>
      </c>
      <c r="I2401" t="s">
        <v>129</v>
      </c>
      <c r="J2401" t="s">
        <v>15</v>
      </c>
      <c r="K2401" t="s">
        <v>131</v>
      </c>
      <c r="L2401" t="s">
        <v>6962</v>
      </c>
      <c r="M2401" t="s">
        <v>6963</v>
      </c>
      <c r="N2401">
        <v>1.4611111109999999</v>
      </c>
      <c r="O2401">
        <v>1</v>
      </c>
      <c r="P2401">
        <v>3562</v>
      </c>
      <c r="Q2401">
        <v>0</v>
      </c>
      <c r="R2401">
        <v>0</v>
      </c>
      <c r="S2401">
        <v>0</v>
      </c>
      <c r="T2401">
        <v>0</v>
      </c>
      <c r="U2401">
        <v>1.461111</v>
      </c>
      <c r="V2401">
        <v>5204.4777770000001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2670092</v>
      </c>
      <c r="B2402">
        <v>1</v>
      </c>
      <c r="C2402" t="s">
        <v>76</v>
      </c>
      <c r="D2402" t="s">
        <v>103</v>
      </c>
      <c r="E2402" t="s">
        <v>210</v>
      </c>
      <c r="F2402" t="s">
        <v>6964</v>
      </c>
      <c r="G2402" t="s">
        <v>212</v>
      </c>
      <c r="H2402" t="s">
        <v>46</v>
      </c>
      <c r="I2402" t="s">
        <v>129</v>
      </c>
      <c r="J2402" t="s">
        <v>130</v>
      </c>
      <c r="K2402" t="s">
        <v>131</v>
      </c>
      <c r="L2402" t="s">
        <v>6965</v>
      </c>
      <c r="M2402" t="s">
        <v>6966</v>
      </c>
      <c r="N2402">
        <v>3.0408333330000001</v>
      </c>
      <c r="O2402">
        <v>0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3.0408330000000001</v>
      </c>
      <c r="Y2402">
        <v>0</v>
      </c>
      <c r="Z2402">
        <v>0</v>
      </c>
    </row>
    <row r="2403" spans="1:26" x14ac:dyDescent="0.3">
      <c r="A2403">
        <v>2670091</v>
      </c>
      <c r="B2403">
        <v>1</v>
      </c>
      <c r="C2403" t="s">
        <v>76</v>
      </c>
      <c r="D2403" t="s">
        <v>92</v>
      </c>
      <c r="E2403" t="s">
        <v>144</v>
      </c>
      <c r="F2403" t="s">
        <v>6967</v>
      </c>
      <c r="G2403" t="s">
        <v>136</v>
      </c>
      <c r="H2403" t="s">
        <v>46</v>
      </c>
      <c r="I2403" t="s">
        <v>129</v>
      </c>
      <c r="J2403" t="s">
        <v>130</v>
      </c>
      <c r="K2403" t="s">
        <v>131</v>
      </c>
      <c r="L2403" t="s">
        <v>6968</v>
      </c>
      <c r="M2403" t="s">
        <v>6969</v>
      </c>
      <c r="N2403">
        <v>1.054444444</v>
      </c>
      <c r="O2403">
        <v>0</v>
      </c>
      <c r="P2403">
        <v>0</v>
      </c>
      <c r="Q2403">
        <v>0</v>
      </c>
      <c r="R2403">
        <v>23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24.252222</v>
      </c>
      <c r="Y2403">
        <v>0</v>
      </c>
      <c r="Z2403">
        <v>0</v>
      </c>
    </row>
    <row r="2404" spans="1:26" x14ac:dyDescent="0.3">
      <c r="A2404">
        <v>2670094</v>
      </c>
      <c r="B2404">
        <v>1</v>
      </c>
      <c r="C2404" t="s">
        <v>76</v>
      </c>
      <c r="D2404" t="s">
        <v>96</v>
      </c>
      <c r="E2404" t="s">
        <v>156</v>
      </c>
      <c r="F2404" t="s">
        <v>6970</v>
      </c>
      <c r="G2404" t="s">
        <v>169</v>
      </c>
      <c r="H2404" t="s">
        <v>47</v>
      </c>
      <c r="I2404" t="s">
        <v>129</v>
      </c>
      <c r="J2404" t="s">
        <v>130</v>
      </c>
      <c r="K2404" t="s">
        <v>131</v>
      </c>
      <c r="L2404" t="s">
        <v>6971</v>
      </c>
      <c r="M2404" t="s">
        <v>6972</v>
      </c>
      <c r="N2404">
        <v>0.93277777699999997</v>
      </c>
      <c r="O2404">
        <v>11</v>
      </c>
      <c r="P2404">
        <v>373</v>
      </c>
      <c r="Q2404">
        <v>0</v>
      </c>
      <c r="R2404">
        <v>0</v>
      </c>
      <c r="S2404">
        <v>0</v>
      </c>
      <c r="T2404">
        <v>0</v>
      </c>
      <c r="U2404">
        <v>10.260555999999999</v>
      </c>
      <c r="V2404">
        <v>347.92611099999999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2670099</v>
      </c>
      <c r="B2405">
        <v>1</v>
      </c>
      <c r="C2405" t="s">
        <v>76</v>
      </c>
      <c r="D2405" t="s">
        <v>92</v>
      </c>
      <c r="E2405" t="s">
        <v>210</v>
      </c>
      <c r="F2405" t="s">
        <v>6973</v>
      </c>
      <c r="G2405" t="s">
        <v>212</v>
      </c>
      <c r="H2405" t="s">
        <v>46</v>
      </c>
      <c r="I2405" t="s">
        <v>129</v>
      </c>
      <c r="J2405" t="s">
        <v>130</v>
      </c>
      <c r="K2405" t="s">
        <v>131</v>
      </c>
      <c r="L2405" t="s">
        <v>6974</v>
      </c>
      <c r="M2405" t="s">
        <v>6975</v>
      </c>
      <c r="N2405">
        <v>3.219166666</v>
      </c>
      <c r="O2405">
        <v>0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3.2191670000000001</v>
      </c>
      <c r="Y2405">
        <v>0</v>
      </c>
      <c r="Z2405">
        <v>0</v>
      </c>
    </row>
    <row r="2406" spans="1:26" x14ac:dyDescent="0.3">
      <c r="A2406">
        <v>2670095</v>
      </c>
      <c r="B2406">
        <v>1</v>
      </c>
      <c r="C2406" t="s">
        <v>76</v>
      </c>
      <c r="D2406" t="s">
        <v>99</v>
      </c>
      <c r="E2406" t="s">
        <v>152</v>
      </c>
      <c r="F2406" t="s">
        <v>6976</v>
      </c>
      <c r="G2406" t="s">
        <v>169</v>
      </c>
      <c r="H2406" t="s">
        <v>47</v>
      </c>
      <c r="I2406" t="s">
        <v>129</v>
      </c>
      <c r="J2406" t="s">
        <v>130</v>
      </c>
      <c r="K2406" t="s">
        <v>131</v>
      </c>
      <c r="L2406" t="s">
        <v>6977</v>
      </c>
      <c r="M2406" t="s">
        <v>6978</v>
      </c>
      <c r="N2406">
        <v>3.102777777</v>
      </c>
      <c r="O2406">
        <v>1</v>
      </c>
      <c r="P2406">
        <v>4436</v>
      </c>
      <c r="Q2406">
        <v>0</v>
      </c>
      <c r="R2406">
        <v>0</v>
      </c>
      <c r="S2406">
        <v>0</v>
      </c>
      <c r="T2406">
        <v>0</v>
      </c>
      <c r="U2406">
        <v>3.1027779999999998</v>
      </c>
      <c r="V2406">
        <v>13763.922219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2670096</v>
      </c>
      <c r="B2407">
        <v>1</v>
      </c>
      <c r="C2407" t="s">
        <v>76</v>
      </c>
      <c r="D2407" t="s">
        <v>90</v>
      </c>
      <c r="E2407" t="s">
        <v>152</v>
      </c>
      <c r="F2407" t="s">
        <v>6979</v>
      </c>
      <c r="G2407" t="s">
        <v>169</v>
      </c>
      <c r="H2407" t="s">
        <v>47</v>
      </c>
      <c r="I2407" t="s">
        <v>129</v>
      </c>
      <c r="J2407" t="s">
        <v>130</v>
      </c>
      <c r="K2407" t="s">
        <v>131</v>
      </c>
      <c r="L2407" t="s">
        <v>6980</v>
      </c>
      <c r="M2407" t="s">
        <v>6981</v>
      </c>
      <c r="N2407">
        <v>2.1102777769999999</v>
      </c>
      <c r="O2407">
        <v>0</v>
      </c>
      <c r="P2407">
        <v>0</v>
      </c>
      <c r="Q2407">
        <v>1</v>
      </c>
      <c r="R2407">
        <v>7</v>
      </c>
      <c r="S2407">
        <v>36</v>
      </c>
      <c r="T2407">
        <v>142</v>
      </c>
      <c r="U2407">
        <v>0</v>
      </c>
      <c r="V2407">
        <v>0</v>
      </c>
      <c r="W2407">
        <v>2.1102780000000001</v>
      </c>
      <c r="X2407">
        <v>14.771944</v>
      </c>
      <c r="Y2407">
        <v>75.97</v>
      </c>
      <c r="Z2407">
        <v>299.65944400000001</v>
      </c>
    </row>
    <row r="2408" spans="1:26" x14ac:dyDescent="0.3">
      <c r="A2408">
        <v>2670101</v>
      </c>
      <c r="B2408">
        <v>1</v>
      </c>
      <c r="C2408" t="s">
        <v>76</v>
      </c>
      <c r="D2408" t="s">
        <v>106</v>
      </c>
      <c r="E2408" t="s">
        <v>126</v>
      </c>
      <c r="F2408" t="s">
        <v>6982</v>
      </c>
      <c r="G2408" t="s">
        <v>128</v>
      </c>
      <c r="H2408" t="s">
        <v>47</v>
      </c>
      <c r="I2408" t="s">
        <v>129</v>
      </c>
      <c r="J2408" t="s">
        <v>130</v>
      </c>
      <c r="K2408" t="s">
        <v>131</v>
      </c>
      <c r="L2408" t="s">
        <v>6983</v>
      </c>
      <c r="M2408" t="s">
        <v>6984</v>
      </c>
      <c r="N2408">
        <v>6.7961111110000001</v>
      </c>
      <c r="O2408">
        <v>7</v>
      </c>
      <c r="P2408">
        <v>1</v>
      </c>
      <c r="Q2408">
        <v>0</v>
      </c>
      <c r="R2408">
        <v>0</v>
      </c>
      <c r="S2408">
        <v>0</v>
      </c>
      <c r="T2408">
        <v>0</v>
      </c>
      <c r="U2408">
        <v>47.572778</v>
      </c>
      <c r="V2408">
        <v>6.7961109999999998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2670103</v>
      </c>
      <c r="B2409">
        <v>1</v>
      </c>
      <c r="C2409" t="s">
        <v>76</v>
      </c>
      <c r="D2409" t="s">
        <v>99</v>
      </c>
      <c r="E2409" t="s">
        <v>126</v>
      </c>
      <c r="F2409" t="s">
        <v>6941</v>
      </c>
      <c r="G2409" t="s">
        <v>169</v>
      </c>
      <c r="H2409" t="s">
        <v>47</v>
      </c>
      <c r="I2409" t="s">
        <v>129</v>
      </c>
      <c r="J2409" t="s">
        <v>130</v>
      </c>
      <c r="K2409" t="s">
        <v>131</v>
      </c>
      <c r="L2409" t="s">
        <v>6985</v>
      </c>
      <c r="M2409" t="s">
        <v>6986</v>
      </c>
      <c r="N2409">
        <v>0.255833333</v>
      </c>
      <c r="O2409">
        <v>0</v>
      </c>
      <c r="P2409">
        <v>555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141.98750000000001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2670114</v>
      </c>
      <c r="B2410">
        <v>1</v>
      </c>
      <c r="C2410" t="s">
        <v>76</v>
      </c>
      <c r="D2410" t="s">
        <v>99</v>
      </c>
      <c r="E2410" t="s">
        <v>152</v>
      </c>
      <c r="F2410" t="s">
        <v>6987</v>
      </c>
      <c r="G2410" t="s">
        <v>169</v>
      </c>
      <c r="H2410" t="s">
        <v>47</v>
      </c>
      <c r="I2410" t="s">
        <v>129</v>
      </c>
      <c r="J2410" t="s">
        <v>130</v>
      </c>
      <c r="K2410" t="s">
        <v>131</v>
      </c>
      <c r="L2410" t="s">
        <v>6988</v>
      </c>
      <c r="M2410" t="s">
        <v>6989</v>
      </c>
      <c r="N2410">
        <v>5.1666666E-2</v>
      </c>
      <c r="O2410">
        <v>47</v>
      </c>
      <c r="P2410">
        <v>1034</v>
      </c>
      <c r="Q2410">
        <v>0</v>
      </c>
      <c r="R2410">
        <v>0</v>
      </c>
      <c r="S2410">
        <v>0</v>
      </c>
      <c r="T2410">
        <v>0</v>
      </c>
      <c r="U2410">
        <v>2.4283329999999999</v>
      </c>
      <c r="V2410">
        <v>53.423333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2670115</v>
      </c>
      <c r="B2411">
        <v>1</v>
      </c>
      <c r="C2411" t="s">
        <v>76</v>
      </c>
      <c r="D2411" t="s">
        <v>96</v>
      </c>
      <c r="E2411" t="s">
        <v>126</v>
      </c>
      <c r="F2411" t="s">
        <v>6990</v>
      </c>
      <c r="G2411" t="s">
        <v>169</v>
      </c>
      <c r="H2411" t="s">
        <v>47</v>
      </c>
      <c r="I2411" t="s">
        <v>129</v>
      </c>
      <c r="J2411" t="s">
        <v>130</v>
      </c>
      <c r="K2411" t="s">
        <v>131</v>
      </c>
      <c r="L2411" t="s">
        <v>6991</v>
      </c>
      <c r="M2411" t="s">
        <v>6992</v>
      </c>
      <c r="N2411">
        <v>0.06</v>
      </c>
      <c r="O2411">
        <v>5</v>
      </c>
      <c r="P2411">
        <v>78</v>
      </c>
      <c r="Q2411">
        <v>0</v>
      </c>
      <c r="R2411">
        <v>0</v>
      </c>
      <c r="S2411">
        <v>0</v>
      </c>
      <c r="T2411">
        <v>0</v>
      </c>
      <c r="U2411">
        <v>0.3</v>
      </c>
      <c r="V2411">
        <v>4.68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2670117</v>
      </c>
      <c r="B2412">
        <v>1</v>
      </c>
      <c r="C2412" t="s">
        <v>76</v>
      </c>
      <c r="D2412" t="s">
        <v>100</v>
      </c>
      <c r="E2412" t="s">
        <v>126</v>
      </c>
      <c r="F2412" t="s">
        <v>6993</v>
      </c>
      <c r="G2412" t="s">
        <v>169</v>
      </c>
      <c r="H2412" t="s">
        <v>47</v>
      </c>
      <c r="I2412" t="s">
        <v>129</v>
      </c>
      <c r="J2412" t="s">
        <v>130</v>
      </c>
      <c r="K2412" t="s">
        <v>131</v>
      </c>
      <c r="L2412" t="s">
        <v>6994</v>
      </c>
      <c r="M2412" t="s">
        <v>6995</v>
      </c>
      <c r="N2412">
        <v>1.0777777770000001</v>
      </c>
      <c r="O2412">
        <v>0</v>
      </c>
      <c r="P2412">
        <v>1123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1210.3444440000001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2670120</v>
      </c>
      <c r="B2413">
        <v>1</v>
      </c>
      <c r="C2413" t="s">
        <v>77</v>
      </c>
      <c r="D2413" t="s">
        <v>108</v>
      </c>
      <c r="E2413" t="s">
        <v>144</v>
      </c>
      <c r="F2413" t="s">
        <v>6996</v>
      </c>
      <c r="G2413" t="s">
        <v>136</v>
      </c>
      <c r="H2413" t="s">
        <v>46</v>
      </c>
      <c r="I2413" t="s">
        <v>129</v>
      </c>
      <c r="J2413" t="s">
        <v>130</v>
      </c>
      <c r="K2413" t="s">
        <v>131</v>
      </c>
      <c r="L2413" t="s">
        <v>6997</v>
      </c>
      <c r="M2413" t="s">
        <v>6998</v>
      </c>
      <c r="N2413">
        <v>1.3036111109999999</v>
      </c>
      <c r="O2413">
        <v>0</v>
      </c>
      <c r="P2413">
        <v>33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43.019167000000003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2670121</v>
      </c>
      <c r="B2414">
        <v>1</v>
      </c>
      <c r="C2414" t="s">
        <v>77</v>
      </c>
      <c r="D2414" t="s">
        <v>114</v>
      </c>
      <c r="E2414" t="s">
        <v>126</v>
      </c>
      <c r="F2414" t="s">
        <v>5636</v>
      </c>
      <c r="G2414" t="s">
        <v>169</v>
      </c>
      <c r="H2414" t="s">
        <v>47</v>
      </c>
      <c r="I2414" t="s">
        <v>129</v>
      </c>
      <c r="J2414" t="s">
        <v>130</v>
      </c>
      <c r="K2414" t="s">
        <v>131</v>
      </c>
      <c r="L2414" t="s">
        <v>6999</v>
      </c>
      <c r="M2414" t="s">
        <v>7000</v>
      </c>
      <c r="N2414">
        <v>0.78055555499999996</v>
      </c>
      <c r="O2414">
        <v>0</v>
      </c>
      <c r="P2414">
        <v>0</v>
      </c>
      <c r="Q2414">
        <v>0</v>
      </c>
      <c r="R2414">
        <v>0</v>
      </c>
      <c r="S2414">
        <v>7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5.463889</v>
      </c>
      <c r="Z2414">
        <v>0</v>
      </c>
    </row>
    <row r="2415" spans="1:26" x14ac:dyDescent="0.3">
      <c r="A2415">
        <v>2670122</v>
      </c>
      <c r="B2415">
        <v>1</v>
      </c>
      <c r="C2415" t="s">
        <v>77</v>
      </c>
      <c r="D2415" t="s">
        <v>109</v>
      </c>
      <c r="E2415" t="s">
        <v>144</v>
      </c>
      <c r="F2415" t="s">
        <v>7001</v>
      </c>
      <c r="G2415" t="s">
        <v>136</v>
      </c>
      <c r="H2415" t="s">
        <v>46</v>
      </c>
      <c r="I2415" t="s">
        <v>129</v>
      </c>
      <c r="J2415" t="s">
        <v>130</v>
      </c>
      <c r="K2415" t="s">
        <v>131</v>
      </c>
      <c r="L2415" t="s">
        <v>7002</v>
      </c>
      <c r="M2415" t="s">
        <v>7003</v>
      </c>
      <c r="N2415">
        <v>1.684722222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1.6847220000000001</v>
      </c>
    </row>
    <row r="2416" spans="1:26" x14ac:dyDescent="0.3">
      <c r="A2416">
        <v>2670127</v>
      </c>
      <c r="B2416">
        <v>1</v>
      </c>
      <c r="C2416" t="s">
        <v>77</v>
      </c>
      <c r="D2416" t="s">
        <v>111</v>
      </c>
      <c r="E2416" t="s">
        <v>144</v>
      </c>
      <c r="F2416" t="s">
        <v>7004</v>
      </c>
      <c r="G2416" t="s">
        <v>136</v>
      </c>
      <c r="H2416" t="s">
        <v>46</v>
      </c>
      <c r="I2416" t="s">
        <v>129</v>
      </c>
      <c r="J2416" t="s">
        <v>130</v>
      </c>
      <c r="K2416" t="s">
        <v>131</v>
      </c>
      <c r="L2416" t="s">
        <v>7005</v>
      </c>
      <c r="M2416" t="s">
        <v>7006</v>
      </c>
      <c r="N2416">
        <v>1.2088888879999999</v>
      </c>
      <c r="O2416">
        <v>0</v>
      </c>
      <c r="P2416">
        <v>0</v>
      </c>
      <c r="Q2416">
        <v>0</v>
      </c>
      <c r="R2416">
        <v>17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20.551110999999999</v>
      </c>
      <c r="Y2416">
        <v>0</v>
      </c>
      <c r="Z2416">
        <v>0</v>
      </c>
    </row>
    <row r="2417" spans="1:26" x14ac:dyDescent="0.3">
      <c r="A2417">
        <v>2670126</v>
      </c>
      <c r="B2417">
        <v>1</v>
      </c>
      <c r="C2417" t="s">
        <v>76</v>
      </c>
      <c r="D2417" t="s">
        <v>79</v>
      </c>
      <c r="E2417" t="s">
        <v>210</v>
      </c>
      <c r="F2417" t="s">
        <v>7007</v>
      </c>
      <c r="G2417" t="s">
        <v>290</v>
      </c>
      <c r="H2417" t="s">
        <v>46</v>
      </c>
      <c r="I2417" t="s">
        <v>129</v>
      </c>
      <c r="J2417" t="s">
        <v>130</v>
      </c>
      <c r="K2417" t="s">
        <v>131</v>
      </c>
      <c r="L2417" t="s">
        <v>7008</v>
      </c>
      <c r="M2417" t="s">
        <v>7009</v>
      </c>
      <c r="N2417">
        <v>1.7238888880000001</v>
      </c>
      <c r="O2417">
        <v>0</v>
      </c>
      <c r="P2417">
        <v>3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5.1716670000000002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2670128</v>
      </c>
      <c r="B2418">
        <v>1</v>
      </c>
      <c r="C2418" t="s">
        <v>76</v>
      </c>
      <c r="D2418" t="s">
        <v>106</v>
      </c>
      <c r="E2418" t="s">
        <v>172</v>
      </c>
      <c r="F2418" t="s">
        <v>7010</v>
      </c>
      <c r="G2418" t="s">
        <v>455</v>
      </c>
      <c r="H2418" t="s">
        <v>46</v>
      </c>
      <c r="I2418" t="s">
        <v>129</v>
      </c>
      <c r="J2418" t="s">
        <v>130</v>
      </c>
      <c r="K2418" t="s">
        <v>131</v>
      </c>
      <c r="L2418" t="s">
        <v>7011</v>
      </c>
      <c r="M2418" t="s">
        <v>7012</v>
      </c>
      <c r="N2418">
        <v>2.582777777</v>
      </c>
      <c r="O2418">
        <v>0</v>
      </c>
      <c r="P2418">
        <v>82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211.787778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2670139</v>
      </c>
      <c r="B2419">
        <v>1</v>
      </c>
      <c r="C2419" t="s">
        <v>76</v>
      </c>
      <c r="D2419" t="s">
        <v>101</v>
      </c>
      <c r="E2419" t="s">
        <v>210</v>
      </c>
      <c r="F2419" t="s">
        <v>7013</v>
      </c>
      <c r="G2419" t="s">
        <v>306</v>
      </c>
      <c r="H2419" t="s">
        <v>46</v>
      </c>
      <c r="I2419" t="s">
        <v>129</v>
      </c>
      <c r="J2419" t="s">
        <v>15</v>
      </c>
      <c r="K2419" t="s">
        <v>131</v>
      </c>
      <c r="L2419" t="s">
        <v>7014</v>
      </c>
      <c r="M2419" t="s">
        <v>7015</v>
      </c>
      <c r="N2419">
        <v>4.295555555</v>
      </c>
      <c r="O2419">
        <v>0</v>
      </c>
      <c r="P2419">
        <v>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8.5911109999999997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2670136</v>
      </c>
      <c r="B2420">
        <v>1</v>
      </c>
      <c r="C2420" t="s">
        <v>76</v>
      </c>
      <c r="D2420" t="s">
        <v>106</v>
      </c>
      <c r="E2420" t="s">
        <v>134</v>
      </c>
      <c r="F2420" t="s">
        <v>7016</v>
      </c>
      <c r="G2420" t="s">
        <v>703</v>
      </c>
      <c r="H2420" t="s">
        <v>46</v>
      </c>
      <c r="I2420" t="s">
        <v>129</v>
      </c>
      <c r="J2420" t="s">
        <v>130</v>
      </c>
      <c r="K2420" t="s">
        <v>131</v>
      </c>
      <c r="L2420" t="s">
        <v>7017</v>
      </c>
      <c r="M2420" t="s">
        <v>7018</v>
      </c>
      <c r="N2420">
        <v>1.136111111</v>
      </c>
      <c r="O2420">
        <v>0</v>
      </c>
      <c r="P2420">
        <v>297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337.42500000000001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2670141</v>
      </c>
      <c r="B2421">
        <v>1</v>
      </c>
      <c r="C2421" t="s">
        <v>77</v>
      </c>
      <c r="D2421" t="s">
        <v>113</v>
      </c>
      <c r="E2421" t="s">
        <v>156</v>
      </c>
      <c r="F2421" t="s">
        <v>6575</v>
      </c>
      <c r="G2421" t="s">
        <v>169</v>
      </c>
      <c r="H2421" t="s">
        <v>47</v>
      </c>
      <c r="I2421" t="s">
        <v>129</v>
      </c>
      <c r="J2421" t="s">
        <v>130</v>
      </c>
      <c r="K2421" t="s">
        <v>131</v>
      </c>
      <c r="L2421" t="s">
        <v>7019</v>
      </c>
      <c r="M2421" t="s">
        <v>7020</v>
      </c>
      <c r="N2421">
        <v>0.176666666</v>
      </c>
      <c r="O2421">
        <v>0</v>
      </c>
      <c r="P2421">
        <v>0</v>
      </c>
      <c r="Q2421">
        <v>17</v>
      </c>
      <c r="R2421">
        <v>1235</v>
      </c>
      <c r="S2421">
        <v>0</v>
      </c>
      <c r="T2421">
        <v>0</v>
      </c>
      <c r="U2421">
        <v>0</v>
      </c>
      <c r="V2421">
        <v>0</v>
      </c>
      <c r="W2421">
        <v>3.003333</v>
      </c>
      <c r="X2421">
        <v>218.183333</v>
      </c>
      <c r="Y2421">
        <v>0</v>
      </c>
      <c r="Z2421">
        <v>0</v>
      </c>
    </row>
    <row r="2422" spans="1:26" x14ac:dyDescent="0.3">
      <c r="A2422">
        <v>2670083</v>
      </c>
      <c r="B2422">
        <v>2</v>
      </c>
      <c r="C2422" t="s">
        <v>76</v>
      </c>
      <c r="D2422" t="s">
        <v>78</v>
      </c>
      <c r="E2422" t="s">
        <v>126</v>
      </c>
      <c r="F2422" t="s">
        <v>7021</v>
      </c>
      <c r="G2422" t="s">
        <v>306</v>
      </c>
      <c r="H2422" t="s">
        <v>47</v>
      </c>
      <c r="I2422" t="s">
        <v>129</v>
      </c>
      <c r="J2422" t="s">
        <v>15</v>
      </c>
      <c r="K2422" t="s">
        <v>131</v>
      </c>
      <c r="L2422" t="s">
        <v>6963</v>
      </c>
      <c r="M2422" t="s">
        <v>7022</v>
      </c>
      <c r="N2422">
        <v>1.25</v>
      </c>
      <c r="O2422">
        <v>0</v>
      </c>
      <c r="P2422">
        <v>2317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2896.25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2670144</v>
      </c>
      <c r="B2423">
        <v>1</v>
      </c>
      <c r="C2423" t="s">
        <v>76</v>
      </c>
      <c r="D2423" t="s">
        <v>89</v>
      </c>
      <c r="E2423" t="s">
        <v>172</v>
      </c>
      <c r="F2423" t="s">
        <v>7023</v>
      </c>
      <c r="G2423" t="s">
        <v>146</v>
      </c>
      <c r="H2423" t="s">
        <v>46</v>
      </c>
      <c r="I2423" t="s">
        <v>129</v>
      </c>
      <c r="J2423" t="s">
        <v>130</v>
      </c>
      <c r="K2423" t="s">
        <v>131</v>
      </c>
      <c r="L2423" t="s">
        <v>7024</v>
      </c>
      <c r="M2423" t="s">
        <v>7025</v>
      </c>
      <c r="N2423">
        <v>0.63194444400000005</v>
      </c>
      <c r="O2423">
        <v>0</v>
      </c>
      <c r="P2423">
        <v>45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28.4375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2670147</v>
      </c>
      <c r="B2424">
        <v>1</v>
      </c>
      <c r="C2424" t="s">
        <v>76</v>
      </c>
      <c r="D2424" t="s">
        <v>103</v>
      </c>
      <c r="E2424" t="s">
        <v>144</v>
      </c>
      <c r="F2424" t="s">
        <v>7026</v>
      </c>
      <c r="G2424" t="s">
        <v>146</v>
      </c>
      <c r="H2424" t="s">
        <v>46</v>
      </c>
      <c r="I2424" t="s">
        <v>129</v>
      </c>
      <c r="J2424" t="s">
        <v>130</v>
      </c>
      <c r="K2424" t="s">
        <v>131</v>
      </c>
      <c r="L2424" t="s">
        <v>7027</v>
      </c>
      <c r="M2424" t="s">
        <v>7028</v>
      </c>
      <c r="N2424">
        <v>0.28249999999999997</v>
      </c>
      <c r="O2424">
        <v>0</v>
      </c>
      <c r="P2424">
        <v>0</v>
      </c>
      <c r="Q2424">
        <v>0</v>
      </c>
      <c r="R2424">
        <v>28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7.91</v>
      </c>
      <c r="Y2424">
        <v>0</v>
      </c>
      <c r="Z2424">
        <v>0</v>
      </c>
    </row>
    <row r="2425" spans="1:26" x14ac:dyDescent="0.3">
      <c r="A2425">
        <v>2670163</v>
      </c>
      <c r="B2425">
        <v>1</v>
      </c>
      <c r="C2425" t="s">
        <v>77</v>
      </c>
      <c r="D2425" t="s">
        <v>108</v>
      </c>
      <c r="E2425" t="s">
        <v>210</v>
      </c>
      <c r="F2425" t="s">
        <v>7029</v>
      </c>
      <c r="G2425" t="s">
        <v>212</v>
      </c>
      <c r="H2425" t="s">
        <v>46</v>
      </c>
      <c r="I2425" t="s">
        <v>129</v>
      </c>
      <c r="J2425" t="s">
        <v>130</v>
      </c>
      <c r="K2425" t="s">
        <v>131</v>
      </c>
      <c r="L2425" t="s">
        <v>7030</v>
      </c>
      <c r="M2425" t="s">
        <v>7031</v>
      </c>
      <c r="N2425">
        <v>1.855277777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1.855278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2670157</v>
      </c>
      <c r="B2426">
        <v>1</v>
      </c>
      <c r="C2426" t="s">
        <v>76</v>
      </c>
      <c r="D2426" t="s">
        <v>99</v>
      </c>
      <c r="E2426" t="s">
        <v>126</v>
      </c>
      <c r="F2426" t="s">
        <v>7032</v>
      </c>
      <c r="G2426" t="s">
        <v>128</v>
      </c>
      <c r="H2426" t="s">
        <v>47</v>
      </c>
      <c r="I2426" t="s">
        <v>129</v>
      </c>
      <c r="J2426" t="s">
        <v>130</v>
      </c>
      <c r="K2426" t="s">
        <v>131</v>
      </c>
      <c r="L2426" t="s">
        <v>7033</v>
      </c>
      <c r="M2426" t="s">
        <v>7034</v>
      </c>
      <c r="N2426">
        <v>2.8877777770000002</v>
      </c>
      <c r="O2426">
        <v>9</v>
      </c>
      <c r="P2426">
        <v>645</v>
      </c>
      <c r="Q2426">
        <v>0</v>
      </c>
      <c r="R2426">
        <v>0</v>
      </c>
      <c r="S2426">
        <v>0</v>
      </c>
      <c r="T2426">
        <v>0</v>
      </c>
      <c r="U2426">
        <v>25.99</v>
      </c>
      <c r="V2426">
        <v>1862.6166659999999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2670155</v>
      </c>
      <c r="B2427">
        <v>1</v>
      </c>
      <c r="C2427" t="s">
        <v>76</v>
      </c>
      <c r="D2427" t="s">
        <v>99</v>
      </c>
      <c r="E2427" t="s">
        <v>134</v>
      </c>
      <c r="F2427" t="s">
        <v>7035</v>
      </c>
      <c r="G2427" t="s">
        <v>136</v>
      </c>
      <c r="H2427" t="s">
        <v>46</v>
      </c>
      <c r="I2427" t="s">
        <v>129</v>
      </c>
      <c r="J2427" t="s">
        <v>130</v>
      </c>
      <c r="K2427" t="s">
        <v>131</v>
      </c>
      <c r="L2427" t="s">
        <v>7036</v>
      </c>
      <c r="M2427" t="s">
        <v>7037</v>
      </c>
      <c r="N2427">
        <v>2.335555555</v>
      </c>
      <c r="O2427">
        <v>0</v>
      </c>
      <c r="P2427">
        <v>7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16.348889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2670164</v>
      </c>
      <c r="B2428">
        <v>1</v>
      </c>
      <c r="C2428" t="s">
        <v>76</v>
      </c>
      <c r="D2428" t="s">
        <v>102</v>
      </c>
      <c r="E2428" t="s">
        <v>126</v>
      </c>
      <c r="F2428" t="s">
        <v>7038</v>
      </c>
      <c r="G2428" t="s">
        <v>128</v>
      </c>
      <c r="H2428" t="s">
        <v>47</v>
      </c>
      <c r="I2428" t="s">
        <v>129</v>
      </c>
      <c r="J2428" t="s">
        <v>130</v>
      </c>
      <c r="K2428" t="s">
        <v>131</v>
      </c>
      <c r="L2428" t="s">
        <v>7039</v>
      </c>
      <c r="M2428" t="s">
        <v>7040</v>
      </c>
      <c r="N2428">
        <v>1.2527777769999999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13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16.286110999999998</v>
      </c>
    </row>
    <row r="2429" spans="1:26" x14ac:dyDescent="0.3">
      <c r="A2429">
        <v>2670161</v>
      </c>
      <c r="B2429">
        <v>1</v>
      </c>
      <c r="C2429" t="s">
        <v>76</v>
      </c>
      <c r="D2429" t="s">
        <v>79</v>
      </c>
      <c r="E2429" t="s">
        <v>126</v>
      </c>
      <c r="F2429" t="s">
        <v>7041</v>
      </c>
      <c r="G2429" t="s">
        <v>260</v>
      </c>
      <c r="H2429" t="s">
        <v>47</v>
      </c>
      <c r="I2429" t="s">
        <v>129</v>
      </c>
      <c r="J2429" t="s">
        <v>130</v>
      </c>
      <c r="K2429" t="s">
        <v>141</v>
      </c>
      <c r="L2429" t="s">
        <v>7042</v>
      </c>
      <c r="M2429" t="s">
        <v>7043</v>
      </c>
      <c r="N2429">
        <v>2.4172222219999999</v>
      </c>
      <c r="O2429">
        <v>45</v>
      </c>
      <c r="P2429">
        <v>173</v>
      </c>
      <c r="Q2429">
        <v>0</v>
      </c>
      <c r="R2429">
        <v>0</v>
      </c>
      <c r="S2429">
        <v>0</v>
      </c>
      <c r="T2429">
        <v>0</v>
      </c>
      <c r="U2429">
        <v>108.77500000000001</v>
      </c>
      <c r="V2429">
        <v>418.17944399999999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2670162</v>
      </c>
      <c r="B2430">
        <v>1</v>
      </c>
      <c r="C2430" t="s">
        <v>77</v>
      </c>
      <c r="D2430" t="s">
        <v>113</v>
      </c>
      <c r="E2430" t="s">
        <v>172</v>
      </c>
      <c r="F2430" t="s">
        <v>7044</v>
      </c>
      <c r="G2430" t="s">
        <v>306</v>
      </c>
      <c r="H2430" t="s">
        <v>46</v>
      </c>
      <c r="I2430" t="s">
        <v>129</v>
      </c>
      <c r="J2430" t="s">
        <v>15</v>
      </c>
      <c r="K2430" t="s">
        <v>131</v>
      </c>
      <c r="L2430" t="s">
        <v>7045</v>
      </c>
      <c r="M2430" t="s">
        <v>7046</v>
      </c>
      <c r="N2430">
        <v>1.538888888</v>
      </c>
      <c r="O2430">
        <v>0</v>
      </c>
      <c r="P2430">
        <v>0</v>
      </c>
      <c r="Q2430">
        <v>0</v>
      </c>
      <c r="R2430">
        <v>41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63.094444000000003</v>
      </c>
      <c r="Y2430">
        <v>0</v>
      </c>
      <c r="Z2430">
        <v>0</v>
      </c>
    </row>
    <row r="2431" spans="1:26" x14ac:dyDescent="0.3">
      <c r="A2431">
        <v>2670165</v>
      </c>
      <c r="B2431">
        <v>1</v>
      </c>
      <c r="C2431" t="s">
        <v>76</v>
      </c>
      <c r="D2431" t="s">
        <v>99</v>
      </c>
      <c r="E2431" t="s">
        <v>126</v>
      </c>
      <c r="F2431" t="s">
        <v>6941</v>
      </c>
      <c r="G2431" t="s">
        <v>169</v>
      </c>
      <c r="H2431" t="s">
        <v>47</v>
      </c>
      <c r="I2431" t="s">
        <v>129</v>
      </c>
      <c r="J2431" t="s">
        <v>130</v>
      </c>
      <c r="K2431" t="s">
        <v>131</v>
      </c>
      <c r="L2431" t="s">
        <v>7047</v>
      </c>
      <c r="M2431" t="s">
        <v>7048</v>
      </c>
      <c r="N2431">
        <v>0.65833333299999997</v>
      </c>
      <c r="O2431">
        <v>0</v>
      </c>
      <c r="P2431">
        <v>555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365.375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2670172</v>
      </c>
      <c r="B2432">
        <v>1</v>
      </c>
      <c r="C2432" t="s">
        <v>77</v>
      </c>
      <c r="D2432" t="s">
        <v>119</v>
      </c>
      <c r="E2432" t="s">
        <v>134</v>
      </c>
      <c r="F2432" t="s">
        <v>6838</v>
      </c>
      <c r="G2432" t="s">
        <v>240</v>
      </c>
      <c r="H2432" t="s">
        <v>46</v>
      </c>
      <c r="I2432" t="s">
        <v>129</v>
      </c>
      <c r="J2432" t="s">
        <v>130</v>
      </c>
      <c r="K2432" t="s">
        <v>131</v>
      </c>
      <c r="L2432" t="s">
        <v>7049</v>
      </c>
      <c r="M2432" t="s">
        <v>7050</v>
      </c>
      <c r="N2432">
        <v>2.8888888879999999</v>
      </c>
      <c r="O2432">
        <v>0</v>
      </c>
      <c r="P2432">
        <v>16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46.222222000000002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2670188</v>
      </c>
      <c r="B2433">
        <v>1</v>
      </c>
      <c r="C2433" t="s">
        <v>76</v>
      </c>
      <c r="D2433" t="s">
        <v>79</v>
      </c>
      <c r="E2433" t="s">
        <v>134</v>
      </c>
      <c r="F2433" t="s">
        <v>7051</v>
      </c>
      <c r="G2433" t="s">
        <v>146</v>
      </c>
      <c r="H2433" t="s">
        <v>46</v>
      </c>
      <c r="I2433" t="s">
        <v>129</v>
      </c>
      <c r="J2433" t="s">
        <v>130</v>
      </c>
      <c r="K2433" t="s">
        <v>131</v>
      </c>
      <c r="L2433" t="s">
        <v>7052</v>
      </c>
      <c r="M2433" t="s">
        <v>7053</v>
      </c>
      <c r="N2433">
        <v>0.50277777700000004</v>
      </c>
      <c r="O2433">
        <v>0</v>
      </c>
      <c r="P2433">
        <v>738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371.04999900000001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2670200</v>
      </c>
      <c r="B2434">
        <v>1</v>
      </c>
      <c r="C2434" t="s">
        <v>77</v>
      </c>
      <c r="D2434" t="s">
        <v>123</v>
      </c>
      <c r="E2434" t="s">
        <v>156</v>
      </c>
      <c r="F2434" t="s">
        <v>2976</v>
      </c>
      <c r="G2434" t="s">
        <v>169</v>
      </c>
      <c r="H2434" t="s">
        <v>47</v>
      </c>
      <c r="I2434" t="s">
        <v>129</v>
      </c>
      <c r="J2434" t="s">
        <v>130</v>
      </c>
      <c r="K2434" t="s">
        <v>131</v>
      </c>
      <c r="L2434" t="s">
        <v>7054</v>
      </c>
      <c r="M2434" t="s">
        <v>7055</v>
      </c>
      <c r="N2434">
        <v>2.1605555550000002</v>
      </c>
      <c r="O2434">
        <v>51</v>
      </c>
      <c r="P2434">
        <v>27</v>
      </c>
      <c r="Q2434">
        <v>0</v>
      </c>
      <c r="R2434">
        <v>0</v>
      </c>
      <c r="S2434">
        <v>0</v>
      </c>
      <c r="T2434">
        <v>0</v>
      </c>
      <c r="U2434">
        <v>110.188333</v>
      </c>
      <c r="V2434">
        <v>58.335000000000001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2670205</v>
      </c>
      <c r="B2435">
        <v>1</v>
      </c>
      <c r="C2435" t="s">
        <v>76</v>
      </c>
      <c r="D2435" t="s">
        <v>104</v>
      </c>
      <c r="E2435" t="s">
        <v>210</v>
      </c>
      <c r="F2435" t="s">
        <v>7056</v>
      </c>
      <c r="G2435" t="s">
        <v>290</v>
      </c>
      <c r="H2435" t="s">
        <v>46</v>
      </c>
      <c r="I2435" t="s">
        <v>129</v>
      </c>
      <c r="J2435" t="s">
        <v>130</v>
      </c>
      <c r="K2435" t="s">
        <v>131</v>
      </c>
      <c r="L2435" t="s">
        <v>7057</v>
      </c>
      <c r="M2435" t="s">
        <v>7058</v>
      </c>
      <c r="N2435">
        <v>2.818888888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2.818889</v>
      </c>
    </row>
    <row r="2436" spans="1:26" x14ac:dyDescent="0.3">
      <c r="A2436">
        <v>2670231</v>
      </c>
      <c r="B2436">
        <v>1</v>
      </c>
      <c r="C2436" t="s">
        <v>76</v>
      </c>
      <c r="D2436" t="s">
        <v>88</v>
      </c>
      <c r="E2436" t="s">
        <v>210</v>
      </c>
      <c r="F2436" t="s">
        <v>7059</v>
      </c>
      <c r="G2436" t="s">
        <v>290</v>
      </c>
      <c r="H2436" t="s">
        <v>46</v>
      </c>
      <c r="I2436" t="s">
        <v>129</v>
      </c>
      <c r="J2436" t="s">
        <v>130</v>
      </c>
      <c r="K2436" t="s">
        <v>131</v>
      </c>
      <c r="L2436" t="s">
        <v>7060</v>
      </c>
      <c r="M2436" t="s">
        <v>7061</v>
      </c>
      <c r="N2436">
        <v>0.60777777700000002</v>
      </c>
      <c r="O2436">
        <v>0</v>
      </c>
      <c r="P2436">
        <v>2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1.2155560000000001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2670214</v>
      </c>
      <c r="B2437">
        <v>1</v>
      </c>
      <c r="C2437" t="s">
        <v>76</v>
      </c>
      <c r="D2437" t="s">
        <v>78</v>
      </c>
      <c r="E2437" t="s">
        <v>152</v>
      </c>
      <c r="F2437" t="s">
        <v>7062</v>
      </c>
      <c r="G2437" t="s">
        <v>567</v>
      </c>
      <c r="H2437" t="s">
        <v>47</v>
      </c>
      <c r="I2437" t="s">
        <v>247</v>
      </c>
      <c r="J2437" t="s">
        <v>130</v>
      </c>
      <c r="K2437" t="s">
        <v>131</v>
      </c>
      <c r="L2437" t="s">
        <v>7063</v>
      </c>
      <c r="M2437" t="s">
        <v>7064</v>
      </c>
      <c r="N2437">
        <v>8.3333330000000001E-3</v>
      </c>
      <c r="O2437">
        <v>0</v>
      </c>
      <c r="P2437">
        <v>3035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25.291665999999999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2670083</v>
      </c>
      <c r="B2438">
        <v>3</v>
      </c>
      <c r="C2438" t="s">
        <v>76</v>
      </c>
      <c r="D2438" t="s">
        <v>78</v>
      </c>
      <c r="E2438" t="s">
        <v>126</v>
      </c>
      <c r="F2438" t="s">
        <v>7065</v>
      </c>
      <c r="G2438" t="s">
        <v>306</v>
      </c>
      <c r="H2438" t="s">
        <v>47</v>
      </c>
      <c r="I2438" t="s">
        <v>129</v>
      </c>
      <c r="J2438" t="s">
        <v>15</v>
      </c>
      <c r="K2438" t="s">
        <v>131</v>
      </c>
      <c r="L2438" t="s">
        <v>7022</v>
      </c>
      <c r="M2438" t="s">
        <v>7066</v>
      </c>
      <c r="N2438">
        <v>2.7952777769999999</v>
      </c>
      <c r="O2438">
        <v>0</v>
      </c>
      <c r="P2438">
        <v>839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2345.2380549999998</v>
      </c>
      <c r="W2438">
        <v>0</v>
      </c>
      <c r="X2438">
        <v>0</v>
      </c>
      <c r="Y2438">
        <v>0</v>
      </c>
      <c r="Z2438">
        <v>0</v>
      </c>
    </row>
    <row r="2439" spans="1:26" x14ac:dyDescent="0.3">
      <c r="A2439">
        <v>2670230</v>
      </c>
      <c r="B2439">
        <v>1</v>
      </c>
      <c r="C2439" t="s">
        <v>77</v>
      </c>
      <c r="D2439" t="s">
        <v>109</v>
      </c>
      <c r="E2439" t="s">
        <v>210</v>
      </c>
      <c r="F2439" t="s">
        <v>7067</v>
      </c>
      <c r="G2439" t="s">
        <v>627</v>
      </c>
      <c r="H2439" t="s">
        <v>46</v>
      </c>
      <c r="I2439" t="s">
        <v>129</v>
      </c>
      <c r="J2439" t="s">
        <v>130</v>
      </c>
      <c r="K2439" t="s">
        <v>131</v>
      </c>
      <c r="L2439" t="s">
        <v>7068</v>
      </c>
      <c r="M2439" t="s">
        <v>7069</v>
      </c>
      <c r="N2439">
        <v>1.3472222220000001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1.3472219999999999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2670234</v>
      </c>
      <c r="B2440">
        <v>1</v>
      </c>
      <c r="C2440" t="s">
        <v>76</v>
      </c>
      <c r="D2440" t="s">
        <v>80</v>
      </c>
      <c r="E2440" t="s">
        <v>325</v>
      </c>
      <c r="F2440" t="s">
        <v>7070</v>
      </c>
      <c r="G2440" t="s">
        <v>169</v>
      </c>
      <c r="H2440" t="s">
        <v>47</v>
      </c>
      <c r="I2440" t="s">
        <v>129</v>
      </c>
      <c r="J2440" t="s">
        <v>130</v>
      </c>
      <c r="K2440" t="s">
        <v>131</v>
      </c>
      <c r="L2440" t="s">
        <v>7071</v>
      </c>
      <c r="M2440" t="s">
        <v>7072</v>
      </c>
      <c r="N2440">
        <v>0.11388888799999999</v>
      </c>
      <c r="O2440">
        <v>6</v>
      </c>
      <c r="P2440">
        <v>18893</v>
      </c>
      <c r="Q2440">
        <v>0</v>
      </c>
      <c r="R2440">
        <v>0</v>
      </c>
      <c r="S2440">
        <v>0</v>
      </c>
      <c r="T2440">
        <v>0</v>
      </c>
      <c r="U2440">
        <v>0.68333299999999997</v>
      </c>
      <c r="V2440">
        <v>2151.702761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2670241</v>
      </c>
      <c r="B2441">
        <v>1</v>
      </c>
      <c r="C2441" t="s">
        <v>76</v>
      </c>
      <c r="D2441" t="s">
        <v>96</v>
      </c>
      <c r="E2441" t="s">
        <v>210</v>
      </c>
      <c r="F2441" t="s">
        <v>7073</v>
      </c>
      <c r="G2441" t="s">
        <v>290</v>
      </c>
      <c r="H2441" t="s">
        <v>46</v>
      </c>
      <c r="I2441" t="s">
        <v>129</v>
      </c>
      <c r="J2441" t="s">
        <v>130</v>
      </c>
      <c r="K2441" t="s">
        <v>131</v>
      </c>
      <c r="L2441" t="s">
        <v>7074</v>
      </c>
      <c r="M2441" t="s">
        <v>7075</v>
      </c>
      <c r="N2441">
        <v>2.3174999999999999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2.3174999999999999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2670245</v>
      </c>
      <c r="B2442">
        <v>1</v>
      </c>
      <c r="C2442" t="s">
        <v>76</v>
      </c>
      <c r="D2442" t="s">
        <v>96</v>
      </c>
      <c r="E2442" t="s">
        <v>210</v>
      </c>
      <c r="F2442" t="s">
        <v>7076</v>
      </c>
      <c r="G2442" t="s">
        <v>212</v>
      </c>
      <c r="H2442" t="s">
        <v>46</v>
      </c>
      <c r="I2442" t="s">
        <v>129</v>
      </c>
      <c r="J2442" t="s">
        <v>130</v>
      </c>
      <c r="K2442" t="s">
        <v>131</v>
      </c>
      <c r="L2442" t="s">
        <v>7077</v>
      </c>
      <c r="M2442" t="s">
        <v>7078</v>
      </c>
      <c r="N2442">
        <v>0.67305555500000003</v>
      </c>
      <c r="O2442">
        <v>0</v>
      </c>
      <c r="P2442">
        <v>5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3.365278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2670246</v>
      </c>
      <c r="B2443">
        <v>1</v>
      </c>
      <c r="C2443" t="s">
        <v>76</v>
      </c>
      <c r="D2443" t="s">
        <v>106</v>
      </c>
      <c r="E2443" t="s">
        <v>210</v>
      </c>
      <c r="F2443" t="s">
        <v>7079</v>
      </c>
      <c r="G2443" t="s">
        <v>306</v>
      </c>
      <c r="H2443" t="s">
        <v>46</v>
      </c>
      <c r="I2443" t="s">
        <v>129</v>
      </c>
      <c r="J2443" t="s">
        <v>15</v>
      </c>
      <c r="K2443" t="s">
        <v>131</v>
      </c>
      <c r="L2443" t="s">
        <v>7080</v>
      </c>
      <c r="M2443" t="s">
        <v>7081</v>
      </c>
      <c r="N2443">
        <v>1.6233333329999999</v>
      </c>
      <c r="O2443">
        <v>0</v>
      </c>
      <c r="P2443">
        <v>8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12.986667000000001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2670253</v>
      </c>
      <c r="B2444">
        <v>1</v>
      </c>
      <c r="C2444" t="s">
        <v>77</v>
      </c>
      <c r="D2444" t="s">
        <v>113</v>
      </c>
      <c r="E2444" t="s">
        <v>126</v>
      </c>
      <c r="F2444" t="s">
        <v>1892</v>
      </c>
      <c r="G2444" t="s">
        <v>128</v>
      </c>
      <c r="H2444" t="s">
        <v>47</v>
      </c>
      <c r="I2444" t="s">
        <v>129</v>
      </c>
      <c r="J2444" t="s">
        <v>130</v>
      </c>
      <c r="K2444" t="s">
        <v>131</v>
      </c>
      <c r="L2444" t="s">
        <v>7082</v>
      </c>
      <c r="M2444" t="s">
        <v>7083</v>
      </c>
      <c r="N2444">
        <v>1.3802777770000001</v>
      </c>
      <c r="O2444">
        <v>0</v>
      </c>
      <c r="P2444">
        <v>0</v>
      </c>
      <c r="Q2444">
        <v>0</v>
      </c>
      <c r="R2444">
        <v>0</v>
      </c>
      <c r="S2444">
        <v>15</v>
      </c>
      <c r="T2444">
        <v>171</v>
      </c>
      <c r="U2444">
        <v>0</v>
      </c>
      <c r="V2444">
        <v>0</v>
      </c>
      <c r="W2444">
        <v>0</v>
      </c>
      <c r="X2444">
        <v>0</v>
      </c>
      <c r="Y2444">
        <v>20.704167000000002</v>
      </c>
      <c r="Z2444">
        <v>236.0275</v>
      </c>
    </row>
    <row r="2445" spans="1:26" x14ac:dyDescent="0.3">
      <c r="A2445">
        <v>2670250</v>
      </c>
      <c r="B2445">
        <v>1</v>
      </c>
      <c r="C2445" t="s">
        <v>76</v>
      </c>
      <c r="D2445" t="s">
        <v>81</v>
      </c>
      <c r="E2445" t="s">
        <v>210</v>
      </c>
      <c r="F2445" t="s">
        <v>7084</v>
      </c>
      <c r="G2445" t="s">
        <v>627</v>
      </c>
      <c r="H2445" t="s">
        <v>46</v>
      </c>
      <c r="I2445" t="s">
        <v>129</v>
      </c>
      <c r="J2445" t="s">
        <v>130</v>
      </c>
      <c r="K2445" t="s">
        <v>131</v>
      </c>
      <c r="L2445" t="s">
        <v>7085</v>
      </c>
      <c r="M2445" t="s">
        <v>7086</v>
      </c>
      <c r="N2445">
        <v>2.7319444439999998</v>
      </c>
      <c r="O2445">
        <v>0</v>
      </c>
      <c r="P2445">
        <v>6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16.391667000000002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2670251</v>
      </c>
      <c r="B2446">
        <v>1</v>
      </c>
      <c r="C2446" t="s">
        <v>76</v>
      </c>
      <c r="D2446" t="s">
        <v>89</v>
      </c>
      <c r="E2446" t="s">
        <v>144</v>
      </c>
      <c r="F2446" t="s">
        <v>7087</v>
      </c>
      <c r="G2446" t="s">
        <v>136</v>
      </c>
      <c r="H2446" t="s">
        <v>46</v>
      </c>
      <c r="I2446" t="s">
        <v>129</v>
      </c>
      <c r="J2446" t="s">
        <v>130</v>
      </c>
      <c r="K2446" t="s">
        <v>131</v>
      </c>
      <c r="L2446" t="s">
        <v>7088</v>
      </c>
      <c r="M2446" t="s">
        <v>7089</v>
      </c>
      <c r="N2446">
        <v>1.440555555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14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20.167777999999998</v>
      </c>
    </row>
    <row r="2447" spans="1:26" x14ac:dyDescent="0.3">
      <c r="A2447">
        <v>2670252</v>
      </c>
      <c r="B2447">
        <v>1</v>
      </c>
      <c r="C2447" t="s">
        <v>76</v>
      </c>
      <c r="D2447" t="s">
        <v>99</v>
      </c>
      <c r="E2447" t="s">
        <v>156</v>
      </c>
      <c r="F2447" t="s">
        <v>7090</v>
      </c>
      <c r="G2447" t="s">
        <v>146</v>
      </c>
      <c r="H2447" t="s">
        <v>47</v>
      </c>
      <c r="I2447" t="s">
        <v>129</v>
      </c>
      <c r="J2447" t="s">
        <v>130</v>
      </c>
      <c r="K2447" t="s">
        <v>131</v>
      </c>
      <c r="L2447" t="s">
        <v>7091</v>
      </c>
      <c r="M2447" t="s">
        <v>7092</v>
      </c>
      <c r="N2447">
        <v>1.2266666660000001</v>
      </c>
      <c r="O2447">
        <v>17</v>
      </c>
      <c r="P2447">
        <v>646</v>
      </c>
      <c r="Q2447">
        <v>0</v>
      </c>
      <c r="R2447">
        <v>0</v>
      </c>
      <c r="S2447">
        <v>0</v>
      </c>
      <c r="T2447">
        <v>0</v>
      </c>
      <c r="U2447">
        <v>20.853332999999999</v>
      </c>
      <c r="V2447">
        <v>792.42666599999995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2670254</v>
      </c>
      <c r="B2448">
        <v>1</v>
      </c>
      <c r="C2448" t="s">
        <v>76</v>
      </c>
      <c r="D2448" t="s">
        <v>87</v>
      </c>
      <c r="E2448" t="s">
        <v>126</v>
      </c>
      <c r="F2448" t="s">
        <v>1034</v>
      </c>
      <c r="G2448" t="s">
        <v>128</v>
      </c>
      <c r="H2448" t="s">
        <v>47</v>
      </c>
      <c r="I2448" t="s">
        <v>129</v>
      </c>
      <c r="J2448" t="s">
        <v>130</v>
      </c>
      <c r="K2448" t="s">
        <v>131</v>
      </c>
      <c r="L2448" t="s">
        <v>7093</v>
      </c>
      <c r="M2448" t="s">
        <v>7094</v>
      </c>
      <c r="N2448">
        <v>0.68527777700000003</v>
      </c>
      <c r="O2448">
        <v>0</v>
      </c>
      <c r="P2448">
        <v>10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6.8527779999999998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2670265</v>
      </c>
      <c r="B2449">
        <v>1</v>
      </c>
      <c r="C2449" t="s">
        <v>77</v>
      </c>
      <c r="D2449" t="s">
        <v>109</v>
      </c>
      <c r="E2449" t="s">
        <v>126</v>
      </c>
      <c r="F2449" t="s">
        <v>1790</v>
      </c>
      <c r="G2449" t="s">
        <v>128</v>
      </c>
      <c r="H2449" t="s">
        <v>47</v>
      </c>
      <c r="I2449" t="s">
        <v>129</v>
      </c>
      <c r="J2449" t="s">
        <v>130</v>
      </c>
      <c r="K2449" t="s">
        <v>131</v>
      </c>
      <c r="L2449" t="s">
        <v>7095</v>
      </c>
      <c r="M2449" t="s">
        <v>7096</v>
      </c>
      <c r="N2449">
        <v>2.59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27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69.930000000000007</v>
      </c>
    </row>
    <row r="2450" spans="1:26" x14ac:dyDescent="0.3">
      <c r="A2450">
        <v>2670256</v>
      </c>
      <c r="B2450">
        <v>1</v>
      </c>
      <c r="C2450" t="s">
        <v>77</v>
      </c>
      <c r="D2450" t="s">
        <v>122</v>
      </c>
      <c r="E2450" t="s">
        <v>126</v>
      </c>
      <c r="F2450" t="s">
        <v>827</v>
      </c>
      <c r="G2450" t="s">
        <v>128</v>
      </c>
      <c r="H2450" t="s">
        <v>47</v>
      </c>
      <c r="I2450" t="s">
        <v>129</v>
      </c>
      <c r="J2450" t="s">
        <v>130</v>
      </c>
      <c r="K2450" t="s">
        <v>131</v>
      </c>
      <c r="L2450" t="s">
        <v>7097</v>
      </c>
      <c r="M2450" t="s">
        <v>7098</v>
      </c>
      <c r="N2450">
        <v>2.5225</v>
      </c>
      <c r="O2450">
        <v>0</v>
      </c>
      <c r="P2450">
        <v>0</v>
      </c>
      <c r="Q2450">
        <v>0</v>
      </c>
      <c r="R2450">
        <v>86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216.935</v>
      </c>
      <c r="Y2450">
        <v>0</v>
      </c>
      <c r="Z2450">
        <v>0</v>
      </c>
    </row>
    <row r="2451" spans="1:26" x14ac:dyDescent="0.3">
      <c r="A2451">
        <v>2670262</v>
      </c>
      <c r="B2451">
        <v>1</v>
      </c>
      <c r="C2451" t="s">
        <v>76</v>
      </c>
      <c r="D2451" t="s">
        <v>89</v>
      </c>
      <c r="E2451" t="s">
        <v>134</v>
      </c>
      <c r="F2451" t="s">
        <v>7099</v>
      </c>
      <c r="G2451" t="s">
        <v>240</v>
      </c>
      <c r="H2451" t="s">
        <v>46</v>
      </c>
      <c r="I2451" t="s">
        <v>129</v>
      </c>
      <c r="J2451" t="s">
        <v>130</v>
      </c>
      <c r="K2451" t="s">
        <v>131</v>
      </c>
      <c r="L2451" t="s">
        <v>7100</v>
      </c>
      <c r="M2451" t="s">
        <v>7101</v>
      </c>
      <c r="N2451">
        <v>0.55555555499999998</v>
      </c>
      <c r="O2451">
        <v>0</v>
      </c>
      <c r="P2451">
        <v>121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67.222222000000002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2670259</v>
      </c>
      <c r="B2452">
        <v>1</v>
      </c>
      <c r="C2452" t="s">
        <v>76</v>
      </c>
      <c r="D2452" t="s">
        <v>103</v>
      </c>
      <c r="E2452" t="s">
        <v>144</v>
      </c>
      <c r="F2452" t="s">
        <v>7102</v>
      </c>
      <c r="G2452" t="s">
        <v>146</v>
      </c>
      <c r="H2452" t="s">
        <v>46</v>
      </c>
      <c r="I2452" t="s">
        <v>129</v>
      </c>
      <c r="J2452" t="s">
        <v>130</v>
      </c>
      <c r="K2452" t="s">
        <v>131</v>
      </c>
      <c r="L2452" t="s">
        <v>7103</v>
      </c>
      <c r="M2452" t="s">
        <v>7104</v>
      </c>
      <c r="N2452">
        <v>0.56194444399999999</v>
      </c>
      <c r="O2452">
        <v>0</v>
      </c>
      <c r="P2452">
        <v>0</v>
      </c>
      <c r="Q2452">
        <v>0</v>
      </c>
      <c r="R2452">
        <v>27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15.172499999999999</v>
      </c>
      <c r="Y2452">
        <v>0</v>
      </c>
      <c r="Z2452">
        <v>0</v>
      </c>
    </row>
    <row r="2453" spans="1:26" x14ac:dyDescent="0.3">
      <c r="A2453">
        <v>2670260</v>
      </c>
      <c r="B2453">
        <v>1</v>
      </c>
      <c r="C2453" t="s">
        <v>76</v>
      </c>
      <c r="D2453" t="s">
        <v>96</v>
      </c>
      <c r="E2453" t="s">
        <v>156</v>
      </c>
      <c r="F2453" t="s">
        <v>6970</v>
      </c>
      <c r="G2453" t="s">
        <v>169</v>
      </c>
      <c r="H2453" t="s">
        <v>47</v>
      </c>
      <c r="I2453" t="s">
        <v>129</v>
      </c>
      <c r="J2453" t="s">
        <v>130</v>
      </c>
      <c r="K2453" t="s">
        <v>131</v>
      </c>
      <c r="L2453" t="s">
        <v>7105</v>
      </c>
      <c r="M2453" t="s">
        <v>7106</v>
      </c>
      <c r="N2453">
        <v>0.42</v>
      </c>
      <c r="O2453">
        <v>11</v>
      </c>
      <c r="P2453">
        <v>373</v>
      </c>
      <c r="Q2453">
        <v>0</v>
      </c>
      <c r="R2453">
        <v>0</v>
      </c>
      <c r="S2453">
        <v>0</v>
      </c>
      <c r="T2453">
        <v>0</v>
      </c>
      <c r="U2453">
        <v>4.62</v>
      </c>
      <c r="V2453">
        <v>156.66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2670267</v>
      </c>
      <c r="B2454">
        <v>1</v>
      </c>
      <c r="C2454" t="s">
        <v>76</v>
      </c>
      <c r="D2454" t="s">
        <v>104</v>
      </c>
      <c r="E2454" t="s">
        <v>126</v>
      </c>
      <c r="F2454" t="s">
        <v>7107</v>
      </c>
      <c r="G2454" t="s">
        <v>158</v>
      </c>
      <c r="H2454" t="s">
        <v>47</v>
      </c>
      <c r="I2454" t="s">
        <v>129</v>
      </c>
      <c r="J2454" t="s">
        <v>130</v>
      </c>
      <c r="K2454" t="s">
        <v>131</v>
      </c>
      <c r="L2454" t="s">
        <v>7108</v>
      </c>
      <c r="M2454" t="s">
        <v>7109</v>
      </c>
      <c r="N2454">
        <v>2.798333333</v>
      </c>
      <c r="O2454">
        <v>0</v>
      </c>
      <c r="P2454">
        <v>0</v>
      </c>
      <c r="Q2454">
        <v>0</v>
      </c>
      <c r="R2454">
        <v>66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184.69</v>
      </c>
      <c r="Y2454">
        <v>0</v>
      </c>
      <c r="Z2454">
        <v>0</v>
      </c>
    </row>
    <row r="2455" spans="1:26" x14ac:dyDescent="0.3">
      <c r="A2455">
        <v>2670308</v>
      </c>
      <c r="B2455">
        <v>1</v>
      </c>
      <c r="C2455" t="s">
        <v>76</v>
      </c>
      <c r="D2455" t="s">
        <v>80</v>
      </c>
      <c r="E2455" t="s">
        <v>126</v>
      </c>
      <c r="F2455" t="s">
        <v>7110</v>
      </c>
      <c r="G2455" t="s">
        <v>306</v>
      </c>
      <c r="H2455" t="s">
        <v>47</v>
      </c>
      <c r="I2455" t="s">
        <v>129</v>
      </c>
      <c r="J2455" t="s">
        <v>15</v>
      </c>
      <c r="K2455" t="s">
        <v>131</v>
      </c>
      <c r="L2455" t="s">
        <v>7111</v>
      </c>
      <c r="M2455" t="s">
        <v>7112</v>
      </c>
      <c r="N2455">
        <v>9.1291666659999997</v>
      </c>
      <c r="O2455">
        <v>1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9.1291670000000007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2670272</v>
      </c>
      <c r="B2456">
        <v>1</v>
      </c>
      <c r="C2456" t="s">
        <v>76</v>
      </c>
      <c r="D2456" t="s">
        <v>92</v>
      </c>
      <c r="E2456" t="s">
        <v>126</v>
      </c>
      <c r="F2456" t="s">
        <v>7113</v>
      </c>
      <c r="G2456" t="s">
        <v>7114</v>
      </c>
      <c r="H2456" t="s">
        <v>47</v>
      </c>
      <c r="I2456" t="s">
        <v>129</v>
      </c>
      <c r="J2456" t="s">
        <v>130</v>
      </c>
      <c r="K2456" t="s">
        <v>131</v>
      </c>
      <c r="L2456" t="s">
        <v>7115</v>
      </c>
      <c r="M2456" t="s">
        <v>7116</v>
      </c>
      <c r="N2456">
        <v>0.60111111100000003</v>
      </c>
      <c r="O2456">
        <v>0</v>
      </c>
      <c r="P2456">
        <v>0</v>
      </c>
      <c r="Q2456">
        <v>0</v>
      </c>
      <c r="R2456">
        <v>37</v>
      </c>
      <c r="S2456">
        <v>0</v>
      </c>
      <c r="T2456">
        <v>124</v>
      </c>
      <c r="U2456">
        <v>0</v>
      </c>
      <c r="V2456">
        <v>0</v>
      </c>
      <c r="W2456">
        <v>0</v>
      </c>
      <c r="X2456">
        <v>22.241111</v>
      </c>
      <c r="Y2456">
        <v>0</v>
      </c>
      <c r="Z2456">
        <v>74.537778000000003</v>
      </c>
    </row>
    <row r="2457" spans="1:26" x14ac:dyDescent="0.3">
      <c r="A2457">
        <v>2670273</v>
      </c>
      <c r="B2457">
        <v>1</v>
      </c>
      <c r="C2457" t="s">
        <v>76</v>
      </c>
      <c r="D2457" t="s">
        <v>89</v>
      </c>
      <c r="E2457" t="s">
        <v>152</v>
      </c>
      <c r="F2457" t="s">
        <v>7117</v>
      </c>
      <c r="G2457" t="s">
        <v>169</v>
      </c>
      <c r="H2457" t="s">
        <v>47</v>
      </c>
      <c r="I2457" t="s">
        <v>129</v>
      </c>
      <c r="J2457" t="s">
        <v>130</v>
      </c>
      <c r="K2457" t="s">
        <v>131</v>
      </c>
      <c r="L2457" t="s">
        <v>7118</v>
      </c>
      <c r="M2457" t="s">
        <v>7119</v>
      </c>
      <c r="N2457">
        <v>0.38666666599999999</v>
      </c>
      <c r="O2457">
        <v>4</v>
      </c>
      <c r="P2457">
        <v>565</v>
      </c>
      <c r="Q2457">
        <v>12</v>
      </c>
      <c r="R2457">
        <v>330</v>
      </c>
      <c r="S2457">
        <v>54</v>
      </c>
      <c r="T2457">
        <v>714</v>
      </c>
      <c r="U2457">
        <v>1.546667</v>
      </c>
      <c r="V2457">
        <v>218.466666</v>
      </c>
      <c r="W2457">
        <v>4.6399999999999997</v>
      </c>
      <c r="X2457">
        <v>127.6</v>
      </c>
      <c r="Y2457">
        <v>20.88</v>
      </c>
      <c r="Z2457">
        <v>276.08</v>
      </c>
    </row>
    <row r="2458" spans="1:26" x14ac:dyDescent="0.3">
      <c r="A2458">
        <v>2670274</v>
      </c>
      <c r="B2458">
        <v>1</v>
      </c>
      <c r="C2458" t="s">
        <v>76</v>
      </c>
      <c r="D2458" t="s">
        <v>89</v>
      </c>
      <c r="E2458" t="s">
        <v>152</v>
      </c>
      <c r="F2458" t="s">
        <v>7120</v>
      </c>
      <c r="G2458" t="s">
        <v>169</v>
      </c>
      <c r="H2458" t="s">
        <v>47</v>
      </c>
      <c r="I2458" t="s">
        <v>129</v>
      </c>
      <c r="J2458" t="s">
        <v>130</v>
      </c>
      <c r="K2458" t="s">
        <v>131</v>
      </c>
      <c r="L2458" t="s">
        <v>7118</v>
      </c>
      <c r="M2458" t="s">
        <v>7121</v>
      </c>
      <c r="N2458">
        <v>0.49444444399999998</v>
      </c>
      <c r="O2458">
        <v>20</v>
      </c>
      <c r="P2458">
        <v>550</v>
      </c>
      <c r="Q2458">
        <v>0</v>
      </c>
      <c r="R2458">
        <v>0</v>
      </c>
      <c r="S2458">
        <v>0</v>
      </c>
      <c r="T2458">
        <v>17</v>
      </c>
      <c r="U2458">
        <v>9.8888890000000007</v>
      </c>
      <c r="V2458">
        <v>271.94444399999998</v>
      </c>
      <c r="W2458">
        <v>0</v>
      </c>
      <c r="X2458">
        <v>0</v>
      </c>
      <c r="Y2458">
        <v>0</v>
      </c>
      <c r="Z2458">
        <v>8.4055560000000007</v>
      </c>
    </row>
    <row r="2459" spans="1:26" x14ac:dyDescent="0.3">
      <c r="A2459">
        <v>2670278</v>
      </c>
      <c r="B2459">
        <v>1</v>
      </c>
      <c r="C2459" t="s">
        <v>76</v>
      </c>
      <c r="D2459" t="s">
        <v>78</v>
      </c>
      <c r="E2459" t="s">
        <v>126</v>
      </c>
      <c r="F2459" t="s">
        <v>7122</v>
      </c>
      <c r="G2459" t="s">
        <v>146</v>
      </c>
      <c r="H2459" t="s">
        <v>47</v>
      </c>
      <c r="I2459" t="s">
        <v>129</v>
      </c>
      <c r="J2459" t="s">
        <v>130</v>
      </c>
      <c r="K2459" t="s">
        <v>131</v>
      </c>
      <c r="L2459" t="s">
        <v>7123</v>
      </c>
      <c r="M2459" t="s">
        <v>7124</v>
      </c>
      <c r="N2459">
        <v>0.171944444</v>
      </c>
      <c r="O2459">
        <v>0</v>
      </c>
      <c r="P2459">
        <v>21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3.610833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2670277</v>
      </c>
      <c r="B2460">
        <v>1</v>
      </c>
      <c r="C2460" t="s">
        <v>76</v>
      </c>
      <c r="D2460" t="s">
        <v>90</v>
      </c>
      <c r="E2460" t="s">
        <v>210</v>
      </c>
      <c r="F2460" t="s">
        <v>7125</v>
      </c>
      <c r="G2460" t="s">
        <v>290</v>
      </c>
      <c r="H2460" t="s">
        <v>46</v>
      </c>
      <c r="I2460" t="s">
        <v>129</v>
      </c>
      <c r="J2460" t="s">
        <v>130</v>
      </c>
      <c r="K2460" t="s">
        <v>131</v>
      </c>
      <c r="L2460" t="s">
        <v>7126</v>
      </c>
      <c r="M2460" t="s">
        <v>7127</v>
      </c>
      <c r="N2460">
        <v>1.9411111109999999</v>
      </c>
      <c r="O2460">
        <v>0</v>
      </c>
      <c r="P2460">
        <v>7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13.587778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2670254</v>
      </c>
      <c r="B2461">
        <v>2</v>
      </c>
      <c r="C2461" t="s">
        <v>76</v>
      </c>
      <c r="D2461" t="s">
        <v>87</v>
      </c>
      <c r="E2461" t="s">
        <v>152</v>
      </c>
      <c r="F2461" t="s">
        <v>1126</v>
      </c>
      <c r="G2461" t="s">
        <v>128</v>
      </c>
      <c r="H2461" t="s">
        <v>47</v>
      </c>
      <c r="I2461" t="s">
        <v>129</v>
      </c>
      <c r="J2461" t="s">
        <v>130</v>
      </c>
      <c r="K2461" t="s">
        <v>131</v>
      </c>
      <c r="L2461" t="s">
        <v>7094</v>
      </c>
      <c r="M2461" t="s">
        <v>7128</v>
      </c>
      <c r="N2461">
        <v>0.71666666599999995</v>
      </c>
      <c r="O2461">
        <v>34</v>
      </c>
      <c r="P2461">
        <v>354</v>
      </c>
      <c r="Q2461">
        <v>7</v>
      </c>
      <c r="R2461">
        <v>35</v>
      </c>
      <c r="S2461">
        <v>0</v>
      </c>
      <c r="T2461">
        <v>0</v>
      </c>
      <c r="U2461">
        <v>24.366667</v>
      </c>
      <c r="V2461">
        <v>253.7</v>
      </c>
      <c r="W2461">
        <v>5.016667</v>
      </c>
      <c r="X2461">
        <v>25.083333</v>
      </c>
      <c r="Y2461">
        <v>0</v>
      </c>
      <c r="Z2461">
        <v>0</v>
      </c>
    </row>
    <row r="2462" spans="1:26" x14ac:dyDescent="0.3">
      <c r="A2462">
        <v>2670281</v>
      </c>
      <c r="B2462">
        <v>1</v>
      </c>
      <c r="C2462" t="s">
        <v>76</v>
      </c>
      <c r="D2462" t="s">
        <v>93</v>
      </c>
      <c r="E2462" t="s">
        <v>152</v>
      </c>
      <c r="F2462" t="s">
        <v>2847</v>
      </c>
      <c r="G2462" t="s">
        <v>169</v>
      </c>
      <c r="H2462" t="s">
        <v>47</v>
      </c>
      <c r="I2462" t="s">
        <v>129</v>
      </c>
      <c r="J2462" t="s">
        <v>130</v>
      </c>
      <c r="K2462" t="s">
        <v>131</v>
      </c>
      <c r="L2462" t="s">
        <v>7129</v>
      </c>
      <c r="M2462" t="s">
        <v>7130</v>
      </c>
      <c r="N2462">
        <v>0.193611111</v>
      </c>
      <c r="O2462">
        <v>2</v>
      </c>
      <c r="P2462">
        <v>470</v>
      </c>
      <c r="Q2462">
        <v>0</v>
      </c>
      <c r="R2462">
        <v>0</v>
      </c>
      <c r="S2462">
        <v>0</v>
      </c>
      <c r="T2462">
        <v>0</v>
      </c>
      <c r="U2462">
        <v>0.38722200000000001</v>
      </c>
      <c r="V2462">
        <v>90.997221999999994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2670282</v>
      </c>
      <c r="B2463">
        <v>1</v>
      </c>
      <c r="C2463" t="s">
        <v>77</v>
      </c>
      <c r="D2463" t="s">
        <v>124</v>
      </c>
      <c r="E2463" t="s">
        <v>172</v>
      </c>
      <c r="F2463" t="s">
        <v>7131</v>
      </c>
      <c r="G2463" t="s">
        <v>1698</v>
      </c>
      <c r="H2463" t="s">
        <v>46</v>
      </c>
      <c r="I2463" t="s">
        <v>129</v>
      </c>
      <c r="J2463" t="s">
        <v>130</v>
      </c>
      <c r="K2463" t="s">
        <v>131</v>
      </c>
      <c r="L2463" t="s">
        <v>7132</v>
      </c>
      <c r="M2463" t="s">
        <v>7133</v>
      </c>
      <c r="N2463">
        <v>3.42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3.42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2670284</v>
      </c>
      <c r="B2464">
        <v>1</v>
      </c>
      <c r="C2464" t="s">
        <v>76</v>
      </c>
      <c r="D2464" t="s">
        <v>102</v>
      </c>
      <c r="E2464" t="s">
        <v>134</v>
      </c>
      <c r="F2464" t="s">
        <v>7134</v>
      </c>
      <c r="G2464" t="s">
        <v>240</v>
      </c>
      <c r="H2464" t="s">
        <v>46</v>
      </c>
      <c r="I2464" t="s">
        <v>129</v>
      </c>
      <c r="J2464" t="s">
        <v>130</v>
      </c>
      <c r="K2464" t="s">
        <v>131</v>
      </c>
      <c r="L2464" t="s">
        <v>7135</v>
      </c>
      <c r="M2464" t="s">
        <v>7136</v>
      </c>
      <c r="N2464">
        <v>0.68777777699999998</v>
      </c>
      <c r="O2464">
        <v>0</v>
      </c>
      <c r="P2464">
        <v>9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6.19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2670285</v>
      </c>
      <c r="B2465">
        <v>1</v>
      </c>
      <c r="C2465" t="s">
        <v>76</v>
      </c>
      <c r="D2465" t="s">
        <v>91</v>
      </c>
      <c r="E2465" t="s">
        <v>126</v>
      </c>
      <c r="F2465" t="s">
        <v>7137</v>
      </c>
      <c r="G2465" t="s">
        <v>128</v>
      </c>
      <c r="H2465" t="s">
        <v>47</v>
      </c>
      <c r="I2465" t="s">
        <v>129</v>
      </c>
      <c r="J2465" t="s">
        <v>130</v>
      </c>
      <c r="K2465" t="s">
        <v>131</v>
      </c>
      <c r="L2465" t="s">
        <v>7138</v>
      </c>
      <c r="M2465" t="s">
        <v>7139</v>
      </c>
      <c r="N2465">
        <v>1.7280555550000001</v>
      </c>
      <c r="O2465">
        <v>1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1.728056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2670290</v>
      </c>
      <c r="B2466">
        <v>1</v>
      </c>
      <c r="C2466" t="s">
        <v>77</v>
      </c>
      <c r="D2466" t="s">
        <v>111</v>
      </c>
      <c r="E2466" t="s">
        <v>144</v>
      </c>
      <c r="F2466" t="s">
        <v>7140</v>
      </c>
      <c r="G2466" t="s">
        <v>136</v>
      </c>
      <c r="H2466" t="s">
        <v>46</v>
      </c>
      <c r="I2466" t="s">
        <v>129</v>
      </c>
      <c r="J2466" t="s">
        <v>130</v>
      </c>
      <c r="K2466" t="s">
        <v>131</v>
      </c>
      <c r="L2466" t="s">
        <v>7141</v>
      </c>
      <c r="M2466" t="s">
        <v>7142</v>
      </c>
      <c r="N2466">
        <v>4.1213888880000003</v>
      </c>
      <c r="O2466">
        <v>0</v>
      </c>
      <c r="P2466">
        <v>0</v>
      </c>
      <c r="Q2466">
        <v>0</v>
      </c>
      <c r="R2466">
        <v>3</v>
      </c>
      <c r="S2466">
        <v>0</v>
      </c>
      <c r="T2466">
        <v>7</v>
      </c>
      <c r="U2466">
        <v>0</v>
      </c>
      <c r="V2466">
        <v>0</v>
      </c>
      <c r="W2466">
        <v>0</v>
      </c>
      <c r="X2466">
        <v>12.364167</v>
      </c>
      <c r="Y2466">
        <v>0</v>
      </c>
      <c r="Z2466">
        <v>28.849722</v>
      </c>
    </row>
    <row r="2467" spans="1:26" x14ac:dyDescent="0.3">
      <c r="A2467">
        <v>2670304</v>
      </c>
      <c r="B2467">
        <v>1</v>
      </c>
      <c r="C2467" t="s">
        <v>76</v>
      </c>
      <c r="D2467" t="s">
        <v>80</v>
      </c>
      <c r="E2467" t="s">
        <v>144</v>
      </c>
      <c r="F2467" t="s">
        <v>7143</v>
      </c>
      <c r="G2467" t="s">
        <v>136</v>
      </c>
      <c r="H2467" t="s">
        <v>46</v>
      </c>
      <c r="I2467" t="s">
        <v>129</v>
      </c>
      <c r="J2467" t="s">
        <v>130</v>
      </c>
      <c r="K2467" t="s">
        <v>131</v>
      </c>
      <c r="L2467" t="s">
        <v>7144</v>
      </c>
      <c r="M2467" t="s">
        <v>7145</v>
      </c>
      <c r="N2467">
        <v>1.3705555549999999</v>
      </c>
      <c r="O2467">
        <v>0</v>
      </c>
      <c r="P2467">
        <v>127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174.06055499999999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2670293</v>
      </c>
      <c r="B2468">
        <v>1</v>
      </c>
      <c r="C2468" t="s">
        <v>76</v>
      </c>
      <c r="D2468" t="s">
        <v>90</v>
      </c>
      <c r="E2468" t="s">
        <v>152</v>
      </c>
      <c r="F2468" t="s">
        <v>7146</v>
      </c>
      <c r="G2468" t="s">
        <v>169</v>
      </c>
      <c r="H2468" t="s">
        <v>47</v>
      </c>
      <c r="I2468" t="s">
        <v>129</v>
      </c>
      <c r="J2468" t="s">
        <v>130</v>
      </c>
      <c r="K2468" t="s">
        <v>131</v>
      </c>
      <c r="L2468" t="s">
        <v>7147</v>
      </c>
      <c r="M2468" t="s">
        <v>7148</v>
      </c>
      <c r="N2468">
        <v>0.15111111099999999</v>
      </c>
      <c r="O2468">
        <v>0</v>
      </c>
      <c r="P2468">
        <v>0</v>
      </c>
      <c r="Q2468">
        <v>3</v>
      </c>
      <c r="R2468">
        <v>1183</v>
      </c>
      <c r="S2468">
        <v>0</v>
      </c>
      <c r="T2468">
        <v>0</v>
      </c>
      <c r="U2468">
        <v>0</v>
      </c>
      <c r="V2468">
        <v>0</v>
      </c>
      <c r="W2468">
        <v>0.45333299999999999</v>
      </c>
      <c r="X2468">
        <v>178.764444</v>
      </c>
      <c r="Y2468">
        <v>0</v>
      </c>
      <c r="Z2468">
        <v>0</v>
      </c>
    </row>
    <row r="2469" spans="1:26" x14ac:dyDescent="0.3">
      <c r="A2469">
        <v>2670295</v>
      </c>
      <c r="B2469">
        <v>1</v>
      </c>
      <c r="C2469" t="s">
        <v>76</v>
      </c>
      <c r="D2469" t="s">
        <v>84</v>
      </c>
      <c r="E2469" t="s">
        <v>172</v>
      </c>
      <c r="F2469" t="s">
        <v>7149</v>
      </c>
      <c r="G2469" t="s">
        <v>146</v>
      </c>
      <c r="H2469" t="s">
        <v>46</v>
      </c>
      <c r="I2469" t="s">
        <v>129</v>
      </c>
      <c r="J2469" t="s">
        <v>130</v>
      </c>
      <c r="K2469" t="s">
        <v>131</v>
      </c>
      <c r="L2469" t="s">
        <v>7150</v>
      </c>
      <c r="M2469" t="s">
        <v>7151</v>
      </c>
      <c r="N2469">
        <v>0.52861111100000002</v>
      </c>
      <c r="O2469">
        <v>0</v>
      </c>
      <c r="P2469">
        <v>62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32.773888999999997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2670389</v>
      </c>
      <c r="B2470">
        <v>1</v>
      </c>
      <c r="C2470" t="s">
        <v>77</v>
      </c>
      <c r="D2470" t="s">
        <v>112</v>
      </c>
      <c r="E2470" t="s">
        <v>156</v>
      </c>
      <c r="F2470" t="s">
        <v>7152</v>
      </c>
      <c r="G2470" t="s">
        <v>837</v>
      </c>
      <c r="H2470" t="s">
        <v>47</v>
      </c>
      <c r="I2470" t="s">
        <v>129</v>
      </c>
      <c r="J2470" t="s">
        <v>130</v>
      </c>
      <c r="K2470" t="s">
        <v>131</v>
      </c>
      <c r="L2470" t="s">
        <v>7153</v>
      </c>
      <c r="M2470" t="s">
        <v>7154</v>
      </c>
      <c r="N2470">
        <v>11.052777776999999</v>
      </c>
      <c r="O2470">
        <v>0</v>
      </c>
      <c r="P2470">
        <v>0</v>
      </c>
      <c r="Q2470">
        <v>0</v>
      </c>
      <c r="R2470">
        <v>0</v>
      </c>
      <c r="S2470">
        <v>3</v>
      </c>
      <c r="T2470">
        <v>335</v>
      </c>
      <c r="U2470">
        <v>0</v>
      </c>
      <c r="V2470">
        <v>0</v>
      </c>
      <c r="W2470">
        <v>0</v>
      </c>
      <c r="X2470">
        <v>0</v>
      </c>
      <c r="Y2470">
        <v>33.158332999999999</v>
      </c>
      <c r="Z2470">
        <v>3702.6805549999999</v>
      </c>
    </row>
    <row r="2471" spans="1:26" x14ac:dyDescent="0.3">
      <c r="A2471">
        <v>2670313</v>
      </c>
      <c r="B2471">
        <v>1</v>
      </c>
      <c r="C2471" t="s">
        <v>77</v>
      </c>
      <c r="D2471" t="s">
        <v>113</v>
      </c>
      <c r="E2471" t="s">
        <v>126</v>
      </c>
      <c r="F2471" t="s">
        <v>7155</v>
      </c>
      <c r="G2471" t="s">
        <v>128</v>
      </c>
      <c r="H2471" t="s">
        <v>47</v>
      </c>
      <c r="I2471" t="s">
        <v>129</v>
      </c>
      <c r="J2471" t="s">
        <v>130</v>
      </c>
      <c r="K2471" t="s">
        <v>131</v>
      </c>
      <c r="L2471" t="s">
        <v>7156</v>
      </c>
      <c r="M2471" t="s">
        <v>7157</v>
      </c>
      <c r="N2471">
        <v>1.095</v>
      </c>
      <c r="O2471">
        <v>0</v>
      </c>
      <c r="P2471">
        <v>0</v>
      </c>
      <c r="Q2471">
        <v>0</v>
      </c>
      <c r="R2471">
        <v>0</v>
      </c>
      <c r="S2471">
        <v>13</v>
      </c>
      <c r="T2471">
        <v>148</v>
      </c>
      <c r="U2471">
        <v>0</v>
      </c>
      <c r="V2471">
        <v>0</v>
      </c>
      <c r="W2471">
        <v>0</v>
      </c>
      <c r="X2471">
        <v>0</v>
      </c>
      <c r="Y2471">
        <v>14.234999999999999</v>
      </c>
      <c r="Z2471">
        <v>162.06</v>
      </c>
    </row>
    <row r="2472" spans="1:26" x14ac:dyDescent="0.3">
      <c r="A2472">
        <v>2670303</v>
      </c>
      <c r="B2472">
        <v>1</v>
      </c>
      <c r="C2472" t="s">
        <v>76</v>
      </c>
      <c r="D2472" t="s">
        <v>104</v>
      </c>
      <c r="E2472" t="s">
        <v>144</v>
      </c>
      <c r="F2472" t="s">
        <v>7158</v>
      </c>
      <c r="G2472" t="s">
        <v>136</v>
      </c>
      <c r="H2472" t="s">
        <v>46</v>
      </c>
      <c r="I2472" t="s">
        <v>129</v>
      </c>
      <c r="J2472" t="s">
        <v>130</v>
      </c>
      <c r="K2472" t="s">
        <v>131</v>
      </c>
      <c r="L2472" t="s">
        <v>7159</v>
      </c>
      <c r="M2472" t="s">
        <v>7160</v>
      </c>
      <c r="N2472">
        <v>1.082777777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10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10.827778</v>
      </c>
    </row>
    <row r="2473" spans="1:26" x14ac:dyDescent="0.3">
      <c r="A2473">
        <v>2670311</v>
      </c>
      <c r="B2473">
        <v>1</v>
      </c>
      <c r="C2473" t="s">
        <v>76</v>
      </c>
      <c r="D2473" t="s">
        <v>82</v>
      </c>
      <c r="E2473" t="s">
        <v>210</v>
      </c>
      <c r="F2473" t="s">
        <v>7161</v>
      </c>
      <c r="G2473" t="s">
        <v>306</v>
      </c>
      <c r="H2473" t="s">
        <v>46</v>
      </c>
      <c r="I2473" t="s">
        <v>129</v>
      </c>
      <c r="J2473" t="s">
        <v>130</v>
      </c>
      <c r="K2473" t="s">
        <v>131</v>
      </c>
      <c r="L2473" t="s">
        <v>7162</v>
      </c>
      <c r="M2473" t="s">
        <v>7163</v>
      </c>
      <c r="N2473">
        <v>2.2961111110000001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2.2961109999999998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2670312</v>
      </c>
      <c r="B2474">
        <v>1</v>
      </c>
      <c r="C2474" t="s">
        <v>76</v>
      </c>
      <c r="D2474" t="s">
        <v>106</v>
      </c>
      <c r="E2474" t="s">
        <v>210</v>
      </c>
      <c r="F2474" t="s">
        <v>7164</v>
      </c>
      <c r="G2474" t="s">
        <v>290</v>
      </c>
      <c r="H2474" t="s">
        <v>46</v>
      </c>
      <c r="I2474" t="s">
        <v>129</v>
      </c>
      <c r="J2474" t="s">
        <v>130</v>
      </c>
      <c r="K2474" t="s">
        <v>131</v>
      </c>
      <c r="L2474" t="s">
        <v>7165</v>
      </c>
      <c r="M2474" t="s">
        <v>7166</v>
      </c>
      <c r="N2474">
        <v>1.7397222219999999</v>
      </c>
      <c r="O2474">
        <v>0</v>
      </c>
      <c r="P2474">
        <v>3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5.2191669999999997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2670316</v>
      </c>
      <c r="B2475">
        <v>1</v>
      </c>
      <c r="C2475" t="s">
        <v>76</v>
      </c>
      <c r="D2475" t="s">
        <v>80</v>
      </c>
      <c r="E2475" t="s">
        <v>126</v>
      </c>
      <c r="F2475" t="s">
        <v>4841</v>
      </c>
      <c r="G2475" t="s">
        <v>567</v>
      </c>
      <c r="H2475" t="s">
        <v>47</v>
      </c>
      <c r="I2475" t="s">
        <v>129</v>
      </c>
      <c r="J2475" t="s">
        <v>130</v>
      </c>
      <c r="K2475" t="s">
        <v>131</v>
      </c>
      <c r="L2475" t="s">
        <v>7167</v>
      </c>
      <c r="M2475" t="s">
        <v>7168</v>
      </c>
      <c r="N2475">
        <v>7.0277777E-2</v>
      </c>
      <c r="O2475">
        <v>1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7.0277999999999993E-2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2670321</v>
      </c>
      <c r="B2476">
        <v>1</v>
      </c>
      <c r="C2476" t="s">
        <v>76</v>
      </c>
      <c r="D2476" t="s">
        <v>93</v>
      </c>
      <c r="E2476" t="s">
        <v>144</v>
      </c>
      <c r="F2476" t="s">
        <v>7169</v>
      </c>
      <c r="G2476" t="s">
        <v>406</v>
      </c>
      <c r="H2476" t="s">
        <v>46</v>
      </c>
      <c r="I2476" t="s">
        <v>129</v>
      </c>
      <c r="J2476" t="s">
        <v>130</v>
      </c>
      <c r="K2476" t="s">
        <v>131</v>
      </c>
      <c r="L2476" t="s">
        <v>7170</v>
      </c>
      <c r="M2476" t="s">
        <v>7171</v>
      </c>
      <c r="N2476">
        <v>1.0772222220000001</v>
      </c>
      <c r="O2476">
        <v>0</v>
      </c>
      <c r="P2476">
        <v>100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107.722222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2670324</v>
      </c>
      <c r="B2477">
        <v>1</v>
      </c>
      <c r="C2477" t="s">
        <v>77</v>
      </c>
      <c r="D2477" t="s">
        <v>124</v>
      </c>
      <c r="E2477" t="s">
        <v>172</v>
      </c>
      <c r="F2477" t="s">
        <v>7172</v>
      </c>
      <c r="G2477" t="s">
        <v>174</v>
      </c>
      <c r="H2477" t="s">
        <v>46</v>
      </c>
      <c r="I2477" t="s">
        <v>129</v>
      </c>
      <c r="J2477" t="s">
        <v>130</v>
      </c>
      <c r="K2477" t="s">
        <v>131</v>
      </c>
      <c r="L2477" t="s">
        <v>7173</v>
      </c>
      <c r="M2477" t="s">
        <v>7174</v>
      </c>
      <c r="N2477">
        <v>1.4697222219999999</v>
      </c>
      <c r="O2477">
        <v>0</v>
      </c>
      <c r="P2477">
        <v>107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157.260278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2670285</v>
      </c>
      <c r="B2478">
        <v>2</v>
      </c>
      <c r="C2478" t="s">
        <v>76</v>
      </c>
      <c r="D2478" t="s">
        <v>91</v>
      </c>
      <c r="E2478" t="s">
        <v>152</v>
      </c>
      <c r="F2478" t="s">
        <v>804</v>
      </c>
      <c r="G2478" t="s">
        <v>128</v>
      </c>
      <c r="H2478" t="s">
        <v>47</v>
      </c>
      <c r="I2478" t="s">
        <v>129</v>
      </c>
      <c r="J2478" t="s">
        <v>130</v>
      </c>
      <c r="K2478" t="s">
        <v>131</v>
      </c>
      <c r="L2478" t="s">
        <v>7139</v>
      </c>
      <c r="M2478" t="s">
        <v>7175</v>
      </c>
      <c r="N2478">
        <v>0.59916666600000001</v>
      </c>
      <c r="O2478">
        <v>64</v>
      </c>
      <c r="P2478">
        <v>813</v>
      </c>
      <c r="Q2478">
        <v>0</v>
      </c>
      <c r="R2478">
        <v>0</v>
      </c>
      <c r="S2478">
        <v>0</v>
      </c>
      <c r="T2478">
        <v>0</v>
      </c>
      <c r="U2478">
        <v>38.346666999999997</v>
      </c>
      <c r="V2478">
        <v>487.122499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2670337</v>
      </c>
      <c r="B2479">
        <v>1</v>
      </c>
      <c r="C2479" t="s">
        <v>77</v>
      </c>
      <c r="D2479" t="s">
        <v>111</v>
      </c>
      <c r="E2479" t="s">
        <v>156</v>
      </c>
      <c r="F2479" t="s">
        <v>1042</v>
      </c>
      <c r="G2479" t="s">
        <v>169</v>
      </c>
      <c r="H2479" t="s">
        <v>47</v>
      </c>
      <c r="I2479" t="s">
        <v>129</v>
      </c>
      <c r="J2479" t="s">
        <v>130</v>
      </c>
      <c r="K2479" t="s">
        <v>131</v>
      </c>
      <c r="L2479" t="s">
        <v>7176</v>
      </c>
      <c r="M2479" t="s">
        <v>7177</v>
      </c>
      <c r="N2479">
        <v>1.0194444439999999</v>
      </c>
      <c r="O2479">
        <v>0</v>
      </c>
      <c r="P2479">
        <v>0</v>
      </c>
      <c r="Q2479">
        <v>8</v>
      </c>
      <c r="R2479">
        <v>510</v>
      </c>
      <c r="S2479">
        <v>1</v>
      </c>
      <c r="T2479">
        <v>159</v>
      </c>
      <c r="U2479">
        <v>0</v>
      </c>
      <c r="V2479">
        <v>0</v>
      </c>
      <c r="W2479">
        <v>8.1555560000000007</v>
      </c>
      <c r="X2479">
        <v>519.91666599999996</v>
      </c>
      <c r="Y2479">
        <v>1.019444</v>
      </c>
      <c r="Z2479">
        <v>162.091667</v>
      </c>
    </row>
    <row r="2480" spans="1:26" x14ac:dyDescent="0.3">
      <c r="A2480">
        <v>2670267</v>
      </c>
      <c r="B2480">
        <v>2</v>
      </c>
      <c r="C2480" t="s">
        <v>76</v>
      </c>
      <c r="D2480" t="s">
        <v>104</v>
      </c>
      <c r="E2480" t="s">
        <v>156</v>
      </c>
      <c r="F2480" t="s">
        <v>7178</v>
      </c>
      <c r="G2480" t="s">
        <v>158</v>
      </c>
      <c r="H2480" t="s">
        <v>47</v>
      </c>
      <c r="I2480" t="s">
        <v>129</v>
      </c>
      <c r="J2480" t="s">
        <v>130</v>
      </c>
      <c r="K2480" t="s">
        <v>131</v>
      </c>
      <c r="L2480" t="s">
        <v>7109</v>
      </c>
      <c r="M2480" t="s">
        <v>7179</v>
      </c>
      <c r="N2480">
        <v>0.380833333</v>
      </c>
      <c r="O2480">
        <v>0</v>
      </c>
      <c r="P2480">
        <v>0</v>
      </c>
      <c r="Q2480">
        <v>3</v>
      </c>
      <c r="R2480">
        <v>647</v>
      </c>
      <c r="S2480">
        <v>0</v>
      </c>
      <c r="T2480">
        <v>124</v>
      </c>
      <c r="U2480">
        <v>0</v>
      </c>
      <c r="V2480">
        <v>0</v>
      </c>
      <c r="W2480">
        <v>1.1425000000000001</v>
      </c>
      <c r="X2480">
        <v>246.39916600000001</v>
      </c>
      <c r="Y2480">
        <v>0</v>
      </c>
      <c r="Z2480">
        <v>47.223332999999997</v>
      </c>
    </row>
    <row r="2481" spans="1:26" x14ac:dyDescent="0.3">
      <c r="A2481">
        <v>2670343</v>
      </c>
      <c r="B2481">
        <v>1</v>
      </c>
      <c r="C2481" t="s">
        <v>76</v>
      </c>
      <c r="D2481" t="s">
        <v>79</v>
      </c>
      <c r="E2481" t="s">
        <v>144</v>
      </c>
      <c r="F2481" t="s">
        <v>7180</v>
      </c>
      <c r="G2481" t="s">
        <v>136</v>
      </c>
      <c r="H2481" t="s">
        <v>46</v>
      </c>
      <c r="I2481" t="s">
        <v>129</v>
      </c>
      <c r="J2481" t="s">
        <v>130</v>
      </c>
      <c r="K2481" t="s">
        <v>131</v>
      </c>
      <c r="L2481" t="s">
        <v>7181</v>
      </c>
      <c r="M2481" t="s">
        <v>7182</v>
      </c>
      <c r="N2481">
        <v>0.93722222200000005</v>
      </c>
      <c r="O2481">
        <v>0</v>
      </c>
      <c r="P2481">
        <v>113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105.906111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2670347</v>
      </c>
      <c r="B2482">
        <v>1</v>
      </c>
      <c r="C2482" t="s">
        <v>77</v>
      </c>
      <c r="D2482" t="s">
        <v>113</v>
      </c>
      <c r="E2482" t="s">
        <v>210</v>
      </c>
      <c r="F2482" t="s">
        <v>7183</v>
      </c>
      <c r="G2482" t="s">
        <v>290</v>
      </c>
      <c r="H2482" t="s">
        <v>46</v>
      </c>
      <c r="I2482" t="s">
        <v>129</v>
      </c>
      <c r="J2482" t="s">
        <v>130</v>
      </c>
      <c r="K2482" t="s">
        <v>131</v>
      </c>
      <c r="L2482" t="s">
        <v>7184</v>
      </c>
      <c r="M2482" t="s">
        <v>7185</v>
      </c>
      <c r="N2482">
        <v>1.8180555549999999</v>
      </c>
      <c r="O2482">
        <v>0</v>
      </c>
      <c r="P2482">
        <v>0</v>
      </c>
      <c r="Q2482">
        <v>0</v>
      </c>
      <c r="R2482">
        <v>2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3.6361110000000001</v>
      </c>
      <c r="Y2482">
        <v>0</v>
      </c>
      <c r="Z2482">
        <v>0</v>
      </c>
    </row>
    <row r="2483" spans="1:26" x14ac:dyDescent="0.3">
      <c r="A2483">
        <v>2670348</v>
      </c>
      <c r="B2483">
        <v>1</v>
      </c>
      <c r="C2483" t="s">
        <v>76</v>
      </c>
      <c r="D2483" t="s">
        <v>101</v>
      </c>
      <c r="E2483" t="s">
        <v>210</v>
      </c>
      <c r="F2483" t="s">
        <v>7186</v>
      </c>
      <c r="G2483" t="s">
        <v>627</v>
      </c>
      <c r="H2483" t="s">
        <v>46</v>
      </c>
      <c r="I2483" t="s">
        <v>129</v>
      </c>
      <c r="J2483" t="s">
        <v>130</v>
      </c>
      <c r="K2483" t="s">
        <v>131</v>
      </c>
      <c r="L2483" t="s">
        <v>7187</v>
      </c>
      <c r="M2483" t="s">
        <v>7188</v>
      </c>
      <c r="N2483">
        <v>0.57277777699999999</v>
      </c>
      <c r="O2483">
        <v>0</v>
      </c>
      <c r="P2483">
        <v>19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10.882778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2670101</v>
      </c>
      <c r="B2484">
        <v>2</v>
      </c>
      <c r="C2484" t="s">
        <v>76</v>
      </c>
      <c r="D2484" t="s">
        <v>106</v>
      </c>
      <c r="E2484" t="s">
        <v>126</v>
      </c>
      <c r="F2484" t="s">
        <v>7189</v>
      </c>
      <c r="G2484" t="s">
        <v>169</v>
      </c>
      <c r="H2484" t="s">
        <v>47</v>
      </c>
      <c r="I2484" t="s">
        <v>129</v>
      </c>
      <c r="J2484" t="s">
        <v>130</v>
      </c>
      <c r="K2484" t="s">
        <v>131</v>
      </c>
      <c r="L2484" t="s">
        <v>6984</v>
      </c>
      <c r="M2484" t="s">
        <v>7190</v>
      </c>
      <c r="N2484">
        <v>0.58888888800000005</v>
      </c>
      <c r="O2484">
        <v>19</v>
      </c>
      <c r="P2484">
        <v>145</v>
      </c>
      <c r="Q2484">
        <v>0</v>
      </c>
      <c r="R2484">
        <v>0</v>
      </c>
      <c r="S2484">
        <v>0</v>
      </c>
      <c r="T2484">
        <v>0</v>
      </c>
      <c r="U2484">
        <v>11.188889</v>
      </c>
      <c r="V2484">
        <v>85.388889000000006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2670356</v>
      </c>
      <c r="B2485">
        <v>1</v>
      </c>
      <c r="C2485" t="s">
        <v>77</v>
      </c>
      <c r="D2485" t="s">
        <v>111</v>
      </c>
      <c r="E2485" t="s">
        <v>126</v>
      </c>
      <c r="F2485" t="s">
        <v>7191</v>
      </c>
      <c r="G2485" t="s">
        <v>128</v>
      </c>
      <c r="H2485" t="s">
        <v>47</v>
      </c>
      <c r="I2485" t="s">
        <v>129</v>
      </c>
      <c r="J2485" t="s">
        <v>130</v>
      </c>
      <c r="K2485" t="s">
        <v>131</v>
      </c>
      <c r="L2485" t="s">
        <v>7192</v>
      </c>
      <c r="M2485" t="s">
        <v>7193</v>
      </c>
      <c r="N2485">
        <v>2.071666666</v>
      </c>
      <c r="O2485">
        <v>0</v>
      </c>
      <c r="P2485">
        <v>0</v>
      </c>
      <c r="Q2485">
        <v>6</v>
      </c>
      <c r="R2485">
        <v>154</v>
      </c>
      <c r="S2485">
        <v>0</v>
      </c>
      <c r="T2485">
        <v>0</v>
      </c>
      <c r="U2485">
        <v>0</v>
      </c>
      <c r="V2485">
        <v>0</v>
      </c>
      <c r="W2485">
        <v>12.43</v>
      </c>
      <c r="X2485">
        <v>319.03666700000002</v>
      </c>
      <c r="Y2485">
        <v>0</v>
      </c>
      <c r="Z2485">
        <v>0</v>
      </c>
    </row>
    <row r="2486" spans="1:26" x14ac:dyDescent="0.3">
      <c r="A2486">
        <v>2670358</v>
      </c>
      <c r="B2486">
        <v>1</v>
      </c>
      <c r="C2486" t="s">
        <v>76</v>
      </c>
      <c r="D2486" t="s">
        <v>79</v>
      </c>
      <c r="E2486" t="s">
        <v>144</v>
      </c>
      <c r="F2486" t="s">
        <v>7180</v>
      </c>
      <c r="G2486" t="s">
        <v>136</v>
      </c>
      <c r="H2486" t="s">
        <v>46</v>
      </c>
      <c r="I2486" t="s">
        <v>129</v>
      </c>
      <c r="J2486" t="s">
        <v>130</v>
      </c>
      <c r="K2486" t="s">
        <v>131</v>
      </c>
      <c r="L2486" t="s">
        <v>7194</v>
      </c>
      <c r="M2486" t="s">
        <v>7195</v>
      </c>
      <c r="N2486">
        <v>1.949166666</v>
      </c>
      <c r="O2486">
        <v>0</v>
      </c>
      <c r="P2486">
        <v>113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220.255833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2670357</v>
      </c>
      <c r="B2487">
        <v>1</v>
      </c>
      <c r="C2487" t="s">
        <v>76</v>
      </c>
      <c r="D2487" t="s">
        <v>94</v>
      </c>
      <c r="E2487" t="s">
        <v>144</v>
      </c>
      <c r="F2487" t="s">
        <v>7196</v>
      </c>
      <c r="G2487" t="s">
        <v>136</v>
      </c>
      <c r="H2487" t="s">
        <v>46</v>
      </c>
      <c r="I2487" t="s">
        <v>129</v>
      </c>
      <c r="J2487" t="s">
        <v>130</v>
      </c>
      <c r="K2487" t="s">
        <v>131</v>
      </c>
      <c r="L2487" t="s">
        <v>7197</v>
      </c>
      <c r="M2487" t="s">
        <v>7198</v>
      </c>
      <c r="N2487">
        <v>2.7911111110000002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15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41.866667</v>
      </c>
    </row>
    <row r="2488" spans="1:26" x14ac:dyDescent="0.3">
      <c r="A2488">
        <v>2670362</v>
      </c>
      <c r="B2488">
        <v>1</v>
      </c>
      <c r="C2488" t="s">
        <v>76</v>
      </c>
      <c r="D2488" t="s">
        <v>107</v>
      </c>
      <c r="E2488" t="s">
        <v>144</v>
      </c>
      <c r="F2488" t="s">
        <v>7199</v>
      </c>
      <c r="G2488" t="s">
        <v>136</v>
      </c>
      <c r="H2488" t="s">
        <v>46</v>
      </c>
      <c r="I2488" t="s">
        <v>129</v>
      </c>
      <c r="J2488" t="s">
        <v>130</v>
      </c>
      <c r="K2488" t="s">
        <v>131</v>
      </c>
      <c r="L2488" t="s">
        <v>7200</v>
      </c>
      <c r="M2488" t="s">
        <v>7201</v>
      </c>
      <c r="N2488">
        <v>0.84916666600000001</v>
      </c>
      <c r="O2488">
        <v>0</v>
      </c>
      <c r="P2488">
        <v>16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13.586667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2670364</v>
      </c>
      <c r="B2489">
        <v>1</v>
      </c>
      <c r="C2489" t="s">
        <v>76</v>
      </c>
      <c r="D2489" t="s">
        <v>97</v>
      </c>
      <c r="E2489" t="s">
        <v>156</v>
      </c>
      <c r="F2489" t="s">
        <v>4460</v>
      </c>
      <c r="G2489" t="s">
        <v>169</v>
      </c>
      <c r="H2489" t="s">
        <v>47</v>
      </c>
      <c r="I2489" t="s">
        <v>129</v>
      </c>
      <c r="J2489" t="s">
        <v>130</v>
      </c>
      <c r="K2489" t="s">
        <v>131</v>
      </c>
      <c r="L2489" t="s">
        <v>7202</v>
      </c>
      <c r="M2489" t="s">
        <v>7203</v>
      </c>
      <c r="N2489">
        <v>0.79527777700000002</v>
      </c>
      <c r="O2489">
        <v>24</v>
      </c>
      <c r="P2489">
        <v>20</v>
      </c>
      <c r="Q2489">
        <v>0</v>
      </c>
      <c r="R2489">
        <v>0</v>
      </c>
      <c r="S2489">
        <v>0</v>
      </c>
      <c r="T2489">
        <v>0</v>
      </c>
      <c r="U2489">
        <v>19.086666999999998</v>
      </c>
      <c r="V2489">
        <v>15.905556000000001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2670365</v>
      </c>
      <c r="B2490">
        <v>1</v>
      </c>
      <c r="C2490" t="s">
        <v>76</v>
      </c>
      <c r="D2490" t="s">
        <v>107</v>
      </c>
      <c r="E2490" t="s">
        <v>210</v>
      </c>
      <c r="F2490" t="s">
        <v>7204</v>
      </c>
      <c r="G2490" t="s">
        <v>212</v>
      </c>
      <c r="H2490" t="s">
        <v>46</v>
      </c>
      <c r="I2490" t="s">
        <v>129</v>
      </c>
      <c r="J2490" t="s">
        <v>130</v>
      </c>
      <c r="K2490" t="s">
        <v>131</v>
      </c>
      <c r="L2490" t="s">
        <v>7205</v>
      </c>
      <c r="M2490" t="s">
        <v>7206</v>
      </c>
      <c r="N2490">
        <v>2.7422222220000001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2.7422219999999999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2670368</v>
      </c>
      <c r="B2491">
        <v>1</v>
      </c>
      <c r="C2491" t="s">
        <v>76</v>
      </c>
      <c r="D2491" t="s">
        <v>78</v>
      </c>
      <c r="E2491" t="s">
        <v>152</v>
      </c>
      <c r="F2491" t="s">
        <v>7207</v>
      </c>
      <c r="G2491" t="s">
        <v>567</v>
      </c>
      <c r="H2491" t="s">
        <v>47</v>
      </c>
      <c r="I2491" t="s">
        <v>247</v>
      </c>
      <c r="J2491" t="s">
        <v>130</v>
      </c>
      <c r="K2491" t="s">
        <v>141</v>
      </c>
      <c r="L2491" t="s">
        <v>7208</v>
      </c>
      <c r="M2491" t="s">
        <v>7209</v>
      </c>
      <c r="N2491">
        <v>1.6666666E-2</v>
      </c>
      <c r="O2491">
        <v>1</v>
      </c>
      <c r="P2491">
        <v>3182</v>
      </c>
      <c r="Q2491">
        <v>0</v>
      </c>
      <c r="R2491">
        <v>0</v>
      </c>
      <c r="S2491">
        <v>0</v>
      </c>
      <c r="T2491">
        <v>0</v>
      </c>
      <c r="U2491">
        <v>1.6667000000000001E-2</v>
      </c>
      <c r="V2491">
        <v>53.033330999999997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2670372</v>
      </c>
      <c r="B2492">
        <v>1</v>
      </c>
      <c r="C2492" t="s">
        <v>76</v>
      </c>
      <c r="D2492" t="s">
        <v>80</v>
      </c>
      <c r="E2492" t="s">
        <v>210</v>
      </c>
      <c r="F2492" t="s">
        <v>7210</v>
      </c>
      <c r="G2492" t="s">
        <v>290</v>
      </c>
      <c r="H2492" t="s">
        <v>46</v>
      </c>
      <c r="I2492" t="s">
        <v>129</v>
      </c>
      <c r="J2492" t="s">
        <v>130</v>
      </c>
      <c r="K2492" t="s">
        <v>131</v>
      </c>
      <c r="L2492" t="s">
        <v>7211</v>
      </c>
      <c r="M2492" t="s">
        <v>7212</v>
      </c>
      <c r="N2492">
        <v>1.2966666659999999</v>
      </c>
      <c r="O2492">
        <v>0</v>
      </c>
      <c r="P2492">
        <v>5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6.483333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2670374</v>
      </c>
      <c r="B2493">
        <v>1</v>
      </c>
      <c r="C2493" t="s">
        <v>76</v>
      </c>
      <c r="D2493" t="s">
        <v>79</v>
      </c>
      <c r="E2493" t="s">
        <v>325</v>
      </c>
      <c r="F2493" t="s">
        <v>7213</v>
      </c>
      <c r="G2493" t="s">
        <v>306</v>
      </c>
      <c r="H2493" t="s">
        <v>47</v>
      </c>
      <c r="I2493" t="s">
        <v>129</v>
      </c>
      <c r="J2493" t="s">
        <v>15</v>
      </c>
      <c r="K2493" t="s">
        <v>131</v>
      </c>
      <c r="L2493" t="s">
        <v>7214</v>
      </c>
      <c r="M2493" t="s">
        <v>7215</v>
      </c>
      <c r="N2493">
        <v>0.65111111099999996</v>
      </c>
      <c r="O2493">
        <v>6</v>
      </c>
      <c r="P2493">
        <v>4548</v>
      </c>
      <c r="Q2493">
        <v>0</v>
      </c>
      <c r="R2493">
        <v>0</v>
      </c>
      <c r="S2493">
        <v>0</v>
      </c>
      <c r="T2493">
        <v>0</v>
      </c>
      <c r="U2493">
        <v>3.9066670000000001</v>
      </c>
      <c r="V2493">
        <v>2961.2533330000001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2670428</v>
      </c>
      <c r="B2494">
        <v>1</v>
      </c>
      <c r="C2494" t="s">
        <v>76</v>
      </c>
      <c r="D2494" t="s">
        <v>79</v>
      </c>
      <c r="E2494" t="s">
        <v>325</v>
      </c>
      <c r="F2494" t="s">
        <v>7216</v>
      </c>
      <c r="G2494" t="s">
        <v>306</v>
      </c>
      <c r="H2494" t="s">
        <v>47</v>
      </c>
      <c r="I2494" t="s">
        <v>129</v>
      </c>
      <c r="J2494" t="s">
        <v>15</v>
      </c>
      <c r="K2494" t="s">
        <v>131</v>
      </c>
      <c r="L2494" t="s">
        <v>7214</v>
      </c>
      <c r="M2494" t="s">
        <v>7217</v>
      </c>
      <c r="N2494">
        <v>1.8630555550000001</v>
      </c>
      <c r="O2494">
        <v>0</v>
      </c>
      <c r="P2494">
        <v>1313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2446.1919440000001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2670377</v>
      </c>
      <c r="B2495">
        <v>1</v>
      </c>
      <c r="C2495" t="s">
        <v>76</v>
      </c>
      <c r="D2495" t="s">
        <v>101</v>
      </c>
      <c r="E2495" t="s">
        <v>325</v>
      </c>
      <c r="F2495" t="s">
        <v>7218</v>
      </c>
      <c r="G2495" t="s">
        <v>6542</v>
      </c>
      <c r="H2495" t="s">
        <v>4083</v>
      </c>
      <c r="I2495" t="s">
        <v>129</v>
      </c>
      <c r="J2495" t="s">
        <v>130</v>
      </c>
      <c r="K2495" t="s">
        <v>141</v>
      </c>
      <c r="L2495" t="s">
        <v>7219</v>
      </c>
      <c r="M2495" t="s">
        <v>7220</v>
      </c>
      <c r="N2495">
        <v>2.3675000000000002</v>
      </c>
      <c r="O2495">
        <v>1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2.3675000000000002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2670379</v>
      </c>
      <c r="B2496">
        <v>1</v>
      </c>
      <c r="C2496" t="s">
        <v>76</v>
      </c>
      <c r="D2496" t="s">
        <v>101</v>
      </c>
      <c r="E2496" t="s">
        <v>325</v>
      </c>
      <c r="F2496" t="s">
        <v>7221</v>
      </c>
      <c r="G2496" t="s">
        <v>6542</v>
      </c>
      <c r="H2496" t="s">
        <v>4083</v>
      </c>
      <c r="I2496" t="s">
        <v>129</v>
      </c>
      <c r="J2496" t="s">
        <v>130</v>
      </c>
      <c r="K2496" t="s">
        <v>141</v>
      </c>
      <c r="L2496" t="s">
        <v>7222</v>
      </c>
      <c r="M2496" t="s">
        <v>7223</v>
      </c>
      <c r="N2496">
        <v>2.3277777770000001</v>
      </c>
      <c r="O2496">
        <v>55</v>
      </c>
      <c r="P2496">
        <v>11725</v>
      </c>
      <c r="Q2496">
        <v>0</v>
      </c>
      <c r="R2496">
        <v>0</v>
      </c>
      <c r="S2496">
        <v>0</v>
      </c>
      <c r="T2496">
        <v>0</v>
      </c>
      <c r="U2496">
        <v>128.02777800000001</v>
      </c>
      <c r="V2496">
        <v>27293.194435000001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2670382</v>
      </c>
      <c r="B2497">
        <v>1</v>
      </c>
      <c r="C2497" t="s">
        <v>76</v>
      </c>
      <c r="D2497" t="s">
        <v>101</v>
      </c>
      <c r="E2497" t="s">
        <v>325</v>
      </c>
      <c r="F2497" t="s">
        <v>7224</v>
      </c>
      <c r="G2497" t="s">
        <v>6542</v>
      </c>
      <c r="H2497" t="s">
        <v>4083</v>
      </c>
      <c r="I2497" t="s">
        <v>129</v>
      </c>
      <c r="J2497" t="s">
        <v>130</v>
      </c>
      <c r="K2497" t="s">
        <v>141</v>
      </c>
      <c r="L2497" t="s">
        <v>7225</v>
      </c>
      <c r="M2497" t="s">
        <v>7226</v>
      </c>
      <c r="N2497">
        <v>1.2413888879999999</v>
      </c>
      <c r="O2497">
        <v>84</v>
      </c>
      <c r="P2497">
        <v>2630</v>
      </c>
      <c r="Q2497">
        <v>0</v>
      </c>
      <c r="R2497">
        <v>0</v>
      </c>
      <c r="S2497">
        <v>0</v>
      </c>
      <c r="T2497">
        <v>0</v>
      </c>
      <c r="U2497">
        <v>104.276667</v>
      </c>
      <c r="V2497">
        <v>3264.8527749999998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2670374</v>
      </c>
      <c r="B2498">
        <v>2</v>
      </c>
      <c r="C2498" t="s">
        <v>76</v>
      </c>
      <c r="D2498" t="s">
        <v>79</v>
      </c>
      <c r="E2498" t="s">
        <v>126</v>
      </c>
      <c r="F2498" t="s">
        <v>7227</v>
      </c>
      <c r="G2498" t="s">
        <v>306</v>
      </c>
      <c r="H2498" t="s">
        <v>47</v>
      </c>
      <c r="I2498" t="s">
        <v>129</v>
      </c>
      <c r="J2498" t="s">
        <v>15</v>
      </c>
      <c r="K2498" t="s">
        <v>131</v>
      </c>
      <c r="L2498" t="s">
        <v>7215</v>
      </c>
      <c r="M2498" t="s">
        <v>7228</v>
      </c>
      <c r="N2498">
        <v>0.67527777700000002</v>
      </c>
      <c r="O2498">
        <v>4</v>
      </c>
      <c r="P2498">
        <v>2878</v>
      </c>
      <c r="Q2498">
        <v>0</v>
      </c>
      <c r="R2498">
        <v>0</v>
      </c>
      <c r="S2498">
        <v>0</v>
      </c>
      <c r="T2498">
        <v>0</v>
      </c>
      <c r="U2498">
        <v>2.701111</v>
      </c>
      <c r="V2498">
        <v>1943.4494420000001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2670374</v>
      </c>
      <c r="B2499">
        <v>3</v>
      </c>
      <c r="C2499" t="s">
        <v>76</v>
      </c>
      <c r="D2499" t="s">
        <v>79</v>
      </c>
      <c r="E2499" t="s">
        <v>126</v>
      </c>
      <c r="F2499" t="s">
        <v>7229</v>
      </c>
      <c r="G2499" t="s">
        <v>306</v>
      </c>
      <c r="H2499" t="s">
        <v>47</v>
      </c>
      <c r="I2499" t="s">
        <v>129</v>
      </c>
      <c r="J2499" t="s">
        <v>15</v>
      </c>
      <c r="K2499" t="s">
        <v>131</v>
      </c>
      <c r="L2499" t="s">
        <v>7228</v>
      </c>
      <c r="M2499" t="s">
        <v>7230</v>
      </c>
      <c r="N2499">
        <v>2</v>
      </c>
      <c r="O2499">
        <v>2</v>
      </c>
      <c r="P2499">
        <v>1114</v>
      </c>
      <c r="Q2499">
        <v>0</v>
      </c>
      <c r="R2499">
        <v>0</v>
      </c>
      <c r="S2499">
        <v>0</v>
      </c>
      <c r="T2499">
        <v>0</v>
      </c>
      <c r="U2499">
        <v>4</v>
      </c>
      <c r="V2499">
        <v>2228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2670388</v>
      </c>
      <c r="B2500">
        <v>1</v>
      </c>
      <c r="C2500" t="s">
        <v>76</v>
      </c>
      <c r="D2500" t="s">
        <v>104</v>
      </c>
      <c r="E2500" t="s">
        <v>126</v>
      </c>
      <c r="F2500" t="s">
        <v>7231</v>
      </c>
      <c r="G2500" t="s">
        <v>7114</v>
      </c>
      <c r="H2500" t="s">
        <v>47</v>
      </c>
      <c r="I2500" t="s">
        <v>129</v>
      </c>
      <c r="J2500" t="s">
        <v>130</v>
      </c>
      <c r="K2500" t="s">
        <v>131</v>
      </c>
      <c r="L2500" t="s">
        <v>7232</v>
      </c>
      <c r="M2500" t="s">
        <v>7233</v>
      </c>
      <c r="N2500">
        <v>0.57722222199999995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56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32.324444</v>
      </c>
    </row>
    <row r="2501" spans="1:26" x14ac:dyDescent="0.3">
      <c r="A2501">
        <v>2670393</v>
      </c>
      <c r="B2501">
        <v>1</v>
      </c>
      <c r="C2501" t="s">
        <v>76</v>
      </c>
      <c r="D2501" t="s">
        <v>90</v>
      </c>
      <c r="E2501" t="s">
        <v>325</v>
      </c>
      <c r="F2501" t="s">
        <v>7234</v>
      </c>
      <c r="G2501" t="s">
        <v>7235</v>
      </c>
      <c r="H2501" t="s">
        <v>4083</v>
      </c>
      <c r="I2501" t="s">
        <v>129</v>
      </c>
      <c r="J2501" t="s">
        <v>130</v>
      </c>
      <c r="K2501" t="s">
        <v>141</v>
      </c>
      <c r="L2501" t="s">
        <v>7236</v>
      </c>
      <c r="M2501" t="s">
        <v>7237</v>
      </c>
      <c r="N2501">
        <v>0.510833333</v>
      </c>
      <c r="O2501">
        <v>202</v>
      </c>
      <c r="P2501">
        <v>29569</v>
      </c>
      <c r="Q2501">
        <v>0</v>
      </c>
      <c r="R2501">
        <v>0</v>
      </c>
      <c r="S2501">
        <v>96</v>
      </c>
      <c r="T2501">
        <v>3333</v>
      </c>
      <c r="U2501">
        <v>103.188333</v>
      </c>
      <c r="V2501">
        <v>15104.830823</v>
      </c>
      <c r="W2501">
        <v>0</v>
      </c>
      <c r="X2501">
        <v>0</v>
      </c>
      <c r="Y2501">
        <v>49.04</v>
      </c>
      <c r="Z2501">
        <v>1702.607499</v>
      </c>
    </row>
    <row r="2502" spans="1:26" x14ac:dyDescent="0.3">
      <c r="A2502">
        <v>2670395</v>
      </c>
      <c r="B2502">
        <v>1</v>
      </c>
      <c r="C2502" t="s">
        <v>76</v>
      </c>
      <c r="D2502" t="s">
        <v>90</v>
      </c>
      <c r="E2502" t="s">
        <v>152</v>
      </c>
      <c r="F2502" t="s">
        <v>7238</v>
      </c>
      <c r="G2502" t="s">
        <v>169</v>
      </c>
      <c r="H2502" t="s">
        <v>47</v>
      </c>
      <c r="I2502" t="s">
        <v>247</v>
      </c>
      <c r="J2502" t="s">
        <v>130</v>
      </c>
      <c r="K2502" t="s">
        <v>131</v>
      </c>
      <c r="L2502" t="s">
        <v>7239</v>
      </c>
      <c r="M2502" t="s">
        <v>7240</v>
      </c>
      <c r="N2502">
        <v>1.1111111E-2</v>
      </c>
      <c r="O2502">
        <v>0</v>
      </c>
      <c r="P2502">
        <v>0</v>
      </c>
      <c r="Q2502">
        <v>0</v>
      </c>
      <c r="R2502">
        <v>0</v>
      </c>
      <c r="S2502">
        <v>50</v>
      </c>
      <c r="T2502">
        <v>1139</v>
      </c>
      <c r="U2502">
        <v>0</v>
      </c>
      <c r="V2502">
        <v>0</v>
      </c>
      <c r="W2502">
        <v>0</v>
      </c>
      <c r="X2502">
        <v>0</v>
      </c>
      <c r="Y2502">
        <v>0.55555600000000005</v>
      </c>
      <c r="Z2502">
        <v>12.655555</v>
      </c>
    </row>
    <row r="2503" spans="1:26" x14ac:dyDescent="0.3">
      <c r="A2503">
        <v>2670428</v>
      </c>
      <c r="B2503">
        <v>2</v>
      </c>
      <c r="C2503" t="s">
        <v>76</v>
      </c>
      <c r="D2503" t="s">
        <v>79</v>
      </c>
      <c r="E2503" t="s">
        <v>126</v>
      </c>
      <c r="F2503" t="s">
        <v>7241</v>
      </c>
      <c r="G2503" t="s">
        <v>306</v>
      </c>
      <c r="H2503" t="s">
        <v>47</v>
      </c>
      <c r="I2503" t="s">
        <v>129</v>
      </c>
      <c r="J2503" t="s">
        <v>15</v>
      </c>
      <c r="K2503" t="s">
        <v>131</v>
      </c>
      <c r="L2503" t="s">
        <v>7217</v>
      </c>
      <c r="M2503" t="s">
        <v>7242</v>
      </c>
      <c r="N2503">
        <v>8.0655555549999995</v>
      </c>
      <c r="O2503">
        <v>0</v>
      </c>
      <c r="P2503">
        <v>622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5016.7755550000002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2670403</v>
      </c>
      <c r="B2504">
        <v>1</v>
      </c>
      <c r="C2504" t="s">
        <v>76</v>
      </c>
      <c r="D2504" t="s">
        <v>78</v>
      </c>
      <c r="E2504" t="s">
        <v>325</v>
      </c>
      <c r="F2504" t="s">
        <v>7243</v>
      </c>
      <c r="G2504" t="s">
        <v>169</v>
      </c>
      <c r="H2504" t="s">
        <v>47</v>
      </c>
      <c r="I2504" t="s">
        <v>129</v>
      </c>
      <c r="J2504" t="s">
        <v>130</v>
      </c>
      <c r="K2504" t="s">
        <v>131</v>
      </c>
      <c r="L2504" t="s">
        <v>7244</v>
      </c>
      <c r="M2504" t="s">
        <v>7245</v>
      </c>
      <c r="N2504">
        <v>0.60277777700000001</v>
      </c>
      <c r="O2504">
        <v>5</v>
      </c>
      <c r="P2504">
        <v>572</v>
      </c>
      <c r="Q2504">
        <v>0</v>
      </c>
      <c r="R2504">
        <v>0</v>
      </c>
      <c r="S2504">
        <v>0</v>
      </c>
      <c r="T2504">
        <v>0</v>
      </c>
      <c r="U2504">
        <v>3.0138889999999998</v>
      </c>
      <c r="V2504">
        <v>344.78888799999999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2670405</v>
      </c>
      <c r="B2505">
        <v>1</v>
      </c>
      <c r="C2505" t="s">
        <v>76</v>
      </c>
      <c r="D2505" t="s">
        <v>101</v>
      </c>
      <c r="E2505" t="s">
        <v>126</v>
      </c>
      <c r="F2505" t="s">
        <v>4212</v>
      </c>
      <c r="G2505" t="s">
        <v>169</v>
      </c>
      <c r="H2505" t="s">
        <v>47</v>
      </c>
      <c r="I2505" t="s">
        <v>129</v>
      </c>
      <c r="J2505" t="s">
        <v>130</v>
      </c>
      <c r="K2505" t="s">
        <v>131</v>
      </c>
      <c r="L2505" t="s">
        <v>7246</v>
      </c>
      <c r="M2505" t="s">
        <v>7247</v>
      </c>
      <c r="N2505">
        <v>1.565833333</v>
      </c>
      <c r="O2505">
        <v>0</v>
      </c>
      <c r="P2505">
        <v>1813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2838.8558330000001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2670403</v>
      </c>
      <c r="B2506">
        <v>2</v>
      </c>
      <c r="C2506" t="s">
        <v>76</v>
      </c>
      <c r="D2506" t="s">
        <v>78</v>
      </c>
      <c r="E2506" t="s">
        <v>126</v>
      </c>
      <c r="F2506" t="s">
        <v>7248</v>
      </c>
      <c r="G2506" t="s">
        <v>169</v>
      </c>
      <c r="H2506" t="s">
        <v>47</v>
      </c>
      <c r="I2506" t="s">
        <v>129</v>
      </c>
      <c r="J2506" t="s">
        <v>130</v>
      </c>
      <c r="K2506" t="s">
        <v>131</v>
      </c>
      <c r="L2506" t="s">
        <v>7245</v>
      </c>
      <c r="M2506" t="s">
        <v>7249</v>
      </c>
      <c r="N2506">
        <v>1.9613888880000001</v>
      </c>
      <c r="O2506">
        <v>2</v>
      </c>
      <c r="P2506">
        <v>800</v>
      </c>
      <c r="Q2506">
        <v>0</v>
      </c>
      <c r="R2506">
        <v>0</v>
      </c>
      <c r="S2506">
        <v>0</v>
      </c>
      <c r="T2506">
        <v>0</v>
      </c>
      <c r="U2506">
        <v>3.9227780000000001</v>
      </c>
      <c r="V2506">
        <v>1569.1111100000001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2670410</v>
      </c>
      <c r="B2507">
        <v>1</v>
      </c>
      <c r="C2507" t="s">
        <v>76</v>
      </c>
      <c r="D2507" t="s">
        <v>78</v>
      </c>
      <c r="E2507" t="s">
        <v>126</v>
      </c>
      <c r="F2507" t="s">
        <v>7250</v>
      </c>
      <c r="G2507" t="s">
        <v>567</v>
      </c>
      <c r="H2507" t="s">
        <v>47</v>
      </c>
      <c r="I2507" t="s">
        <v>129</v>
      </c>
      <c r="J2507" t="s">
        <v>130</v>
      </c>
      <c r="K2507" t="s">
        <v>131</v>
      </c>
      <c r="L2507" t="s">
        <v>7251</v>
      </c>
      <c r="M2507" t="s">
        <v>7252</v>
      </c>
      <c r="N2507">
        <v>0.14277777699999999</v>
      </c>
      <c r="O2507">
        <v>0</v>
      </c>
      <c r="P2507">
        <v>150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21.416667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2670411</v>
      </c>
      <c r="B2508">
        <v>1</v>
      </c>
      <c r="C2508" t="s">
        <v>76</v>
      </c>
      <c r="D2508" t="s">
        <v>81</v>
      </c>
      <c r="E2508" t="s">
        <v>172</v>
      </c>
      <c r="F2508" t="s">
        <v>7253</v>
      </c>
      <c r="G2508" t="s">
        <v>174</v>
      </c>
      <c r="H2508" t="s">
        <v>46</v>
      </c>
      <c r="I2508" t="s">
        <v>129</v>
      </c>
      <c r="J2508" t="s">
        <v>130</v>
      </c>
      <c r="K2508" t="s">
        <v>131</v>
      </c>
      <c r="L2508" t="s">
        <v>7254</v>
      </c>
      <c r="M2508" t="s">
        <v>7255</v>
      </c>
      <c r="N2508">
        <v>1.244444444</v>
      </c>
      <c r="O2508">
        <v>0</v>
      </c>
      <c r="P2508">
        <v>53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65.955556000000001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2670412</v>
      </c>
      <c r="B2509">
        <v>1</v>
      </c>
      <c r="C2509" t="s">
        <v>76</v>
      </c>
      <c r="D2509" t="s">
        <v>78</v>
      </c>
      <c r="E2509" t="s">
        <v>144</v>
      </c>
      <c r="F2509" t="s">
        <v>7256</v>
      </c>
      <c r="G2509" t="s">
        <v>1669</v>
      </c>
      <c r="H2509" t="s">
        <v>46</v>
      </c>
      <c r="I2509" t="s">
        <v>129</v>
      </c>
      <c r="J2509" t="s">
        <v>15</v>
      </c>
      <c r="K2509" t="s">
        <v>131</v>
      </c>
      <c r="L2509" t="s">
        <v>7257</v>
      </c>
      <c r="M2509" t="s">
        <v>7258</v>
      </c>
      <c r="N2509">
        <v>4.1977777769999998</v>
      </c>
      <c r="O2509">
        <v>0</v>
      </c>
      <c r="P2509">
        <v>103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432.37111099999998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2670415</v>
      </c>
      <c r="B2510">
        <v>1</v>
      </c>
      <c r="C2510" t="s">
        <v>76</v>
      </c>
      <c r="D2510" t="s">
        <v>78</v>
      </c>
      <c r="E2510" t="s">
        <v>144</v>
      </c>
      <c r="F2510" t="s">
        <v>7259</v>
      </c>
      <c r="G2510" t="s">
        <v>1669</v>
      </c>
      <c r="H2510" t="s">
        <v>46</v>
      </c>
      <c r="I2510" t="s">
        <v>129</v>
      </c>
      <c r="J2510" t="s">
        <v>15</v>
      </c>
      <c r="K2510" t="s">
        <v>131</v>
      </c>
      <c r="L2510" t="s">
        <v>7260</v>
      </c>
      <c r="M2510" t="s">
        <v>7261</v>
      </c>
      <c r="N2510">
        <v>4.051666666</v>
      </c>
      <c r="O2510">
        <v>0</v>
      </c>
      <c r="P2510">
        <v>129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522.66499999999996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2670416</v>
      </c>
      <c r="B2511">
        <v>1</v>
      </c>
      <c r="C2511" t="s">
        <v>76</v>
      </c>
      <c r="D2511" t="s">
        <v>89</v>
      </c>
      <c r="E2511" t="s">
        <v>152</v>
      </c>
      <c r="F2511" t="s">
        <v>7117</v>
      </c>
      <c r="G2511" t="s">
        <v>169</v>
      </c>
      <c r="H2511" t="s">
        <v>47</v>
      </c>
      <c r="I2511" t="s">
        <v>129</v>
      </c>
      <c r="J2511" t="s">
        <v>130</v>
      </c>
      <c r="K2511" t="s">
        <v>131</v>
      </c>
      <c r="L2511" t="s">
        <v>7262</v>
      </c>
      <c r="M2511" t="s">
        <v>7263</v>
      </c>
      <c r="N2511">
        <v>1.0194444439999999</v>
      </c>
      <c r="O2511">
        <v>4</v>
      </c>
      <c r="P2511">
        <v>565</v>
      </c>
      <c r="Q2511">
        <v>12</v>
      </c>
      <c r="R2511">
        <v>330</v>
      </c>
      <c r="S2511">
        <v>54</v>
      </c>
      <c r="T2511">
        <v>714</v>
      </c>
      <c r="U2511">
        <v>4.0777780000000003</v>
      </c>
      <c r="V2511">
        <v>575.98611100000005</v>
      </c>
      <c r="W2511">
        <v>12.233333</v>
      </c>
      <c r="X2511">
        <v>336.41666700000002</v>
      </c>
      <c r="Y2511">
        <v>55.05</v>
      </c>
      <c r="Z2511">
        <v>727.88333299999999</v>
      </c>
    </row>
    <row r="2512" spans="1:26" x14ac:dyDescent="0.3">
      <c r="A2512">
        <v>2670417</v>
      </c>
      <c r="B2512">
        <v>1</v>
      </c>
      <c r="C2512" t="s">
        <v>76</v>
      </c>
      <c r="D2512" t="s">
        <v>89</v>
      </c>
      <c r="E2512" t="s">
        <v>152</v>
      </c>
      <c r="F2512" t="s">
        <v>7120</v>
      </c>
      <c r="G2512" t="s">
        <v>169</v>
      </c>
      <c r="H2512" t="s">
        <v>47</v>
      </c>
      <c r="I2512" t="s">
        <v>129</v>
      </c>
      <c r="J2512" t="s">
        <v>130</v>
      </c>
      <c r="K2512" t="s">
        <v>131</v>
      </c>
      <c r="L2512" t="s">
        <v>7264</v>
      </c>
      <c r="M2512" t="s">
        <v>7265</v>
      </c>
      <c r="N2512">
        <v>1.0108333329999999</v>
      </c>
      <c r="O2512">
        <v>20</v>
      </c>
      <c r="P2512">
        <v>550</v>
      </c>
      <c r="Q2512">
        <v>0</v>
      </c>
      <c r="R2512">
        <v>0</v>
      </c>
      <c r="S2512">
        <v>0</v>
      </c>
      <c r="T2512">
        <v>17</v>
      </c>
      <c r="U2512">
        <v>20.216667000000001</v>
      </c>
      <c r="V2512">
        <v>555.95833300000004</v>
      </c>
      <c r="W2512">
        <v>0</v>
      </c>
      <c r="X2512">
        <v>0</v>
      </c>
      <c r="Y2512">
        <v>0</v>
      </c>
      <c r="Z2512">
        <v>17.184166999999999</v>
      </c>
    </row>
    <row r="2513" spans="1:26" x14ac:dyDescent="0.3">
      <c r="A2513">
        <v>2670419</v>
      </c>
      <c r="B2513">
        <v>1</v>
      </c>
      <c r="C2513" t="s">
        <v>76</v>
      </c>
      <c r="D2513" t="s">
        <v>104</v>
      </c>
      <c r="E2513" t="s">
        <v>156</v>
      </c>
      <c r="F2513" t="s">
        <v>2421</v>
      </c>
      <c r="G2513" t="s">
        <v>169</v>
      </c>
      <c r="H2513" t="s">
        <v>47</v>
      </c>
      <c r="I2513" t="s">
        <v>129</v>
      </c>
      <c r="J2513" t="s">
        <v>130</v>
      </c>
      <c r="K2513" t="s">
        <v>131</v>
      </c>
      <c r="L2513" t="s">
        <v>7266</v>
      </c>
      <c r="M2513" t="s">
        <v>7267</v>
      </c>
      <c r="N2513">
        <v>6.9722222E-2</v>
      </c>
      <c r="O2513">
        <v>0</v>
      </c>
      <c r="P2513">
        <v>0</v>
      </c>
      <c r="Q2513">
        <v>0</v>
      </c>
      <c r="R2513">
        <v>0</v>
      </c>
      <c r="S2513">
        <v>1</v>
      </c>
      <c r="T2513">
        <v>278</v>
      </c>
      <c r="U2513">
        <v>0</v>
      </c>
      <c r="V2513">
        <v>0</v>
      </c>
      <c r="W2513">
        <v>0</v>
      </c>
      <c r="X2513">
        <v>0</v>
      </c>
      <c r="Y2513">
        <v>6.9722000000000006E-2</v>
      </c>
      <c r="Z2513">
        <v>19.382777999999998</v>
      </c>
    </row>
    <row r="2514" spans="1:26" x14ac:dyDescent="0.3">
      <c r="A2514">
        <v>2670422</v>
      </c>
      <c r="B2514">
        <v>1</v>
      </c>
      <c r="C2514" t="s">
        <v>76</v>
      </c>
      <c r="D2514" t="s">
        <v>87</v>
      </c>
      <c r="E2514" t="s">
        <v>152</v>
      </c>
      <c r="F2514" t="s">
        <v>2804</v>
      </c>
      <c r="G2514" t="s">
        <v>169</v>
      </c>
      <c r="H2514" t="s">
        <v>47</v>
      </c>
      <c r="I2514" t="s">
        <v>129</v>
      </c>
      <c r="J2514" t="s">
        <v>130</v>
      </c>
      <c r="K2514" t="s">
        <v>131</v>
      </c>
      <c r="L2514" t="s">
        <v>7268</v>
      </c>
      <c r="M2514" t="s">
        <v>7269</v>
      </c>
      <c r="N2514">
        <v>0.59555555500000001</v>
      </c>
      <c r="O2514">
        <v>34</v>
      </c>
      <c r="P2514">
        <v>354</v>
      </c>
      <c r="Q2514">
        <v>7</v>
      </c>
      <c r="R2514">
        <v>35</v>
      </c>
      <c r="S2514">
        <v>0</v>
      </c>
      <c r="T2514">
        <v>0</v>
      </c>
      <c r="U2514">
        <v>20.248888999999998</v>
      </c>
      <c r="V2514">
        <v>210.82666599999999</v>
      </c>
      <c r="W2514">
        <v>4.1688890000000001</v>
      </c>
      <c r="X2514">
        <v>20.844443999999999</v>
      </c>
      <c r="Y2514">
        <v>0</v>
      </c>
      <c r="Z2514">
        <v>0</v>
      </c>
    </row>
    <row r="2515" spans="1:26" x14ac:dyDescent="0.3">
      <c r="A2515">
        <v>2670423</v>
      </c>
      <c r="B2515">
        <v>1</v>
      </c>
      <c r="C2515" t="s">
        <v>77</v>
      </c>
      <c r="D2515" t="s">
        <v>122</v>
      </c>
      <c r="E2515" t="s">
        <v>126</v>
      </c>
      <c r="F2515" t="s">
        <v>7270</v>
      </c>
      <c r="G2515" t="s">
        <v>169</v>
      </c>
      <c r="H2515" t="s">
        <v>47</v>
      </c>
      <c r="I2515" t="s">
        <v>129</v>
      </c>
      <c r="J2515" t="s">
        <v>130</v>
      </c>
      <c r="K2515" t="s">
        <v>131</v>
      </c>
      <c r="L2515" t="s">
        <v>7271</v>
      </c>
      <c r="M2515" t="s">
        <v>7272</v>
      </c>
      <c r="N2515">
        <v>0.322222222</v>
      </c>
      <c r="O2515">
        <v>0</v>
      </c>
      <c r="P2515">
        <v>0</v>
      </c>
      <c r="Q2515">
        <v>3</v>
      </c>
      <c r="R2515">
        <v>752</v>
      </c>
      <c r="S2515">
        <v>0</v>
      </c>
      <c r="T2515">
        <v>0</v>
      </c>
      <c r="U2515">
        <v>0</v>
      </c>
      <c r="V2515">
        <v>0</v>
      </c>
      <c r="W2515">
        <v>0.96666700000000005</v>
      </c>
      <c r="X2515">
        <v>242.31111100000001</v>
      </c>
      <c r="Y2515">
        <v>0</v>
      </c>
      <c r="Z2515">
        <v>0</v>
      </c>
    </row>
    <row r="2516" spans="1:26" x14ac:dyDescent="0.3">
      <c r="A2516">
        <v>2670424</v>
      </c>
      <c r="B2516">
        <v>1</v>
      </c>
      <c r="C2516" t="s">
        <v>77</v>
      </c>
      <c r="D2516" t="s">
        <v>116</v>
      </c>
      <c r="E2516" t="s">
        <v>126</v>
      </c>
      <c r="F2516" t="s">
        <v>7273</v>
      </c>
      <c r="G2516" t="s">
        <v>169</v>
      </c>
      <c r="H2516" t="s">
        <v>47</v>
      </c>
      <c r="I2516" t="s">
        <v>129</v>
      </c>
      <c r="J2516" t="s">
        <v>130</v>
      </c>
      <c r="K2516" t="s">
        <v>131</v>
      </c>
      <c r="L2516" t="s">
        <v>7274</v>
      </c>
      <c r="M2516" t="s">
        <v>7275</v>
      </c>
      <c r="N2516">
        <v>0.51916666600000005</v>
      </c>
      <c r="O2516">
        <v>0</v>
      </c>
      <c r="P2516">
        <v>1344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697.75999899999999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2670426</v>
      </c>
      <c r="B2517">
        <v>1</v>
      </c>
      <c r="C2517" t="s">
        <v>76</v>
      </c>
      <c r="D2517" t="s">
        <v>79</v>
      </c>
      <c r="E2517" t="s">
        <v>126</v>
      </c>
      <c r="F2517" t="s">
        <v>7276</v>
      </c>
      <c r="G2517" t="s">
        <v>169</v>
      </c>
      <c r="H2517" t="s">
        <v>47</v>
      </c>
      <c r="I2517" t="s">
        <v>247</v>
      </c>
      <c r="J2517" t="s">
        <v>130</v>
      </c>
      <c r="K2517" t="s">
        <v>131</v>
      </c>
      <c r="L2517" t="s">
        <v>7277</v>
      </c>
      <c r="M2517" t="s">
        <v>7278</v>
      </c>
      <c r="N2517">
        <v>3.8611110999999997E-2</v>
      </c>
      <c r="O2517">
        <v>3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0.11583300000000001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2670429</v>
      </c>
      <c r="B2518">
        <v>1</v>
      </c>
      <c r="C2518" t="s">
        <v>76</v>
      </c>
      <c r="D2518" t="s">
        <v>106</v>
      </c>
      <c r="E2518" t="s">
        <v>144</v>
      </c>
      <c r="F2518" t="s">
        <v>7279</v>
      </c>
      <c r="G2518" t="s">
        <v>146</v>
      </c>
      <c r="H2518" t="s">
        <v>46</v>
      </c>
      <c r="I2518" t="s">
        <v>129</v>
      </c>
      <c r="J2518" t="s">
        <v>130</v>
      </c>
      <c r="K2518" t="s">
        <v>131</v>
      </c>
      <c r="L2518" t="s">
        <v>7280</v>
      </c>
      <c r="M2518" t="s">
        <v>7281</v>
      </c>
      <c r="N2518">
        <v>0.40916666600000001</v>
      </c>
      <c r="O2518">
        <v>0</v>
      </c>
      <c r="P2518">
        <v>54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22.094999999999999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2670431</v>
      </c>
      <c r="B2519">
        <v>1</v>
      </c>
      <c r="C2519" t="s">
        <v>77</v>
      </c>
      <c r="D2519" t="s">
        <v>124</v>
      </c>
      <c r="E2519" t="s">
        <v>152</v>
      </c>
      <c r="F2519" t="s">
        <v>7282</v>
      </c>
      <c r="G2519" t="s">
        <v>169</v>
      </c>
      <c r="H2519" t="s">
        <v>47</v>
      </c>
      <c r="I2519" t="s">
        <v>129</v>
      </c>
      <c r="J2519" t="s">
        <v>130</v>
      </c>
      <c r="K2519" t="s">
        <v>131</v>
      </c>
      <c r="L2519" t="s">
        <v>7283</v>
      </c>
      <c r="M2519" t="s">
        <v>7284</v>
      </c>
      <c r="N2519">
        <v>0.26166666599999999</v>
      </c>
      <c r="O2519">
        <v>33</v>
      </c>
      <c r="P2519">
        <v>1229</v>
      </c>
      <c r="Q2519">
        <v>0</v>
      </c>
      <c r="R2519">
        <v>0</v>
      </c>
      <c r="S2519">
        <v>0</v>
      </c>
      <c r="T2519">
        <v>0</v>
      </c>
      <c r="U2519">
        <v>8.6349999999999998</v>
      </c>
      <c r="V2519">
        <v>321.58833299999998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2670437</v>
      </c>
      <c r="B2520">
        <v>1</v>
      </c>
      <c r="C2520" t="s">
        <v>77</v>
      </c>
      <c r="D2520" t="s">
        <v>122</v>
      </c>
      <c r="E2520" t="s">
        <v>126</v>
      </c>
      <c r="F2520" t="s">
        <v>7285</v>
      </c>
      <c r="G2520" t="s">
        <v>169</v>
      </c>
      <c r="H2520" t="s">
        <v>47</v>
      </c>
      <c r="I2520" t="s">
        <v>129</v>
      </c>
      <c r="J2520" t="s">
        <v>130</v>
      </c>
      <c r="K2520" t="s">
        <v>131</v>
      </c>
      <c r="L2520" t="s">
        <v>7286</v>
      </c>
      <c r="M2520" t="s">
        <v>7287</v>
      </c>
      <c r="N2520">
        <v>0.34749999999999998</v>
      </c>
      <c r="O2520">
        <v>0</v>
      </c>
      <c r="P2520">
        <v>0</v>
      </c>
      <c r="Q2520">
        <v>3</v>
      </c>
      <c r="R2520">
        <v>752</v>
      </c>
      <c r="S2520">
        <v>0</v>
      </c>
      <c r="T2520">
        <v>0</v>
      </c>
      <c r="U2520">
        <v>0</v>
      </c>
      <c r="V2520">
        <v>0</v>
      </c>
      <c r="W2520">
        <v>1.0425</v>
      </c>
      <c r="X2520">
        <v>261.32</v>
      </c>
      <c r="Y2520">
        <v>0</v>
      </c>
      <c r="Z2520">
        <v>0</v>
      </c>
    </row>
    <row r="2521" spans="1:26" x14ac:dyDescent="0.3">
      <c r="A2521">
        <v>2670433</v>
      </c>
      <c r="B2521">
        <v>1</v>
      </c>
      <c r="C2521" t="s">
        <v>77</v>
      </c>
      <c r="D2521" t="s">
        <v>111</v>
      </c>
      <c r="E2521" t="s">
        <v>126</v>
      </c>
      <c r="F2521" t="s">
        <v>7191</v>
      </c>
      <c r="G2521" t="s">
        <v>128</v>
      </c>
      <c r="H2521" t="s">
        <v>47</v>
      </c>
      <c r="I2521" t="s">
        <v>129</v>
      </c>
      <c r="J2521" t="s">
        <v>130</v>
      </c>
      <c r="K2521" t="s">
        <v>131</v>
      </c>
      <c r="L2521" t="s">
        <v>7288</v>
      </c>
      <c r="M2521" t="s">
        <v>7289</v>
      </c>
      <c r="N2521">
        <v>1.7849999999999999</v>
      </c>
      <c r="O2521">
        <v>0</v>
      </c>
      <c r="P2521">
        <v>0</v>
      </c>
      <c r="Q2521">
        <v>6</v>
      </c>
      <c r="R2521">
        <v>154</v>
      </c>
      <c r="S2521">
        <v>0</v>
      </c>
      <c r="T2521">
        <v>0</v>
      </c>
      <c r="U2521">
        <v>0</v>
      </c>
      <c r="V2521">
        <v>0</v>
      </c>
      <c r="W2521">
        <v>10.71</v>
      </c>
      <c r="X2521">
        <v>274.89</v>
      </c>
      <c r="Y2521">
        <v>0</v>
      </c>
      <c r="Z2521">
        <v>0</v>
      </c>
    </row>
    <row r="2522" spans="1:26" x14ac:dyDescent="0.3">
      <c r="A2522">
        <v>2670438</v>
      </c>
      <c r="B2522">
        <v>1</v>
      </c>
      <c r="C2522" t="s">
        <v>76</v>
      </c>
      <c r="D2522" t="s">
        <v>89</v>
      </c>
      <c r="E2522" t="s">
        <v>152</v>
      </c>
      <c r="F2522" t="s">
        <v>7290</v>
      </c>
      <c r="G2522" t="s">
        <v>169</v>
      </c>
      <c r="H2522" t="s">
        <v>47</v>
      </c>
      <c r="I2522" t="s">
        <v>129</v>
      </c>
      <c r="J2522" t="s">
        <v>130</v>
      </c>
      <c r="K2522" t="s">
        <v>131</v>
      </c>
      <c r="L2522" t="s">
        <v>7291</v>
      </c>
      <c r="M2522" t="s">
        <v>7292</v>
      </c>
      <c r="N2522">
        <v>0.69166666600000004</v>
      </c>
      <c r="O2522">
        <v>0</v>
      </c>
      <c r="P2522">
        <v>0</v>
      </c>
      <c r="Q2522">
        <v>0</v>
      </c>
      <c r="R2522">
        <v>0</v>
      </c>
      <c r="S2522">
        <v>7</v>
      </c>
      <c r="T2522">
        <v>632</v>
      </c>
      <c r="U2522">
        <v>0</v>
      </c>
      <c r="V2522">
        <v>0</v>
      </c>
      <c r="W2522">
        <v>0</v>
      </c>
      <c r="X2522">
        <v>0</v>
      </c>
      <c r="Y2522">
        <v>4.8416670000000002</v>
      </c>
      <c r="Z2522">
        <v>437.13333299999999</v>
      </c>
    </row>
    <row r="2523" spans="1:26" x14ac:dyDescent="0.3">
      <c r="A2523">
        <v>2670440</v>
      </c>
      <c r="B2523">
        <v>1</v>
      </c>
      <c r="C2523" t="s">
        <v>77</v>
      </c>
      <c r="D2523" t="s">
        <v>111</v>
      </c>
      <c r="E2523" t="s">
        <v>144</v>
      </c>
      <c r="F2523" t="s">
        <v>7293</v>
      </c>
      <c r="G2523" t="s">
        <v>136</v>
      </c>
      <c r="H2523" t="s">
        <v>46</v>
      </c>
      <c r="I2523" t="s">
        <v>129</v>
      </c>
      <c r="J2523" t="s">
        <v>130</v>
      </c>
      <c r="K2523" t="s">
        <v>131</v>
      </c>
      <c r="L2523" t="s">
        <v>7294</v>
      </c>
      <c r="M2523" t="s">
        <v>7295</v>
      </c>
      <c r="N2523">
        <v>4.1008333329999997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2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8.2016670000000005</v>
      </c>
    </row>
    <row r="2524" spans="1:26" x14ac:dyDescent="0.3">
      <c r="A2524">
        <v>2670442</v>
      </c>
      <c r="B2524">
        <v>1</v>
      </c>
      <c r="C2524" t="s">
        <v>76</v>
      </c>
      <c r="D2524" t="s">
        <v>100</v>
      </c>
      <c r="E2524" t="s">
        <v>144</v>
      </c>
      <c r="F2524" t="s">
        <v>7296</v>
      </c>
      <c r="G2524" t="s">
        <v>1669</v>
      </c>
      <c r="H2524" t="s">
        <v>46</v>
      </c>
      <c r="I2524" t="s">
        <v>129</v>
      </c>
      <c r="J2524" t="s">
        <v>15</v>
      </c>
      <c r="K2524" t="s">
        <v>131</v>
      </c>
      <c r="L2524" t="s">
        <v>7297</v>
      </c>
      <c r="M2524" t="s">
        <v>7298</v>
      </c>
      <c r="N2524">
        <v>6.8619444439999997</v>
      </c>
      <c r="O2524">
        <v>0</v>
      </c>
      <c r="P2524">
        <v>8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54.895555999999999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2670443</v>
      </c>
      <c r="B2525">
        <v>1</v>
      </c>
      <c r="C2525" t="s">
        <v>76</v>
      </c>
      <c r="D2525" t="s">
        <v>96</v>
      </c>
      <c r="E2525" t="s">
        <v>152</v>
      </c>
      <c r="F2525" t="s">
        <v>7299</v>
      </c>
      <c r="G2525" t="s">
        <v>169</v>
      </c>
      <c r="H2525" t="s">
        <v>47</v>
      </c>
      <c r="I2525" t="s">
        <v>129</v>
      </c>
      <c r="J2525" t="s">
        <v>130</v>
      </c>
      <c r="K2525" t="s">
        <v>131</v>
      </c>
      <c r="L2525" t="s">
        <v>7300</v>
      </c>
      <c r="M2525" t="s">
        <v>7301</v>
      </c>
      <c r="N2525">
        <v>1.374166666</v>
      </c>
      <c r="O2525">
        <v>17</v>
      </c>
      <c r="P2525">
        <v>17</v>
      </c>
      <c r="Q2525">
        <v>0</v>
      </c>
      <c r="R2525">
        <v>0</v>
      </c>
      <c r="S2525">
        <v>0</v>
      </c>
      <c r="T2525">
        <v>0</v>
      </c>
      <c r="U2525">
        <v>23.360833</v>
      </c>
      <c r="V2525">
        <v>23.360833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2670441</v>
      </c>
      <c r="B2526">
        <v>1</v>
      </c>
      <c r="C2526" t="s">
        <v>77</v>
      </c>
      <c r="D2526" t="s">
        <v>123</v>
      </c>
      <c r="E2526" t="s">
        <v>156</v>
      </c>
      <c r="F2526" t="s">
        <v>3243</v>
      </c>
      <c r="G2526" t="s">
        <v>169</v>
      </c>
      <c r="H2526" t="s">
        <v>47</v>
      </c>
      <c r="I2526" t="s">
        <v>129</v>
      </c>
      <c r="J2526" t="s">
        <v>130</v>
      </c>
      <c r="K2526" t="s">
        <v>131</v>
      </c>
      <c r="L2526" t="s">
        <v>7302</v>
      </c>
      <c r="M2526" t="s">
        <v>7303</v>
      </c>
      <c r="N2526">
        <v>0.97083333299999997</v>
      </c>
      <c r="O2526">
        <v>24</v>
      </c>
      <c r="P2526">
        <v>27</v>
      </c>
      <c r="Q2526">
        <v>0</v>
      </c>
      <c r="R2526">
        <v>0</v>
      </c>
      <c r="S2526">
        <v>0</v>
      </c>
      <c r="T2526">
        <v>0</v>
      </c>
      <c r="U2526">
        <v>23.3</v>
      </c>
      <c r="V2526">
        <v>26.212499999999999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2670444</v>
      </c>
      <c r="B2527">
        <v>1</v>
      </c>
      <c r="C2527" t="s">
        <v>76</v>
      </c>
      <c r="D2527" t="s">
        <v>99</v>
      </c>
      <c r="E2527" t="s">
        <v>156</v>
      </c>
      <c r="F2527" t="s">
        <v>7304</v>
      </c>
      <c r="G2527" t="s">
        <v>169</v>
      </c>
      <c r="H2527" t="s">
        <v>47</v>
      </c>
      <c r="I2527" t="s">
        <v>129</v>
      </c>
      <c r="J2527" t="s">
        <v>130</v>
      </c>
      <c r="K2527" t="s">
        <v>131</v>
      </c>
      <c r="L2527" t="s">
        <v>7305</v>
      </c>
      <c r="M2527" t="s">
        <v>7306</v>
      </c>
      <c r="N2527">
        <v>3.111111111</v>
      </c>
      <c r="O2527">
        <v>11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34.222222000000002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2670447</v>
      </c>
      <c r="B2528">
        <v>1</v>
      </c>
      <c r="C2528" t="s">
        <v>76</v>
      </c>
      <c r="D2528" t="s">
        <v>92</v>
      </c>
      <c r="E2528" t="s">
        <v>210</v>
      </c>
      <c r="F2528" t="s">
        <v>7307</v>
      </c>
      <c r="G2528" t="s">
        <v>212</v>
      </c>
      <c r="H2528" t="s">
        <v>46</v>
      </c>
      <c r="I2528" t="s">
        <v>129</v>
      </c>
      <c r="J2528" t="s">
        <v>130</v>
      </c>
      <c r="K2528" t="s">
        <v>131</v>
      </c>
      <c r="L2528" t="s">
        <v>7308</v>
      </c>
      <c r="M2528" t="s">
        <v>7309</v>
      </c>
      <c r="N2528">
        <v>1.9741666659999999</v>
      </c>
      <c r="O2528">
        <v>0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1.974167</v>
      </c>
      <c r="Y2528">
        <v>0</v>
      </c>
      <c r="Z2528">
        <v>0</v>
      </c>
    </row>
    <row r="2529" spans="1:26" x14ac:dyDescent="0.3">
      <c r="A2529">
        <v>2670448</v>
      </c>
      <c r="B2529">
        <v>1</v>
      </c>
      <c r="C2529" t="s">
        <v>76</v>
      </c>
      <c r="D2529" t="s">
        <v>99</v>
      </c>
      <c r="E2529" t="s">
        <v>156</v>
      </c>
      <c r="F2529" t="s">
        <v>5380</v>
      </c>
      <c r="G2529" t="s">
        <v>169</v>
      </c>
      <c r="H2529" t="s">
        <v>47</v>
      </c>
      <c r="I2529" t="s">
        <v>129</v>
      </c>
      <c r="J2529" t="s">
        <v>130</v>
      </c>
      <c r="K2529" t="s">
        <v>131</v>
      </c>
      <c r="L2529" t="s">
        <v>7310</v>
      </c>
      <c r="M2529" t="s">
        <v>7311</v>
      </c>
      <c r="N2529">
        <v>2.4138888879999998</v>
      </c>
      <c r="O2529">
        <v>58</v>
      </c>
      <c r="P2529">
        <v>3179</v>
      </c>
      <c r="Q2529">
        <v>0</v>
      </c>
      <c r="R2529">
        <v>0</v>
      </c>
      <c r="S2529">
        <v>0</v>
      </c>
      <c r="T2529">
        <v>0</v>
      </c>
      <c r="U2529">
        <v>140.00555600000001</v>
      </c>
      <c r="V2529">
        <v>7673.7527749999999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2670450</v>
      </c>
      <c r="B2530">
        <v>1</v>
      </c>
      <c r="C2530" t="s">
        <v>76</v>
      </c>
      <c r="D2530" t="s">
        <v>78</v>
      </c>
      <c r="E2530" t="s">
        <v>126</v>
      </c>
      <c r="F2530" t="s">
        <v>7248</v>
      </c>
      <c r="G2530" t="s">
        <v>1915</v>
      </c>
      <c r="H2530" t="s">
        <v>47</v>
      </c>
      <c r="I2530" t="s">
        <v>129</v>
      </c>
      <c r="J2530" t="s">
        <v>130</v>
      </c>
      <c r="K2530" t="s">
        <v>131</v>
      </c>
      <c r="L2530" t="s">
        <v>7312</v>
      </c>
      <c r="M2530" t="s">
        <v>7313</v>
      </c>
      <c r="N2530">
        <v>2.8994444439999998</v>
      </c>
      <c r="O2530">
        <v>2</v>
      </c>
      <c r="P2530">
        <v>531</v>
      </c>
      <c r="Q2530">
        <v>0</v>
      </c>
      <c r="R2530">
        <v>0</v>
      </c>
      <c r="S2530">
        <v>0</v>
      </c>
      <c r="T2530">
        <v>0</v>
      </c>
      <c r="U2530">
        <v>5.798889</v>
      </c>
      <c r="V2530">
        <v>1539.605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2670479</v>
      </c>
      <c r="B2531">
        <v>1</v>
      </c>
      <c r="C2531" t="s">
        <v>76</v>
      </c>
      <c r="D2531" t="s">
        <v>99</v>
      </c>
      <c r="E2531" t="s">
        <v>126</v>
      </c>
      <c r="F2531" t="s">
        <v>7314</v>
      </c>
      <c r="G2531" t="s">
        <v>7315</v>
      </c>
      <c r="H2531" t="s">
        <v>47</v>
      </c>
      <c r="I2531" t="s">
        <v>129</v>
      </c>
      <c r="J2531" t="s">
        <v>17</v>
      </c>
      <c r="K2531" t="s">
        <v>141</v>
      </c>
      <c r="L2531" t="s">
        <v>7316</v>
      </c>
      <c r="M2531" t="s">
        <v>7317</v>
      </c>
      <c r="N2531">
        <v>10.566666666</v>
      </c>
      <c r="O2531">
        <v>74</v>
      </c>
      <c r="P2531">
        <v>3171</v>
      </c>
      <c r="Q2531">
        <v>0</v>
      </c>
      <c r="R2531">
        <v>0</v>
      </c>
      <c r="S2531">
        <v>0</v>
      </c>
      <c r="T2531">
        <v>0</v>
      </c>
      <c r="U2531">
        <v>781.93333299999995</v>
      </c>
      <c r="V2531">
        <v>33506.899998000001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2670451</v>
      </c>
      <c r="B2532">
        <v>1</v>
      </c>
      <c r="C2532" t="s">
        <v>76</v>
      </c>
      <c r="D2532" t="s">
        <v>89</v>
      </c>
      <c r="E2532" t="s">
        <v>152</v>
      </c>
      <c r="F2532" t="s">
        <v>7318</v>
      </c>
      <c r="G2532" t="s">
        <v>169</v>
      </c>
      <c r="H2532" t="s">
        <v>47</v>
      </c>
      <c r="I2532" t="s">
        <v>129</v>
      </c>
      <c r="J2532" t="s">
        <v>130</v>
      </c>
      <c r="K2532" t="s">
        <v>131</v>
      </c>
      <c r="L2532" t="s">
        <v>7319</v>
      </c>
      <c r="M2532" t="s">
        <v>7320</v>
      </c>
      <c r="N2532">
        <v>0.72833333300000003</v>
      </c>
      <c r="O2532">
        <v>17</v>
      </c>
      <c r="P2532">
        <v>232</v>
      </c>
      <c r="Q2532">
        <v>0</v>
      </c>
      <c r="R2532">
        <v>0</v>
      </c>
      <c r="S2532">
        <v>0</v>
      </c>
      <c r="T2532">
        <v>0</v>
      </c>
      <c r="U2532">
        <v>12.381667</v>
      </c>
      <c r="V2532">
        <v>168.973333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2670452</v>
      </c>
      <c r="B2533">
        <v>1</v>
      </c>
      <c r="C2533" t="s">
        <v>76</v>
      </c>
      <c r="D2533" t="s">
        <v>99</v>
      </c>
      <c r="E2533" t="s">
        <v>325</v>
      </c>
      <c r="F2533" t="s">
        <v>7321</v>
      </c>
      <c r="G2533" t="s">
        <v>567</v>
      </c>
      <c r="H2533" t="s">
        <v>47</v>
      </c>
      <c r="I2533" t="s">
        <v>129</v>
      </c>
      <c r="J2533" t="s">
        <v>130</v>
      </c>
      <c r="K2533" t="s">
        <v>141</v>
      </c>
      <c r="L2533" t="s">
        <v>7322</v>
      </c>
      <c r="M2533" t="s">
        <v>7323</v>
      </c>
      <c r="N2533">
        <v>0.170833333</v>
      </c>
      <c r="O2533">
        <v>96</v>
      </c>
      <c r="P2533">
        <v>3540</v>
      </c>
      <c r="Q2533">
        <v>0</v>
      </c>
      <c r="R2533">
        <v>0</v>
      </c>
      <c r="S2533">
        <v>0</v>
      </c>
      <c r="T2533">
        <v>0</v>
      </c>
      <c r="U2533">
        <v>16.399999999999999</v>
      </c>
      <c r="V2533">
        <v>604.749999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2670457</v>
      </c>
      <c r="B2534">
        <v>1</v>
      </c>
      <c r="C2534" t="s">
        <v>76</v>
      </c>
      <c r="D2534" t="s">
        <v>87</v>
      </c>
      <c r="E2534" t="s">
        <v>152</v>
      </c>
      <c r="F2534" t="s">
        <v>7324</v>
      </c>
      <c r="G2534" t="s">
        <v>140</v>
      </c>
      <c r="H2534" t="s">
        <v>47</v>
      </c>
      <c r="I2534" t="s">
        <v>129</v>
      </c>
      <c r="J2534" t="s">
        <v>130</v>
      </c>
      <c r="K2534" t="s">
        <v>141</v>
      </c>
      <c r="L2534" t="s">
        <v>7325</v>
      </c>
      <c r="M2534" t="s">
        <v>7326</v>
      </c>
      <c r="N2534">
        <v>3.8094444439999999</v>
      </c>
      <c r="O2534">
        <v>0</v>
      </c>
      <c r="P2534">
        <v>1314</v>
      </c>
      <c r="Q2534">
        <v>45</v>
      </c>
      <c r="R2534">
        <v>3639</v>
      </c>
      <c r="S2534">
        <v>0</v>
      </c>
      <c r="T2534">
        <v>0</v>
      </c>
      <c r="U2534">
        <v>0</v>
      </c>
      <c r="V2534">
        <v>5005.6099990000002</v>
      </c>
      <c r="W2534">
        <v>171.42500000000001</v>
      </c>
      <c r="X2534">
        <v>13862.568332000001</v>
      </c>
      <c r="Y2534">
        <v>0</v>
      </c>
      <c r="Z2534">
        <v>0</v>
      </c>
    </row>
    <row r="2535" spans="1:26" x14ac:dyDescent="0.3">
      <c r="A2535">
        <v>2670467</v>
      </c>
      <c r="B2535">
        <v>1</v>
      </c>
      <c r="C2535" t="s">
        <v>76</v>
      </c>
      <c r="D2535" t="s">
        <v>79</v>
      </c>
      <c r="E2535" t="s">
        <v>325</v>
      </c>
      <c r="F2535" t="s">
        <v>7327</v>
      </c>
      <c r="G2535" t="s">
        <v>140</v>
      </c>
      <c r="H2535" t="s">
        <v>47</v>
      </c>
      <c r="I2535" t="s">
        <v>129</v>
      </c>
      <c r="J2535" t="s">
        <v>130</v>
      </c>
      <c r="K2535" t="s">
        <v>141</v>
      </c>
      <c r="L2535" t="s">
        <v>7292</v>
      </c>
      <c r="M2535" t="s">
        <v>7328</v>
      </c>
      <c r="N2535">
        <v>3.4055555549999998</v>
      </c>
      <c r="O2535">
        <v>40</v>
      </c>
      <c r="P2535">
        <v>4309</v>
      </c>
      <c r="Q2535">
        <v>0</v>
      </c>
      <c r="R2535">
        <v>0</v>
      </c>
      <c r="S2535">
        <v>0</v>
      </c>
      <c r="T2535">
        <v>0</v>
      </c>
      <c r="U2535">
        <v>136.22222199999999</v>
      </c>
      <c r="V2535">
        <v>14674.538886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2670463</v>
      </c>
      <c r="B2536">
        <v>1</v>
      </c>
      <c r="C2536" t="s">
        <v>77</v>
      </c>
      <c r="D2536" t="s">
        <v>108</v>
      </c>
      <c r="E2536" t="s">
        <v>152</v>
      </c>
      <c r="F2536" t="s">
        <v>7329</v>
      </c>
      <c r="G2536" t="s">
        <v>169</v>
      </c>
      <c r="H2536" t="s">
        <v>47</v>
      </c>
      <c r="I2536" t="s">
        <v>129</v>
      </c>
      <c r="J2536" t="s">
        <v>130</v>
      </c>
      <c r="K2536" t="s">
        <v>131</v>
      </c>
      <c r="L2536" t="s">
        <v>7330</v>
      </c>
      <c r="M2536" t="s">
        <v>7331</v>
      </c>
      <c r="N2536">
        <v>0.248611111</v>
      </c>
      <c r="O2536">
        <v>16</v>
      </c>
      <c r="P2536">
        <v>258</v>
      </c>
      <c r="Q2536">
        <v>49</v>
      </c>
      <c r="R2536">
        <v>0</v>
      </c>
      <c r="S2536">
        <v>0</v>
      </c>
      <c r="T2536">
        <v>0</v>
      </c>
      <c r="U2536">
        <v>3.9777779999999998</v>
      </c>
      <c r="V2536">
        <v>64.141666999999998</v>
      </c>
      <c r="W2536">
        <v>12.181944</v>
      </c>
      <c r="X2536">
        <v>0</v>
      </c>
      <c r="Y2536">
        <v>0</v>
      </c>
      <c r="Z2536">
        <v>0</v>
      </c>
    </row>
    <row r="2537" spans="1:26" x14ac:dyDescent="0.3">
      <c r="A2537">
        <v>2670465</v>
      </c>
      <c r="B2537">
        <v>1</v>
      </c>
      <c r="C2537" t="s">
        <v>76</v>
      </c>
      <c r="D2537" t="s">
        <v>94</v>
      </c>
      <c r="E2537" t="s">
        <v>126</v>
      </c>
      <c r="F2537" t="s">
        <v>7332</v>
      </c>
      <c r="G2537" t="s">
        <v>260</v>
      </c>
      <c r="H2537" t="s">
        <v>47</v>
      </c>
      <c r="I2537" t="s">
        <v>129</v>
      </c>
      <c r="J2537" t="s">
        <v>130</v>
      </c>
      <c r="K2537" t="s">
        <v>141</v>
      </c>
      <c r="L2537" t="s">
        <v>7333</v>
      </c>
      <c r="M2537" t="s">
        <v>7334</v>
      </c>
      <c r="N2537">
        <v>9.9480555549999998</v>
      </c>
      <c r="O2537">
        <v>0</v>
      </c>
      <c r="P2537">
        <v>13</v>
      </c>
      <c r="Q2537">
        <v>1</v>
      </c>
      <c r="R2537">
        <v>515</v>
      </c>
      <c r="S2537">
        <v>0</v>
      </c>
      <c r="T2537">
        <v>0</v>
      </c>
      <c r="U2537">
        <v>0</v>
      </c>
      <c r="V2537">
        <v>129.32472200000001</v>
      </c>
      <c r="W2537">
        <v>9.9480559999999993</v>
      </c>
      <c r="X2537">
        <v>5123.248611</v>
      </c>
      <c r="Y2537">
        <v>0</v>
      </c>
      <c r="Z2537">
        <v>0</v>
      </c>
    </row>
    <row r="2538" spans="1:26" x14ac:dyDescent="0.3">
      <c r="A2538">
        <v>2670466</v>
      </c>
      <c r="B2538">
        <v>1</v>
      </c>
      <c r="C2538" t="s">
        <v>77</v>
      </c>
      <c r="D2538" t="s">
        <v>124</v>
      </c>
      <c r="E2538" t="s">
        <v>156</v>
      </c>
      <c r="F2538" t="s">
        <v>7335</v>
      </c>
      <c r="G2538" t="s">
        <v>319</v>
      </c>
      <c r="H2538" t="s">
        <v>47</v>
      </c>
      <c r="I2538" t="s">
        <v>129</v>
      </c>
      <c r="J2538" t="s">
        <v>130</v>
      </c>
      <c r="K2538" t="s">
        <v>141</v>
      </c>
      <c r="L2538" t="s">
        <v>7336</v>
      </c>
      <c r="M2538" t="s">
        <v>7337</v>
      </c>
      <c r="N2538">
        <v>10.711944444</v>
      </c>
      <c r="O2538">
        <v>15</v>
      </c>
      <c r="P2538">
        <v>2</v>
      </c>
      <c r="Q2538">
        <v>0</v>
      </c>
      <c r="R2538">
        <v>0</v>
      </c>
      <c r="S2538">
        <v>0</v>
      </c>
      <c r="T2538">
        <v>0</v>
      </c>
      <c r="U2538">
        <v>160.67916700000001</v>
      </c>
      <c r="V2538">
        <v>21.423888999999999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2670468</v>
      </c>
      <c r="B2539">
        <v>1</v>
      </c>
      <c r="C2539" t="s">
        <v>76</v>
      </c>
      <c r="D2539" t="s">
        <v>91</v>
      </c>
      <c r="E2539" t="s">
        <v>126</v>
      </c>
      <c r="F2539" t="s">
        <v>7338</v>
      </c>
      <c r="G2539" t="s">
        <v>140</v>
      </c>
      <c r="H2539" t="s">
        <v>47</v>
      </c>
      <c r="I2539" t="s">
        <v>129</v>
      </c>
      <c r="J2539" t="s">
        <v>130</v>
      </c>
      <c r="K2539" t="s">
        <v>141</v>
      </c>
      <c r="L2539" t="s">
        <v>7339</v>
      </c>
      <c r="M2539" t="s">
        <v>7340</v>
      </c>
      <c r="N2539">
        <v>1.717777777</v>
      </c>
      <c r="O2539">
        <v>0</v>
      </c>
      <c r="P2539">
        <v>104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178.648889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2670469</v>
      </c>
      <c r="B2540">
        <v>1</v>
      </c>
      <c r="C2540" t="s">
        <v>77</v>
      </c>
      <c r="D2540" t="s">
        <v>109</v>
      </c>
      <c r="E2540" t="s">
        <v>126</v>
      </c>
      <c r="F2540" t="s">
        <v>7341</v>
      </c>
      <c r="G2540" t="s">
        <v>140</v>
      </c>
      <c r="H2540" t="s">
        <v>47</v>
      </c>
      <c r="I2540" t="s">
        <v>129</v>
      </c>
      <c r="J2540" t="s">
        <v>130</v>
      </c>
      <c r="K2540" t="s">
        <v>141</v>
      </c>
      <c r="L2540" t="s">
        <v>7342</v>
      </c>
      <c r="M2540" t="s">
        <v>7343</v>
      </c>
      <c r="N2540">
        <v>2.0150000000000001</v>
      </c>
      <c r="O2540">
        <v>0</v>
      </c>
      <c r="P2540">
        <v>647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1303.7049999999999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2670470</v>
      </c>
      <c r="B2541">
        <v>1</v>
      </c>
      <c r="C2541" t="s">
        <v>77</v>
      </c>
      <c r="D2541" t="s">
        <v>124</v>
      </c>
      <c r="E2541" t="s">
        <v>156</v>
      </c>
      <c r="F2541" t="s">
        <v>7344</v>
      </c>
      <c r="G2541" t="s">
        <v>140</v>
      </c>
      <c r="H2541" t="s">
        <v>47</v>
      </c>
      <c r="I2541" t="s">
        <v>129</v>
      </c>
      <c r="J2541" t="s">
        <v>130</v>
      </c>
      <c r="K2541" t="s">
        <v>141</v>
      </c>
      <c r="L2541" t="s">
        <v>7345</v>
      </c>
      <c r="M2541" t="s">
        <v>7346</v>
      </c>
      <c r="N2541">
        <v>4.937777777</v>
      </c>
      <c r="O2541">
        <v>57</v>
      </c>
      <c r="P2541">
        <v>93</v>
      </c>
      <c r="Q2541">
        <v>0</v>
      </c>
      <c r="R2541">
        <v>0</v>
      </c>
      <c r="S2541">
        <v>0</v>
      </c>
      <c r="T2541">
        <v>0</v>
      </c>
      <c r="U2541">
        <v>281.45333299999999</v>
      </c>
      <c r="V2541">
        <v>459.21333299999998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2670471</v>
      </c>
      <c r="B2542">
        <v>1</v>
      </c>
      <c r="C2542" t="s">
        <v>76</v>
      </c>
      <c r="D2542" t="s">
        <v>99</v>
      </c>
      <c r="E2542" t="s">
        <v>325</v>
      </c>
      <c r="F2542" t="s">
        <v>2807</v>
      </c>
      <c r="G2542" t="s">
        <v>260</v>
      </c>
      <c r="H2542" t="s">
        <v>47</v>
      </c>
      <c r="I2542" t="s">
        <v>129</v>
      </c>
      <c r="J2542" t="s">
        <v>130</v>
      </c>
      <c r="K2542" t="s">
        <v>141</v>
      </c>
      <c r="L2542" t="s">
        <v>7347</v>
      </c>
      <c r="M2542" t="s">
        <v>7348</v>
      </c>
      <c r="N2542">
        <v>3.2122222219999998</v>
      </c>
      <c r="O2542">
        <v>40</v>
      </c>
      <c r="P2542">
        <v>22</v>
      </c>
      <c r="Q2542">
        <v>0</v>
      </c>
      <c r="R2542">
        <v>0</v>
      </c>
      <c r="S2542">
        <v>0</v>
      </c>
      <c r="T2542">
        <v>0</v>
      </c>
      <c r="U2542">
        <v>128.488889</v>
      </c>
      <c r="V2542">
        <v>70.668888999999993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2670474</v>
      </c>
      <c r="B2543">
        <v>1</v>
      </c>
      <c r="C2543" t="s">
        <v>77</v>
      </c>
      <c r="D2543" t="s">
        <v>114</v>
      </c>
      <c r="E2543" t="s">
        <v>156</v>
      </c>
      <c r="F2543" t="s">
        <v>7349</v>
      </c>
      <c r="G2543" t="s">
        <v>260</v>
      </c>
      <c r="H2543" t="s">
        <v>47</v>
      </c>
      <c r="I2543" t="s">
        <v>129</v>
      </c>
      <c r="J2543" t="s">
        <v>130</v>
      </c>
      <c r="K2543" t="s">
        <v>141</v>
      </c>
      <c r="L2543" t="s">
        <v>7350</v>
      </c>
      <c r="M2543" t="s">
        <v>7351</v>
      </c>
      <c r="N2543">
        <v>9.6166666660000004</v>
      </c>
      <c r="O2543">
        <v>126</v>
      </c>
      <c r="P2543">
        <v>309</v>
      </c>
      <c r="Q2543">
        <v>0</v>
      </c>
      <c r="R2543">
        <v>0</v>
      </c>
      <c r="S2543">
        <v>0</v>
      </c>
      <c r="T2543">
        <v>0</v>
      </c>
      <c r="U2543">
        <v>1211.7</v>
      </c>
      <c r="V2543">
        <v>2971.55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2670475</v>
      </c>
      <c r="B2544">
        <v>1</v>
      </c>
      <c r="C2544" t="s">
        <v>77</v>
      </c>
      <c r="D2544" t="s">
        <v>124</v>
      </c>
      <c r="E2544" t="s">
        <v>126</v>
      </c>
      <c r="F2544" t="s">
        <v>7352</v>
      </c>
      <c r="G2544" t="s">
        <v>140</v>
      </c>
      <c r="H2544" t="s">
        <v>47</v>
      </c>
      <c r="I2544" t="s">
        <v>129</v>
      </c>
      <c r="J2544" t="s">
        <v>130</v>
      </c>
      <c r="K2544" t="s">
        <v>141</v>
      </c>
      <c r="L2544" t="s">
        <v>7353</v>
      </c>
      <c r="M2544" t="s">
        <v>7354</v>
      </c>
      <c r="N2544">
        <v>3.9513888879999999</v>
      </c>
      <c r="O2544">
        <v>16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63.222222000000002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3">
      <c r="A2545">
        <v>2670477</v>
      </c>
      <c r="B2545">
        <v>1</v>
      </c>
      <c r="C2545" t="s">
        <v>76</v>
      </c>
      <c r="D2545" t="s">
        <v>97</v>
      </c>
      <c r="E2545" t="s">
        <v>126</v>
      </c>
      <c r="F2545" t="s">
        <v>7355</v>
      </c>
      <c r="G2545" t="s">
        <v>169</v>
      </c>
      <c r="H2545" t="s">
        <v>47</v>
      </c>
      <c r="I2545" t="s">
        <v>129</v>
      </c>
      <c r="J2545" t="s">
        <v>130</v>
      </c>
      <c r="K2545" t="s">
        <v>131</v>
      </c>
      <c r="L2545" t="s">
        <v>7356</v>
      </c>
      <c r="M2545" t="s">
        <v>7357</v>
      </c>
      <c r="N2545">
        <v>0.52500000000000002</v>
      </c>
      <c r="O2545">
        <v>4</v>
      </c>
      <c r="P2545">
        <v>2376</v>
      </c>
      <c r="Q2545">
        <v>0</v>
      </c>
      <c r="R2545">
        <v>0</v>
      </c>
      <c r="S2545">
        <v>0</v>
      </c>
      <c r="T2545">
        <v>0</v>
      </c>
      <c r="U2545">
        <v>2.1</v>
      </c>
      <c r="V2545">
        <v>1247.4000000000001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2670483</v>
      </c>
      <c r="B2546">
        <v>1</v>
      </c>
      <c r="C2546" t="s">
        <v>76</v>
      </c>
      <c r="D2546" t="s">
        <v>90</v>
      </c>
      <c r="E2546" t="s">
        <v>134</v>
      </c>
      <c r="F2546" t="s">
        <v>7358</v>
      </c>
      <c r="G2546" t="s">
        <v>146</v>
      </c>
      <c r="H2546" t="s">
        <v>46</v>
      </c>
      <c r="I2546" t="s">
        <v>129</v>
      </c>
      <c r="J2546" t="s">
        <v>130</v>
      </c>
      <c r="K2546" t="s">
        <v>131</v>
      </c>
      <c r="L2546" t="s">
        <v>7359</v>
      </c>
      <c r="M2546" t="s">
        <v>7360</v>
      </c>
      <c r="N2546">
        <v>0.28055555500000001</v>
      </c>
      <c r="O2546">
        <v>0</v>
      </c>
      <c r="P2546">
        <v>867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243.24166600000001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2670489</v>
      </c>
      <c r="B2547">
        <v>1</v>
      </c>
      <c r="C2547" t="s">
        <v>76</v>
      </c>
      <c r="D2547" t="s">
        <v>98</v>
      </c>
      <c r="E2547" t="s">
        <v>126</v>
      </c>
      <c r="F2547" t="s">
        <v>7361</v>
      </c>
      <c r="G2547" t="s">
        <v>128</v>
      </c>
      <c r="H2547" t="s">
        <v>47</v>
      </c>
      <c r="I2547" t="s">
        <v>129</v>
      </c>
      <c r="J2547" t="s">
        <v>130</v>
      </c>
      <c r="K2547" t="s">
        <v>131</v>
      </c>
      <c r="L2547" t="s">
        <v>7362</v>
      </c>
      <c r="M2547" t="s">
        <v>7363</v>
      </c>
      <c r="N2547">
        <v>2.784444444</v>
      </c>
      <c r="O2547">
        <v>0</v>
      </c>
      <c r="P2547">
        <v>0</v>
      </c>
      <c r="Q2547">
        <v>2</v>
      </c>
      <c r="R2547">
        <v>215</v>
      </c>
      <c r="S2547">
        <v>2</v>
      </c>
      <c r="T2547">
        <v>700</v>
      </c>
      <c r="U2547">
        <v>0</v>
      </c>
      <c r="V2547">
        <v>0</v>
      </c>
      <c r="W2547">
        <v>5.5688890000000004</v>
      </c>
      <c r="X2547">
        <v>598.65555500000005</v>
      </c>
      <c r="Y2547">
        <v>5.5688890000000004</v>
      </c>
      <c r="Z2547">
        <v>1949.1111109999999</v>
      </c>
    </row>
    <row r="2548" spans="1:26" x14ac:dyDescent="0.3">
      <c r="A2548">
        <v>2670480</v>
      </c>
      <c r="B2548">
        <v>1</v>
      </c>
      <c r="C2548" t="s">
        <v>76</v>
      </c>
      <c r="D2548" t="s">
        <v>100</v>
      </c>
      <c r="E2548" t="s">
        <v>156</v>
      </c>
      <c r="F2548" t="s">
        <v>7364</v>
      </c>
      <c r="G2548" t="s">
        <v>260</v>
      </c>
      <c r="H2548" t="s">
        <v>47</v>
      </c>
      <c r="I2548" t="s">
        <v>129</v>
      </c>
      <c r="J2548" t="s">
        <v>130</v>
      </c>
      <c r="K2548" t="s">
        <v>141</v>
      </c>
      <c r="L2548" t="s">
        <v>7365</v>
      </c>
      <c r="M2548" t="s">
        <v>7366</v>
      </c>
      <c r="N2548">
        <v>4.375</v>
      </c>
      <c r="O2548">
        <v>41</v>
      </c>
      <c r="P2548">
        <v>7655</v>
      </c>
      <c r="Q2548">
        <v>0</v>
      </c>
      <c r="R2548">
        <v>0</v>
      </c>
      <c r="S2548">
        <v>0</v>
      </c>
      <c r="T2548">
        <v>0</v>
      </c>
      <c r="U2548">
        <v>179.375</v>
      </c>
      <c r="V2548">
        <v>33490.625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2670491</v>
      </c>
      <c r="B2549">
        <v>1</v>
      </c>
      <c r="C2549" t="s">
        <v>76</v>
      </c>
      <c r="D2549" t="s">
        <v>90</v>
      </c>
      <c r="E2549" t="s">
        <v>134</v>
      </c>
      <c r="F2549" t="s">
        <v>7367</v>
      </c>
      <c r="G2549" t="s">
        <v>140</v>
      </c>
      <c r="H2549" t="s">
        <v>46</v>
      </c>
      <c r="I2549" t="s">
        <v>129</v>
      </c>
      <c r="J2549" t="s">
        <v>130</v>
      </c>
      <c r="K2549" t="s">
        <v>141</v>
      </c>
      <c r="L2549" t="s">
        <v>7368</v>
      </c>
      <c r="M2549" t="s">
        <v>7369</v>
      </c>
      <c r="N2549">
        <v>2.2850000000000001</v>
      </c>
      <c r="O2549">
        <v>0</v>
      </c>
      <c r="P2549">
        <v>55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125.675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2670496</v>
      </c>
      <c r="B2550">
        <v>1</v>
      </c>
      <c r="C2550" t="s">
        <v>77</v>
      </c>
      <c r="D2550" t="s">
        <v>112</v>
      </c>
      <c r="E2550" t="s">
        <v>210</v>
      </c>
      <c r="F2550" t="s">
        <v>7370</v>
      </c>
      <c r="G2550" t="s">
        <v>212</v>
      </c>
      <c r="H2550" t="s">
        <v>46</v>
      </c>
      <c r="I2550" t="s">
        <v>129</v>
      </c>
      <c r="J2550" t="s">
        <v>130</v>
      </c>
      <c r="K2550" t="s">
        <v>131</v>
      </c>
      <c r="L2550" t="s">
        <v>7371</v>
      </c>
      <c r="M2550" t="s">
        <v>7372</v>
      </c>
      <c r="N2550">
        <v>1.0477777770000001</v>
      </c>
      <c r="O2550">
        <v>0</v>
      </c>
      <c r="P2550">
        <v>0</v>
      </c>
      <c r="Q2550">
        <v>0</v>
      </c>
      <c r="R2550">
        <v>2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2.0955560000000002</v>
      </c>
      <c r="Y2550">
        <v>0</v>
      </c>
      <c r="Z2550">
        <v>0</v>
      </c>
    </row>
    <row r="2551" spans="1:26" x14ac:dyDescent="0.3">
      <c r="A2551">
        <v>2670493</v>
      </c>
      <c r="B2551">
        <v>1</v>
      </c>
      <c r="C2551" t="s">
        <v>77</v>
      </c>
      <c r="D2551" t="s">
        <v>122</v>
      </c>
      <c r="E2551" t="s">
        <v>134</v>
      </c>
      <c r="F2551" t="s">
        <v>7373</v>
      </c>
      <c r="G2551" t="s">
        <v>140</v>
      </c>
      <c r="H2551" t="s">
        <v>46</v>
      </c>
      <c r="I2551" t="s">
        <v>129</v>
      </c>
      <c r="J2551" t="s">
        <v>130</v>
      </c>
      <c r="K2551" t="s">
        <v>141</v>
      </c>
      <c r="L2551" t="s">
        <v>7374</v>
      </c>
      <c r="M2551" t="s">
        <v>7375</v>
      </c>
      <c r="N2551">
        <v>1.4613888880000001</v>
      </c>
      <c r="O2551">
        <v>0</v>
      </c>
      <c r="P2551">
        <v>0</v>
      </c>
      <c r="Q2551">
        <v>0</v>
      </c>
      <c r="R2551">
        <v>108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157.83000000000001</v>
      </c>
      <c r="Y2551">
        <v>0</v>
      </c>
      <c r="Z2551">
        <v>0</v>
      </c>
    </row>
    <row r="2552" spans="1:26" x14ac:dyDescent="0.3">
      <c r="A2552">
        <v>2670499</v>
      </c>
      <c r="B2552">
        <v>1</v>
      </c>
      <c r="C2552" t="s">
        <v>77</v>
      </c>
      <c r="D2552" t="s">
        <v>113</v>
      </c>
      <c r="E2552" t="s">
        <v>126</v>
      </c>
      <c r="F2552" t="s">
        <v>7376</v>
      </c>
      <c r="G2552" t="s">
        <v>140</v>
      </c>
      <c r="H2552" t="s">
        <v>47</v>
      </c>
      <c r="I2552" t="s">
        <v>129</v>
      </c>
      <c r="J2552" t="s">
        <v>130</v>
      </c>
      <c r="K2552" t="s">
        <v>141</v>
      </c>
      <c r="L2552" t="s">
        <v>7377</v>
      </c>
      <c r="M2552" t="s">
        <v>7378</v>
      </c>
      <c r="N2552">
        <v>2.4500000000000002</v>
      </c>
      <c r="O2552">
        <v>0</v>
      </c>
      <c r="P2552">
        <v>0</v>
      </c>
      <c r="Q2552">
        <v>0</v>
      </c>
      <c r="R2552">
        <v>388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950.6</v>
      </c>
      <c r="Y2552">
        <v>0</v>
      </c>
      <c r="Z2552">
        <v>0</v>
      </c>
    </row>
    <row r="2553" spans="1:26" x14ac:dyDescent="0.3">
      <c r="A2553">
        <v>2670412</v>
      </c>
      <c r="B2553">
        <v>2</v>
      </c>
      <c r="C2553" t="s">
        <v>76</v>
      </c>
      <c r="D2553" t="s">
        <v>78</v>
      </c>
      <c r="E2553" t="s">
        <v>134</v>
      </c>
      <c r="F2553" t="s">
        <v>7379</v>
      </c>
      <c r="G2553" t="s">
        <v>1669</v>
      </c>
      <c r="H2553" t="s">
        <v>46</v>
      </c>
      <c r="I2553" t="s">
        <v>129</v>
      </c>
      <c r="J2553" t="s">
        <v>15</v>
      </c>
      <c r="K2553" t="s">
        <v>131</v>
      </c>
      <c r="L2553" t="s">
        <v>7258</v>
      </c>
      <c r="M2553" t="s">
        <v>7380</v>
      </c>
      <c r="N2553">
        <v>0.238055555</v>
      </c>
      <c r="O2553">
        <v>0</v>
      </c>
      <c r="P2553">
        <v>725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172.59027699999999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2670508</v>
      </c>
      <c r="B2554">
        <v>1</v>
      </c>
      <c r="C2554" t="s">
        <v>76</v>
      </c>
      <c r="D2554" t="s">
        <v>97</v>
      </c>
      <c r="E2554" t="s">
        <v>144</v>
      </c>
      <c r="F2554" t="s">
        <v>7381</v>
      </c>
      <c r="G2554" t="s">
        <v>146</v>
      </c>
      <c r="H2554" t="s">
        <v>46</v>
      </c>
      <c r="I2554" t="s">
        <v>129</v>
      </c>
      <c r="J2554" t="s">
        <v>130</v>
      </c>
      <c r="K2554" t="s">
        <v>131</v>
      </c>
      <c r="L2554" t="s">
        <v>7382</v>
      </c>
      <c r="M2554" t="s">
        <v>7383</v>
      </c>
      <c r="N2554">
        <v>1.5763888880000001</v>
      </c>
      <c r="O2554">
        <v>0</v>
      </c>
      <c r="P2554">
        <v>68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107.194444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2670511</v>
      </c>
      <c r="B2555">
        <v>1</v>
      </c>
      <c r="C2555" t="s">
        <v>76</v>
      </c>
      <c r="D2555" t="s">
        <v>79</v>
      </c>
      <c r="E2555" t="s">
        <v>126</v>
      </c>
      <c r="F2555" t="s">
        <v>7384</v>
      </c>
      <c r="G2555" t="s">
        <v>260</v>
      </c>
      <c r="H2555" t="s">
        <v>47</v>
      </c>
      <c r="I2555" t="s">
        <v>129</v>
      </c>
      <c r="J2555" t="s">
        <v>130</v>
      </c>
      <c r="K2555" t="s">
        <v>141</v>
      </c>
      <c r="L2555" t="s">
        <v>7385</v>
      </c>
      <c r="M2555" t="s">
        <v>7386</v>
      </c>
      <c r="N2555">
        <v>3.082222222</v>
      </c>
      <c r="O2555">
        <v>5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15.411111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2670513</v>
      </c>
      <c r="B2556">
        <v>1</v>
      </c>
      <c r="C2556" t="s">
        <v>76</v>
      </c>
      <c r="D2556" t="s">
        <v>89</v>
      </c>
      <c r="E2556" t="s">
        <v>134</v>
      </c>
      <c r="F2556" t="s">
        <v>7387</v>
      </c>
      <c r="G2556" t="s">
        <v>240</v>
      </c>
      <c r="H2556" t="s">
        <v>46</v>
      </c>
      <c r="I2556" t="s">
        <v>129</v>
      </c>
      <c r="J2556" t="s">
        <v>130</v>
      </c>
      <c r="K2556" t="s">
        <v>131</v>
      </c>
      <c r="L2556" t="s">
        <v>7388</v>
      </c>
      <c r="M2556" t="s">
        <v>7389</v>
      </c>
      <c r="N2556">
        <v>0.129722222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34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4.4105559999999997</v>
      </c>
    </row>
    <row r="2557" spans="1:26" x14ac:dyDescent="0.3">
      <c r="A2557">
        <v>2670514</v>
      </c>
      <c r="B2557">
        <v>1</v>
      </c>
      <c r="C2557" t="s">
        <v>76</v>
      </c>
      <c r="D2557" t="s">
        <v>104</v>
      </c>
      <c r="E2557" t="s">
        <v>156</v>
      </c>
      <c r="F2557" t="s">
        <v>7390</v>
      </c>
      <c r="G2557" t="s">
        <v>140</v>
      </c>
      <c r="H2557" t="s">
        <v>47</v>
      </c>
      <c r="I2557" t="s">
        <v>129</v>
      </c>
      <c r="J2557" t="s">
        <v>130</v>
      </c>
      <c r="K2557" t="s">
        <v>141</v>
      </c>
      <c r="L2557" t="s">
        <v>7391</v>
      </c>
      <c r="M2557" t="s">
        <v>7392</v>
      </c>
      <c r="N2557">
        <v>3.0902777769999998</v>
      </c>
      <c r="O2557">
        <v>0</v>
      </c>
      <c r="P2557">
        <v>2</v>
      </c>
      <c r="Q2557">
        <v>2</v>
      </c>
      <c r="R2557">
        <v>323</v>
      </c>
      <c r="S2557">
        <v>1</v>
      </c>
      <c r="T2557">
        <v>275</v>
      </c>
      <c r="U2557">
        <v>0</v>
      </c>
      <c r="V2557">
        <v>6.1805560000000002</v>
      </c>
      <c r="W2557">
        <v>6.1805560000000002</v>
      </c>
      <c r="X2557">
        <v>998.15972199999999</v>
      </c>
      <c r="Y2557">
        <v>3.0902780000000001</v>
      </c>
      <c r="Z2557">
        <v>849.82638899999995</v>
      </c>
    </row>
    <row r="2558" spans="1:26" x14ac:dyDescent="0.3">
      <c r="A2558">
        <v>2670515</v>
      </c>
      <c r="B2558">
        <v>1</v>
      </c>
      <c r="C2558" t="s">
        <v>76</v>
      </c>
      <c r="D2558" t="s">
        <v>100</v>
      </c>
      <c r="E2558" t="s">
        <v>152</v>
      </c>
      <c r="F2558" t="s">
        <v>7393</v>
      </c>
      <c r="G2558" t="s">
        <v>319</v>
      </c>
      <c r="H2558" t="s">
        <v>47</v>
      </c>
      <c r="I2558" t="s">
        <v>129</v>
      </c>
      <c r="J2558" t="s">
        <v>130</v>
      </c>
      <c r="K2558" t="s">
        <v>141</v>
      </c>
      <c r="L2558" t="s">
        <v>7394</v>
      </c>
      <c r="M2558" t="s">
        <v>7395</v>
      </c>
      <c r="N2558">
        <v>0.87277777700000003</v>
      </c>
      <c r="O2558">
        <v>241</v>
      </c>
      <c r="P2558">
        <v>588</v>
      </c>
      <c r="Q2558">
        <v>0</v>
      </c>
      <c r="R2558">
        <v>0</v>
      </c>
      <c r="S2558">
        <v>0</v>
      </c>
      <c r="T2558">
        <v>0</v>
      </c>
      <c r="U2558">
        <v>210.33944399999999</v>
      </c>
      <c r="V2558">
        <v>513.19333300000005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2670516</v>
      </c>
      <c r="B2559">
        <v>1</v>
      </c>
      <c r="C2559" t="s">
        <v>76</v>
      </c>
      <c r="D2559" t="s">
        <v>99</v>
      </c>
      <c r="E2559" t="s">
        <v>152</v>
      </c>
      <c r="F2559" t="s">
        <v>7396</v>
      </c>
      <c r="G2559" t="s">
        <v>140</v>
      </c>
      <c r="H2559" t="s">
        <v>47</v>
      </c>
      <c r="I2559" t="s">
        <v>129</v>
      </c>
      <c r="J2559" t="s">
        <v>130</v>
      </c>
      <c r="K2559" t="s">
        <v>141</v>
      </c>
      <c r="L2559" t="s">
        <v>7397</v>
      </c>
      <c r="M2559" t="s">
        <v>7398</v>
      </c>
      <c r="N2559">
        <v>5.0166666659999999</v>
      </c>
      <c r="O2559">
        <v>29</v>
      </c>
      <c r="P2559">
        <v>42</v>
      </c>
      <c r="Q2559">
        <v>0</v>
      </c>
      <c r="R2559">
        <v>0</v>
      </c>
      <c r="S2559">
        <v>0</v>
      </c>
      <c r="T2559">
        <v>0</v>
      </c>
      <c r="U2559">
        <v>145.48333299999999</v>
      </c>
      <c r="V2559">
        <v>210.7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2670521</v>
      </c>
      <c r="B2560">
        <v>1</v>
      </c>
      <c r="C2560" t="s">
        <v>76</v>
      </c>
      <c r="D2560" t="s">
        <v>102</v>
      </c>
      <c r="E2560" t="s">
        <v>134</v>
      </c>
      <c r="F2560" t="s">
        <v>7399</v>
      </c>
      <c r="G2560" t="s">
        <v>240</v>
      </c>
      <c r="H2560" t="s">
        <v>46</v>
      </c>
      <c r="I2560" t="s">
        <v>129</v>
      </c>
      <c r="J2560" t="s">
        <v>130</v>
      </c>
      <c r="K2560" t="s">
        <v>131</v>
      </c>
      <c r="L2560" t="s">
        <v>7400</v>
      </c>
      <c r="M2560" t="s">
        <v>7401</v>
      </c>
      <c r="N2560">
        <v>1.295833333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13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16.845832999999999</v>
      </c>
    </row>
    <row r="2561" spans="1:26" x14ac:dyDescent="0.3">
      <c r="A2561">
        <v>2670523</v>
      </c>
      <c r="B2561">
        <v>1</v>
      </c>
      <c r="C2561" t="s">
        <v>77</v>
      </c>
      <c r="D2561" t="s">
        <v>117</v>
      </c>
      <c r="E2561" t="s">
        <v>210</v>
      </c>
      <c r="F2561" t="s">
        <v>7402</v>
      </c>
      <c r="G2561" t="s">
        <v>212</v>
      </c>
      <c r="H2561" t="s">
        <v>46</v>
      </c>
      <c r="I2561" t="s">
        <v>129</v>
      </c>
      <c r="J2561" t="s">
        <v>130</v>
      </c>
      <c r="K2561" t="s">
        <v>131</v>
      </c>
      <c r="L2561" t="s">
        <v>7403</v>
      </c>
      <c r="M2561" t="s">
        <v>7404</v>
      </c>
      <c r="N2561">
        <v>1.9488888879999999</v>
      </c>
      <c r="O2561">
        <v>0</v>
      </c>
      <c r="P2561">
        <v>0</v>
      </c>
      <c r="Q2561">
        <v>0</v>
      </c>
      <c r="R2561">
        <v>3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5.8466670000000001</v>
      </c>
      <c r="Y2561">
        <v>0</v>
      </c>
      <c r="Z2561">
        <v>0</v>
      </c>
    </row>
    <row r="2562" spans="1:26" x14ac:dyDescent="0.3">
      <c r="A2562">
        <v>2670527</v>
      </c>
      <c r="B2562">
        <v>1</v>
      </c>
      <c r="C2562" t="s">
        <v>77</v>
      </c>
      <c r="D2562" t="s">
        <v>119</v>
      </c>
      <c r="E2562" t="s">
        <v>126</v>
      </c>
      <c r="F2562" t="s">
        <v>7405</v>
      </c>
      <c r="G2562" t="s">
        <v>169</v>
      </c>
      <c r="H2562" t="s">
        <v>47</v>
      </c>
      <c r="I2562" t="s">
        <v>129</v>
      </c>
      <c r="J2562" t="s">
        <v>130</v>
      </c>
      <c r="K2562" t="s">
        <v>131</v>
      </c>
      <c r="L2562" t="s">
        <v>7406</v>
      </c>
      <c r="M2562" t="s">
        <v>7407</v>
      </c>
      <c r="N2562">
        <v>0.87027777699999997</v>
      </c>
      <c r="O2562">
        <v>16</v>
      </c>
      <c r="P2562">
        <v>411</v>
      </c>
      <c r="Q2562">
        <v>0</v>
      </c>
      <c r="R2562">
        <v>0</v>
      </c>
      <c r="S2562">
        <v>0</v>
      </c>
      <c r="T2562">
        <v>0</v>
      </c>
      <c r="U2562">
        <v>13.924443999999999</v>
      </c>
      <c r="V2562">
        <v>357.684166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2670526</v>
      </c>
      <c r="B2563">
        <v>1</v>
      </c>
      <c r="C2563" t="s">
        <v>76</v>
      </c>
      <c r="D2563" t="s">
        <v>79</v>
      </c>
      <c r="E2563" t="s">
        <v>144</v>
      </c>
      <c r="F2563" t="s">
        <v>7408</v>
      </c>
      <c r="G2563" t="s">
        <v>1669</v>
      </c>
      <c r="H2563" t="s">
        <v>46</v>
      </c>
      <c r="I2563" t="s">
        <v>129</v>
      </c>
      <c r="J2563" t="s">
        <v>15</v>
      </c>
      <c r="K2563" t="s">
        <v>131</v>
      </c>
      <c r="L2563" t="s">
        <v>7409</v>
      </c>
      <c r="M2563" t="s">
        <v>7410</v>
      </c>
      <c r="N2563">
        <v>8.1013888880000007</v>
      </c>
      <c r="O2563">
        <v>0</v>
      </c>
      <c r="P2563">
        <v>7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56.709721999999999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2670524</v>
      </c>
      <c r="B2564">
        <v>1</v>
      </c>
      <c r="C2564" t="s">
        <v>77</v>
      </c>
      <c r="D2564" t="s">
        <v>119</v>
      </c>
      <c r="E2564" t="s">
        <v>126</v>
      </c>
      <c r="F2564" t="s">
        <v>7411</v>
      </c>
      <c r="G2564" t="s">
        <v>169</v>
      </c>
      <c r="H2564" t="s">
        <v>47</v>
      </c>
      <c r="I2564" t="s">
        <v>129</v>
      </c>
      <c r="J2564" t="s">
        <v>130</v>
      </c>
      <c r="K2564" t="s">
        <v>131</v>
      </c>
      <c r="L2564" t="s">
        <v>7412</v>
      </c>
      <c r="M2564" t="s">
        <v>7413</v>
      </c>
      <c r="N2564">
        <v>0.74722222199999999</v>
      </c>
      <c r="O2564">
        <v>0</v>
      </c>
      <c r="P2564">
        <v>1036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774.12222199999997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2670528</v>
      </c>
      <c r="B2565">
        <v>1</v>
      </c>
      <c r="C2565" t="s">
        <v>76</v>
      </c>
      <c r="D2565" t="s">
        <v>87</v>
      </c>
      <c r="E2565" t="s">
        <v>152</v>
      </c>
      <c r="F2565" t="s">
        <v>2804</v>
      </c>
      <c r="G2565" t="s">
        <v>169</v>
      </c>
      <c r="H2565" t="s">
        <v>47</v>
      </c>
      <c r="I2565" t="s">
        <v>129</v>
      </c>
      <c r="J2565" t="s">
        <v>130</v>
      </c>
      <c r="K2565" t="s">
        <v>131</v>
      </c>
      <c r="L2565" t="s">
        <v>7414</v>
      </c>
      <c r="M2565" t="s">
        <v>7415</v>
      </c>
      <c r="N2565">
        <v>0.20833333300000001</v>
      </c>
      <c r="O2565">
        <v>34</v>
      </c>
      <c r="P2565">
        <v>344</v>
      </c>
      <c r="Q2565">
        <v>7</v>
      </c>
      <c r="R2565">
        <v>35</v>
      </c>
      <c r="S2565">
        <v>0</v>
      </c>
      <c r="T2565">
        <v>0</v>
      </c>
      <c r="U2565">
        <v>7.0833329999999997</v>
      </c>
      <c r="V2565">
        <v>71.666667000000004</v>
      </c>
      <c r="W2565">
        <v>1.4583330000000001</v>
      </c>
      <c r="X2565">
        <v>7.2916670000000003</v>
      </c>
      <c r="Y2565">
        <v>0</v>
      </c>
      <c r="Z2565">
        <v>0</v>
      </c>
    </row>
    <row r="2566" spans="1:26" x14ac:dyDescent="0.3">
      <c r="A2566">
        <v>2670529</v>
      </c>
      <c r="B2566">
        <v>1</v>
      </c>
      <c r="C2566" t="s">
        <v>77</v>
      </c>
      <c r="D2566" t="s">
        <v>115</v>
      </c>
      <c r="E2566" t="s">
        <v>152</v>
      </c>
      <c r="F2566" t="s">
        <v>7416</v>
      </c>
      <c r="G2566" t="s">
        <v>260</v>
      </c>
      <c r="H2566" t="s">
        <v>47</v>
      </c>
      <c r="I2566" t="s">
        <v>129</v>
      </c>
      <c r="J2566" t="s">
        <v>130</v>
      </c>
      <c r="K2566" t="s">
        <v>141</v>
      </c>
      <c r="L2566" t="s">
        <v>7417</v>
      </c>
      <c r="M2566" t="s">
        <v>7418</v>
      </c>
      <c r="N2566">
        <v>4.0927777770000002</v>
      </c>
      <c r="O2566">
        <v>8</v>
      </c>
      <c r="P2566">
        <v>5</v>
      </c>
      <c r="Q2566">
        <v>47</v>
      </c>
      <c r="R2566">
        <v>853</v>
      </c>
      <c r="S2566">
        <v>102</v>
      </c>
      <c r="T2566">
        <v>2364</v>
      </c>
      <c r="U2566">
        <v>32.742221999999998</v>
      </c>
      <c r="V2566">
        <v>20.463889000000002</v>
      </c>
      <c r="W2566">
        <v>192.360556</v>
      </c>
      <c r="X2566">
        <v>3491.1394439999999</v>
      </c>
      <c r="Y2566">
        <v>417.46333299999998</v>
      </c>
      <c r="Z2566">
        <v>9675.3266650000005</v>
      </c>
    </row>
    <row r="2567" spans="1:26" x14ac:dyDescent="0.3">
      <c r="A2567">
        <v>2670532</v>
      </c>
      <c r="B2567">
        <v>1</v>
      </c>
      <c r="C2567" t="s">
        <v>77</v>
      </c>
      <c r="D2567" t="s">
        <v>114</v>
      </c>
      <c r="E2567" t="s">
        <v>156</v>
      </c>
      <c r="F2567" t="s">
        <v>7419</v>
      </c>
      <c r="G2567" t="s">
        <v>169</v>
      </c>
      <c r="H2567" t="s">
        <v>47</v>
      </c>
      <c r="I2567" t="s">
        <v>129</v>
      </c>
      <c r="J2567" t="s">
        <v>130</v>
      </c>
      <c r="K2567" t="s">
        <v>131</v>
      </c>
      <c r="L2567" t="s">
        <v>7420</v>
      </c>
      <c r="M2567" t="s">
        <v>7421</v>
      </c>
      <c r="N2567">
        <v>0.46694444400000001</v>
      </c>
      <c r="O2567">
        <v>23</v>
      </c>
      <c r="P2567">
        <v>267</v>
      </c>
      <c r="Q2567">
        <v>0</v>
      </c>
      <c r="R2567">
        <v>0</v>
      </c>
      <c r="S2567">
        <v>0</v>
      </c>
      <c r="T2567">
        <v>0</v>
      </c>
      <c r="U2567">
        <v>10.739722</v>
      </c>
      <c r="V2567">
        <v>124.674167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2670534</v>
      </c>
      <c r="B2568">
        <v>1</v>
      </c>
      <c r="C2568" t="s">
        <v>76</v>
      </c>
      <c r="D2568" t="s">
        <v>91</v>
      </c>
      <c r="E2568" t="s">
        <v>134</v>
      </c>
      <c r="F2568" t="s">
        <v>7422</v>
      </c>
      <c r="G2568" t="s">
        <v>146</v>
      </c>
      <c r="H2568" t="s">
        <v>46</v>
      </c>
      <c r="I2568" t="s">
        <v>129</v>
      </c>
      <c r="J2568" t="s">
        <v>130</v>
      </c>
      <c r="K2568" t="s">
        <v>131</v>
      </c>
      <c r="L2568" t="s">
        <v>7423</v>
      </c>
      <c r="M2568" t="s">
        <v>7424</v>
      </c>
      <c r="N2568">
        <v>3.923611111</v>
      </c>
      <c r="O2568">
        <v>0</v>
      </c>
      <c r="P2568">
        <v>71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278.57638900000001</v>
      </c>
      <c r="W2568">
        <v>0</v>
      </c>
      <c r="X2568">
        <v>0</v>
      </c>
      <c r="Y2568">
        <v>0</v>
      </c>
      <c r="Z2568">
        <v>0</v>
      </c>
    </row>
    <row r="2569" spans="1:26" x14ac:dyDescent="0.3">
      <c r="A2569">
        <v>2670535</v>
      </c>
      <c r="B2569">
        <v>1</v>
      </c>
      <c r="C2569" t="s">
        <v>76</v>
      </c>
      <c r="D2569" t="s">
        <v>79</v>
      </c>
      <c r="E2569" t="s">
        <v>126</v>
      </c>
      <c r="F2569" t="s">
        <v>7425</v>
      </c>
      <c r="G2569" t="s">
        <v>169</v>
      </c>
      <c r="H2569" t="s">
        <v>47</v>
      </c>
      <c r="I2569" t="s">
        <v>129</v>
      </c>
      <c r="J2569" t="s">
        <v>130</v>
      </c>
      <c r="K2569" t="s">
        <v>131</v>
      </c>
      <c r="L2569" t="s">
        <v>7426</v>
      </c>
      <c r="M2569" t="s">
        <v>7427</v>
      </c>
      <c r="N2569">
        <v>0.55555555499999998</v>
      </c>
      <c r="O2569">
        <v>18</v>
      </c>
      <c r="P2569">
        <v>4626</v>
      </c>
      <c r="Q2569">
        <v>0</v>
      </c>
      <c r="R2569">
        <v>0</v>
      </c>
      <c r="S2569">
        <v>0</v>
      </c>
      <c r="T2569">
        <v>0</v>
      </c>
      <c r="U2569">
        <v>10</v>
      </c>
      <c r="V2569">
        <v>2569.9999969999999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2670536</v>
      </c>
      <c r="B2570">
        <v>1</v>
      </c>
      <c r="C2570" t="s">
        <v>76</v>
      </c>
      <c r="D2570" t="s">
        <v>96</v>
      </c>
      <c r="E2570" t="s">
        <v>210</v>
      </c>
      <c r="F2570" t="s">
        <v>7428</v>
      </c>
      <c r="G2570" t="s">
        <v>627</v>
      </c>
      <c r="H2570" t="s">
        <v>46</v>
      </c>
      <c r="I2570" t="s">
        <v>129</v>
      </c>
      <c r="J2570" t="s">
        <v>130</v>
      </c>
      <c r="K2570" t="s">
        <v>131</v>
      </c>
      <c r="L2570" t="s">
        <v>7429</v>
      </c>
      <c r="M2570" t="s">
        <v>7430</v>
      </c>
      <c r="N2570">
        <v>2.7030555550000002</v>
      </c>
      <c r="O2570">
        <v>0</v>
      </c>
      <c r="P2570">
        <v>3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8.1091669999999993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2670576</v>
      </c>
      <c r="B2571">
        <v>1</v>
      </c>
      <c r="C2571" t="s">
        <v>76</v>
      </c>
      <c r="D2571" t="s">
        <v>79</v>
      </c>
      <c r="E2571" t="s">
        <v>126</v>
      </c>
      <c r="F2571" t="s">
        <v>7431</v>
      </c>
      <c r="G2571" t="s">
        <v>169</v>
      </c>
      <c r="H2571" t="s">
        <v>47</v>
      </c>
      <c r="I2571" t="s">
        <v>129</v>
      </c>
      <c r="J2571" t="s">
        <v>130</v>
      </c>
      <c r="K2571" t="s">
        <v>131</v>
      </c>
      <c r="L2571" t="s">
        <v>7432</v>
      </c>
      <c r="M2571" t="s">
        <v>7433</v>
      </c>
      <c r="N2571">
        <v>1.2833333330000001</v>
      </c>
      <c r="O2571">
        <v>36</v>
      </c>
      <c r="P2571">
        <v>1815</v>
      </c>
      <c r="Q2571">
        <v>0</v>
      </c>
      <c r="R2571">
        <v>0</v>
      </c>
      <c r="S2571">
        <v>0</v>
      </c>
      <c r="T2571">
        <v>0</v>
      </c>
      <c r="U2571">
        <v>46.2</v>
      </c>
      <c r="V2571">
        <v>2329.2499990000001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2670538</v>
      </c>
      <c r="B2572">
        <v>1</v>
      </c>
      <c r="C2572" t="s">
        <v>76</v>
      </c>
      <c r="D2572" t="s">
        <v>100</v>
      </c>
      <c r="E2572" t="s">
        <v>325</v>
      </c>
      <c r="F2572" t="s">
        <v>6783</v>
      </c>
      <c r="G2572" t="s">
        <v>260</v>
      </c>
      <c r="H2572" t="s">
        <v>47</v>
      </c>
      <c r="I2572" t="s">
        <v>129</v>
      </c>
      <c r="J2572" t="s">
        <v>130</v>
      </c>
      <c r="K2572" t="s">
        <v>141</v>
      </c>
      <c r="L2572" t="s">
        <v>7434</v>
      </c>
      <c r="M2572" t="s">
        <v>7435</v>
      </c>
      <c r="N2572">
        <v>1.595</v>
      </c>
      <c r="O2572">
        <v>102</v>
      </c>
      <c r="P2572">
        <v>86</v>
      </c>
      <c r="Q2572">
        <v>0</v>
      </c>
      <c r="R2572">
        <v>0</v>
      </c>
      <c r="S2572">
        <v>0</v>
      </c>
      <c r="T2572">
        <v>0</v>
      </c>
      <c r="U2572">
        <v>162.69</v>
      </c>
      <c r="V2572">
        <v>137.16999999999999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2670539</v>
      </c>
      <c r="B2573">
        <v>1</v>
      </c>
      <c r="C2573" t="s">
        <v>76</v>
      </c>
      <c r="D2573" t="s">
        <v>91</v>
      </c>
      <c r="E2573" t="s">
        <v>126</v>
      </c>
      <c r="F2573" t="s">
        <v>7436</v>
      </c>
      <c r="G2573" t="s">
        <v>140</v>
      </c>
      <c r="H2573" t="s">
        <v>47</v>
      </c>
      <c r="I2573" t="s">
        <v>129</v>
      </c>
      <c r="J2573" t="s">
        <v>130</v>
      </c>
      <c r="K2573" t="s">
        <v>141</v>
      </c>
      <c r="L2573" t="s">
        <v>7437</v>
      </c>
      <c r="M2573" t="s">
        <v>7438</v>
      </c>
      <c r="N2573">
        <v>0.96944444399999996</v>
      </c>
      <c r="O2573">
        <v>0</v>
      </c>
      <c r="P2573">
        <v>59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57.197221999999996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2670540</v>
      </c>
      <c r="B2574">
        <v>1</v>
      </c>
      <c r="C2574" t="s">
        <v>77</v>
      </c>
      <c r="D2574" t="s">
        <v>122</v>
      </c>
      <c r="E2574" t="s">
        <v>156</v>
      </c>
      <c r="F2574" t="s">
        <v>1063</v>
      </c>
      <c r="G2574" t="s">
        <v>169</v>
      </c>
      <c r="H2574" t="s">
        <v>47</v>
      </c>
      <c r="I2574" t="s">
        <v>129</v>
      </c>
      <c r="J2574" t="s">
        <v>130</v>
      </c>
      <c r="K2574" t="s">
        <v>131</v>
      </c>
      <c r="L2574" t="s">
        <v>7439</v>
      </c>
      <c r="M2574" t="s">
        <v>7440</v>
      </c>
      <c r="N2574">
        <v>0.26138888799999999</v>
      </c>
      <c r="O2574">
        <v>0</v>
      </c>
      <c r="P2574">
        <v>0</v>
      </c>
      <c r="Q2574">
        <v>1</v>
      </c>
      <c r="R2574">
        <v>0</v>
      </c>
      <c r="S2574">
        <v>9</v>
      </c>
      <c r="T2574">
        <v>492</v>
      </c>
      <c r="U2574">
        <v>0</v>
      </c>
      <c r="V2574">
        <v>0</v>
      </c>
      <c r="W2574">
        <v>0.26138899999999998</v>
      </c>
      <c r="X2574">
        <v>0</v>
      </c>
      <c r="Y2574">
        <v>2.3525</v>
      </c>
      <c r="Z2574">
        <v>128.60333299999999</v>
      </c>
    </row>
    <row r="2575" spans="1:26" x14ac:dyDescent="0.3">
      <c r="A2575">
        <v>2670541</v>
      </c>
      <c r="B2575">
        <v>1</v>
      </c>
      <c r="C2575" t="s">
        <v>76</v>
      </c>
      <c r="D2575" t="s">
        <v>103</v>
      </c>
      <c r="E2575" t="s">
        <v>134</v>
      </c>
      <c r="F2575" t="s">
        <v>7441</v>
      </c>
      <c r="G2575" t="s">
        <v>140</v>
      </c>
      <c r="H2575" t="s">
        <v>46</v>
      </c>
      <c r="I2575" t="s">
        <v>129</v>
      </c>
      <c r="J2575" t="s">
        <v>130</v>
      </c>
      <c r="K2575" t="s">
        <v>141</v>
      </c>
      <c r="L2575" t="s">
        <v>7442</v>
      </c>
      <c r="M2575" t="s">
        <v>7443</v>
      </c>
      <c r="N2575">
        <v>1.8474999999999999</v>
      </c>
      <c r="O2575">
        <v>0</v>
      </c>
      <c r="P2575">
        <v>0</v>
      </c>
      <c r="Q2575">
        <v>0</v>
      </c>
      <c r="R2575">
        <v>413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763.01750000000004</v>
      </c>
      <c r="Y2575">
        <v>0</v>
      </c>
      <c r="Z2575">
        <v>0</v>
      </c>
    </row>
    <row r="2576" spans="1:26" x14ac:dyDescent="0.3">
      <c r="A2576">
        <v>2670543</v>
      </c>
      <c r="B2576">
        <v>1</v>
      </c>
      <c r="C2576" t="s">
        <v>76</v>
      </c>
      <c r="D2576" t="s">
        <v>101</v>
      </c>
      <c r="E2576" t="s">
        <v>156</v>
      </c>
      <c r="F2576" t="s">
        <v>7444</v>
      </c>
      <c r="G2576" t="s">
        <v>260</v>
      </c>
      <c r="H2576" t="s">
        <v>47</v>
      </c>
      <c r="I2576" t="s">
        <v>129</v>
      </c>
      <c r="J2576" t="s">
        <v>130</v>
      </c>
      <c r="K2576" t="s">
        <v>141</v>
      </c>
      <c r="L2576" t="s">
        <v>7445</v>
      </c>
      <c r="M2576" t="s">
        <v>7446</v>
      </c>
      <c r="N2576">
        <v>1.842777777</v>
      </c>
      <c r="O2576">
        <v>67</v>
      </c>
      <c r="P2576">
        <v>525</v>
      </c>
      <c r="Q2576">
        <v>0</v>
      </c>
      <c r="R2576">
        <v>0</v>
      </c>
      <c r="S2576">
        <v>0</v>
      </c>
      <c r="T2576">
        <v>0</v>
      </c>
      <c r="U2576">
        <v>123.466111</v>
      </c>
      <c r="V2576">
        <v>967.45833300000004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2670544</v>
      </c>
      <c r="B2577">
        <v>1</v>
      </c>
      <c r="C2577" t="s">
        <v>76</v>
      </c>
      <c r="D2577" t="s">
        <v>94</v>
      </c>
      <c r="E2577" t="s">
        <v>210</v>
      </c>
      <c r="F2577" t="s">
        <v>7447</v>
      </c>
      <c r="G2577" t="s">
        <v>290</v>
      </c>
      <c r="H2577" t="s">
        <v>46</v>
      </c>
      <c r="I2577" t="s">
        <v>129</v>
      </c>
      <c r="J2577" t="s">
        <v>130</v>
      </c>
      <c r="K2577" t="s">
        <v>131</v>
      </c>
      <c r="L2577" t="s">
        <v>7448</v>
      </c>
      <c r="M2577" t="s">
        <v>7449</v>
      </c>
      <c r="N2577">
        <v>3.2066666659999998</v>
      </c>
      <c r="O2577">
        <v>0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3.2066669999999999</v>
      </c>
      <c r="Y2577">
        <v>0</v>
      </c>
      <c r="Z2577">
        <v>0</v>
      </c>
    </row>
    <row r="2578" spans="1:26" x14ac:dyDescent="0.3">
      <c r="A2578">
        <v>2670573</v>
      </c>
      <c r="B2578">
        <v>1</v>
      </c>
      <c r="C2578" t="s">
        <v>77</v>
      </c>
      <c r="D2578" t="s">
        <v>113</v>
      </c>
      <c r="E2578" t="s">
        <v>126</v>
      </c>
      <c r="F2578" t="s">
        <v>7450</v>
      </c>
      <c r="G2578" t="s">
        <v>260</v>
      </c>
      <c r="H2578" t="s">
        <v>47</v>
      </c>
      <c r="I2578" t="s">
        <v>129</v>
      </c>
      <c r="J2578" t="s">
        <v>130</v>
      </c>
      <c r="K2578" t="s">
        <v>141</v>
      </c>
      <c r="L2578" t="s">
        <v>7451</v>
      </c>
      <c r="M2578" t="s">
        <v>7452</v>
      </c>
      <c r="N2578">
        <v>7.5380555549999997</v>
      </c>
      <c r="O2578">
        <v>0</v>
      </c>
      <c r="P2578">
        <v>0</v>
      </c>
      <c r="Q2578">
        <v>3</v>
      </c>
      <c r="R2578">
        <v>4257</v>
      </c>
      <c r="S2578">
        <v>0</v>
      </c>
      <c r="T2578">
        <v>0</v>
      </c>
      <c r="U2578">
        <v>0</v>
      </c>
      <c r="V2578">
        <v>0</v>
      </c>
      <c r="W2578">
        <v>22.614166999999998</v>
      </c>
      <c r="X2578">
        <v>32089.502498000002</v>
      </c>
      <c r="Y2578">
        <v>0</v>
      </c>
      <c r="Z2578">
        <v>0</v>
      </c>
    </row>
    <row r="2579" spans="1:26" x14ac:dyDescent="0.3">
      <c r="A2579">
        <v>2670548</v>
      </c>
      <c r="B2579">
        <v>1</v>
      </c>
      <c r="C2579" t="s">
        <v>77</v>
      </c>
      <c r="D2579" t="s">
        <v>124</v>
      </c>
      <c r="E2579" t="s">
        <v>172</v>
      </c>
      <c r="F2579" t="s">
        <v>7453</v>
      </c>
      <c r="G2579" t="s">
        <v>174</v>
      </c>
      <c r="H2579" t="s">
        <v>46</v>
      </c>
      <c r="I2579" t="s">
        <v>129</v>
      </c>
      <c r="J2579" t="s">
        <v>130</v>
      </c>
      <c r="K2579" t="s">
        <v>131</v>
      </c>
      <c r="L2579" t="s">
        <v>7454</v>
      </c>
      <c r="M2579" t="s">
        <v>7455</v>
      </c>
      <c r="N2579">
        <v>1.9383333330000001</v>
      </c>
      <c r="O2579">
        <v>0</v>
      </c>
      <c r="P2579">
        <v>205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397.35833300000002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2670549</v>
      </c>
      <c r="B2580">
        <v>1</v>
      </c>
      <c r="C2580" t="s">
        <v>76</v>
      </c>
      <c r="D2580" t="s">
        <v>86</v>
      </c>
      <c r="E2580" t="s">
        <v>210</v>
      </c>
      <c r="F2580" t="s">
        <v>7456</v>
      </c>
      <c r="G2580" t="s">
        <v>290</v>
      </c>
      <c r="H2580" t="s">
        <v>46</v>
      </c>
      <c r="I2580" t="s">
        <v>129</v>
      </c>
      <c r="J2580" t="s">
        <v>130</v>
      </c>
      <c r="K2580" t="s">
        <v>131</v>
      </c>
      <c r="L2580" t="s">
        <v>7457</v>
      </c>
      <c r="M2580" t="s">
        <v>7458</v>
      </c>
      <c r="N2580">
        <v>1.2075</v>
      </c>
      <c r="O2580">
        <v>0</v>
      </c>
      <c r="P2580">
        <v>2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2.415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2670550</v>
      </c>
      <c r="B2581">
        <v>1</v>
      </c>
      <c r="C2581" t="s">
        <v>77</v>
      </c>
      <c r="D2581" t="s">
        <v>117</v>
      </c>
      <c r="E2581" t="s">
        <v>126</v>
      </c>
      <c r="F2581" t="s">
        <v>7459</v>
      </c>
      <c r="G2581" t="s">
        <v>128</v>
      </c>
      <c r="H2581" t="s">
        <v>47</v>
      </c>
      <c r="I2581" t="s">
        <v>129</v>
      </c>
      <c r="J2581" t="s">
        <v>130</v>
      </c>
      <c r="K2581" t="s">
        <v>131</v>
      </c>
      <c r="L2581" t="s">
        <v>7460</v>
      </c>
      <c r="M2581" t="s">
        <v>7461</v>
      </c>
      <c r="N2581">
        <v>2.6430555550000001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432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1141.8</v>
      </c>
    </row>
    <row r="2582" spans="1:26" x14ac:dyDescent="0.3">
      <c r="A2582">
        <v>2670553</v>
      </c>
      <c r="B2582">
        <v>1</v>
      </c>
      <c r="C2582" t="s">
        <v>76</v>
      </c>
      <c r="D2582" t="s">
        <v>79</v>
      </c>
      <c r="E2582" t="s">
        <v>144</v>
      </c>
      <c r="F2582" t="s">
        <v>7462</v>
      </c>
      <c r="G2582" t="s">
        <v>455</v>
      </c>
      <c r="H2582" t="s">
        <v>46</v>
      </c>
      <c r="I2582" t="s">
        <v>129</v>
      </c>
      <c r="J2582" t="s">
        <v>130</v>
      </c>
      <c r="K2582" t="s">
        <v>131</v>
      </c>
      <c r="L2582" t="s">
        <v>7463</v>
      </c>
      <c r="M2582" t="s">
        <v>7464</v>
      </c>
      <c r="N2582">
        <v>3.5894444440000002</v>
      </c>
      <c r="O2582">
        <v>0</v>
      </c>
      <c r="P2582">
        <v>110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394.83888899999999</v>
      </c>
      <c r="W2582">
        <v>0</v>
      </c>
      <c r="X2582">
        <v>0</v>
      </c>
      <c r="Y2582">
        <v>0</v>
      </c>
      <c r="Z2582">
        <v>0</v>
      </c>
    </row>
    <row r="2583" spans="1:26" x14ac:dyDescent="0.3">
      <c r="A2583">
        <v>2670556</v>
      </c>
      <c r="B2583">
        <v>1</v>
      </c>
      <c r="C2583" t="s">
        <v>76</v>
      </c>
      <c r="D2583" t="s">
        <v>101</v>
      </c>
      <c r="E2583" t="s">
        <v>152</v>
      </c>
      <c r="F2583" t="s">
        <v>7465</v>
      </c>
      <c r="G2583" t="s">
        <v>169</v>
      </c>
      <c r="H2583" t="s">
        <v>47</v>
      </c>
      <c r="I2583" t="s">
        <v>129</v>
      </c>
      <c r="J2583" t="s">
        <v>130</v>
      </c>
      <c r="K2583" t="s">
        <v>131</v>
      </c>
      <c r="L2583" t="s">
        <v>7466</v>
      </c>
      <c r="M2583" t="s">
        <v>7467</v>
      </c>
      <c r="N2583">
        <v>0.141944444</v>
      </c>
      <c r="O2583">
        <v>4</v>
      </c>
      <c r="P2583">
        <v>1243</v>
      </c>
      <c r="Q2583">
        <v>0</v>
      </c>
      <c r="R2583">
        <v>0</v>
      </c>
      <c r="S2583">
        <v>0</v>
      </c>
      <c r="T2583">
        <v>0</v>
      </c>
      <c r="U2583">
        <v>0.567778</v>
      </c>
      <c r="V2583">
        <v>176.43694400000001</v>
      </c>
      <c r="W2583">
        <v>0</v>
      </c>
      <c r="X2583">
        <v>0</v>
      </c>
      <c r="Y2583">
        <v>0</v>
      </c>
      <c r="Z2583">
        <v>0</v>
      </c>
    </row>
    <row r="2584" spans="1:26" x14ac:dyDescent="0.3">
      <c r="A2584">
        <v>2670557</v>
      </c>
      <c r="B2584">
        <v>1</v>
      </c>
      <c r="C2584" t="s">
        <v>77</v>
      </c>
      <c r="D2584" t="s">
        <v>123</v>
      </c>
      <c r="E2584" t="s">
        <v>156</v>
      </c>
      <c r="F2584" t="s">
        <v>2729</v>
      </c>
      <c r="G2584" t="s">
        <v>260</v>
      </c>
      <c r="H2584" t="s">
        <v>47</v>
      </c>
      <c r="I2584" t="s">
        <v>129</v>
      </c>
      <c r="J2584" t="s">
        <v>130</v>
      </c>
      <c r="K2584" t="s">
        <v>141</v>
      </c>
      <c r="L2584" t="s">
        <v>7468</v>
      </c>
      <c r="M2584" t="s">
        <v>7469</v>
      </c>
      <c r="N2584">
        <v>4.4791666660000002</v>
      </c>
      <c r="O2584">
        <v>117</v>
      </c>
      <c r="P2584">
        <v>665</v>
      </c>
      <c r="Q2584">
        <v>0</v>
      </c>
      <c r="R2584">
        <v>0</v>
      </c>
      <c r="S2584">
        <v>0</v>
      </c>
      <c r="T2584">
        <v>0</v>
      </c>
      <c r="U2584">
        <v>524.0625</v>
      </c>
      <c r="V2584">
        <v>2978.645833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2670563</v>
      </c>
      <c r="B2585">
        <v>1</v>
      </c>
      <c r="C2585" t="s">
        <v>76</v>
      </c>
      <c r="D2585" t="s">
        <v>79</v>
      </c>
      <c r="E2585" t="s">
        <v>126</v>
      </c>
      <c r="F2585" t="s">
        <v>7470</v>
      </c>
      <c r="G2585" t="s">
        <v>146</v>
      </c>
      <c r="H2585" t="s">
        <v>47</v>
      </c>
      <c r="I2585" t="s">
        <v>129</v>
      </c>
      <c r="J2585" t="s">
        <v>130</v>
      </c>
      <c r="K2585" t="s">
        <v>131</v>
      </c>
      <c r="L2585" t="s">
        <v>7471</v>
      </c>
      <c r="M2585" t="s">
        <v>7472</v>
      </c>
      <c r="N2585">
        <v>0.25555555499999999</v>
      </c>
      <c r="O2585">
        <v>20</v>
      </c>
      <c r="P2585">
        <v>1252</v>
      </c>
      <c r="Q2585">
        <v>0</v>
      </c>
      <c r="R2585">
        <v>0</v>
      </c>
      <c r="S2585">
        <v>0</v>
      </c>
      <c r="T2585">
        <v>0</v>
      </c>
      <c r="U2585">
        <v>5.1111110000000002</v>
      </c>
      <c r="V2585">
        <v>319.955555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2670559</v>
      </c>
      <c r="B2586">
        <v>1</v>
      </c>
      <c r="C2586" t="s">
        <v>76</v>
      </c>
      <c r="D2586" t="s">
        <v>99</v>
      </c>
      <c r="E2586" t="s">
        <v>156</v>
      </c>
      <c r="F2586" t="s">
        <v>4620</v>
      </c>
      <c r="G2586" t="s">
        <v>140</v>
      </c>
      <c r="H2586" t="s">
        <v>47</v>
      </c>
      <c r="I2586" t="s">
        <v>129</v>
      </c>
      <c r="J2586" t="s">
        <v>130</v>
      </c>
      <c r="K2586" t="s">
        <v>141</v>
      </c>
      <c r="L2586" t="s">
        <v>7473</v>
      </c>
      <c r="M2586" t="s">
        <v>7474</v>
      </c>
      <c r="N2586">
        <v>2.4966666659999999</v>
      </c>
      <c r="O2586">
        <v>131</v>
      </c>
      <c r="P2586">
        <v>3771</v>
      </c>
      <c r="Q2586">
        <v>0</v>
      </c>
      <c r="R2586">
        <v>0</v>
      </c>
      <c r="S2586">
        <v>0</v>
      </c>
      <c r="T2586">
        <v>0</v>
      </c>
      <c r="U2586">
        <v>327.063333</v>
      </c>
      <c r="V2586">
        <v>9414.9299969999993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2670561</v>
      </c>
      <c r="B2587">
        <v>1</v>
      </c>
      <c r="C2587" t="s">
        <v>76</v>
      </c>
      <c r="D2587" t="s">
        <v>96</v>
      </c>
      <c r="E2587" t="s">
        <v>152</v>
      </c>
      <c r="F2587" t="s">
        <v>2937</v>
      </c>
      <c r="G2587" t="s">
        <v>169</v>
      </c>
      <c r="H2587" t="s">
        <v>47</v>
      </c>
      <c r="I2587" t="s">
        <v>129</v>
      </c>
      <c r="J2587" t="s">
        <v>130</v>
      </c>
      <c r="K2587" t="s">
        <v>131</v>
      </c>
      <c r="L2587" t="s">
        <v>7475</v>
      </c>
      <c r="M2587" t="s">
        <v>7476</v>
      </c>
      <c r="N2587">
        <v>0.36749999999999999</v>
      </c>
      <c r="O2587">
        <v>93</v>
      </c>
      <c r="P2587">
        <v>167</v>
      </c>
      <c r="Q2587">
        <v>0</v>
      </c>
      <c r="R2587">
        <v>0</v>
      </c>
      <c r="S2587">
        <v>0</v>
      </c>
      <c r="T2587">
        <v>0</v>
      </c>
      <c r="U2587">
        <v>34.177500000000002</v>
      </c>
      <c r="V2587">
        <v>61.372500000000002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2670563</v>
      </c>
      <c r="B2588">
        <v>2</v>
      </c>
      <c r="C2588" t="s">
        <v>76</v>
      </c>
      <c r="D2588" t="s">
        <v>79</v>
      </c>
      <c r="E2588" t="s">
        <v>126</v>
      </c>
      <c r="F2588" t="s">
        <v>7477</v>
      </c>
      <c r="G2588" t="s">
        <v>146</v>
      </c>
      <c r="H2588" t="s">
        <v>47</v>
      </c>
      <c r="I2588" t="s">
        <v>129</v>
      </c>
      <c r="J2588" t="s">
        <v>130</v>
      </c>
      <c r="K2588" t="s">
        <v>131</v>
      </c>
      <c r="L2588" t="s">
        <v>7472</v>
      </c>
      <c r="M2588" t="s">
        <v>7478</v>
      </c>
      <c r="N2588">
        <v>2.318888888</v>
      </c>
      <c r="O2588">
        <v>0</v>
      </c>
      <c r="P2588">
        <v>114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264.35333300000002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2670567</v>
      </c>
      <c r="B2589">
        <v>1</v>
      </c>
      <c r="C2589" t="s">
        <v>77</v>
      </c>
      <c r="D2589" t="s">
        <v>113</v>
      </c>
      <c r="E2589" t="s">
        <v>156</v>
      </c>
      <c r="F2589" t="s">
        <v>7479</v>
      </c>
      <c r="G2589" t="s">
        <v>140</v>
      </c>
      <c r="H2589" t="s">
        <v>47</v>
      </c>
      <c r="I2589" t="s">
        <v>129</v>
      </c>
      <c r="J2589" t="s">
        <v>130</v>
      </c>
      <c r="K2589" t="s">
        <v>141</v>
      </c>
      <c r="L2589" t="s">
        <v>7480</v>
      </c>
      <c r="M2589" t="s">
        <v>7481</v>
      </c>
      <c r="N2589">
        <v>2.9775</v>
      </c>
      <c r="O2589">
        <v>0</v>
      </c>
      <c r="P2589">
        <v>0</v>
      </c>
      <c r="Q2589">
        <v>0</v>
      </c>
      <c r="R2589">
        <v>163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485.33249999999998</v>
      </c>
      <c r="Y2589">
        <v>0</v>
      </c>
      <c r="Z2589">
        <v>0</v>
      </c>
    </row>
    <row r="2590" spans="1:26" x14ac:dyDescent="0.3">
      <c r="A2590">
        <v>2670569</v>
      </c>
      <c r="B2590">
        <v>1</v>
      </c>
      <c r="C2590" t="s">
        <v>76</v>
      </c>
      <c r="D2590" t="s">
        <v>91</v>
      </c>
      <c r="E2590" t="s">
        <v>126</v>
      </c>
      <c r="F2590" t="s">
        <v>7482</v>
      </c>
      <c r="G2590" t="s">
        <v>140</v>
      </c>
      <c r="H2590" t="s">
        <v>47</v>
      </c>
      <c r="I2590" t="s">
        <v>129</v>
      </c>
      <c r="J2590" t="s">
        <v>130</v>
      </c>
      <c r="K2590" t="s">
        <v>141</v>
      </c>
      <c r="L2590" t="s">
        <v>7483</v>
      </c>
      <c r="M2590" t="s">
        <v>7484</v>
      </c>
      <c r="N2590">
        <v>2.1697222219999999</v>
      </c>
      <c r="O2590">
        <v>0</v>
      </c>
      <c r="P2590">
        <v>40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86.788888999999998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2670549</v>
      </c>
      <c r="B2591">
        <v>2</v>
      </c>
      <c r="C2591" t="s">
        <v>76</v>
      </c>
      <c r="D2591" t="s">
        <v>86</v>
      </c>
      <c r="E2591" t="s">
        <v>134</v>
      </c>
      <c r="F2591" t="s">
        <v>7485</v>
      </c>
      <c r="G2591" t="s">
        <v>290</v>
      </c>
      <c r="H2591" t="s">
        <v>46</v>
      </c>
      <c r="I2591" t="s">
        <v>129</v>
      </c>
      <c r="J2591" t="s">
        <v>130</v>
      </c>
      <c r="K2591" t="s">
        <v>131</v>
      </c>
      <c r="L2591" t="s">
        <v>7458</v>
      </c>
      <c r="M2591" t="s">
        <v>7486</v>
      </c>
      <c r="N2591">
        <v>0.78722222200000003</v>
      </c>
      <c r="O2591">
        <v>0</v>
      </c>
      <c r="P2591">
        <v>453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356.61166700000001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2670585</v>
      </c>
      <c r="B2592">
        <v>1</v>
      </c>
      <c r="C2592" t="s">
        <v>76</v>
      </c>
      <c r="D2592" t="s">
        <v>91</v>
      </c>
      <c r="E2592" t="s">
        <v>126</v>
      </c>
      <c r="F2592" t="s">
        <v>5310</v>
      </c>
      <c r="G2592" t="s">
        <v>128</v>
      </c>
      <c r="H2592" t="s">
        <v>47</v>
      </c>
      <c r="I2592" t="s">
        <v>129</v>
      </c>
      <c r="J2592" t="s">
        <v>130</v>
      </c>
      <c r="K2592" t="s">
        <v>131</v>
      </c>
      <c r="L2592" t="s">
        <v>7487</v>
      </c>
      <c r="M2592" t="s">
        <v>7488</v>
      </c>
      <c r="N2592">
        <v>1.561111111</v>
      </c>
      <c r="O2592">
        <v>0</v>
      </c>
      <c r="P2592">
        <v>256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399.64444400000002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2670586</v>
      </c>
      <c r="B2593">
        <v>1</v>
      </c>
      <c r="C2593" t="s">
        <v>76</v>
      </c>
      <c r="D2593" t="s">
        <v>80</v>
      </c>
      <c r="E2593" t="s">
        <v>134</v>
      </c>
      <c r="F2593" t="s">
        <v>3021</v>
      </c>
      <c r="G2593" t="s">
        <v>1575</v>
      </c>
      <c r="H2593" t="s">
        <v>46</v>
      </c>
      <c r="I2593" t="s">
        <v>129</v>
      </c>
      <c r="J2593" t="s">
        <v>17</v>
      </c>
      <c r="K2593" t="s">
        <v>131</v>
      </c>
      <c r="L2593" t="s">
        <v>7489</v>
      </c>
      <c r="M2593" t="s">
        <v>7490</v>
      </c>
      <c r="N2593">
        <v>4.0636111110000002</v>
      </c>
      <c r="O2593">
        <v>0</v>
      </c>
      <c r="P2593">
        <v>84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341.34333299999997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2670587</v>
      </c>
      <c r="B2594">
        <v>1</v>
      </c>
      <c r="C2594" t="s">
        <v>76</v>
      </c>
      <c r="D2594" t="s">
        <v>87</v>
      </c>
      <c r="E2594" t="s">
        <v>126</v>
      </c>
      <c r="F2594" t="s">
        <v>7491</v>
      </c>
      <c r="G2594" t="s">
        <v>128</v>
      </c>
      <c r="H2594" t="s">
        <v>47</v>
      </c>
      <c r="I2594" t="s">
        <v>129</v>
      </c>
      <c r="J2594" t="s">
        <v>130</v>
      </c>
      <c r="K2594" t="s">
        <v>131</v>
      </c>
      <c r="L2594" t="s">
        <v>7492</v>
      </c>
      <c r="M2594" t="s">
        <v>7493</v>
      </c>
      <c r="N2594">
        <v>7.4483333329999999</v>
      </c>
      <c r="O2594">
        <v>0</v>
      </c>
      <c r="P2594">
        <v>0</v>
      </c>
      <c r="Q2594">
        <v>0</v>
      </c>
      <c r="R2594">
        <v>22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163.86333300000001</v>
      </c>
      <c r="Y2594">
        <v>0</v>
      </c>
      <c r="Z2594">
        <v>0</v>
      </c>
    </row>
    <row r="2595" spans="1:26" x14ac:dyDescent="0.3">
      <c r="A2595">
        <v>2670588</v>
      </c>
      <c r="B2595">
        <v>1</v>
      </c>
      <c r="C2595" t="s">
        <v>77</v>
      </c>
      <c r="D2595" t="s">
        <v>123</v>
      </c>
      <c r="E2595" t="s">
        <v>156</v>
      </c>
      <c r="F2595" t="s">
        <v>7494</v>
      </c>
      <c r="G2595" t="s">
        <v>169</v>
      </c>
      <c r="H2595" t="s">
        <v>47</v>
      </c>
      <c r="I2595" t="s">
        <v>129</v>
      </c>
      <c r="J2595" t="s">
        <v>130</v>
      </c>
      <c r="K2595" t="s">
        <v>131</v>
      </c>
      <c r="L2595" t="s">
        <v>7495</v>
      </c>
      <c r="M2595" t="s">
        <v>7496</v>
      </c>
      <c r="N2595">
        <v>3.5133333329999998</v>
      </c>
      <c r="O2595">
        <v>0</v>
      </c>
      <c r="P2595">
        <v>450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1581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2670591</v>
      </c>
      <c r="B2596">
        <v>1</v>
      </c>
      <c r="C2596" t="s">
        <v>76</v>
      </c>
      <c r="D2596" t="s">
        <v>79</v>
      </c>
      <c r="E2596" t="s">
        <v>126</v>
      </c>
      <c r="F2596" t="s">
        <v>7497</v>
      </c>
      <c r="G2596" t="s">
        <v>140</v>
      </c>
      <c r="H2596" t="s">
        <v>47</v>
      </c>
      <c r="I2596" t="s">
        <v>129</v>
      </c>
      <c r="J2596" t="s">
        <v>130</v>
      </c>
      <c r="K2596" t="s">
        <v>141</v>
      </c>
      <c r="L2596" t="s">
        <v>7498</v>
      </c>
      <c r="M2596" t="s">
        <v>7499</v>
      </c>
      <c r="N2596">
        <v>2.6927777769999999</v>
      </c>
      <c r="O2596">
        <v>0</v>
      </c>
      <c r="P2596">
        <v>45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121.175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2670594</v>
      </c>
      <c r="B2597">
        <v>1</v>
      </c>
      <c r="C2597" t="s">
        <v>76</v>
      </c>
      <c r="D2597" t="s">
        <v>103</v>
      </c>
      <c r="E2597" t="s">
        <v>126</v>
      </c>
      <c r="F2597" t="s">
        <v>7500</v>
      </c>
      <c r="G2597" t="s">
        <v>158</v>
      </c>
      <c r="H2597" t="s">
        <v>47</v>
      </c>
      <c r="I2597" t="s">
        <v>129</v>
      </c>
      <c r="J2597" t="s">
        <v>130</v>
      </c>
      <c r="K2597" t="s">
        <v>131</v>
      </c>
      <c r="L2597" t="s">
        <v>7501</v>
      </c>
      <c r="M2597" t="s">
        <v>7502</v>
      </c>
      <c r="N2597">
        <v>1.0933333329999999</v>
      </c>
      <c r="O2597">
        <v>0</v>
      </c>
      <c r="P2597">
        <v>0</v>
      </c>
      <c r="Q2597">
        <v>0</v>
      </c>
      <c r="R2597">
        <v>186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203.36</v>
      </c>
      <c r="Y2597">
        <v>0</v>
      </c>
      <c r="Z2597">
        <v>0</v>
      </c>
    </row>
    <row r="2598" spans="1:26" x14ac:dyDescent="0.3">
      <c r="A2598">
        <v>2670603</v>
      </c>
      <c r="B2598">
        <v>1</v>
      </c>
      <c r="C2598" t="s">
        <v>76</v>
      </c>
      <c r="D2598" t="s">
        <v>101</v>
      </c>
      <c r="E2598" t="s">
        <v>144</v>
      </c>
      <c r="F2598" t="s">
        <v>7503</v>
      </c>
      <c r="G2598" t="s">
        <v>260</v>
      </c>
      <c r="H2598" t="s">
        <v>46</v>
      </c>
      <c r="I2598" t="s">
        <v>129</v>
      </c>
      <c r="J2598" t="s">
        <v>130</v>
      </c>
      <c r="K2598" t="s">
        <v>141</v>
      </c>
      <c r="L2598" t="s">
        <v>7504</v>
      </c>
      <c r="M2598" t="s">
        <v>7505</v>
      </c>
      <c r="N2598">
        <v>4.602222222</v>
      </c>
      <c r="O2598">
        <v>0</v>
      </c>
      <c r="P2598">
        <v>74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340.56444399999998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2670596</v>
      </c>
      <c r="B2599">
        <v>1</v>
      </c>
      <c r="C2599" t="s">
        <v>77</v>
      </c>
      <c r="D2599" t="s">
        <v>109</v>
      </c>
      <c r="E2599" t="s">
        <v>126</v>
      </c>
      <c r="F2599" t="s">
        <v>7506</v>
      </c>
      <c r="G2599" t="s">
        <v>140</v>
      </c>
      <c r="H2599" t="s">
        <v>47</v>
      </c>
      <c r="I2599" t="s">
        <v>129</v>
      </c>
      <c r="J2599" t="s">
        <v>130</v>
      </c>
      <c r="K2599" t="s">
        <v>141</v>
      </c>
      <c r="L2599" t="s">
        <v>7507</v>
      </c>
      <c r="M2599" t="s">
        <v>7508</v>
      </c>
      <c r="N2599">
        <v>2.0622222219999999</v>
      </c>
      <c r="O2599">
        <v>1</v>
      </c>
      <c r="P2599">
        <v>1281</v>
      </c>
      <c r="Q2599">
        <v>0</v>
      </c>
      <c r="R2599">
        <v>0</v>
      </c>
      <c r="S2599">
        <v>0</v>
      </c>
      <c r="T2599">
        <v>0</v>
      </c>
      <c r="U2599">
        <v>2.0622220000000002</v>
      </c>
      <c r="V2599">
        <v>2641.706666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2670602</v>
      </c>
      <c r="B2600">
        <v>1</v>
      </c>
      <c r="C2600" t="s">
        <v>77</v>
      </c>
      <c r="D2600" t="s">
        <v>116</v>
      </c>
      <c r="E2600" t="s">
        <v>144</v>
      </c>
      <c r="F2600" t="s">
        <v>7509</v>
      </c>
      <c r="G2600" t="s">
        <v>136</v>
      </c>
      <c r="H2600" t="s">
        <v>46</v>
      </c>
      <c r="I2600" t="s">
        <v>129</v>
      </c>
      <c r="J2600" t="s">
        <v>130</v>
      </c>
      <c r="K2600" t="s">
        <v>131</v>
      </c>
      <c r="L2600" t="s">
        <v>7510</v>
      </c>
      <c r="M2600" t="s">
        <v>7511</v>
      </c>
      <c r="N2600">
        <v>1.804166666</v>
      </c>
      <c r="O2600">
        <v>0</v>
      </c>
      <c r="P2600">
        <v>105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189.4375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2670607</v>
      </c>
      <c r="B2601">
        <v>1</v>
      </c>
      <c r="C2601" t="s">
        <v>76</v>
      </c>
      <c r="D2601" t="s">
        <v>92</v>
      </c>
      <c r="E2601" t="s">
        <v>210</v>
      </c>
      <c r="F2601" t="s">
        <v>7512</v>
      </c>
      <c r="G2601" t="s">
        <v>212</v>
      </c>
      <c r="H2601" t="s">
        <v>46</v>
      </c>
      <c r="I2601" t="s">
        <v>129</v>
      </c>
      <c r="J2601" t="s">
        <v>130</v>
      </c>
      <c r="K2601" t="s">
        <v>131</v>
      </c>
      <c r="L2601" t="s">
        <v>7513</v>
      </c>
      <c r="M2601" t="s">
        <v>7514</v>
      </c>
      <c r="N2601">
        <v>4.034166666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4.0341670000000001</v>
      </c>
    </row>
    <row r="2602" spans="1:26" x14ac:dyDescent="0.3">
      <c r="A2602">
        <v>2670606</v>
      </c>
      <c r="B2602">
        <v>1</v>
      </c>
      <c r="C2602" t="s">
        <v>76</v>
      </c>
      <c r="D2602" t="s">
        <v>87</v>
      </c>
      <c r="E2602" t="s">
        <v>152</v>
      </c>
      <c r="F2602" t="s">
        <v>3261</v>
      </c>
      <c r="G2602" t="s">
        <v>140</v>
      </c>
      <c r="H2602" t="s">
        <v>47</v>
      </c>
      <c r="I2602" t="s">
        <v>129</v>
      </c>
      <c r="J2602" t="s">
        <v>130</v>
      </c>
      <c r="K2602" t="s">
        <v>141</v>
      </c>
      <c r="L2602" t="s">
        <v>7515</v>
      </c>
      <c r="M2602" t="s">
        <v>7516</v>
      </c>
      <c r="N2602">
        <v>3.1088888880000001</v>
      </c>
      <c r="O2602">
        <v>0</v>
      </c>
      <c r="P2602">
        <v>0</v>
      </c>
      <c r="Q2602">
        <v>2</v>
      </c>
      <c r="R2602">
        <v>7865</v>
      </c>
      <c r="S2602">
        <v>0</v>
      </c>
      <c r="T2602">
        <v>0</v>
      </c>
      <c r="U2602">
        <v>0</v>
      </c>
      <c r="V2602">
        <v>0</v>
      </c>
      <c r="W2602">
        <v>6.217778</v>
      </c>
      <c r="X2602">
        <v>24451.411103999999</v>
      </c>
      <c r="Y2602">
        <v>0</v>
      </c>
      <c r="Z2602">
        <v>0</v>
      </c>
    </row>
    <row r="2603" spans="1:26" x14ac:dyDescent="0.3">
      <c r="A2603">
        <v>2670609</v>
      </c>
      <c r="B2603">
        <v>1</v>
      </c>
      <c r="C2603" t="s">
        <v>77</v>
      </c>
      <c r="D2603" t="s">
        <v>113</v>
      </c>
      <c r="E2603" t="s">
        <v>126</v>
      </c>
      <c r="F2603" t="s">
        <v>7517</v>
      </c>
      <c r="G2603" t="s">
        <v>140</v>
      </c>
      <c r="H2603" t="s">
        <v>47</v>
      </c>
      <c r="I2603" t="s">
        <v>129</v>
      </c>
      <c r="J2603" t="s">
        <v>130</v>
      </c>
      <c r="K2603" t="s">
        <v>141</v>
      </c>
      <c r="L2603" t="s">
        <v>7518</v>
      </c>
      <c r="M2603" t="s">
        <v>7519</v>
      </c>
      <c r="N2603">
        <v>3.0641666660000002</v>
      </c>
      <c r="O2603">
        <v>0</v>
      </c>
      <c r="P2603">
        <v>0</v>
      </c>
      <c r="Q2603">
        <v>0</v>
      </c>
      <c r="R2603">
        <v>386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1182.768333</v>
      </c>
      <c r="Y2603">
        <v>0</v>
      </c>
      <c r="Z2603">
        <v>0</v>
      </c>
    </row>
    <row r="2604" spans="1:26" x14ac:dyDescent="0.3">
      <c r="A2604">
        <v>2670611</v>
      </c>
      <c r="B2604">
        <v>1</v>
      </c>
      <c r="C2604" t="s">
        <v>77</v>
      </c>
      <c r="D2604" t="s">
        <v>115</v>
      </c>
      <c r="E2604" t="s">
        <v>156</v>
      </c>
      <c r="F2604" t="s">
        <v>7520</v>
      </c>
      <c r="G2604" t="s">
        <v>169</v>
      </c>
      <c r="H2604" t="s">
        <v>47</v>
      </c>
      <c r="I2604" t="s">
        <v>247</v>
      </c>
      <c r="J2604" t="s">
        <v>130</v>
      </c>
      <c r="K2604" t="s">
        <v>131</v>
      </c>
      <c r="L2604" t="s">
        <v>7521</v>
      </c>
      <c r="M2604" t="s">
        <v>7522</v>
      </c>
      <c r="N2604">
        <v>2.7777769999999999E-3</v>
      </c>
      <c r="O2604">
        <v>0</v>
      </c>
      <c r="P2604">
        <v>0</v>
      </c>
      <c r="Q2604">
        <v>33</v>
      </c>
      <c r="R2604">
        <v>324</v>
      </c>
      <c r="S2604">
        <v>4</v>
      </c>
      <c r="T2604">
        <v>12</v>
      </c>
      <c r="U2604">
        <v>0</v>
      </c>
      <c r="V2604">
        <v>0</v>
      </c>
      <c r="W2604">
        <v>9.1666999999999998E-2</v>
      </c>
      <c r="X2604">
        <v>0.9</v>
      </c>
      <c r="Y2604">
        <v>1.1110999999999999E-2</v>
      </c>
      <c r="Z2604">
        <v>3.3333000000000002E-2</v>
      </c>
    </row>
    <row r="2605" spans="1:26" x14ac:dyDescent="0.3">
      <c r="A2605">
        <v>2670614</v>
      </c>
      <c r="B2605">
        <v>1</v>
      </c>
      <c r="C2605" t="s">
        <v>77</v>
      </c>
      <c r="D2605" t="s">
        <v>116</v>
      </c>
      <c r="E2605" t="s">
        <v>152</v>
      </c>
      <c r="F2605" t="s">
        <v>4615</v>
      </c>
      <c r="G2605" t="s">
        <v>169</v>
      </c>
      <c r="H2605" t="s">
        <v>47</v>
      </c>
      <c r="I2605" t="s">
        <v>129</v>
      </c>
      <c r="J2605" t="s">
        <v>130</v>
      </c>
      <c r="K2605" t="s">
        <v>131</v>
      </c>
      <c r="L2605" t="s">
        <v>7523</v>
      </c>
      <c r="M2605" t="s">
        <v>7524</v>
      </c>
      <c r="N2605">
        <v>0.691111111</v>
      </c>
      <c r="O2605">
        <v>135</v>
      </c>
      <c r="P2605">
        <v>1077</v>
      </c>
      <c r="Q2605">
        <v>0</v>
      </c>
      <c r="R2605">
        <v>0</v>
      </c>
      <c r="S2605">
        <v>0</v>
      </c>
      <c r="T2605">
        <v>0</v>
      </c>
      <c r="U2605">
        <v>93.3</v>
      </c>
      <c r="V2605">
        <v>744.32666700000004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2670620</v>
      </c>
      <c r="B2606">
        <v>1</v>
      </c>
      <c r="C2606" t="s">
        <v>77</v>
      </c>
      <c r="D2606" t="s">
        <v>111</v>
      </c>
      <c r="E2606" t="s">
        <v>152</v>
      </c>
      <c r="F2606" t="s">
        <v>7525</v>
      </c>
      <c r="G2606" t="s">
        <v>1575</v>
      </c>
      <c r="H2606" t="s">
        <v>47</v>
      </c>
      <c r="I2606" t="s">
        <v>129</v>
      </c>
      <c r="J2606" t="s">
        <v>17</v>
      </c>
      <c r="K2606" t="s">
        <v>131</v>
      </c>
      <c r="L2606" t="s">
        <v>7526</v>
      </c>
      <c r="M2606" t="s">
        <v>7527</v>
      </c>
      <c r="N2606">
        <v>0.15833333299999999</v>
      </c>
      <c r="O2606">
        <v>0</v>
      </c>
      <c r="P2606">
        <v>0</v>
      </c>
      <c r="Q2606">
        <v>6</v>
      </c>
      <c r="R2606">
        <v>1029</v>
      </c>
      <c r="S2606">
        <v>15</v>
      </c>
      <c r="T2606">
        <v>4184</v>
      </c>
      <c r="U2606">
        <v>0</v>
      </c>
      <c r="V2606">
        <v>0</v>
      </c>
      <c r="W2606">
        <v>0.95</v>
      </c>
      <c r="X2606">
        <v>162.92500000000001</v>
      </c>
      <c r="Y2606">
        <v>2.375</v>
      </c>
      <c r="Z2606">
        <v>662.46666500000003</v>
      </c>
    </row>
    <row r="2607" spans="1:26" x14ac:dyDescent="0.3">
      <c r="A2607">
        <v>2670624</v>
      </c>
      <c r="B2607">
        <v>1</v>
      </c>
      <c r="C2607" t="s">
        <v>76</v>
      </c>
      <c r="D2607" t="s">
        <v>97</v>
      </c>
      <c r="E2607" t="s">
        <v>144</v>
      </c>
      <c r="F2607" t="s">
        <v>3058</v>
      </c>
      <c r="G2607" t="s">
        <v>146</v>
      </c>
      <c r="H2607" t="s">
        <v>46</v>
      </c>
      <c r="I2607" t="s">
        <v>129</v>
      </c>
      <c r="J2607" t="s">
        <v>130</v>
      </c>
      <c r="K2607" t="s">
        <v>131</v>
      </c>
      <c r="L2607" t="s">
        <v>7528</v>
      </c>
      <c r="M2607" t="s">
        <v>7529</v>
      </c>
      <c r="N2607">
        <v>0.32972222200000001</v>
      </c>
      <c r="O2607">
        <v>0</v>
      </c>
      <c r="P2607">
        <v>6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1.9783329999999999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2670631</v>
      </c>
      <c r="B2608">
        <v>1</v>
      </c>
      <c r="C2608" t="s">
        <v>77</v>
      </c>
      <c r="D2608" t="s">
        <v>109</v>
      </c>
      <c r="E2608" t="s">
        <v>210</v>
      </c>
      <c r="F2608" t="s">
        <v>7530</v>
      </c>
      <c r="G2608" t="s">
        <v>290</v>
      </c>
      <c r="H2608" t="s">
        <v>46</v>
      </c>
      <c r="I2608" t="s">
        <v>129</v>
      </c>
      <c r="J2608" t="s">
        <v>130</v>
      </c>
      <c r="K2608" t="s">
        <v>131</v>
      </c>
      <c r="L2608" t="s">
        <v>7531</v>
      </c>
      <c r="M2608" t="s">
        <v>7532</v>
      </c>
      <c r="N2608">
        <v>2.6038888880000002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2.6038890000000001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2670632</v>
      </c>
      <c r="B2609">
        <v>1</v>
      </c>
      <c r="C2609" t="s">
        <v>77</v>
      </c>
      <c r="D2609" t="s">
        <v>124</v>
      </c>
      <c r="E2609" t="s">
        <v>210</v>
      </c>
      <c r="F2609" t="s">
        <v>7533</v>
      </c>
      <c r="G2609" t="s">
        <v>212</v>
      </c>
      <c r="H2609" t="s">
        <v>46</v>
      </c>
      <c r="I2609" t="s">
        <v>129</v>
      </c>
      <c r="J2609" t="s">
        <v>130</v>
      </c>
      <c r="K2609" t="s">
        <v>131</v>
      </c>
      <c r="L2609" t="s">
        <v>7534</v>
      </c>
      <c r="M2609" t="s">
        <v>7535</v>
      </c>
      <c r="N2609">
        <v>7.8386111109999996</v>
      </c>
      <c r="O2609">
        <v>0</v>
      </c>
      <c r="P2609">
        <v>7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54.870277999999999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2670637</v>
      </c>
      <c r="B2610">
        <v>1</v>
      </c>
      <c r="C2610" t="s">
        <v>77</v>
      </c>
      <c r="D2610" t="s">
        <v>118</v>
      </c>
      <c r="E2610" t="s">
        <v>144</v>
      </c>
      <c r="F2610" t="s">
        <v>7536</v>
      </c>
      <c r="G2610" t="s">
        <v>136</v>
      </c>
      <c r="H2610" t="s">
        <v>46</v>
      </c>
      <c r="I2610" t="s">
        <v>129</v>
      </c>
      <c r="J2610" t="s">
        <v>130</v>
      </c>
      <c r="K2610" t="s">
        <v>131</v>
      </c>
      <c r="L2610" t="s">
        <v>7537</v>
      </c>
      <c r="M2610" t="s">
        <v>7538</v>
      </c>
      <c r="N2610">
        <v>2.5963888879999999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9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23.3675</v>
      </c>
    </row>
    <row r="2611" spans="1:26" x14ac:dyDescent="0.3">
      <c r="A2611">
        <v>2670636</v>
      </c>
      <c r="B2611">
        <v>1</v>
      </c>
      <c r="C2611" t="s">
        <v>76</v>
      </c>
      <c r="D2611" t="s">
        <v>93</v>
      </c>
      <c r="E2611" t="s">
        <v>144</v>
      </c>
      <c r="F2611" t="s">
        <v>7539</v>
      </c>
      <c r="G2611" t="s">
        <v>406</v>
      </c>
      <c r="H2611" t="s">
        <v>46</v>
      </c>
      <c r="I2611" t="s">
        <v>129</v>
      </c>
      <c r="J2611" t="s">
        <v>130</v>
      </c>
      <c r="K2611" t="s">
        <v>131</v>
      </c>
      <c r="L2611" t="s">
        <v>7540</v>
      </c>
      <c r="M2611" t="s">
        <v>7541</v>
      </c>
      <c r="N2611">
        <v>0.66916666599999997</v>
      </c>
      <c r="O2611">
        <v>0</v>
      </c>
      <c r="P2611">
        <v>46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30.781666999999999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2670640</v>
      </c>
      <c r="B2612">
        <v>1</v>
      </c>
      <c r="C2612" t="s">
        <v>76</v>
      </c>
      <c r="D2612" t="s">
        <v>91</v>
      </c>
      <c r="E2612" t="s">
        <v>126</v>
      </c>
      <c r="F2612" t="s">
        <v>7542</v>
      </c>
      <c r="G2612" t="s">
        <v>260</v>
      </c>
      <c r="H2612" t="s">
        <v>47</v>
      </c>
      <c r="I2612" t="s">
        <v>129</v>
      </c>
      <c r="J2612" t="s">
        <v>130</v>
      </c>
      <c r="K2612" t="s">
        <v>141</v>
      </c>
      <c r="L2612" t="s">
        <v>7543</v>
      </c>
      <c r="M2612" t="s">
        <v>7544</v>
      </c>
      <c r="N2612">
        <v>3.2602777770000002</v>
      </c>
      <c r="O2612">
        <v>3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9.7808329999999994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2670651</v>
      </c>
      <c r="B2613">
        <v>1</v>
      </c>
      <c r="C2613" t="s">
        <v>77</v>
      </c>
      <c r="D2613" t="s">
        <v>114</v>
      </c>
      <c r="E2613" t="s">
        <v>126</v>
      </c>
      <c r="F2613" t="s">
        <v>7545</v>
      </c>
      <c r="G2613" t="s">
        <v>1939</v>
      </c>
      <c r="H2613" t="s">
        <v>47</v>
      </c>
      <c r="I2613" t="s">
        <v>129</v>
      </c>
      <c r="J2613" t="s">
        <v>130</v>
      </c>
      <c r="K2613" t="s">
        <v>131</v>
      </c>
      <c r="L2613" t="s">
        <v>7546</v>
      </c>
      <c r="M2613" t="s">
        <v>7547</v>
      </c>
      <c r="N2613">
        <v>9.4819444439999998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35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331.86805600000002</v>
      </c>
    </row>
    <row r="2614" spans="1:26" x14ac:dyDescent="0.3">
      <c r="A2614">
        <v>2670652</v>
      </c>
      <c r="B2614">
        <v>1</v>
      </c>
      <c r="C2614" t="s">
        <v>76</v>
      </c>
      <c r="D2614" t="s">
        <v>90</v>
      </c>
      <c r="E2614" t="s">
        <v>134</v>
      </c>
      <c r="F2614" t="s">
        <v>7548</v>
      </c>
      <c r="G2614" t="s">
        <v>406</v>
      </c>
      <c r="H2614" t="s">
        <v>46</v>
      </c>
      <c r="I2614" t="s">
        <v>129</v>
      </c>
      <c r="J2614" t="s">
        <v>130</v>
      </c>
      <c r="K2614" t="s">
        <v>131</v>
      </c>
      <c r="L2614" t="s">
        <v>7549</v>
      </c>
      <c r="M2614" t="s">
        <v>7550</v>
      </c>
      <c r="N2614">
        <v>0.47249999999999998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14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6.6150000000000002</v>
      </c>
    </row>
    <row r="2615" spans="1:26" x14ac:dyDescent="0.3">
      <c r="A2615">
        <v>2670646</v>
      </c>
      <c r="B2615">
        <v>1</v>
      </c>
      <c r="C2615" t="s">
        <v>77</v>
      </c>
      <c r="D2615" t="s">
        <v>117</v>
      </c>
      <c r="E2615" t="s">
        <v>210</v>
      </c>
      <c r="F2615" t="s">
        <v>7551</v>
      </c>
      <c r="G2615" t="s">
        <v>306</v>
      </c>
      <c r="H2615" t="s">
        <v>46</v>
      </c>
      <c r="I2615" t="s">
        <v>129</v>
      </c>
      <c r="J2615" t="s">
        <v>15</v>
      </c>
      <c r="K2615" t="s">
        <v>131</v>
      </c>
      <c r="L2615" t="s">
        <v>7552</v>
      </c>
      <c r="M2615" t="s">
        <v>7553</v>
      </c>
      <c r="N2615">
        <v>0.79638888799999996</v>
      </c>
      <c r="O2615">
        <v>0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0.79638900000000001</v>
      </c>
      <c r="Y2615">
        <v>0</v>
      </c>
      <c r="Z2615">
        <v>0</v>
      </c>
    </row>
    <row r="2616" spans="1:26" x14ac:dyDescent="0.3">
      <c r="A2616">
        <v>2670649</v>
      </c>
      <c r="B2616">
        <v>1</v>
      </c>
      <c r="C2616" t="s">
        <v>76</v>
      </c>
      <c r="D2616" t="s">
        <v>100</v>
      </c>
      <c r="E2616" t="s">
        <v>126</v>
      </c>
      <c r="F2616" t="s">
        <v>7554</v>
      </c>
      <c r="G2616" t="s">
        <v>146</v>
      </c>
      <c r="H2616" t="s">
        <v>47</v>
      </c>
      <c r="I2616" t="s">
        <v>129</v>
      </c>
      <c r="J2616" t="s">
        <v>130</v>
      </c>
      <c r="K2616" t="s">
        <v>131</v>
      </c>
      <c r="L2616" t="s">
        <v>7555</v>
      </c>
      <c r="M2616" t="s">
        <v>7556</v>
      </c>
      <c r="N2616">
        <v>0.105277777</v>
      </c>
      <c r="O2616">
        <v>0</v>
      </c>
      <c r="P2616">
        <v>78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8.2116670000000003</v>
      </c>
      <c r="W2616">
        <v>0</v>
      </c>
      <c r="X2616">
        <v>0</v>
      </c>
      <c r="Y2616">
        <v>0</v>
      </c>
      <c r="Z2616">
        <v>0</v>
      </c>
    </row>
    <row r="2617" spans="1:26" x14ac:dyDescent="0.3">
      <c r="A2617">
        <v>2670655</v>
      </c>
      <c r="B2617">
        <v>1</v>
      </c>
      <c r="C2617" t="s">
        <v>76</v>
      </c>
      <c r="D2617" t="s">
        <v>101</v>
      </c>
      <c r="E2617" t="s">
        <v>134</v>
      </c>
      <c r="F2617" t="s">
        <v>6454</v>
      </c>
      <c r="G2617" t="s">
        <v>240</v>
      </c>
      <c r="H2617" t="s">
        <v>46</v>
      </c>
      <c r="I2617" t="s">
        <v>129</v>
      </c>
      <c r="J2617" t="s">
        <v>130</v>
      </c>
      <c r="K2617" t="s">
        <v>131</v>
      </c>
      <c r="L2617" t="s">
        <v>7557</v>
      </c>
      <c r="M2617" t="s">
        <v>7558</v>
      </c>
      <c r="N2617">
        <v>2.0238888880000001</v>
      </c>
      <c r="O2617">
        <v>0</v>
      </c>
      <c r="P2617">
        <v>75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151.79166699999999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2670653</v>
      </c>
      <c r="B2618">
        <v>1</v>
      </c>
      <c r="C2618" t="s">
        <v>77</v>
      </c>
      <c r="D2618" t="s">
        <v>108</v>
      </c>
      <c r="E2618" t="s">
        <v>144</v>
      </c>
      <c r="F2618" t="s">
        <v>7559</v>
      </c>
      <c r="G2618" t="s">
        <v>136</v>
      </c>
      <c r="H2618" t="s">
        <v>46</v>
      </c>
      <c r="I2618" t="s">
        <v>129</v>
      </c>
      <c r="J2618" t="s">
        <v>130</v>
      </c>
      <c r="K2618" t="s">
        <v>131</v>
      </c>
      <c r="L2618" t="s">
        <v>7560</v>
      </c>
      <c r="M2618" t="s">
        <v>7561</v>
      </c>
      <c r="N2618">
        <v>1.9155555550000001</v>
      </c>
      <c r="O2618">
        <v>0</v>
      </c>
      <c r="P2618">
        <v>33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63.213332999999999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2670665</v>
      </c>
      <c r="B2619">
        <v>1</v>
      </c>
      <c r="C2619" t="s">
        <v>77</v>
      </c>
      <c r="D2619" t="s">
        <v>124</v>
      </c>
      <c r="E2619" t="s">
        <v>210</v>
      </c>
      <c r="F2619" t="s">
        <v>808</v>
      </c>
      <c r="G2619" t="s">
        <v>212</v>
      </c>
      <c r="H2619" t="s">
        <v>46</v>
      </c>
      <c r="I2619" t="s">
        <v>129</v>
      </c>
      <c r="J2619" t="s">
        <v>130</v>
      </c>
      <c r="K2619" t="s">
        <v>131</v>
      </c>
      <c r="L2619" t="s">
        <v>7562</v>
      </c>
      <c r="M2619" t="s">
        <v>7563</v>
      </c>
      <c r="N2619">
        <v>6.8208333330000004</v>
      </c>
      <c r="O2619">
        <v>0</v>
      </c>
      <c r="P2619">
        <v>18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122.77500000000001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2670662</v>
      </c>
      <c r="B2620">
        <v>1</v>
      </c>
      <c r="C2620" t="s">
        <v>76</v>
      </c>
      <c r="D2620" t="s">
        <v>80</v>
      </c>
      <c r="E2620" t="s">
        <v>126</v>
      </c>
      <c r="F2620" t="s">
        <v>1986</v>
      </c>
      <c r="G2620" t="s">
        <v>128</v>
      </c>
      <c r="H2620" t="s">
        <v>47</v>
      </c>
      <c r="I2620" t="s">
        <v>129</v>
      </c>
      <c r="J2620" t="s">
        <v>130</v>
      </c>
      <c r="K2620" t="s">
        <v>131</v>
      </c>
      <c r="L2620" t="s">
        <v>7564</v>
      </c>
      <c r="M2620" t="s">
        <v>7565</v>
      </c>
      <c r="N2620">
        <v>3.3652777770000002</v>
      </c>
      <c r="O2620">
        <v>0</v>
      </c>
      <c r="P2620">
        <v>49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164.89861099999999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2670636</v>
      </c>
      <c r="B2621">
        <v>2</v>
      </c>
      <c r="C2621" t="s">
        <v>76</v>
      </c>
      <c r="D2621" t="s">
        <v>93</v>
      </c>
      <c r="E2621" t="s">
        <v>134</v>
      </c>
      <c r="F2621" t="s">
        <v>7566</v>
      </c>
      <c r="G2621" t="s">
        <v>406</v>
      </c>
      <c r="H2621" t="s">
        <v>46</v>
      </c>
      <c r="I2621" t="s">
        <v>129</v>
      </c>
      <c r="J2621" t="s">
        <v>130</v>
      </c>
      <c r="K2621" t="s">
        <v>131</v>
      </c>
      <c r="L2621" t="s">
        <v>7541</v>
      </c>
      <c r="M2621" t="s">
        <v>7567</v>
      </c>
      <c r="N2621">
        <v>0.54361111100000004</v>
      </c>
      <c r="O2621">
        <v>0</v>
      </c>
      <c r="P2621">
        <v>181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98.393611000000007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2682880</v>
      </c>
      <c r="B2622">
        <v>1</v>
      </c>
      <c r="C2622" t="s">
        <v>77</v>
      </c>
      <c r="D2622" t="s">
        <v>111</v>
      </c>
      <c r="E2622" t="s">
        <v>126</v>
      </c>
      <c r="F2622" t="s">
        <v>7568</v>
      </c>
      <c r="G2622" t="s">
        <v>1575</v>
      </c>
      <c r="H2622" t="s">
        <v>47</v>
      </c>
      <c r="I2622" t="s">
        <v>129</v>
      </c>
      <c r="J2622" t="s">
        <v>17</v>
      </c>
      <c r="K2622" t="s">
        <v>131</v>
      </c>
      <c r="L2622" t="s">
        <v>7569</v>
      </c>
      <c r="M2622" t="s">
        <v>7570</v>
      </c>
      <c r="N2622">
        <v>1.451944444</v>
      </c>
      <c r="O2622">
        <v>0</v>
      </c>
      <c r="P2622">
        <v>0</v>
      </c>
      <c r="Q2622">
        <v>0</v>
      </c>
      <c r="R2622">
        <v>68</v>
      </c>
      <c r="S2622">
        <v>0</v>
      </c>
      <c r="T2622">
        <v>3</v>
      </c>
      <c r="U2622">
        <v>0</v>
      </c>
      <c r="V2622">
        <v>0</v>
      </c>
      <c r="W2622">
        <v>0</v>
      </c>
      <c r="X2622">
        <v>98.732221999999993</v>
      </c>
      <c r="Y2622">
        <v>0</v>
      </c>
      <c r="Z2622">
        <v>4.3558329999999996</v>
      </c>
    </row>
    <row r="2623" spans="1:26" x14ac:dyDescent="0.3">
      <c r="A2623">
        <v>2670674</v>
      </c>
      <c r="B2623">
        <v>1</v>
      </c>
      <c r="C2623" t="s">
        <v>76</v>
      </c>
      <c r="D2623" t="s">
        <v>84</v>
      </c>
      <c r="E2623" t="s">
        <v>172</v>
      </c>
      <c r="F2623" t="s">
        <v>7149</v>
      </c>
      <c r="G2623" t="s">
        <v>455</v>
      </c>
      <c r="H2623" t="s">
        <v>46</v>
      </c>
      <c r="I2623" t="s">
        <v>129</v>
      </c>
      <c r="J2623" t="s">
        <v>130</v>
      </c>
      <c r="K2623" t="s">
        <v>131</v>
      </c>
      <c r="L2623" t="s">
        <v>7571</v>
      </c>
      <c r="M2623" t="s">
        <v>7572</v>
      </c>
      <c r="N2623">
        <v>2.0261111110000001</v>
      </c>
      <c r="O2623">
        <v>0</v>
      </c>
      <c r="P2623">
        <v>62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125.618889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2670675</v>
      </c>
      <c r="B2624">
        <v>1</v>
      </c>
      <c r="C2624" t="s">
        <v>76</v>
      </c>
      <c r="D2624" t="s">
        <v>90</v>
      </c>
      <c r="E2624" t="s">
        <v>126</v>
      </c>
      <c r="F2624" t="s">
        <v>7573</v>
      </c>
      <c r="G2624" t="s">
        <v>7574</v>
      </c>
      <c r="H2624" t="s">
        <v>47</v>
      </c>
      <c r="I2624" t="s">
        <v>129</v>
      </c>
      <c r="J2624" t="s">
        <v>130</v>
      </c>
      <c r="K2624" t="s">
        <v>131</v>
      </c>
      <c r="L2624" t="s">
        <v>7575</v>
      </c>
      <c r="M2624" t="s">
        <v>7576</v>
      </c>
      <c r="N2624">
        <v>0.78888888800000001</v>
      </c>
      <c r="O2624">
        <v>5</v>
      </c>
      <c r="P2624">
        <v>572</v>
      </c>
      <c r="Q2624">
        <v>0</v>
      </c>
      <c r="R2624">
        <v>0</v>
      </c>
      <c r="S2624">
        <v>0</v>
      </c>
      <c r="T2624">
        <v>0</v>
      </c>
      <c r="U2624">
        <v>3.9444439999999998</v>
      </c>
      <c r="V2624">
        <v>451.24444399999999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2670676</v>
      </c>
      <c r="B2625">
        <v>1</v>
      </c>
      <c r="C2625" t="s">
        <v>76</v>
      </c>
      <c r="D2625" t="s">
        <v>104</v>
      </c>
      <c r="E2625" t="s">
        <v>144</v>
      </c>
      <c r="F2625" t="s">
        <v>7577</v>
      </c>
      <c r="G2625" t="s">
        <v>136</v>
      </c>
      <c r="H2625" t="s">
        <v>46</v>
      </c>
      <c r="I2625" t="s">
        <v>129</v>
      </c>
      <c r="J2625" t="s">
        <v>130</v>
      </c>
      <c r="K2625" t="s">
        <v>131</v>
      </c>
      <c r="L2625" t="s">
        <v>7578</v>
      </c>
      <c r="M2625" t="s">
        <v>7579</v>
      </c>
      <c r="N2625">
        <v>0.86277777700000002</v>
      </c>
      <c r="O2625">
        <v>0</v>
      </c>
      <c r="P2625">
        <v>0</v>
      </c>
      <c r="Q2625">
        <v>0</v>
      </c>
      <c r="R2625">
        <v>6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5.1766670000000001</v>
      </c>
      <c r="Y2625">
        <v>0</v>
      </c>
      <c r="Z2625">
        <v>0</v>
      </c>
    </row>
    <row r="2626" spans="1:26" x14ac:dyDescent="0.3">
      <c r="A2626">
        <v>2670679</v>
      </c>
      <c r="B2626">
        <v>1</v>
      </c>
      <c r="C2626" t="s">
        <v>76</v>
      </c>
      <c r="D2626" t="s">
        <v>89</v>
      </c>
      <c r="E2626" t="s">
        <v>144</v>
      </c>
      <c r="F2626" t="s">
        <v>7580</v>
      </c>
      <c r="G2626" t="s">
        <v>136</v>
      </c>
      <c r="H2626" t="s">
        <v>46</v>
      </c>
      <c r="I2626" t="s">
        <v>129</v>
      </c>
      <c r="J2626" t="s">
        <v>130</v>
      </c>
      <c r="K2626" t="s">
        <v>131</v>
      </c>
      <c r="L2626" t="s">
        <v>7581</v>
      </c>
      <c r="M2626" t="s">
        <v>7582</v>
      </c>
      <c r="N2626">
        <v>1.360833333</v>
      </c>
      <c r="O2626">
        <v>0</v>
      </c>
      <c r="P2626">
        <v>25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34.020833000000003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2670680</v>
      </c>
      <c r="B2627">
        <v>1</v>
      </c>
      <c r="C2627" t="s">
        <v>76</v>
      </c>
      <c r="D2627" t="s">
        <v>102</v>
      </c>
      <c r="E2627" t="s">
        <v>152</v>
      </c>
      <c r="F2627" t="s">
        <v>7583</v>
      </c>
      <c r="G2627" t="s">
        <v>169</v>
      </c>
      <c r="H2627" t="s">
        <v>47</v>
      </c>
      <c r="I2627" t="s">
        <v>129</v>
      </c>
      <c r="J2627" t="s">
        <v>130</v>
      </c>
      <c r="K2627" t="s">
        <v>131</v>
      </c>
      <c r="L2627" t="s">
        <v>7584</v>
      </c>
      <c r="M2627" t="s">
        <v>7585</v>
      </c>
      <c r="N2627">
        <v>7.1666666000000004E-2</v>
      </c>
      <c r="O2627">
        <v>93</v>
      </c>
      <c r="P2627">
        <v>2489</v>
      </c>
      <c r="Q2627">
        <v>0</v>
      </c>
      <c r="R2627">
        <v>0</v>
      </c>
      <c r="S2627">
        <v>4</v>
      </c>
      <c r="T2627">
        <v>351</v>
      </c>
      <c r="U2627">
        <v>6.665</v>
      </c>
      <c r="V2627">
        <v>178.378332</v>
      </c>
      <c r="W2627">
        <v>0</v>
      </c>
      <c r="X2627">
        <v>0</v>
      </c>
      <c r="Y2627">
        <v>0.28666700000000001</v>
      </c>
      <c r="Z2627">
        <v>25.155000000000001</v>
      </c>
    </row>
    <row r="2628" spans="1:26" x14ac:dyDescent="0.3">
      <c r="A2628">
        <v>2670681</v>
      </c>
      <c r="B2628">
        <v>1</v>
      </c>
      <c r="C2628" t="s">
        <v>76</v>
      </c>
      <c r="D2628" t="s">
        <v>102</v>
      </c>
      <c r="E2628" t="s">
        <v>156</v>
      </c>
      <c r="F2628" t="s">
        <v>7586</v>
      </c>
      <c r="G2628" t="s">
        <v>169</v>
      </c>
      <c r="H2628" t="s">
        <v>47</v>
      </c>
      <c r="I2628" t="s">
        <v>129</v>
      </c>
      <c r="J2628" t="s">
        <v>130</v>
      </c>
      <c r="K2628" t="s">
        <v>131</v>
      </c>
      <c r="L2628" t="s">
        <v>7587</v>
      </c>
      <c r="M2628" t="s">
        <v>7588</v>
      </c>
      <c r="N2628">
        <v>0.38500000000000001</v>
      </c>
      <c r="O2628">
        <v>39</v>
      </c>
      <c r="P2628">
        <v>2401</v>
      </c>
      <c r="Q2628">
        <v>0</v>
      </c>
      <c r="R2628">
        <v>0</v>
      </c>
      <c r="S2628">
        <v>4</v>
      </c>
      <c r="T2628">
        <v>351</v>
      </c>
      <c r="U2628">
        <v>15.015000000000001</v>
      </c>
      <c r="V2628">
        <v>924.38499999999999</v>
      </c>
      <c r="W2628">
        <v>0</v>
      </c>
      <c r="X2628">
        <v>0</v>
      </c>
      <c r="Y2628">
        <v>1.54</v>
      </c>
      <c r="Z2628">
        <v>135.13499999999999</v>
      </c>
    </row>
    <row r="2629" spans="1:26" x14ac:dyDescent="0.3">
      <c r="A2629">
        <v>2670682</v>
      </c>
      <c r="B2629">
        <v>1</v>
      </c>
      <c r="C2629" t="s">
        <v>77</v>
      </c>
      <c r="D2629" t="s">
        <v>108</v>
      </c>
      <c r="E2629" t="s">
        <v>325</v>
      </c>
      <c r="F2629" t="s">
        <v>3157</v>
      </c>
      <c r="G2629" t="s">
        <v>306</v>
      </c>
      <c r="H2629" t="s">
        <v>47</v>
      </c>
      <c r="I2629" t="s">
        <v>129</v>
      </c>
      <c r="J2629" t="s">
        <v>15</v>
      </c>
      <c r="K2629" t="s">
        <v>131</v>
      </c>
      <c r="L2629" t="s">
        <v>7589</v>
      </c>
      <c r="M2629" t="s">
        <v>7590</v>
      </c>
      <c r="N2629">
        <v>0.18055555500000001</v>
      </c>
      <c r="O2629">
        <v>0</v>
      </c>
      <c r="P2629">
        <v>0</v>
      </c>
      <c r="Q2629">
        <v>76</v>
      </c>
      <c r="R2629">
        <v>11690</v>
      </c>
      <c r="S2629">
        <v>92</v>
      </c>
      <c r="T2629">
        <v>11348</v>
      </c>
      <c r="U2629">
        <v>0</v>
      </c>
      <c r="V2629">
        <v>0</v>
      </c>
      <c r="W2629">
        <v>13.722222</v>
      </c>
      <c r="X2629">
        <v>2110.694438</v>
      </c>
      <c r="Y2629">
        <v>16.611111000000001</v>
      </c>
      <c r="Z2629">
        <v>2048.944438</v>
      </c>
    </row>
    <row r="2630" spans="1:26" x14ac:dyDescent="0.3">
      <c r="A2630">
        <v>2670683</v>
      </c>
      <c r="B2630">
        <v>1</v>
      </c>
      <c r="C2630" t="s">
        <v>77</v>
      </c>
      <c r="D2630" t="s">
        <v>119</v>
      </c>
      <c r="E2630" t="s">
        <v>144</v>
      </c>
      <c r="F2630" t="s">
        <v>7591</v>
      </c>
      <c r="G2630" t="s">
        <v>306</v>
      </c>
      <c r="H2630" t="s">
        <v>46</v>
      </c>
      <c r="I2630" t="s">
        <v>129</v>
      </c>
      <c r="J2630" t="s">
        <v>15</v>
      </c>
      <c r="K2630" t="s">
        <v>131</v>
      </c>
      <c r="L2630" t="s">
        <v>7592</v>
      </c>
      <c r="M2630" t="s">
        <v>7593</v>
      </c>
      <c r="N2630">
        <v>1.6825000000000001</v>
      </c>
      <c r="O2630">
        <v>0</v>
      </c>
      <c r="P2630">
        <v>508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854.71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2670689</v>
      </c>
      <c r="B2631">
        <v>1</v>
      </c>
      <c r="C2631" t="s">
        <v>76</v>
      </c>
      <c r="D2631" t="s">
        <v>91</v>
      </c>
      <c r="E2631" t="s">
        <v>126</v>
      </c>
      <c r="F2631" t="s">
        <v>7594</v>
      </c>
      <c r="G2631" t="s">
        <v>140</v>
      </c>
      <c r="H2631" t="s">
        <v>47</v>
      </c>
      <c r="I2631" t="s">
        <v>129</v>
      </c>
      <c r="J2631" t="s">
        <v>130</v>
      </c>
      <c r="K2631" t="s">
        <v>141</v>
      </c>
      <c r="L2631" t="s">
        <v>7595</v>
      </c>
      <c r="M2631" t="s">
        <v>7596</v>
      </c>
      <c r="N2631">
        <v>2.0525000000000002</v>
      </c>
      <c r="O2631">
        <v>0</v>
      </c>
      <c r="P2631">
        <v>515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1057.0374999999999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2670699</v>
      </c>
      <c r="B2632">
        <v>1</v>
      </c>
      <c r="C2632" t="s">
        <v>76</v>
      </c>
      <c r="D2632" t="s">
        <v>90</v>
      </c>
      <c r="E2632" t="s">
        <v>134</v>
      </c>
      <c r="F2632" t="s">
        <v>7597</v>
      </c>
      <c r="G2632" t="s">
        <v>240</v>
      </c>
      <c r="H2632" t="s">
        <v>46</v>
      </c>
      <c r="I2632" t="s">
        <v>129</v>
      </c>
      <c r="J2632" t="s">
        <v>130</v>
      </c>
      <c r="K2632" t="s">
        <v>131</v>
      </c>
      <c r="L2632" t="s">
        <v>7598</v>
      </c>
      <c r="M2632" t="s">
        <v>7599</v>
      </c>
      <c r="N2632">
        <v>0.75833333300000005</v>
      </c>
      <c r="O2632">
        <v>0</v>
      </c>
      <c r="P2632">
        <v>18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13.65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2670688</v>
      </c>
      <c r="B2633">
        <v>1</v>
      </c>
      <c r="C2633" t="s">
        <v>76</v>
      </c>
      <c r="D2633" t="s">
        <v>106</v>
      </c>
      <c r="E2633" t="s">
        <v>144</v>
      </c>
      <c r="F2633" t="s">
        <v>7600</v>
      </c>
      <c r="G2633" t="s">
        <v>136</v>
      </c>
      <c r="H2633" t="s">
        <v>46</v>
      </c>
      <c r="I2633" t="s">
        <v>129</v>
      </c>
      <c r="J2633" t="s">
        <v>130</v>
      </c>
      <c r="K2633" t="s">
        <v>131</v>
      </c>
      <c r="L2633" t="s">
        <v>7601</v>
      </c>
      <c r="M2633" t="s">
        <v>7602</v>
      </c>
      <c r="N2633">
        <v>4.5766666660000004</v>
      </c>
      <c r="O2633">
        <v>0</v>
      </c>
      <c r="P2633">
        <v>56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256.29333300000002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2670692</v>
      </c>
      <c r="B2634">
        <v>1</v>
      </c>
      <c r="C2634" t="s">
        <v>77</v>
      </c>
      <c r="D2634" t="s">
        <v>110</v>
      </c>
      <c r="E2634" t="s">
        <v>144</v>
      </c>
      <c r="F2634" t="s">
        <v>7603</v>
      </c>
      <c r="G2634" t="s">
        <v>136</v>
      </c>
      <c r="H2634" t="s">
        <v>46</v>
      </c>
      <c r="I2634" t="s">
        <v>129</v>
      </c>
      <c r="J2634" t="s">
        <v>130</v>
      </c>
      <c r="K2634" t="s">
        <v>131</v>
      </c>
      <c r="L2634" t="s">
        <v>7604</v>
      </c>
      <c r="M2634" t="s">
        <v>7605</v>
      </c>
      <c r="N2634">
        <v>0.66805555500000002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80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53.444443999999997</v>
      </c>
    </row>
    <row r="2635" spans="1:26" x14ac:dyDescent="0.3">
      <c r="A2635">
        <v>2670695</v>
      </c>
      <c r="B2635">
        <v>1</v>
      </c>
      <c r="C2635" t="s">
        <v>76</v>
      </c>
      <c r="D2635" t="s">
        <v>90</v>
      </c>
      <c r="E2635" t="s">
        <v>126</v>
      </c>
      <c r="F2635" t="s">
        <v>7606</v>
      </c>
      <c r="G2635" t="s">
        <v>7574</v>
      </c>
      <c r="H2635" t="s">
        <v>47</v>
      </c>
      <c r="I2635" t="s">
        <v>129</v>
      </c>
      <c r="J2635" t="s">
        <v>15</v>
      </c>
      <c r="K2635" t="s">
        <v>131</v>
      </c>
      <c r="L2635" t="s">
        <v>7607</v>
      </c>
      <c r="M2635" t="s">
        <v>7608</v>
      </c>
      <c r="N2635">
        <v>1.946111111</v>
      </c>
      <c r="O2635">
        <v>1</v>
      </c>
      <c r="P2635">
        <v>553</v>
      </c>
      <c r="Q2635">
        <v>0</v>
      </c>
      <c r="R2635">
        <v>0</v>
      </c>
      <c r="S2635">
        <v>0</v>
      </c>
      <c r="T2635">
        <v>0</v>
      </c>
      <c r="U2635">
        <v>1.9461109999999999</v>
      </c>
      <c r="V2635">
        <v>1076.1994440000001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2670700</v>
      </c>
      <c r="B2636">
        <v>1</v>
      </c>
      <c r="C2636" t="s">
        <v>76</v>
      </c>
      <c r="D2636" t="s">
        <v>80</v>
      </c>
      <c r="E2636" t="s">
        <v>144</v>
      </c>
      <c r="F2636" t="s">
        <v>7143</v>
      </c>
      <c r="G2636" t="s">
        <v>136</v>
      </c>
      <c r="H2636" t="s">
        <v>46</v>
      </c>
      <c r="I2636" t="s">
        <v>129</v>
      </c>
      <c r="J2636" t="s">
        <v>130</v>
      </c>
      <c r="K2636" t="s">
        <v>131</v>
      </c>
      <c r="L2636" t="s">
        <v>7609</v>
      </c>
      <c r="M2636" t="s">
        <v>7610</v>
      </c>
      <c r="N2636">
        <v>1.891388888</v>
      </c>
      <c r="O2636">
        <v>0</v>
      </c>
      <c r="P2636">
        <v>127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240.206389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2670698</v>
      </c>
      <c r="B2637">
        <v>1</v>
      </c>
      <c r="C2637" t="s">
        <v>76</v>
      </c>
      <c r="D2637" t="s">
        <v>87</v>
      </c>
      <c r="E2637" t="s">
        <v>126</v>
      </c>
      <c r="F2637" t="s">
        <v>7611</v>
      </c>
      <c r="G2637" t="s">
        <v>146</v>
      </c>
      <c r="H2637" t="s">
        <v>47</v>
      </c>
      <c r="I2637" t="s">
        <v>129</v>
      </c>
      <c r="J2637" t="s">
        <v>130</v>
      </c>
      <c r="K2637" t="s">
        <v>131</v>
      </c>
      <c r="L2637" t="s">
        <v>7612</v>
      </c>
      <c r="M2637" t="s">
        <v>7613</v>
      </c>
      <c r="N2637">
        <v>2.020277777</v>
      </c>
      <c r="O2637">
        <v>0</v>
      </c>
      <c r="P2637">
        <v>0</v>
      </c>
      <c r="Q2637">
        <v>0</v>
      </c>
      <c r="R2637">
        <v>271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547.49527799999998</v>
      </c>
      <c r="Y2637">
        <v>0</v>
      </c>
      <c r="Z2637">
        <v>0</v>
      </c>
    </row>
    <row r="2638" spans="1:26" x14ac:dyDescent="0.3">
      <c r="A2638">
        <v>2670701</v>
      </c>
      <c r="B2638">
        <v>1</v>
      </c>
      <c r="C2638" t="s">
        <v>76</v>
      </c>
      <c r="D2638" t="s">
        <v>87</v>
      </c>
      <c r="E2638" t="s">
        <v>172</v>
      </c>
      <c r="F2638" t="s">
        <v>7614</v>
      </c>
      <c r="G2638" t="s">
        <v>174</v>
      </c>
      <c r="H2638" t="s">
        <v>46</v>
      </c>
      <c r="I2638" t="s">
        <v>129</v>
      </c>
      <c r="J2638" t="s">
        <v>130</v>
      </c>
      <c r="K2638" t="s">
        <v>131</v>
      </c>
      <c r="L2638" t="s">
        <v>7615</v>
      </c>
      <c r="M2638" t="s">
        <v>7616</v>
      </c>
      <c r="N2638">
        <v>1.1416666660000001</v>
      </c>
      <c r="O2638">
        <v>0</v>
      </c>
      <c r="P2638">
        <v>24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27.4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2670702</v>
      </c>
      <c r="B2639">
        <v>1</v>
      </c>
      <c r="C2639" t="s">
        <v>77</v>
      </c>
      <c r="D2639" t="s">
        <v>109</v>
      </c>
      <c r="E2639" t="s">
        <v>152</v>
      </c>
      <c r="F2639" t="s">
        <v>7617</v>
      </c>
      <c r="G2639" t="s">
        <v>169</v>
      </c>
      <c r="H2639" t="s">
        <v>47</v>
      </c>
      <c r="I2639" t="s">
        <v>129</v>
      </c>
      <c r="J2639" t="s">
        <v>130</v>
      </c>
      <c r="K2639" t="s">
        <v>131</v>
      </c>
      <c r="L2639" t="s">
        <v>7618</v>
      </c>
      <c r="M2639" t="s">
        <v>7619</v>
      </c>
      <c r="N2639">
        <v>0.63916666600000005</v>
      </c>
      <c r="O2639">
        <v>65</v>
      </c>
      <c r="P2639">
        <v>1176</v>
      </c>
      <c r="Q2639">
        <v>0</v>
      </c>
      <c r="R2639">
        <v>2</v>
      </c>
      <c r="S2639">
        <v>5</v>
      </c>
      <c r="T2639">
        <v>799</v>
      </c>
      <c r="U2639">
        <v>41.545833000000002</v>
      </c>
      <c r="V2639">
        <v>751.65999899999997</v>
      </c>
      <c r="W2639">
        <v>0</v>
      </c>
      <c r="X2639">
        <v>1.2783329999999999</v>
      </c>
      <c r="Y2639">
        <v>3.1958329999999999</v>
      </c>
      <c r="Z2639">
        <v>510.694166</v>
      </c>
    </row>
    <row r="2640" spans="1:26" x14ac:dyDescent="0.3">
      <c r="A2640">
        <v>2670703</v>
      </c>
      <c r="B2640">
        <v>1</v>
      </c>
      <c r="C2640" t="s">
        <v>76</v>
      </c>
      <c r="D2640" t="s">
        <v>92</v>
      </c>
      <c r="E2640" t="s">
        <v>156</v>
      </c>
      <c r="F2640" t="s">
        <v>7620</v>
      </c>
      <c r="G2640" t="s">
        <v>169</v>
      </c>
      <c r="H2640" t="s">
        <v>47</v>
      </c>
      <c r="I2640" t="s">
        <v>129</v>
      </c>
      <c r="J2640" t="s">
        <v>130</v>
      </c>
      <c r="K2640" t="s">
        <v>131</v>
      </c>
      <c r="L2640" t="s">
        <v>7621</v>
      </c>
      <c r="M2640" t="s">
        <v>7622</v>
      </c>
      <c r="N2640">
        <v>1.4027777770000001</v>
      </c>
      <c r="O2640">
        <v>0</v>
      </c>
      <c r="P2640">
        <v>0</v>
      </c>
      <c r="Q2640">
        <v>8</v>
      </c>
      <c r="R2640">
        <v>68</v>
      </c>
      <c r="S2640">
        <v>0</v>
      </c>
      <c r="T2640">
        <v>0</v>
      </c>
      <c r="U2640">
        <v>0</v>
      </c>
      <c r="V2640">
        <v>0</v>
      </c>
      <c r="W2640">
        <v>11.222222</v>
      </c>
      <c r="X2640">
        <v>95.388889000000006</v>
      </c>
      <c r="Y2640">
        <v>0</v>
      </c>
      <c r="Z2640">
        <v>0</v>
      </c>
    </row>
    <row r="2641" spans="1:26" x14ac:dyDescent="0.3">
      <c r="A2641">
        <v>2670705</v>
      </c>
      <c r="B2641">
        <v>1</v>
      </c>
      <c r="C2641" t="s">
        <v>77</v>
      </c>
      <c r="D2641" t="s">
        <v>114</v>
      </c>
      <c r="E2641" t="s">
        <v>156</v>
      </c>
      <c r="F2641" t="s">
        <v>7623</v>
      </c>
      <c r="G2641" t="s">
        <v>169</v>
      </c>
      <c r="H2641" t="s">
        <v>47</v>
      </c>
      <c r="I2641" t="s">
        <v>129</v>
      </c>
      <c r="J2641" t="s">
        <v>130</v>
      </c>
      <c r="K2641" t="s">
        <v>131</v>
      </c>
      <c r="L2641" t="s">
        <v>7624</v>
      </c>
      <c r="M2641" t="s">
        <v>7625</v>
      </c>
      <c r="N2641">
        <v>0.84166666599999995</v>
      </c>
      <c r="O2641">
        <v>42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35.35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2670706</v>
      </c>
      <c r="B2642">
        <v>1</v>
      </c>
      <c r="C2642" t="s">
        <v>77</v>
      </c>
      <c r="D2642" t="s">
        <v>113</v>
      </c>
      <c r="E2642" t="s">
        <v>126</v>
      </c>
      <c r="F2642" t="s">
        <v>7626</v>
      </c>
      <c r="G2642" t="s">
        <v>306</v>
      </c>
      <c r="H2642" t="s">
        <v>47</v>
      </c>
      <c r="I2642" t="s">
        <v>129</v>
      </c>
      <c r="J2642" t="s">
        <v>15</v>
      </c>
      <c r="K2642" t="s">
        <v>131</v>
      </c>
      <c r="L2642" t="s">
        <v>7627</v>
      </c>
      <c r="M2642" t="s">
        <v>7628</v>
      </c>
      <c r="N2642">
        <v>0.61861111099999999</v>
      </c>
      <c r="O2642">
        <v>0</v>
      </c>
      <c r="P2642">
        <v>0</v>
      </c>
      <c r="Q2642">
        <v>30</v>
      </c>
      <c r="R2642">
        <v>1253</v>
      </c>
      <c r="S2642">
        <v>114</v>
      </c>
      <c r="T2642">
        <v>1095</v>
      </c>
      <c r="U2642">
        <v>0</v>
      </c>
      <c r="V2642">
        <v>0</v>
      </c>
      <c r="W2642">
        <v>18.558333000000001</v>
      </c>
      <c r="X2642">
        <v>775.11972200000002</v>
      </c>
      <c r="Y2642">
        <v>70.521666999999994</v>
      </c>
      <c r="Z2642">
        <v>677.37916700000005</v>
      </c>
    </row>
    <row r="2643" spans="1:26" x14ac:dyDescent="0.3">
      <c r="A2643">
        <v>2670715</v>
      </c>
      <c r="B2643">
        <v>1</v>
      </c>
      <c r="C2643" t="s">
        <v>77</v>
      </c>
      <c r="D2643" t="s">
        <v>108</v>
      </c>
      <c r="E2643" t="s">
        <v>210</v>
      </c>
      <c r="F2643" t="s">
        <v>7629</v>
      </c>
      <c r="G2643" t="s">
        <v>290</v>
      </c>
      <c r="H2643" t="s">
        <v>46</v>
      </c>
      <c r="I2643" t="s">
        <v>129</v>
      </c>
      <c r="J2643" t="s">
        <v>130</v>
      </c>
      <c r="K2643" t="s">
        <v>131</v>
      </c>
      <c r="L2643" t="s">
        <v>7630</v>
      </c>
      <c r="M2643" t="s">
        <v>7631</v>
      </c>
      <c r="N2643">
        <v>1.490277777</v>
      </c>
      <c r="O2643">
        <v>0</v>
      </c>
      <c r="P2643">
        <v>7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10.431944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2670708</v>
      </c>
      <c r="B2644">
        <v>1</v>
      </c>
      <c r="C2644" t="s">
        <v>77</v>
      </c>
      <c r="D2644" t="s">
        <v>123</v>
      </c>
      <c r="E2644" t="s">
        <v>156</v>
      </c>
      <c r="F2644" t="s">
        <v>7632</v>
      </c>
      <c r="G2644" t="s">
        <v>169</v>
      </c>
      <c r="H2644" t="s">
        <v>47</v>
      </c>
      <c r="I2644" t="s">
        <v>129</v>
      </c>
      <c r="J2644" t="s">
        <v>130</v>
      </c>
      <c r="K2644" t="s">
        <v>131</v>
      </c>
      <c r="L2644" t="s">
        <v>7633</v>
      </c>
      <c r="M2644" t="s">
        <v>7634</v>
      </c>
      <c r="N2644">
        <v>1.525555555</v>
      </c>
      <c r="O2644">
        <v>215</v>
      </c>
      <c r="P2644">
        <v>141</v>
      </c>
      <c r="Q2644">
        <v>0</v>
      </c>
      <c r="R2644">
        <v>0</v>
      </c>
      <c r="S2644">
        <v>0</v>
      </c>
      <c r="T2644">
        <v>0</v>
      </c>
      <c r="U2644">
        <v>327.99444399999999</v>
      </c>
      <c r="V2644">
        <v>215.10333299999999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2670714</v>
      </c>
      <c r="B2645">
        <v>1</v>
      </c>
      <c r="C2645" t="s">
        <v>77</v>
      </c>
      <c r="D2645" t="s">
        <v>110</v>
      </c>
      <c r="E2645" t="s">
        <v>156</v>
      </c>
      <c r="F2645" t="s">
        <v>7635</v>
      </c>
      <c r="G2645" t="s">
        <v>169</v>
      </c>
      <c r="H2645" t="s">
        <v>47</v>
      </c>
      <c r="I2645" t="s">
        <v>247</v>
      </c>
      <c r="J2645" t="s">
        <v>130</v>
      </c>
      <c r="K2645" t="s">
        <v>131</v>
      </c>
      <c r="L2645" t="s">
        <v>7636</v>
      </c>
      <c r="M2645" t="s">
        <v>7637</v>
      </c>
      <c r="N2645">
        <v>8.3333330000000001E-3</v>
      </c>
      <c r="O2645">
        <v>0</v>
      </c>
      <c r="P2645">
        <v>0</v>
      </c>
      <c r="Q2645">
        <v>0</v>
      </c>
      <c r="R2645">
        <v>0</v>
      </c>
      <c r="S2645">
        <v>4</v>
      </c>
      <c r="T2645">
        <v>1112</v>
      </c>
      <c r="U2645">
        <v>0</v>
      </c>
      <c r="V2645">
        <v>0</v>
      </c>
      <c r="W2645">
        <v>0</v>
      </c>
      <c r="X2645">
        <v>0</v>
      </c>
      <c r="Y2645">
        <v>3.3333000000000002E-2</v>
      </c>
      <c r="Z2645">
        <v>9.2666660000000007</v>
      </c>
    </row>
    <row r="2646" spans="1:26" x14ac:dyDescent="0.3">
      <c r="A2646">
        <v>2670719</v>
      </c>
      <c r="B2646">
        <v>1</v>
      </c>
      <c r="C2646" t="s">
        <v>76</v>
      </c>
      <c r="D2646" t="s">
        <v>99</v>
      </c>
      <c r="E2646" t="s">
        <v>325</v>
      </c>
      <c r="F2646" t="s">
        <v>7638</v>
      </c>
      <c r="G2646" t="s">
        <v>4082</v>
      </c>
      <c r="H2646" t="s">
        <v>4083</v>
      </c>
      <c r="I2646" t="s">
        <v>129</v>
      </c>
      <c r="J2646" t="s">
        <v>130</v>
      </c>
      <c r="K2646" t="s">
        <v>131</v>
      </c>
      <c r="L2646" t="s">
        <v>7639</v>
      </c>
      <c r="M2646" t="s">
        <v>7640</v>
      </c>
      <c r="N2646">
        <v>1.466388888</v>
      </c>
      <c r="O2646">
        <v>1417</v>
      </c>
      <c r="P2646">
        <v>65496</v>
      </c>
      <c r="Q2646">
        <v>0</v>
      </c>
      <c r="R2646">
        <v>0</v>
      </c>
      <c r="S2646">
        <v>0</v>
      </c>
      <c r="T2646">
        <v>0</v>
      </c>
      <c r="U2646">
        <v>2077.8730540000001</v>
      </c>
      <c r="V2646">
        <v>96042.606608000002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2670718</v>
      </c>
      <c r="B2647">
        <v>1</v>
      </c>
      <c r="C2647" t="s">
        <v>77</v>
      </c>
      <c r="D2647" t="s">
        <v>124</v>
      </c>
      <c r="E2647" t="s">
        <v>156</v>
      </c>
      <c r="F2647" t="s">
        <v>7641</v>
      </c>
      <c r="G2647" t="s">
        <v>169</v>
      </c>
      <c r="H2647" t="s">
        <v>47</v>
      </c>
      <c r="I2647" t="s">
        <v>129</v>
      </c>
      <c r="J2647" t="s">
        <v>130</v>
      </c>
      <c r="K2647" t="s">
        <v>131</v>
      </c>
      <c r="L2647" t="s">
        <v>7642</v>
      </c>
      <c r="M2647" t="s">
        <v>7643</v>
      </c>
      <c r="N2647">
        <v>0.6</v>
      </c>
      <c r="O2647">
        <v>37</v>
      </c>
      <c r="P2647">
        <v>8</v>
      </c>
      <c r="Q2647">
        <v>0</v>
      </c>
      <c r="R2647">
        <v>0</v>
      </c>
      <c r="S2647">
        <v>0</v>
      </c>
      <c r="T2647">
        <v>0</v>
      </c>
      <c r="U2647">
        <v>22.2</v>
      </c>
      <c r="V2647">
        <v>4.8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2670724</v>
      </c>
      <c r="B2648">
        <v>1</v>
      </c>
      <c r="C2648" t="s">
        <v>76</v>
      </c>
      <c r="D2648" t="s">
        <v>99</v>
      </c>
      <c r="E2648" t="s">
        <v>152</v>
      </c>
      <c r="F2648" t="s">
        <v>6987</v>
      </c>
      <c r="G2648" t="s">
        <v>169</v>
      </c>
      <c r="H2648" t="s">
        <v>47</v>
      </c>
      <c r="I2648" t="s">
        <v>129</v>
      </c>
      <c r="J2648" t="s">
        <v>130</v>
      </c>
      <c r="K2648" t="s">
        <v>131</v>
      </c>
      <c r="L2648" t="s">
        <v>7644</v>
      </c>
      <c r="M2648" t="s">
        <v>7645</v>
      </c>
      <c r="N2648">
        <v>0.42777777700000003</v>
      </c>
      <c r="O2648">
        <v>47</v>
      </c>
      <c r="P2648">
        <v>1034</v>
      </c>
      <c r="Q2648">
        <v>0</v>
      </c>
      <c r="R2648">
        <v>0</v>
      </c>
      <c r="S2648">
        <v>0</v>
      </c>
      <c r="T2648">
        <v>0</v>
      </c>
      <c r="U2648">
        <v>20.105556</v>
      </c>
      <c r="V2648">
        <v>442.32222100000001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2670726</v>
      </c>
      <c r="B2649">
        <v>1</v>
      </c>
      <c r="C2649" t="s">
        <v>76</v>
      </c>
      <c r="D2649" t="s">
        <v>94</v>
      </c>
      <c r="E2649" t="s">
        <v>144</v>
      </c>
      <c r="F2649" t="s">
        <v>7646</v>
      </c>
      <c r="G2649" t="s">
        <v>136</v>
      </c>
      <c r="H2649" t="s">
        <v>46</v>
      </c>
      <c r="I2649" t="s">
        <v>129</v>
      </c>
      <c r="J2649" t="s">
        <v>130</v>
      </c>
      <c r="K2649" t="s">
        <v>131</v>
      </c>
      <c r="L2649" t="s">
        <v>7647</v>
      </c>
      <c r="M2649" t="s">
        <v>7648</v>
      </c>
      <c r="N2649">
        <v>2.6808333329999998</v>
      </c>
      <c r="O2649">
        <v>0</v>
      </c>
      <c r="P2649">
        <v>10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26.808333000000001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2670730</v>
      </c>
      <c r="B2650">
        <v>1</v>
      </c>
      <c r="C2650" t="s">
        <v>76</v>
      </c>
      <c r="D2650" t="s">
        <v>90</v>
      </c>
      <c r="E2650" t="s">
        <v>134</v>
      </c>
      <c r="F2650" t="s">
        <v>7649</v>
      </c>
      <c r="G2650" t="s">
        <v>240</v>
      </c>
      <c r="H2650" t="s">
        <v>46</v>
      </c>
      <c r="I2650" t="s">
        <v>129</v>
      </c>
      <c r="J2650" t="s">
        <v>130</v>
      </c>
      <c r="K2650" t="s">
        <v>131</v>
      </c>
      <c r="L2650" t="s">
        <v>7650</v>
      </c>
      <c r="M2650" t="s">
        <v>7651</v>
      </c>
      <c r="N2650">
        <v>1.4608333330000001</v>
      </c>
      <c r="O2650">
        <v>0</v>
      </c>
      <c r="P2650">
        <v>0</v>
      </c>
      <c r="Q2650">
        <v>0</v>
      </c>
      <c r="R2650">
        <v>27</v>
      </c>
      <c r="S2650">
        <v>0</v>
      </c>
      <c r="T2650">
        <v>73</v>
      </c>
      <c r="U2650">
        <v>0</v>
      </c>
      <c r="V2650">
        <v>0</v>
      </c>
      <c r="W2650">
        <v>0</v>
      </c>
      <c r="X2650">
        <v>39.442500000000003</v>
      </c>
      <c r="Y2650">
        <v>0</v>
      </c>
      <c r="Z2650">
        <v>106.640833</v>
      </c>
    </row>
    <row r="2651" spans="1:26" x14ac:dyDescent="0.3">
      <c r="A2651">
        <v>2670760</v>
      </c>
      <c r="B2651">
        <v>1</v>
      </c>
      <c r="C2651" t="s">
        <v>76</v>
      </c>
      <c r="D2651" t="s">
        <v>99</v>
      </c>
      <c r="E2651" t="s">
        <v>126</v>
      </c>
      <c r="F2651" t="s">
        <v>7032</v>
      </c>
      <c r="G2651" t="s">
        <v>128</v>
      </c>
      <c r="H2651" t="s">
        <v>47</v>
      </c>
      <c r="I2651" t="s">
        <v>129</v>
      </c>
      <c r="J2651" t="s">
        <v>130</v>
      </c>
      <c r="K2651" t="s">
        <v>131</v>
      </c>
      <c r="L2651" t="s">
        <v>7652</v>
      </c>
      <c r="M2651" t="s">
        <v>7653</v>
      </c>
      <c r="N2651">
        <v>1.5494444439999999</v>
      </c>
      <c r="O2651">
        <v>9</v>
      </c>
      <c r="P2651">
        <v>645</v>
      </c>
      <c r="Q2651">
        <v>0</v>
      </c>
      <c r="R2651">
        <v>0</v>
      </c>
      <c r="S2651">
        <v>0</v>
      </c>
      <c r="T2651">
        <v>0</v>
      </c>
      <c r="U2651">
        <v>13.945</v>
      </c>
      <c r="V2651">
        <v>999.39166599999999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2670727</v>
      </c>
      <c r="B2652">
        <v>1</v>
      </c>
      <c r="C2652" t="s">
        <v>76</v>
      </c>
      <c r="D2652" t="s">
        <v>97</v>
      </c>
      <c r="E2652" t="s">
        <v>210</v>
      </c>
      <c r="F2652" t="s">
        <v>7654</v>
      </c>
      <c r="G2652" t="s">
        <v>212</v>
      </c>
      <c r="H2652" t="s">
        <v>46</v>
      </c>
      <c r="I2652" t="s">
        <v>129</v>
      </c>
      <c r="J2652" t="s">
        <v>130</v>
      </c>
      <c r="K2652" t="s">
        <v>131</v>
      </c>
      <c r="L2652" t="s">
        <v>7655</v>
      </c>
      <c r="M2652" t="s">
        <v>7656</v>
      </c>
      <c r="N2652">
        <v>2.849722222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2.8497219999999999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2670732</v>
      </c>
      <c r="B2653">
        <v>1</v>
      </c>
      <c r="C2653" t="s">
        <v>76</v>
      </c>
      <c r="D2653" t="s">
        <v>92</v>
      </c>
      <c r="E2653" t="s">
        <v>156</v>
      </c>
      <c r="F2653" t="s">
        <v>7657</v>
      </c>
      <c r="G2653" t="s">
        <v>169</v>
      </c>
      <c r="H2653" t="s">
        <v>47</v>
      </c>
      <c r="I2653" t="s">
        <v>129</v>
      </c>
      <c r="J2653" t="s">
        <v>130</v>
      </c>
      <c r="K2653" t="s">
        <v>131</v>
      </c>
      <c r="L2653" t="s">
        <v>7658</v>
      </c>
      <c r="M2653" t="s">
        <v>7659</v>
      </c>
      <c r="N2653">
        <v>0.47833333300000003</v>
      </c>
      <c r="O2653">
        <v>0</v>
      </c>
      <c r="P2653">
        <v>0</v>
      </c>
      <c r="Q2653">
        <v>4</v>
      </c>
      <c r="R2653">
        <v>386</v>
      </c>
      <c r="S2653">
        <v>0</v>
      </c>
      <c r="T2653">
        <v>0</v>
      </c>
      <c r="U2653">
        <v>0</v>
      </c>
      <c r="V2653">
        <v>0</v>
      </c>
      <c r="W2653">
        <v>1.913333</v>
      </c>
      <c r="X2653">
        <v>184.63666699999999</v>
      </c>
      <c r="Y2653">
        <v>0</v>
      </c>
      <c r="Z2653">
        <v>0</v>
      </c>
    </row>
    <row r="2654" spans="1:26" x14ac:dyDescent="0.3">
      <c r="A2654">
        <v>2670734</v>
      </c>
      <c r="B2654">
        <v>1</v>
      </c>
      <c r="C2654" t="s">
        <v>76</v>
      </c>
      <c r="D2654" t="s">
        <v>80</v>
      </c>
      <c r="E2654" t="s">
        <v>156</v>
      </c>
      <c r="F2654" t="s">
        <v>2174</v>
      </c>
      <c r="G2654" t="s">
        <v>146</v>
      </c>
      <c r="H2654" t="s">
        <v>47</v>
      </c>
      <c r="I2654" t="s">
        <v>129</v>
      </c>
      <c r="J2654" t="s">
        <v>130</v>
      </c>
      <c r="K2654" t="s">
        <v>131</v>
      </c>
      <c r="L2654" t="s">
        <v>7660</v>
      </c>
      <c r="M2654" t="s">
        <v>7661</v>
      </c>
      <c r="N2654">
        <v>0.27</v>
      </c>
      <c r="O2654">
        <v>36</v>
      </c>
      <c r="P2654">
        <v>1074</v>
      </c>
      <c r="Q2654">
        <v>0</v>
      </c>
      <c r="R2654">
        <v>0</v>
      </c>
      <c r="S2654">
        <v>0</v>
      </c>
      <c r="T2654">
        <v>0</v>
      </c>
      <c r="U2654">
        <v>9.7200000000000006</v>
      </c>
      <c r="V2654">
        <v>289.98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2670737</v>
      </c>
      <c r="B2655">
        <v>1</v>
      </c>
      <c r="C2655" t="s">
        <v>76</v>
      </c>
      <c r="D2655" t="s">
        <v>100</v>
      </c>
      <c r="E2655" t="s">
        <v>210</v>
      </c>
      <c r="F2655" t="s">
        <v>7662</v>
      </c>
      <c r="G2655" t="s">
        <v>212</v>
      </c>
      <c r="H2655" t="s">
        <v>46</v>
      </c>
      <c r="I2655" t="s">
        <v>129</v>
      </c>
      <c r="J2655" t="s">
        <v>130</v>
      </c>
      <c r="K2655" t="s">
        <v>131</v>
      </c>
      <c r="L2655" t="s">
        <v>7663</v>
      </c>
      <c r="M2655" t="s">
        <v>7664</v>
      </c>
      <c r="N2655">
        <v>1.070277777</v>
      </c>
      <c r="O2655">
        <v>0</v>
      </c>
      <c r="P2655">
        <v>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2.1405560000000001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2670751</v>
      </c>
      <c r="B2656">
        <v>1</v>
      </c>
      <c r="C2656" t="s">
        <v>76</v>
      </c>
      <c r="D2656" t="s">
        <v>94</v>
      </c>
      <c r="E2656" t="s">
        <v>144</v>
      </c>
      <c r="F2656" t="s">
        <v>7665</v>
      </c>
      <c r="G2656" t="s">
        <v>240</v>
      </c>
      <c r="H2656" t="s">
        <v>46</v>
      </c>
      <c r="I2656" t="s">
        <v>129</v>
      </c>
      <c r="J2656" t="s">
        <v>130</v>
      </c>
      <c r="K2656" t="s">
        <v>131</v>
      </c>
      <c r="L2656" t="s">
        <v>7666</v>
      </c>
      <c r="M2656" t="s">
        <v>7667</v>
      </c>
      <c r="N2656">
        <v>5.1180555549999998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5.1180560000000002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2670761</v>
      </c>
      <c r="B2657">
        <v>1</v>
      </c>
      <c r="C2657" t="s">
        <v>77</v>
      </c>
      <c r="D2657" t="s">
        <v>114</v>
      </c>
      <c r="E2657" t="s">
        <v>156</v>
      </c>
      <c r="F2657" t="s">
        <v>7668</v>
      </c>
      <c r="G2657" t="s">
        <v>169</v>
      </c>
      <c r="H2657" t="s">
        <v>47</v>
      </c>
      <c r="I2657" t="s">
        <v>129</v>
      </c>
      <c r="J2657" t="s">
        <v>130</v>
      </c>
      <c r="K2657" t="s">
        <v>131</v>
      </c>
      <c r="L2657" t="s">
        <v>7669</v>
      </c>
      <c r="M2657" t="s">
        <v>7670</v>
      </c>
      <c r="N2657">
        <v>0.29277777700000002</v>
      </c>
      <c r="O2657">
        <v>0</v>
      </c>
      <c r="P2657">
        <v>0</v>
      </c>
      <c r="Q2657">
        <v>0</v>
      </c>
      <c r="R2657">
        <v>0</v>
      </c>
      <c r="S2657">
        <v>32</v>
      </c>
      <c r="T2657">
        <v>658</v>
      </c>
      <c r="U2657">
        <v>0</v>
      </c>
      <c r="V2657">
        <v>0</v>
      </c>
      <c r="W2657">
        <v>0</v>
      </c>
      <c r="X2657">
        <v>0</v>
      </c>
      <c r="Y2657">
        <v>9.3688889999999994</v>
      </c>
      <c r="Z2657">
        <v>192.64777699999999</v>
      </c>
    </row>
    <row r="2658" spans="1:26" x14ac:dyDescent="0.3">
      <c r="A2658">
        <v>2670775</v>
      </c>
      <c r="B2658">
        <v>1</v>
      </c>
      <c r="C2658" t="s">
        <v>77</v>
      </c>
      <c r="D2658" t="s">
        <v>118</v>
      </c>
      <c r="E2658" t="s">
        <v>144</v>
      </c>
      <c r="F2658" t="s">
        <v>7671</v>
      </c>
      <c r="G2658" t="s">
        <v>136</v>
      </c>
      <c r="H2658" t="s">
        <v>46</v>
      </c>
      <c r="I2658" t="s">
        <v>129</v>
      </c>
      <c r="J2658" t="s">
        <v>130</v>
      </c>
      <c r="K2658" t="s">
        <v>131</v>
      </c>
      <c r="L2658" t="s">
        <v>7672</v>
      </c>
      <c r="M2658" t="s">
        <v>7673</v>
      </c>
      <c r="N2658">
        <v>2.2641666659999999</v>
      </c>
      <c r="O2658">
        <v>0</v>
      </c>
      <c r="P2658">
        <v>138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312.45499999999998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2670776</v>
      </c>
      <c r="B2659">
        <v>1</v>
      </c>
      <c r="C2659" t="s">
        <v>77</v>
      </c>
      <c r="D2659" t="s">
        <v>111</v>
      </c>
      <c r="E2659" t="s">
        <v>144</v>
      </c>
      <c r="F2659" t="s">
        <v>7674</v>
      </c>
      <c r="G2659" t="s">
        <v>136</v>
      </c>
      <c r="H2659" t="s">
        <v>46</v>
      </c>
      <c r="I2659" t="s">
        <v>129</v>
      </c>
      <c r="J2659" t="s">
        <v>130</v>
      </c>
      <c r="K2659" t="s">
        <v>131</v>
      </c>
      <c r="L2659" t="s">
        <v>7675</v>
      </c>
      <c r="M2659" t="s">
        <v>7676</v>
      </c>
      <c r="N2659">
        <v>4.7644444439999996</v>
      </c>
      <c r="O2659">
        <v>0</v>
      </c>
      <c r="P2659">
        <v>0</v>
      </c>
      <c r="Q2659">
        <v>0</v>
      </c>
      <c r="R2659">
        <v>10</v>
      </c>
      <c r="S2659">
        <v>0</v>
      </c>
      <c r="T2659">
        <v>4</v>
      </c>
      <c r="U2659">
        <v>0</v>
      </c>
      <c r="V2659">
        <v>0</v>
      </c>
      <c r="W2659">
        <v>0</v>
      </c>
      <c r="X2659">
        <v>47.644444</v>
      </c>
      <c r="Y2659">
        <v>0</v>
      </c>
      <c r="Z2659">
        <v>19.057777999999999</v>
      </c>
    </row>
    <row r="2660" spans="1:26" x14ac:dyDescent="0.3">
      <c r="A2660">
        <v>2670771</v>
      </c>
      <c r="B2660">
        <v>1</v>
      </c>
      <c r="C2660" t="s">
        <v>76</v>
      </c>
      <c r="D2660" t="s">
        <v>90</v>
      </c>
      <c r="E2660" t="s">
        <v>134</v>
      </c>
      <c r="F2660" t="s">
        <v>7677</v>
      </c>
      <c r="G2660" t="s">
        <v>240</v>
      </c>
      <c r="H2660" t="s">
        <v>46</v>
      </c>
      <c r="I2660" t="s">
        <v>129</v>
      </c>
      <c r="J2660" t="s">
        <v>130</v>
      </c>
      <c r="K2660" t="s">
        <v>131</v>
      </c>
      <c r="L2660" t="s">
        <v>7678</v>
      </c>
      <c r="M2660" t="s">
        <v>7679</v>
      </c>
      <c r="N2660">
        <v>3.3916666659999999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64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217.066667</v>
      </c>
    </row>
    <row r="2661" spans="1:26" x14ac:dyDescent="0.3">
      <c r="A2661">
        <v>2670769</v>
      </c>
      <c r="B2661">
        <v>1</v>
      </c>
      <c r="C2661" t="s">
        <v>76</v>
      </c>
      <c r="D2661" t="s">
        <v>103</v>
      </c>
      <c r="E2661" t="s">
        <v>144</v>
      </c>
      <c r="F2661" t="s">
        <v>7680</v>
      </c>
      <c r="G2661" t="s">
        <v>146</v>
      </c>
      <c r="H2661" t="s">
        <v>46</v>
      </c>
      <c r="I2661" t="s">
        <v>129</v>
      </c>
      <c r="J2661" t="s">
        <v>130</v>
      </c>
      <c r="K2661" t="s">
        <v>131</v>
      </c>
      <c r="L2661" t="s">
        <v>7681</v>
      </c>
      <c r="M2661" t="s">
        <v>7682</v>
      </c>
      <c r="N2661">
        <v>0.66861111100000004</v>
      </c>
      <c r="O2661">
        <v>0</v>
      </c>
      <c r="P2661">
        <v>0</v>
      </c>
      <c r="Q2661">
        <v>0</v>
      </c>
      <c r="R2661">
        <v>117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78.227500000000006</v>
      </c>
      <c r="Y2661">
        <v>0</v>
      </c>
      <c r="Z2661">
        <v>0</v>
      </c>
    </row>
    <row r="2662" spans="1:26" x14ac:dyDescent="0.3">
      <c r="A2662">
        <v>2670779</v>
      </c>
      <c r="B2662">
        <v>1</v>
      </c>
      <c r="C2662" t="s">
        <v>76</v>
      </c>
      <c r="D2662" t="s">
        <v>91</v>
      </c>
      <c r="E2662" t="s">
        <v>144</v>
      </c>
      <c r="F2662" t="s">
        <v>7683</v>
      </c>
      <c r="G2662" t="s">
        <v>146</v>
      </c>
      <c r="H2662" t="s">
        <v>46</v>
      </c>
      <c r="I2662" t="s">
        <v>129</v>
      </c>
      <c r="J2662" t="s">
        <v>130</v>
      </c>
      <c r="K2662" t="s">
        <v>131</v>
      </c>
      <c r="L2662" t="s">
        <v>7684</v>
      </c>
      <c r="M2662" t="s">
        <v>7685</v>
      </c>
      <c r="N2662">
        <v>0.329444444</v>
      </c>
      <c r="O2662">
        <v>0</v>
      </c>
      <c r="P2662">
        <v>0</v>
      </c>
      <c r="Q2662">
        <v>0</v>
      </c>
      <c r="R2662">
        <v>86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28.332222000000002</v>
      </c>
      <c r="Y2662">
        <v>0</v>
      </c>
      <c r="Z2662">
        <v>0</v>
      </c>
    </row>
    <row r="2663" spans="1:26" x14ac:dyDescent="0.3">
      <c r="A2663">
        <v>2670803</v>
      </c>
      <c r="B2663">
        <v>1</v>
      </c>
      <c r="C2663" t="s">
        <v>77</v>
      </c>
      <c r="D2663" t="s">
        <v>114</v>
      </c>
      <c r="E2663" t="s">
        <v>156</v>
      </c>
      <c r="F2663" t="s">
        <v>2466</v>
      </c>
      <c r="G2663" t="s">
        <v>837</v>
      </c>
      <c r="H2663" t="s">
        <v>47</v>
      </c>
      <c r="I2663" t="s">
        <v>129</v>
      </c>
      <c r="J2663" t="s">
        <v>130</v>
      </c>
      <c r="K2663" t="s">
        <v>131</v>
      </c>
      <c r="L2663" t="s">
        <v>7686</v>
      </c>
      <c r="M2663" t="s">
        <v>7687</v>
      </c>
      <c r="N2663">
        <v>0.67944444400000004</v>
      </c>
      <c r="O2663">
        <v>44</v>
      </c>
      <c r="P2663">
        <v>8</v>
      </c>
      <c r="Q2663">
        <v>0</v>
      </c>
      <c r="R2663">
        <v>0</v>
      </c>
      <c r="S2663">
        <v>0</v>
      </c>
      <c r="T2663">
        <v>0</v>
      </c>
      <c r="U2663">
        <v>29.895555999999999</v>
      </c>
      <c r="V2663">
        <v>5.4355560000000001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2670806</v>
      </c>
      <c r="B2664">
        <v>1</v>
      </c>
      <c r="C2664" t="s">
        <v>77</v>
      </c>
      <c r="D2664" t="s">
        <v>114</v>
      </c>
      <c r="E2664" t="s">
        <v>126</v>
      </c>
      <c r="F2664" t="s">
        <v>7688</v>
      </c>
      <c r="G2664" t="s">
        <v>128</v>
      </c>
      <c r="H2664" t="s">
        <v>47</v>
      </c>
      <c r="I2664" t="s">
        <v>129</v>
      </c>
      <c r="J2664" t="s">
        <v>130</v>
      </c>
      <c r="K2664" t="s">
        <v>131</v>
      </c>
      <c r="L2664" t="s">
        <v>7689</v>
      </c>
      <c r="M2664" t="s">
        <v>7690</v>
      </c>
      <c r="N2664">
        <v>2.1780555549999998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96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209.093333</v>
      </c>
    </row>
    <row r="2665" spans="1:26" x14ac:dyDescent="0.3">
      <c r="A2665">
        <v>2670813</v>
      </c>
      <c r="B2665">
        <v>1</v>
      </c>
      <c r="C2665" t="s">
        <v>77</v>
      </c>
      <c r="D2665" t="s">
        <v>117</v>
      </c>
      <c r="E2665" t="s">
        <v>144</v>
      </c>
      <c r="F2665" t="s">
        <v>7691</v>
      </c>
      <c r="G2665" t="s">
        <v>136</v>
      </c>
      <c r="H2665" t="s">
        <v>46</v>
      </c>
      <c r="I2665" t="s">
        <v>129</v>
      </c>
      <c r="J2665" t="s">
        <v>130</v>
      </c>
      <c r="K2665" t="s">
        <v>131</v>
      </c>
      <c r="L2665" t="s">
        <v>7692</v>
      </c>
      <c r="M2665" t="s">
        <v>7693</v>
      </c>
      <c r="N2665">
        <v>1.6286111109999999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6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9.7716670000000008</v>
      </c>
    </row>
    <row r="2666" spans="1:26" x14ac:dyDescent="0.3">
      <c r="A2666">
        <v>2670826</v>
      </c>
      <c r="B2666">
        <v>1</v>
      </c>
      <c r="C2666" t="s">
        <v>76</v>
      </c>
      <c r="D2666" t="s">
        <v>99</v>
      </c>
      <c r="E2666" t="s">
        <v>325</v>
      </c>
      <c r="F2666" t="s">
        <v>7321</v>
      </c>
      <c r="G2666" t="s">
        <v>169</v>
      </c>
      <c r="H2666" t="s">
        <v>4083</v>
      </c>
      <c r="I2666" t="s">
        <v>129</v>
      </c>
      <c r="J2666" t="s">
        <v>130</v>
      </c>
      <c r="K2666" t="s">
        <v>131</v>
      </c>
      <c r="L2666" t="s">
        <v>7694</v>
      </c>
      <c r="M2666" t="s">
        <v>7695</v>
      </c>
      <c r="N2666">
        <v>1.0013888879999999</v>
      </c>
      <c r="O2666">
        <v>101</v>
      </c>
      <c r="P2666">
        <v>14105</v>
      </c>
      <c r="Q2666">
        <v>0</v>
      </c>
      <c r="R2666">
        <v>0</v>
      </c>
      <c r="S2666">
        <v>0</v>
      </c>
      <c r="T2666">
        <v>0</v>
      </c>
      <c r="U2666">
        <v>101.140278</v>
      </c>
      <c r="V2666">
        <v>14124.590265000001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2670737</v>
      </c>
      <c r="B2667">
        <v>2</v>
      </c>
      <c r="C2667" t="s">
        <v>76</v>
      </c>
      <c r="D2667" t="s">
        <v>100</v>
      </c>
      <c r="E2667" t="s">
        <v>134</v>
      </c>
      <c r="F2667" t="s">
        <v>7696</v>
      </c>
      <c r="G2667" t="s">
        <v>212</v>
      </c>
      <c r="H2667" t="s">
        <v>46</v>
      </c>
      <c r="I2667" t="s">
        <v>129</v>
      </c>
      <c r="J2667" t="s">
        <v>130</v>
      </c>
      <c r="K2667" t="s">
        <v>131</v>
      </c>
      <c r="L2667" t="s">
        <v>7664</v>
      </c>
      <c r="M2667" t="s">
        <v>7697</v>
      </c>
      <c r="N2667">
        <v>0.40444444400000001</v>
      </c>
      <c r="O2667">
        <v>0</v>
      </c>
      <c r="P2667">
        <v>80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32.355556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2670829</v>
      </c>
      <c r="B2668">
        <v>1</v>
      </c>
      <c r="C2668" t="s">
        <v>76</v>
      </c>
      <c r="D2668" t="s">
        <v>94</v>
      </c>
      <c r="E2668" t="s">
        <v>144</v>
      </c>
      <c r="F2668" t="s">
        <v>7698</v>
      </c>
      <c r="G2668" t="s">
        <v>136</v>
      </c>
      <c r="H2668" t="s">
        <v>46</v>
      </c>
      <c r="I2668" t="s">
        <v>129</v>
      </c>
      <c r="J2668" t="s">
        <v>130</v>
      </c>
      <c r="K2668" t="s">
        <v>131</v>
      </c>
      <c r="L2668" t="s">
        <v>7699</v>
      </c>
      <c r="M2668" t="s">
        <v>7700</v>
      </c>
      <c r="N2668">
        <v>3.0558333329999998</v>
      </c>
      <c r="O2668">
        <v>0</v>
      </c>
      <c r="P2668">
        <v>4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12.223333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2670803</v>
      </c>
      <c r="B2669">
        <v>2</v>
      </c>
      <c r="C2669" t="s">
        <v>77</v>
      </c>
      <c r="D2669" t="s">
        <v>114</v>
      </c>
      <c r="E2669" t="s">
        <v>156</v>
      </c>
      <c r="F2669" t="s">
        <v>7701</v>
      </c>
      <c r="G2669" t="s">
        <v>837</v>
      </c>
      <c r="H2669" t="s">
        <v>47</v>
      </c>
      <c r="I2669" t="s">
        <v>129</v>
      </c>
      <c r="J2669" t="s">
        <v>130</v>
      </c>
      <c r="K2669" t="s">
        <v>131</v>
      </c>
      <c r="L2669" t="s">
        <v>7687</v>
      </c>
      <c r="M2669" t="s">
        <v>7702</v>
      </c>
      <c r="N2669">
        <v>0.43444444399999999</v>
      </c>
      <c r="O2669">
        <v>34</v>
      </c>
      <c r="P2669">
        <v>216</v>
      </c>
      <c r="Q2669">
        <v>0</v>
      </c>
      <c r="R2669">
        <v>0</v>
      </c>
      <c r="S2669">
        <v>0</v>
      </c>
      <c r="T2669">
        <v>0</v>
      </c>
      <c r="U2669">
        <v>14.771110999999999</v>
      </c>
      <c r="V2669">
        <v>93.84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2670832</v>
      </c>
      <c r="B2670">
        <v>1</v>
      </c>
      <c r="C2670" t="s">
        <v>77</v>
      </c>
      <c r="D2670" t="s">
        <v>119</v>
      </c>
      <c r="E2670" t="s">
        <v>144</v>
      </c>
      <c r="F2670" t="s">
        <v>7703</v>
      </c>
      <c r="G2670" t="s">
        <v>406</v>
      </c>
      <c r="H2670" t="s">
        <v>46</v>
      </c>
      <c r="I2670" t="s">
        <v>129</v>
      </c>
      <c r="J2670" t="s">
        <v>130</v>
      </c>
      <c r="K2670" t="s">
        <v>131</v>
      </c>
      <c r="L2670" t="s">
        <v>7704</v>
      </c>
      <c r="M2670" t="s">
        <v>7705</v>
      </c>
      <c r="N2670">
        <v>9.4180555550000005</v>
      </c>
      <c r="O2670">
        <v>0</v>
      </c>
      <c r="P2670">
        <v>273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2571.1291670000001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2670837</v>
      </c>
      <c r="B2671">
        <v>1</v>
      </c>
      <c r="C2671" t="s">
        <v>76</v>
      </c>
      <c r="D2671" t="s">
        <v>90</v>
      </c>
      <c r="E2671" t="s">
        <v>134</v>
      </c>
      <c r="F2671" t="s">
        <v>7706</v>
      </c>
      <c r="G2671" t="s">
        <v>240</v>
      </c>
      <c r="H2671" t="s">
        <v>46</v>
      </c>
      <c r="I2671" t="s">
        <v>129</v>
      </c>
      <c r="J2671" t="s">
        <v>130</v>
      </c>
      <c r="K2671" t="s">
        <v>131</v>
      </c>
      <c r="L2671" t="s">
        <v>7707</v>
      </c>
      <c r="M2671" t="s">
        <v>7708</v>
      </c>
      <c r="N2671">
        <v>1.358333333</v>
      </c>
      <c r="O2671">
        <v>0</v>
      </c>
      <c r="P2671">
        <v>19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25.808333000000001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2670838</v>
      </c>
      <c r="B2672">
        <v>1</v>
      </c>
      <c r="C2672" t="s">
        <v>76</v>
      </c>
      <c r="D2672" t="s">
        <v>103</v>
      </c>
      <c r="E2672" t="s">
        <v>144</v>
      </c>
      <c r="F2672" t="s">
        <v>7709</v>
      </c>
      <c r="G2672" t="s">
        <v>136</v>
      </c>
      <c r="H2672" t="s">
        <v>46</v>
      </c>
      <c r="I2672" t="s">
        <v>129</v>
      </c>
      <c r="J2672" t="s">
        <v>130</v>
      </c>
      <c r="K2672" t="s">
        <v>131</v>
      </c>
      <c r="L2672" t="s">
        <v>7710</v>
      </c>
      <c r="M2672" t="s">
        <v>7711</v>
      </c>
      <c r="N2672">
        <v>0.83194444400000001</v>
      </c>
      <c r="O2672">
        <v>0</v>
      </c>
      <c r="P2672">
        <v>0</v>
      </c>
      <c r="Q2672">
        <v>0</v>
      </c>
      <c r="R2672">
        <v>52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43.261111</v>
      </c>
      <c r="Y2672">
        <v>0</v>
      </c>
      <c r="Z2672">
        <v>0</v>
      </c>
    </row>
    <row r="2673" spans="1:26" x14ac:dyDescent="0.3">
      <c r="A2673">
        <v>2670840</v>
      </c>
      <c r="B2673">
        <v>1</v>
      </c>
      <c r="C2673" t="s">
        <v>76</v>
      </c>
      <c r="D2673" t="s">
        <v>101</v>
      </c>
      <c r="E2673" t="s">
        <v>152</v>
      </c>
      <c r="F2673" t="s">
        <v>7712</v>
      </c>
      <c r="G2673" t="s">
        <v>146</v>
      </c>
      <c r="H2673" t="s">
        <v>47</v>
      </c>
      <c r="I2673" t="s">
        <v>129</v>
      </c>
      <c r="J2673" t="s">
        <v>130</v>
      </c>
      <c r="K2673" t="s">
        <v>131</v>
      </c>
      <c r="L2673" t="s">
        <v>7713</v>
      </c>
      <c r="M2673" t="s">
        <v>7714</v>
      </c>
      <c r="N2673">
        <v>0.24666666600000001</v>
      </c>
      <c r="O2673">
        <v>0</v>
      </c>
      <c r="P2673">
        <v>216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53.28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2670842</v>
      </c>
      <c r="B2674">
        <v>1</v>
      </c>
      <c r="C2674" t="s">
        <v>76</v>
      </c>
      <c r="D2674" t="s">
        <v>90</v>
      </c>
      <c r="E2674" t="s">
        <v>152</v>
      </c>
      <c r="F2674" t="s">
        <v>7146</v>
      </c>
      <c r="G2674" t="s">
        <v>169</v>
      </c>
      <c r="H2674" t="s">
        <v>47</v>
      </c>
      <c r="I2674" t="s">
        <v>129</v>
      </c>
      <c r="J2674" t="s">
        <v>130</v>
      </c>
      <c r="K2674" t="s">
        <v>131</v>
      </c>
      <c r="L2674" t="s">
        <v>7715</v>
      </c>
      <c r="M2674" t="s">
        <v>7716</v>
      </c>
      <c r="N2674">
        <v>0.16500000000000001</v>
      </c>
      <c r="O2674">
        <v>0</v>
      </c>
      <c r="P2674">
        <v>0</v>
      </c>
      <c r="Q2674">
        <v>3</v>
      </c>
      <c r="R2674">
        <v>1183</v>
      </c>
      <c r="S2674">
        <v>0</v>
      </c>
      <c r="T2674">
        <v>0</v>
      </c>
      <c r="U2674">
        <v>0</v>
      </c>
      <c r="V2674">
        <v>0</v>
      </c>
      <c r="W2674">
        <v>0.495</v>
      </c>
      <c r="X2674">
        <v>195.19499999999999</v>
      </c>
      <c r="Y2674">
        <v>0</v>
      </c>
      <c r="Z2674">
        <v>0</v>
      </c>
    </row>
    <row r="2675" spans="1:26" x14ac:dyDescent="0.3">
      <c r="A2675">
        <v>2670843</v>
      </c>
      <c r="B2675">
        <v>1</v>
      </c>
      <c r="C2675" t="s">
        <v>77</v>
      </c>
      <c r="D2675" t="s">
        <v>111</v>
      </c>
      <c r="E2675" t="s">
        <v>144</v>
      </c>
      <c r="F2675" t="s">
        <v>7004</v>
      </c>
      <c r="G2675" t="s">
        <v>136</v>
      </c>
      <c r="H2675" t="s">
        <v>46</v>
      </c>
      <c r="I2675" t="s">
        <v>129</v>
      </c>
      <c r="J2675" t="s">
        <v>130</v>
      </c>
      <c r="K2675" t="s">
        <v>131</v>
      </c>
      <c r="L2675" t="s">
        <v>7717</v>
      </c>
      <c r="M2675" t="s">
        <v>7718</v>
      </c>
      <c r="N2675">
        <v>5.181944444</v>
      </c>
      <c r="O2675">
        <v>0</v>
      </c>
      <c r="P2675">
        <v>0</v>
      </c>
      <c r="Q2675">
        <v>0</v>
      </c>
      <c r="R2675">
        <v>17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88.093056000000004</v>
      </c>
      <c r="Y2675">
        <v>0</v>
      </c>
      <c r="Z2675">
        <v>0</v>
      </c>
    </row>
    <row r="2676" spans="1:26" x14ac:dyDescent="0.3">
      <c r="A2676">
        <v>2670844</v>
      </c>
      <c r="B2676">
        <v>1</v>
      </c>
      <c r="C2676" t="s">
        <v>76</v>
      </c>
      <c r="D2676" t="s">
        <v>91</v>
      </c>
      <c r="E2676" t="s">
        <v>144</v>
      </c>
      <c r="F2676" t="s">
        <v>7719</v>
      </c>
      <c r="G2676" t="s">
        <v>136</v>
      </c>
      <c r="H2676" t="s">
        <v>46</v>
      </c>
      <c r="I2676" t="s">
        <v>129</v>
      </c>
      <c r="J2676" t="s">
        <v>130</v>
      </c>
      <c r="K2676" t="s">
        <v>131</v>
      </c>
      <c r="L2676" t="s">
        <v>7720</v>
      </c>
      <c r="M2676" t="s">
        <v>7721</v>
      </c>
      <c r="N2676">
        <v>2.491944444</v>
      </c>
      <c r="O2676">
        <v>0</v>
      </c>
      <c r="P2676">
        <v>41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102.16972199999999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2670846</v>
      </c>
      <c r="B2677">
        <v>1</v>
      </c>
      <c r="C2677" t="s">
        <v>77</v>
      </c>
      <c r="D2677" t="s">
        <v>111</v>
      </c>
      <c r="E2677" t="s">
        <v>126</v>
      </c>
      <c r="F2677" t="s">
        <v>2538</v>
      </c>
      <c r="G2677" t="s">
        <v>128</v>
      </c>
      <c r="H2677" t="s">
        <v>47</v>
      </c>
      <c r="I2677" t="s">
        <v>129</v>
      </c>
      <c r="J2677" t="s">
        <v>130</v>
      </c>
      <c r="K2677" t="s">
        <v>131</v>
      </c>
      <c r="L2677" t="s">
        <v>7722</v>
      </c>
      <c r="M2677" t="s">
        <v>7723</v>
      </c>
      <c r="N2677">
        <v>1.0752777769999999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14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15.053889</v>
      </c>
    </row>
    <row r="2678" spans="1:26" x14ac:dyDescent="0.3">
      <c r="A2678">
        <v>2670848</v>
      </c>
      <c r="B2678">
        <v>1</v>
      </c>
      <c r="C2678" t="s">
        <v>76</v>
      </c>
      <c r="D2678" t="s">
        <v>91</v>
      </c>
      <c r="E2678" t="s">
        <v>126</v>
      </c>
      <c r="F2678" t="s">
        <v>7724</v>
      </c>
      <c r="G2678" t="s">
        <v>140</v>
      </c>
      <c r="H2678" t="s">
        <v>47</v>
      </c>
      <c r="I2678" t="s">
        <v>129</v>
      </c>
      <c r="J2678" t="s">
        <v>130</v>
      </c>
      <c r="K2678" t="s">
        <v>141</v>
      </c>
      <c r="L2678" t="s">
        <v>7725</v>
      </c>
      <c r="M2678" t="s">
        <v>7726</v>
      </c>
      <c r="N2678">
        <v>0.79055555499999997</v>
      </c>
      <c r="O2678">
        <v>0</v>
      </c>
      <c r="P2678">
        <v>50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39.527777999999998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2670849</v>
      </c>
      <c r="B2679">
        <v>1</v>
      </c>
      <c r="C2679" t="s">
        <v>77</v>
      </c>
      <c r="D2679" t="s">
        <v>108</v>
      </c>
      <c r="E2679" t="s">
        <v>210</v>
      </c>
      <c r="F2679" t="s">
        <v>7727</v>
      </c>
      <c r="G2679" t="s">
        <v>290</v>
      </c>
      <c r="H2679" t="s">
        <v>46</v>
      </c>
      <c r="I2679" t="s">
        <v>129</v>
      </c>
      <c r="J2679" t="s">
        <v>130</v>
      </c>
      <c r="K2679" t="s">
        <v>131</v>
      </c>
      <c r="L2679" t="s">
        <v>7728</v>
      </c>
      <c r="M2679" t="s">
        <v>7729</v>
      </c>
      <c r="N2679">
        <v>1.6955555550000001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1.6955560000000001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2670873</v>
      </c>
      <c r="B2680">
        <v>1</v>
      </c>
      <c r="C2680" t="s">
        <v>77</v>
      </c>
      <c r="D2680" t="s">
        <v>114</v>
      </c>
      <c r="E2680" t="s">
        <v>126</v>
      </c>
      <c r="F2680" t="s">
        <v>7730</v>
      </c>
      <c r="G2680" t="s">
        <v>128</v>
      </c>
      <c r="H2680" t="s">
        <v>47</v>
      </c>
      <c r="I2680" t="s">
        <v>129</v>
      </c>
      <c r="J2680" t="s">
        <v>130</v>
      </c>
      <c r="K2680" t="s">
        <v>131</v>
      </c>
      <c r="L2680" t="s">
        <v>7731</v>
      </c>
      <c r="M2680" t="s">
        <v>7732</v>
      </c>
      <c r="N2680">
        <v>2.5661111110000001</v>
      </c>
      <c r="O2680">
        <v>0</v>
      </c>
      <c r="P2680">
        <v>0</v>
      </c>
      <c r="Q2680">
        <v>0</v>
      </c>
      <c r="R2680">
        <v>0</v>
      </c>
      <c r="S2680">
        <v>2</v>
      </c>
      <c r="T2680">
        <v>52</v>
      </c>
      <c r="U2680">
        <v>0</v>
      </c>
      <c r="V2680">
        <v>0</v>
      </c>
      <c r="W2680">
        <v>0</v>
      </c>
      <c r="X2680">
        <v>0</v>
      </c>
      <c r="Y2680">
        <v>5.1322219999999996</v>
      </c>
      <c r="Z2680">
        <v>133.43777800000001</v>
      </c>
    </row>
    <row r="2681" spans="1:26" x14ac:dyDescent="0.3">
      <c r="A2681">
        <v>2670587</v>
      </c>
      <c r="B2681">
        <v>2</v>
      </c>
      <c r="C2681" t="s">
        <v>76</v>
      </c>
      <c r="D2681" t="s">
        <v>87</v>
      </c>
      <c r="E2681" t="s">
        <v>152</v>
      </c>
      <c r="F2681" t="s">
        <v>3615</v>
      </c>
      <c r="G2681" t="s">
        <v>128</v>
      </c>
      <c r="H2681" t="s">
        <v>47</v>
      </c>
      <c r="I2681" t="s">
        <v>129</v>
      </c>
      <c r="J2681" t="s">
        <v>130</v>
      </c>
      <c r="K2681" t="s">
        <v>131</v>
      </c>
      <c r="L2681" t="s">
        <v>7493</v>
      </c>
      <c r="M2681" t="s">
        <v>7733</v>
      </c>
      <c r="N2681">
        <v>0.57750000000000001</v>
      </c>
      <c r="O2681">
        <v>0</v>
      </c>
      <c r="P2681">
        <v>0</v>
      </c>
      <c r="Q2681">
        <v>64</v>
      </c>
      <c r="R2681">
        <v>569</v>
      </c>
      <c r="S2681">
        <v>0</v>
      </c>
      <c r="T2681">
        <v>0</v>
      </c>
      <c r="U2681">
        <v>0</v>
      </c>
      <c r="V2681">
        <v>0</v>
      </c>
      <c r="W2681">
        <v>36.96</v>
      </c>
      <c r="X2681">
        <v>328.59750000000003</v>
      </c>
      <c r="Y2681">
        <v>0</v>
      </c>
      <c r="Z2681">
        <v>0</v>
      </c>
    </row>
    <row r="2682" spans="1:26" x14ac:dyDescent="0.3">
      <c r="A2682">
        <v>2670859</v>
      </c>
      <c r="B2682">
        <v>1</v>
      </c>
      <c r="C2682" t="s">
        <v>77</v>
      </c>
      <c r="D2682" t="s">
        <v>116</v>
      </c>
      <c r="E2682" t="s">
        <v>144</v>
      </c>
      <c r="F2682" t="s">
        <v>7734</v>
      </c>
      <c r="G2682" t="s">
        <v>406</v>
      </c>
      <c r="H2682" t="s">
        <v>46</v>
      </c>
      <c r="I2682" t="s">
        <v>129</v>
      </c>
      <c r="J2682" t="s">
        <v>130</v>
      </c>
      <c r="K2682" t="s">
        <v>131</v>
      </c>
      <c r="L2682" t="s">
        <v>7735</v>
      </c>
      <c r="M2682" t="s">
        <v>7736</v>
      </c>
      <c r="N2682">
        <v>2.1555555549999998</v>
      </c>
      <c r="O2682">
        <v>0</v>
      </c>
      <c r="P2682">
        <v>60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129.33333300000001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2670862</v>
      </c>
      <c r="B2683">
        <v>1</v>
      </c>
      <c r="C2683" t="s">
        <v>76</v>
      </c>
      <c r="D2683" t="s">
        <v>85</v>
      </c>
      <c r="E2683" t="s">
        <v>134</v>
      </c>
      <c r="F2683" t="s">
        <v>7737</v>
      </c>
      <c r="G2683" t="s">
        <v>824</v>
      </c>
      <c r="H2683" t="s">
        <v>46</v>
      </c>
      <c r="I2683" t="s">
        <v>129</v>
      </c>
      <c r="J2683" t="s">
        <v>130</v>
      </c>
      <c r="K2683" t="s">
        <v>131</v>
      </c>
      <c r="L2683" t="s">
        <v>7738</v>
      </c>
      <c r="M2683" t="s">
        <v>7739</v>
      </c>
      <c r="N2683">
        <v>0.233055555</v>
      </c>
      <c r="O2683">
        <v>0</v>
      </c>
      <c r="P2683">
        <v>439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102.31138900000001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2670869</v>
      </c>
      <c r="B2684">
        <v>1</v>
      </c>
      <c r="C2684" t="s">
        <v>76</v>
      </c>
      <c r="D2684" t="s">
        <v>101</v>
      </c>
      <c r="E2684" t="s">
        <v>134</v>
      </c>
      <c r="F2684" t="s">
        <v>6454</v>
      </c>
      <c r="G2684" t="s">
        <v>240</v>
      </c>
      <c r="H2684" t="s">
        <v>46</v>
      </c>
      <c r="I2684" t="s">
        <v>129</v>
      </c>
      <c r="J2684" t="s">
        <v>130</v>
      </c>
      <c r="K2684" t="s">
        <v>131</v>
      </c>
      <c r="L2684" t="s">
        <v>7740</v>
      </c>
      <c r="M2684" t="s">
        <v>7741</v>
      </c>
      <c r="N2684">
        <v>0.90749999999999997</v>
      </c>
      <c r="O2684">
        <v>0</v>
      </c>
      <c r="P2684">
        <v>75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68.0625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2670868</v>
      </c>
      <c r="B2685">
        <v>1</v>
      </c>
      <c r="C2685" t="s">
        <v>76</v>
      </c>
      <c r="D2685" t="s">
        <v>93</v>
      </c>
      <c r="E2685" t="s">
        <v>210</v>
      </c>
      <c r="F2685" t="s">
        <v>7742</v>
      </c>
      <c r="G2685" t="s">
        <v>212</v>
      </c>
      <c r="H2685" t="s">
        <v>46</v>
      </c>
      <c r="I2685" t="s">
        <v>129</v>
      </c>
      <c r="J2685" t="s">
        <v>130</v>
      </c>
      <c r="K2685" t="s">
        <v>131</v>
      </c>
      <c r="L2685" t="s">
        <v>7743</v>
      </c>
      <c r="M2685" t="s">
        <v>7744</v>
      </c>
      <c r="N2685">
        <v>3.4302777770000001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3.4302779999999999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2670871</v>
      </c>
      <c r="B2686">
        <v>1</v>
      </c>
      <c r="C2686" t="s">
        <v>77</v>
      </c>
      <c r="D2686" t="s">
        <v>113</v>
      </c>
      <c r="E2686" t="s">
        <v>144</v>
      </c>
      <c r="F2686" t="s">
        <v>7745</v>
      </c>
      <c r="G2686" t="s">
        <v>146</v>
      </c>
      <c r="H2686" t="s">
        <v>46</v>
      </c>
      <c r="I2686" t="s">
        <v>129</v>
      </c>
      <c r="J2686" t="s">
        <v>130</v>
      </c>
      <c r="K2686" t="s">
        <v>131</v>
      </c>
      <c r="L2686" t="s">
        <v>7746</v>
      </c>
      <c r="M2686" t="s">
        <v>7747</v>
      </c>
      <c r="N2686">
        <v>0.80361111100000004</v>
      </c>
      <c r="O2686">
        <v>0</v>
      </c>
      <c r="P2686">
        <v>0</v>
      </c>
      <c r="Q2686">
        <v>0</v>
      </c>
      <c r="R2686">
        <v>51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40.984166999999999</v>
      </c>
      <c r="Y2686">
        <v>0</v>
      </c>
      <c r="Z2686">
        <v>0</v>
      </c>
    </row>
    <row r="2687" spans="1:26" x14ac:dyDescent="0.3">
      <c r="A2687">
        <v>2670872</v>
      </c>
      <c r="B2687">
        <v>1</v>
      </c>
      <c r="C2687" t="s">
        <v>76</v>
      </c>
      <c r="D2687" t="s">
        <v>85</v>
      </c>
      <c r="E2687" t="s">
        <v>210</v>
      </c>
      <c r="F2687" t="s">
        <v>7748</v>
      </c>
      <c r="G2687" t="s">
        <v>290</v>
      </c>
      <c r="H2687" t="s">
        <v>46</v>
      </c>
      <c r="I2687" t="s">
        <v>129</v>
      </c>
      <c r="J2687" t="s">
        <v>130</v>
      </c>
      <c r="K2687" t="s">
        <v>131</v>
      </c>
      <c r="L2687" t="s">
        <v>7749</v>
      </c>
      <c r="M2687" t="s">
        <v>7750</v>
      </c>
      <c r="N2687">
        <v>1.656111111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1.6561110000000001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2670881</v>
      </c>
      <c r="B2688">
        <v>1</v>
      </c>
      <c r="C2688" t="s">
        <v>77</v>
      </c>
      <c r="D2688" t="s">
        <v>108</v>
      </c>
      <c r="E2688" t="s">
        <v>210</v>
      </c>
      <c r="F2688" t="s">
        <v>7751</v>
      </c>
      <c r="G2688" t="s">
        <v>290</v>
      </c>
      <c r="H2688" t="s">
        <v>46</v>
      </c>
      <c r="I2688" t="s">
        <v>129</v>
      </c>
      <c r="J2688" t="s">
        <v>130</v>
      </c>
      <c r="K2688" t="s">
        <v>131</v>
      </c>
      <c r="L2688" t="s">
        <v>7752</v>
      </c>
      <c r="M2688" t="s">
        <v>7753</v>
      </c>
      <c r="N2688">
        <v>0.92472222199999998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0.92472200000000004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2670882</v>
      </c>
      <c r="B2689">
        <v>1</v>
      </c>
      <c r="C2689" t="s">
        <v>77</v>
      </c>
      <c r="D2689" t="s">
        <v>123</v>
      </c>
      <c r="E2689" t="s">
        <v>210</v>
      </c>
      <c r="F2689" t="s">
        <v>7754</v>
      </c>
      <c r="G2689" t="s">
        <v>627</v>
      </c>
      <c r="H2689" t="s">
        <v>46</v>
      </c>
      <c r="I2689" t="s">
        <v>129</v>
      </c>
      <c r="J2689" t="s">
        <v>130</v>
      </c>
      <c r="K2689" t="s">
        <v>131</v>
      </c>
      <c r="L2689" t="s">
        <v>7755</v>
      </c>
      <c r="M2689" t="s">
        <v>7756</v>
      </c>
      <c r="N2689">
        <v>1.5433333330000001</v>
      </c>
      <c r="O2689">
        <v>0</v>
      </c>
      <c r="P2689">
        <v>9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13.89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2670886</v>
      </c>
      <c r="B2690">
        <v>1</v>
      </c>
      <c r="C2690" t="s">
        <v>76</v>
      </c>
      <c r="D2690" t="s">
        <v>89</v>
      </c>
      <c r="E2690" t="s">
        <v>156</v>
      </c>
      <c r="F2690" t="s">
        <v>3009</v>
      </c>
      <c r="G2690" t="s">
        <v>169</v>
      </c>
      <c r="H2690" t="s">
        <v>47</v>
      </c>
      <c r="I2690" t="s">
        <v>247</v>
      </c>
      <c r="J2690" t="s">
        <v>130</v>
      </c>
      <c r="K2690" t="s">
        <v>131</v>
      </c>
      <c r="L2690" t="s">
        <v>7757</v>
      </c>
      <c r="M2690" t="s">
        <v>7758</v>
      </c>
      <c r="N2690">
        <v>2.7777769999999999E-3</v>
      </c>
      <c r="O2690">
        <v>0</v>
      </c>
      <c r="P2690">
        <v>0</v>
      </c>
      <c r="Q2690">
        <v>0</v>
      </c>
      <c r="R2690">
        <v>0</v>
      </c>
      <c r="S2690">
        <v>16</v>
      </c>
      <c r="T2690">
        <v>334</v>
      </c>
      <c r="U2690">
        <v>0</v>
      </c>
      <c r="V2690">
        <v>0</v>
      </c>
      <c r="W2690">
        <v>0</v>
      </c>
      <c r="X2690">
        <v>0</v>
      </c>
      <c r="Y2690">
        <v>4.4443999999999997E-2</v>
      </c>
      <c r="Z2690">
        <v>0.92777799999999999</v>
      </c>
    </row>
    <row r="2691" spans="1:26" x14ac:dyDescent="0.3">
      <c r="A2691">
        <v>2670890</v>
      </c>
      <c r="B2691">
        <v>1</v>
      </c>
      <c r="C2691" t="s">
        <v>77</v>
      </c>
      <c r="D2691" t="s">
        <v>118</v>
      </c>
      <c r="E2691" t="s">
        <v>156</v>
      </c>
      <c r="F2691" t="s">
        <v>7759</v>
      </c>
      <c r="G2691" t="s">
        <v>169</v>
      </c>
      <c r="H2691" t="s">
        <v>47</v>
      </c>
      <c r="I2691" t="s">
        <v>129</v>
      </c>
      <c r="J2691" t="s">
        <v>130</v>
      </c>
      <c r="K2691" t="s">
        <v>131</v>
      </c>
      <c r="L2691" t="s">
        <v>7760</v>
      </c>
      <c r="M2691" t="s">
        <v>7761</v>
      </c>
      <c r="N2691">
        <v>4.0166666659999999</v>
      </c>
      <c r="O2691">
        <v>0</v>
      </c>
      <c r="P2691">
        <v>133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534.21666700000003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2670898</v>
      </c>
      <c r="B2692">
        <v>1</v>
      </c>
      <c r="C2692" t="s">
        <v>76</v>
      </c>
      <c r="D2692" t="s">
        <v>104</v>
      </c>
      <c r="E2692" t="s">
        <v>126</v>
      </c>
      <c r="F2692" t="s">
        <v>7762</v>
      </c>
      <c r="G2692" t="s">
        <v>146</v>
      </c>
      <c r="H2692" t="s">
        <v>47</v>
      </c>
      <c r="I2692" t="s">
        <v>129</v>
      </c>
      <c r="J2692" t="s">
        <v>130</v>
      </c>
      <c r="K2692" t="s">
        <v>131</v>
      </c>
      <c r="L2692" t="s">
        <v>7763</v>
      </c>
      <c r="M2692" t="s">
        <v>7764</v>
      </c>
      <c r="N2692">
        <v>9.4444444000000002E-2</v>
      </c>
      <c r="O2692">
        <v>0</v>
      </c>
      <c r="P2692">
        <v>0</v>
      </c>
      <c r="Q2692">
        <v>0</v>
      </c>
      <c r="R2692">
        <v>19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1.7944439999999999</v>
      </c>
      <c r="Y2692">
        <v>0</v>
      </c>
      <c r="Z2692">
        <v>0</v>
      </c>
    </row>
    <row r="2693" spans="1:26" x14ac:dyDescent="0.3">
      <c r="A2693">
        <v>2670905</v>
      </c>
      <c r="B2693">
        <v>1</v>
      </c>
      <c r="C2693" t="s">
        <v>76</v>
      </c>
      <c r="D2693" t="s">
        <v>89</v>
      </c>
      <c r="E2693" t="s">
        <v>144</v>
      </c>
      <c r="F2693" t="s">
        <v>3767</v>
      </c>
      <c r="G2693" t="s">
        <v>136</v>
      </c>
      <c r="H2693" t="s">
        <v>46</v>
      </c>
      <c r="I2693" t="s">
        <v>129</v>
      </c>
      <c r="J2693" t="s">
        <v>130</v>
      </c>
      <c r="K2693" t="s">
        <v>131</v>
      </c>
      <c r="L2693" t="s">
        <v>7765</v>
      </c>
      <c r="M2693" t="s">
        <v>7766</v>
      </c>
      <c r="N2693">
        <v>0.89805555500000001</v>
      </c>
      <c r="O2693">
        <v>0</v>
      </c>
      <c r="P2693">
        <v>42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37.718333000000001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2670904</v>
      </c>
      <c r="B2694">
        <v>1</v>
      </c>
      <c r="C2694" t="s">
        <v>77</v>
      </c>
      <c r="D2694" t="s">
        <v>122</v>
      </c>
      <c r="E2694" t="s">
        <v>156</v>
      </c>
      <c r="F2694" t="s">
        <v>7767</v>
      </c>
      <c r="G2694" t="s">
        <v>169</v>
      </c>
      <c r="H2694" t="s">
        <v>47</v>
      </c>
      <c r="I2694" t="s">
        <v>129</v>
      </c>
      <c r="J2694" t="s">
        <v>130</v>
      </c>
      <c r="K2694" t="s">
        <v>131</v>
      </c>
      <c r="L2694" t="s">
        <v>7768</v>
      </c>
      <c r="M2694" t="s">
        <v>7769</v>
      </c>
      <c r="N2694">
        <v>0.34722222200000002</v>
      </c>
      <c r="O2694">
        <v>0</v>
      </c>
      <c r="P2694">
        <v>0</v>
      </c>
      <c r="Q2694">
        <v>1</v>
      </c>
      <c r="R2694">
        <v>0</v>
      </c>
      <c r="S2694">
        <v>9</v>
      </c>
      <c r="T2694">
        <v>492</v>
      </c>
      <c r="U2694">
        <v>0</v>
      </c>
      <c r="V2694">
        <v>0</v>
      </c>
      <c r="W2694">
        <v>0.34722199999999998</v>
      </c>
      <c r="X2694">
        <v>0</v>
      </c>
      <c r="Y2694">
        <v>3.125</v>
      </c>
      <c r="Z2694">
        <v>170.83333300000001</v>
      </c>
    </row>
    <row r="2695" spans="1:26" x14ac:dyDescent="0.3">
      <c r="A2695">
        <v>2670912</v>
      </c>
      <c r="B2695">
        <v>1</v>
      </c>
      <c r="C2695" t="s">
        <v>76</v>
      </c>
      <c r="D2695" t="s">
        <v>78</v>
      </c>
      <c r="E2695" t="s">
        <v>152</v>
      </c>
      <c r="F2695" t="s">
        <v>7770</v>
      </c>
      <c r="G2695" t="s">
        <v>169</v>
      </c>
      <c r="H2695" t="s">
        <v>47</v>
      </c>
      <c r="I2695" t="s">
        <v>129</v>
      </c>
      <c r="J2695" t="s">
        <v>130</v>
      </c>
      <c r="K2695" t="s">
        <v>131</v>
      </c>
      <c r="L2695" t="s">
        <v>7771</v>
      </c>
      <c r="M2695" t="s">
        <v>7772</v>
      </c>
      <c r="N2695">
        <v>1.8425</v>
      </c>
      <c r="O2695">
        <v>2</v>
      </c>
      <c r="P2695">
        <v>1529</v>
      </c>
      <c r="Q2695">
        <v>0</v>
      </c>
      <c r="R2695">
        <v>0</v>
      </c>
      <c r="S2695">
        <v>0</v>
      </c>
      <c r="T2695">
        <v>0</v>
      </c>
      <c r="U2695">
        <v>3.6850000000000001</v>
      </c>
      <c r="V2695">
        <v>2817.1824999999999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2670913</v>
      </c>
      <c r="B2696">
        <v>1</v>
      </c>
      <c r="C2696" t="s">
        <v>76</v>
      </c>
      <c r="D2696" t="s">
        <v>90</v>
      </c>
      <c r="E2696" t="s">
        <v>210</v>
      </c>
      <c r="F2696" t="s">
        <v>7773</v>
      </c>
      <c r="G2696" t="s">
        <v>290</v>
      </c>
      <c r="H2696" t="s">
        <v>46</v>
      </c>
      <c r="I2696" t="s">
        <v>129</v>
      </c>
      <c r="J2696" t="s">
        <v>130</v>
      </c>
      <c r="K2696" t="s">
        <v>131</v>
      </c>
      <c r="L2696" t="s">
        <v>7774</v>
      </c>
      <c r="M2696" t="s">
        <v>7775</v>
      </c>
      <c r="N2696">
        <v>2.031666666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2.0316670000000001</v>
      </c>
    </row>
    <row r="2697" spans="1:26" x14ac:dyDescent="0.3">
      <c r="A2697">
        <v>2670914</v>
      </c>
      <c r="B2697">
        <v>1</v>
      </c>
      <c r="C2697" t="s">
        <v>76</v>
      </c>
      <c r="D2697" t="s">
        <v>103</v>
      </c>
      <c r="E2697" t="s">
        <v>134</v>
      </c>
      <c r="F2697" t="s">
        <v>7776</v>
      </c>
      <c r="G2697" t="s">
        <v>406</v>
      </c>
      <c r="H2697" t="s">
        <v>46</v>
      </c>
      <c r="I2697" t="s">
        <v>129</v>
      </c>
      <c r="J2697" t="s">
        <v>130</v>
      </c>
      <c r="K2697" t="s">
        <v>131</v>
      </c>
      <c r="L2697" t="s">
        <v>7777</v>
      </c>
      <c r="M2697" t="s">
        <v>7778</v>
      </c>
      <c r="N2697">
        <v>1.0863888880000001</v>
      </c>
      <c r="O2697">
        <v>0</v>
      </c>
      <c r="P2697">
        <v>0</v>
      </c>
      <c r="Q2697">
        <v>0</v>
      </c>
      <c r="R2697">
        <v>36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39.11</v>
      </c>
      <c r="Y2697">
        <v>0</v>
      </c>
      <c r="Z2697">
        <v>0</v>
      </c>
    </row>
    <row r="2698" spans="1:26" x14ac:dyDescent="0.3">
      <c r="A2698">
        <v>2670915</v>
      </c>
      <c r="B2698">
        <v>1</v>
      </c>
      <c r="C2698" t="s">
        <v>77</v>
      </c>
      <c r="D2698" t="s">
        <v>118</v>
      </c>
      <c r="E2698" t="s">
        <v>144</v>
      </c>
      <c r="F2698" t="s">
        <v>7671</v>
      </c>
      <c r="G2698" t="s">
        <v>136</v>
      </c>
      <c r="H2698" t="s">
        <v>46</v>
      </c>
      <c r="I2698" t="s">
        <v>129</v>
      </c>
      <c r="J2698" t="s">
        <v>130</v>
      </c>
      <c r="K2698" t="s">
        <v>131</v>
      </c>
      <c r="L2698" t="s">
        <v>7779</v>
      </c>
      <c r="M2698" t="s">
        <v>7780</v>
      </c>
      <c r="N2698">
        <v>2.0841666659999998</v>
      </c>
      <c r="O2698">
        <v>0</v>
      </c>
      <c r="P2698">
        <v>138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287.61500000000001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2670916</v>
      </c>
      <c r="B2699">
        <v>1</v>
      </c>
      <c r="C2699" t="s">
        <v>77</v>
      </c>
      <c r="D2699" t="s">
        <v>114</v>
      </c>
      <c r="E2699" t="s">
        <v>126</v>
      </c>
      <c r="F2699" t="s">
        <v>1582</v>
      </c>
      <c r="G2699" t="s">
        <v>169</v>
      </c>
      <c r="H2699" t="s">
        <v>47</v>
      </c>
      <c r="I2699" t="s">
        <v>247</v>
      </c>
      <c r="J2699" t="s">
        <v>130</v>
      </c>
      <c r="K2699" t="s">
        <v>131</v>
      </c>
      <c r="L2699" t="s">
        <v>7781</v>
      </c>
      <c r="M2699" t="s">
        <v>7782</v>
      </c>
      <c r="N2699">
        <v>0.02</v>
      </c>
      <c r="O2699">
        <v>0</v>
      </c>
      <c r="P2699">
        <v>0</v>
      </c>
      <c r="Q2699">
        <v>0</v>
      </c>
      <c r="R2699">
        <v>0</v>
      </c>
      <c r="S2699">
        <v>2</v>
      </c>
      <c r="T2699">
        <v>426</v>
      </c>
      <c r="U2699">
        <v>0</v>
      </c>
      <c r="V2699">
        <v>0</v>
      </c>
      <c r="W2699">
        <v>0</v>
      </c>
      <c r="X2699">
        <v>0</v>
      </c>
      <c r="Y2699">
        <v>0.04</v>
      </c>
      <c r="Z2699">
        <v>8.52</v>
      </c>
    </row>
    <row r="2700" spans="1:26" x14ac:dyDescent="0.3">
      <c r="A2700">
        <v>2670918</v>
      </c>
      <c r="B2700">
        <v>1</v>
      </c>
      <c r="C2700" t="s">
        <v>76</v>
      </c>
      <c r="D2700" t="s">
        <v>94</v>
      </c>
      <c r="E2700" t="s">
        <v>156</v>
      </c>
      <c r="F2700" t="s">
        <v>7783</v>
      </c>
      <c r="G2700" t="s">
        <v>169</v>
      </c>
      <c r="H2700" t="s">
        <v>47</v>
      </c>
      <c r="I2700" t="s">
        <v>129</v>
      </c>
      <c r="J2700" t="s">
        <v>130</v>
      </c>
      <c r="K2700" t="s">
        <v>131</v>
      </c>
      <c r="L2700" t="s">
        <v>7784</v>
      </c>
      <c r="M2700" t="s">
        <v>7785</v>
      </c>
      <c r="N2700">
        <v>0.318333333</v>
      </c>
      <c r="O2700">
        <v>2</v>
      </c>
      <c r="P2700">
        <v>824</v>
      </c>
      <c r="Q2700">
        <v>0</v>
      </c>
      <c r="R2700">
        <v>0</v>
      </c>
      <c r="S2700">
        <v>0</v>
      </c>
      <c r="T2700">
        <v>0</v>
      </c>
      <c r="U2700">
        <v>0.63666699999999998</v>
      </c>
      <c r="V2700">
        <v>262.30666600000001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2670922</v>
      </c>
      <c r="B2701">
        <v>1</v>
      </c>
      <c r="C2701" t="s">
        <v>76</v>
      </c>
      <c r="D2701" t="s">
        <v>101</v>
      </c>
      <c r="E2701" t="s">
        <v>144</v>
      </c>
      <c r="F2701" t="s">
        <v>7786</v>
      </c>
      <c r="G2701" t="s">
        <v>136</v>
      </c>
      <c r="H2701" t="s">
        <v>46</v>
      </c>
      <c r="I2701" t="s">
        <v>129</v>
      </c>
      <c r="J2701" t="s">
        <v>130</v>
      </c>
      <c r="K2701" t="s">
        <v>131</v>
      </c>
      <c r="L2701" t="s">
        <v>7787</v>
      </c>
      <c r="M2701" t="s">
        <v>7788</v>
      </c>
      <c r="N2701">
        <v>0.91555555499999997</v>
      </c>
      <c r="O2701">
        <v>0</v>
      </c>
      <c r="P2701">
        <v>20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18.311111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2670921</v>
      </c>
      <c r="B2702">
        <v>1</v>
      </c>
      <c r="C2702" t="s">
        <v>77</v>
      </c>
      <c r="D2702" t="s">
        <v>117</v>
      </c>
      <c r="E2702" t="s">
        <v>156</v>
      </c>
      <c r="F2702" t="s">
        <v>7789</v>
      </c>
      <c r="G2702" t="s">
        <v>169</v>
      </c>
      <c r="H2702" t="s">
        <v>47</v>
      </c>
      <c r="I2702" t="s">
        <v>129</v>
      </c>
      <c r="J2702" t="s">
        <v>130</v>
      </c>
      <c r="K2702" t="s">
        <v>131</v>
      </c>
      <c r="L2702" t="s">
        <v>7790</v>
      </c>
      <c r="M2702" t="s">
        <v>7791</v>
      </c>
      <c r="N2702">
        <v>0.61944444399999998</v>
      </c>
      <c r="O2702">
        <v>0</v>
      </c>
      <c r="P2702">
        <v>0</v>
      </c>
      <c r="Q2702">
        <v>0</v>
      </c>
      <c r="R2702">
        <v>32</v>
      </c>
      <c r="S2702">
        <v>13</v>
      </c>
      <c r="T2702">
        <v>531</v>
      </c>
      <c r="U2702">
        <v>0</v>
      </c>
      <c r="V2702">
        <v>0</v>
      </c>
      <c r="W2702">
        <v>0</v>
      </c>
      <c r="X2702">
        <v>19.822222</v>
      </c>
      <c r="Y2702">
        <v>8.052778</v>
      </c>
      <c r="Z2702">
        <v>328.92500000000001</v>
      </c>
    </row>
    <row r="2703" spans="1:26" x14ac:dyDescent="0.3">
      <c r="A2703">
        <v>2670926</v>
      </c>
      <c r="B2703">
        <v>1</v>
      </c>
      <c r="C2703" t="s">
        <v>76</v>
      </c>
      <c r="D2703" t="s">
        <v>86</v>
      </c>
      <c r="E2703" t="s">
        <v>172</v>
      </c>
      <c r="F2703" t="s">
        <v>7792</v>
      </c>
      <c r="G2703" t="s">
        <v>174</v>
      </c>
      <c r="H2703" t="s">
        <v>46</v>
      </c>
      <c r="I2703" t="s">
        <v>129</v>
      </c>
      <c r="J2703" t="s">
        <v>130</v>
      </c>
      <c r="K2703" t="s">
        <v>131</v>
      </c>
      <c r="L2703" t="s">
        <v>7793</v>
      </c>
      <c r="M2703" t="s">
        <v>7794</v>
      </c>
      <c r="N2703">
        <v>2.2594444440000001</v>
      </c>
      <c r="O2703">
        <v>0</v>
      </c>
      <c r="P2703">
        <v>39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88.118333000000007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2670927</v>
      </c>
      <c r="B2704">
        <v>1</v>
      </c>
      <c r="C2704" t="s">
        <v>76</v>
      </c>
      <c r="D2704" t="s">
        <v>88</v>
      </c>
      <c r="E2704" t="s">
        <v>126</v>
      </c>
      <c r="F2704" t="s">
        <v>7795</v>
      </c>
      <c r="G2704" t="s">
        <v>146</v>
      </c>
      <c r="H2704" t="s">
        <v>47</v>
      </c>
      <c r="I2704" t="s">
        <v>129</v>
      </c>
      <c r="J2704" t="s">
        <v>130</v>
      </c>
      <c r="K2704" t="s">
        <v>131</v>
      </c>
      <c r="L2704" t="s">
        <v>7796</v>
      </c>
      <c r="M2704" t="s">
        <v>7797</v>
      </c>
      <c r="N2704">
        <v>0.27666666600000001</v>
      </c>
      <c r="O2704">
        <v>0</v>
      </c>
      <c r="P2704">
        <v>71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19.643332999999998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2670928</v>
      </c>
      <c r="B2705">
        <v>1</v>
      </c>
      <c r="C2705" t="s">
        <v>76</v>
      </c>
      <c r="D2705" t="s">
        <v>92</v>
      </c>
      <c r="E2705" t="s">
        <v>144</v>
      </c>
      <c r="F2705" t="s">
        <v>7798</v>
      </c>
      <c r="G2705" t="s">
        <v>136</v>
      </c>
      <c r="H2705" t="s">
        <v>46</v>
      </c>
      <c r="I2705" t="s">
        <v>129</v>
      </c>
      <c r="J2705" t="s">
        <v>130</v>
      </c>
      <c r="K2705" t="s">
        <v>131</v>
      </c>
      <c r="L2705" t="s">
        <v>7799</v>
      </c>
      <c r="M2705" t="s">
        <v>7800</v>
      </c>
      <c r="N2705">
        <v>0.87638888800000003</v>
      </c>
      <c r="O2705">
        <v>0</v>
      </c>
      <c r="P2705">
        <v>0</v>
      </c>
      <c r="Q2705">
        <v>0</v>
      </c>
      <c r="R2705">
        <v>22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19.280556000000001</v>
      </c>
      <c r="Y2705">
        <v>0</v>
      </c>
      <c r="Z2705">
        <v>0</v>
      </c>
    </row>
    <row r="2706" spans="1:26" x14ac:dyDescent="0.3">
      <c r="A2706">
        <v>2670929</v>
      </c>
      <c r="B2706">
        <v>1</v>
      </c>
      <c r="C2706" t="s">
        <v>76</v>
      </c>
      <c r="D2706" t="s">
        <v>101</v>
      </c>
      <c r="E2706" t="s">
        <v>210</v>
      </c>
      <c r="F2706" t="s">
        <v>7186</v>
      </c>
      <c r="G2706" t="s">
        <v>627</v>
      </c>
      <c r="H2706" t="s">
        <v>46</v>
      </c>
      <c r="I2706" t="s">
        <v>129</v>
      </c>
      <c r="J2706" t="s">
        <v>130</v>
      </c>
      <c r="K2706" t="s">
        <v>131</v>
      </c>
      <c r="L2706" t="s">
        <v>7801</v>
      </c>
      <c r="M2706" t="s">
        <v>7802</v>
      </c>
      <c r="N2706">
        <v>2.715833333</v>
      </c>
      <c r="O2706">
        <v>0</v>
      </c>
      <c r="P2706">
        <v>19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51.600833000000002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2670932</v>
      </c>
      <c r="B2707">
        <v>1</v>
      </c>
      <c r="C2707" t="s">
        <v>76</v>
      </c>
      <c r="D2707" t="s">
        <v>101</v>
      </c>
      <c r="E2707" t="s">
        <v>172</v>
      </c>
      <c r="F2707" t="s">
        <v>7803</v>
      </c>
      <c r="G2707" t="s">
        <v>146</v>
      </c>
      <c r="H2707" t="s">
        <v>46</v>
      </c>
      <c r="I2707" t="s">
        <v>129</v>
      </c>
      <c r="J2707" t="s">
        <v>130</v>
      </c>
      <c r="K2707" t="s">
        <v>131</v>
      </c>
      <c r="L2707" t="s">
        <v>7804</v>
      </c>
      <c r="M2707" t="s">
        <v>7805</v>
      </c>
      <c r="N2707">
        <v>1.2236111110000001</v>
      </c>
      <c r="O2707">
        <v>0</v>
      </c>
      <c r="P2707">
        <v>103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126.031944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2670933</v>
      </c>
      <c r="B2708">
        <v>1</v>
      </c>
      <c r="C2708" t="s">
        <v>77</v>
      </c>
      <c r="D2708" t="s">
        <v>119</v>
      </c>
      <c r="E2708" t="s">
        <v>156</v>
      </c>
      <c r="F2708" t="s">
        <v>1451</v>
      </c>
      <c r="G2708" t="s">
        <v>169</v>
      </c>
      <c r="H2708" t="s">
        <v>47</v>
      </c>
      <c r="I2708" t="s">
        <v>129</v>
      </c>
      <c r="J2708" t="s">
        <v>130</v>
      </c>
      <c r="K2708" t="s">
        <v>131</v>
      </c>
      <c r="L2708" t="s">
        <v>7806</v>
      </c>
      <c r="M2708" t="s">
        <v>7807</v>
      </c>
      <c r="N2708">
        <v>4.6275000000000004</v>
      </c>
      <c r="O2708">
        <v>290</v>
      </c>
      <c r="P2708">
        <v>543</v>
      </c>
      <c r="Q2708">
        <v>0</v>
      </c>
      <c r="R2708">
        <v>0</v>
      </c>
      <c r="S2708">
        <v>0</v>
      </c>
      <c r="T2708">
        <v>0</v>
      </c>
      <c r="U2708">
        <v>1341.9749999999999</v>
      </c>
      <c r="V2708">
        <v>2512.7325000000001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2680140</v>
      </c>
      <c r="B2709">
        <v>1</v>
      </c>
      <c r="C2709" t="s">
        <v>76</v>
      </c>
      <c r="D2709" t="s">
        <v>79</v>
      </c>
      <c r="E2709" t="s">
        <v>325</v>
      </c>
      <c r="F2709" t="s">
        <v>7808</v>
      </c>
      <c r="G2709" t="s">
        <v>506</v>
      </c>
      <c r="H2709" t="s">
        <v>47</v>
      </c>
      <c r="I2709" t="s">
        <v>129</v>
      </c>
      <c r="J2709" t="s">
        <v>130</v>
      </c>
      <c r="K2709" t="s">
        <v>131</v>
      </c>
      <c r="L2709" t="s">
        <v>7809</v>
      </c>
      <c r="M2709" t="s">
        <v>7810</v>
      </c>
      <c r="N2709">
        <v>1.183333333</v>
      </c>
      <c r="O2709">
        <v>4</v>
      </c>
      <c r="P2709">
        <v>9896</v>
      </c>
      <c r="Q2709">
        <v>0</v>
      </c>
      <c r="R2709">
        <v>0</v>
      </c>
      <c r="S2709">
        <v>0</v>
      </c>
      <c r="T2709">
        <v>0</v>
      </c>
      <c r="U2709">
        <v>4.733333</v>
      </c>
      <c r="V2709">
        <v>11710.266663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2680140</v>
      </c>
      <c r="B2710">
        <v>2</v>
      </c>
      <c r="C2710" t="s">
        <v>76</v>
      </c>
      <c r="D2710" t="s">
        <v>78</v>
      </c>
      <c r="E2710" t="s">
        <v>126</v>
      </c>
      <c r="F2710" t="s">
        <v>7811</v>
      </c>
      <c r="G2710" t="s">
        <v>506</v>
      </c>
      <c r="H2710" t="s">
        <v>47</v>
      </c>
      <c r="I2710" t="s">
        <v>129</v>
      </c>
      <c r="J2710" t="s">
        <v>130</v>
      </c>
      <c r="K2710" t="s">
        <v>131</v>
      </c>
      <c r="L2710" t="s">
        <v>7810</v>
      </c>
      <c r="M2710" t="s">
        <v>7812</v>
      </c>
      <c r="N2710">
        <v>1.183333333</v>
      </c>
      <c r="O2710">
        <v>0</v>
      </c>
      <c r="P2710">
        <v>2459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2909.8166660000002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2670944</v>
      </c>
      <c r="B2711">
        <v>1</v>
      </c>
      <c r="C2711" t="s">
        <v>76</v>
      </c>
      <c r="D2711" t="s">
        <v>99</v>
      </c>
      <c r="E2711" t="s">
        <v>172</v>
      </c>
      <c r="F2711" t="s">
        <v>7813</v>
      </c>
      <c r="G2711" t="s">
        <v>136</v>
      </c>
      <c r="H2711" t="s">
        <v>46</v>
      </c>
      <c r="I2711" t="s">
        <v>129</v>
      </c>
      <c r="J2711" t="s">
        <v>130</v>
      </c>
      <c r="K2711" t="s">
        <v>131</v>
      </c>
      <c r="L2711" t="s">
        <v>7814</v>
      </c>
      <c r="M2711" t="s">
        <v>7815</v>
      </c>
      <c r="N2711">
        <v>0.52722222200000002</v>
      </c>
      <c r="O2711">
        <v>0</v>
      </c>
      <c r="P2711">
        <v>315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166.07499999999999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2670944</v>
      </c>
      <c r="B2712">
        <v>2</v>
      </c>
      <c r="C2712" t="s">
        <v>76</v>
      </c>
      <c r="D2712" t="s">
        <v>99</v>
      </c>
      <c r="E2712" t="s">
        <v>134</v>
      </c>
      <c r="F2712" t="s">
        <v>7816</v>
      </c>
      <c r="G2712" t="s">
        <v>136</v>
      </c>
      <c r="H2712" t="s">
        <v>46</v>
      </c>
      <c r="I2712" t="s">
        <v>129</v>
      </c>
      <c r="J2712" t="s">
        <v>130</v>
      </c>
      <c r="K2712" t="s">
        <v>131</v>
      </c>
      <c r="L2712" t="s">
        <v>7815</v>
      </c>
      <c r="M2712" t="s">
        <v>7817</v>
      </c>
      <c r="N2712">
        <v>0.443333333</v>
      </c>
      <c r="O2712">
        <v>0</v>
      </c>
      <c r="P2712">
        <v>284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125.906667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2680140</v>
      </c>
      <c r="B2713">
        <v>3</v>
      </c>
      <c r="C2713" t="s">
        <v>76</v>
      </c>
      <c r="D2713" t="s">
        <v>78</v>
      </c>
      <c r="E2713" t="s">
        <v>126</v>
      </c>
      <c r="F2713" t="s">
        <v>7818</v>
      </c>
      <c r="G2713" t="s">
        <v>506</v>
      </c>
      <c r="H2713" t="s">
        <v>47</v>
      </c>
      <c r="I2713" t="s">
        <v>129</v>
      </c>
      <c r="J2713" t="s">
        <v>130</v>
      </c>
      <c r="K2713" t="s">
        <v>131</v>
      </c>
      <c r="L2713" t="s">
        <v>7812</v>
      </c>
      <c r="M2713" t="s">
        <v>7819</v>
      </c>
      <c r="N2713">
        <v>6.1583333329999999</v>
      </c>
      <c r="O2713">
        <v>0</v>
      </c>
      <c r="P2713">
        <v>33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203.22499999999999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2670955</v>
      </c>
      <c r="B2714">
        <v>1</v>
      </c>
      <c r="C2714" t="s">
        <v>77</v>
      </c>
      <c r="D2714" t="s">
        <v>119</v>
      </c>
      <c r="E2714" t="s">
        <v>126</v>
      </c>
      <c r="F2714" t="s">
        <v>7820</v>
      </c>
      <c r="G2714" t="s">
        <v>169</v>
      </c>
      <c r="H2714" t="s">
        <v>47</v>
      </c>
      <c r="I2714" t="s">
        <v>129</v>
      </c>
      <c r="J2714" t="s">
        <v>130</v>
      </c>
      <c r="K2714" t="s">
        <v>131</v>
      </c>
      <c r="L2714" t="s">
        <v>7821</v>
      </c>
      <c r="M2714" t="s">
        <v>7822</v>
      </c>
      <c r="N2714">
        <v>4.7466666660000003</v>
      </c>
      <c r="O2714">
        <v>23</v>
      </c>
      <c r="P2714">
        <v>869</v>
      </c>
      <c r="Q2714">
        <v>0</v>
      </c>
      <c r="R2714">
        <v>0</v>
      </c>
      <c r="S2714">
        <v>0</v>
      </c>
      <c r="T2714">
        <v>0</v>
      </c>
      <c r="U2714">
        <v>109.173333</v>
      </c>
      <c r="V2714">
        <v>4124.853333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2670958</v>
      </c>
      <c r="B2715">
        <v>1</v>
      </c>
      <c r="C2715" t="s">
        <v>76</v>
      </c>
      <c r="D2715" t="s">
        <v>91</v>
      </c>
      <c r="E2715" t="s">
        <v>144</v>
      </c>
      <c r="F2715" t="s">
        <v>7823</v>
      </c>
      <c r="G2715" t="s">
        <v>406</v>
      </c>
      <c r="H2715" t="s">
        <v>46</v>
      </c>
      <c r="I2715" t="s">
        <v>129</v>
      </c>
      <c r="J2715" t="s">
        <v>130</v>
      </c>
      <c r="K2715" t="s">
        <v>131</v>
      </c>
      <c r="L2715" t="s">
        <v>7824</v>
      </c>
      <c r="M2715" t="s">
        <v>7825</v>
      </c>
      <c r="N2715">
        <v>1.9041666660000001</v>
      </c>
      <c r="O2715">
        <v>0</v>
      </c>
      <c r="P2715">
        <v>18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34.274999999999999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2670961</v>
      </c>
      <c r="B2716">
        <v>1</v>
      </c>
      <c r="C2716" t="s">
        <v>76</v>
      </c>
      <c r="D2716" t="s">
        <v>101</v>
      </c>
      <c r="E2716" t="s">
        <v>126</v>
      </c>
      <c r="F2716" t="s">
        <v>7826</v>
      </c>
      <c r="G2716" t="s">
        <v>567</v>
      </c>
      <c r="H2716" t="s">
        <v>47</v>
      </c>
      <c r="I2716" t="s">
        <v>129</v>
      </c>
      <c r="J2716" t="s">
        <v>130</v>
      </c>
      <c r="K2716" t="s">
        <v>131</v>
      </c>
      <c r="L2716" t="s">
        <v>7827</v>
      </c>
      <c r="M2716" t="s">
        <v>7828</v>
      </c>
      <c r="N2716">
        <v>0.90083333300000001</v>
      </c>
      <c r="O2716">
        <v>0</v>
      </c>
      <c r="P2716">
        <v>256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230.61333300000001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2670964</v>
      </c>
      <c r="B2717">
        <v>1</v>
      </c>
      <c r="C2717" t="s">
        <v>77</v>
      </c>
      <c r="D2717" t="s">
        <v>114</v>
      </c>
      <c r="E2717" t="s">
        <v>156</v>
      </c>
      <c r="F2717" t="s">
        <v>7829</v>
      </c>
      <c r="G2717" t="s">
        <v>169</v>
      </c>
      <c r="H2717" t="s">
        <v>47</v>
      </c>
      <c r="I2717" t="s">
        <v>129</v>
      </c>
      <c r="J2717" t="s">
        <v>130</v>
      </c>
      <c r="K2717" t="s">
        <v>131</v>
      </c>
      <c r="L2717" t="s">
        <v>7830</v>
      </c>
      <c r="M2717" t="s">
        <v>7831</v>
      </c>
      <c r="N2717">
        <v>0.375</v>
      </c>
      <c r="O2717">
        <v>0</v>
      </c>
      <c r="P2717">
        <v>0</v>
      </c>
      <c r="Q2717">
        <v>0</v>
      </c>
      <c r="R2717">
        <v>0</v>
      </c>
      <c r="S2717">
        <v>64</v>
      </c>
      <c r="T2717">
        <v>487</v>
      </c>
      <c r="U2717">
        <v>0</v>
      </c>
      <c r="V2717">
        <v>0</v>
      </c>
      <c r="W2717">
        <v>0</v>
      </c>
      <c r="X2717">
        <v>0</v>
      </c>
      <c r="Y2717">
        <v>24</v>
      </c>
      <c r="Z2717">
        <v>182.625</v>
      </c>
    </row>
    <row r="2718" spans="1:26" x14ac:dyDescent="0.3">
      <c r="A2718">
        <v>2670966</v>
      </c>
      <c r="B2718">
        <v>1</v>
      </c>
      <c r="C2718" t="s">
        <v>76</v>
      </c>
      <c r="D2718" t="s">
        <v>96</v>
      </c>
      <c r="E2718" t="s">
        <v>144</v>
      </c>
      <c r="F2718" t="s">
        <v>7832</v>
      </c>
      <c r="G2718" t="s">
        <v>703</v>
      </c>
      <c r="H2718" t="s">
        <v>46</v>
      </c>
      <c r="I2718" t="s">
        <v>129</v>
      </c>
      <c r="J2718" t="s">
        <v>130</v>
      </c>
      <c r="K2718" t="s">
        <v>131</v>
      </c>
      <c r="L2718" t="s">
        <v>7833</v>
      </c>
      <c r="M2718" t="s">
        <v>7834</v>
      </c>
      <c r="N2718">
        <v>2.634166666</v>
      </c>
      <c r="O2718">
        <v>0</v>
      </c>
      <c r="P2718">
        <v>2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5.2683330000000002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2670968</v>
      </c>
      <c r="B2719">
        <v>1</v>
      </c>
      <c r="C2719" t="s">
        <v>77</v>
      </c>
      <c r="D2719" t="s">
        <v>119</v>
      </c>
      <c r="E2719" t="s">
        <v>134</v>
      </c>
      <c r="F2719" t="s">
        <v>7835</v>
      </c>
      <c r="G2719" t="s">
        <v>240</v>
      </c>
      <c r="H2719" t="s">
        <v>46</v>
      </c>
      <c r="I2719" t="s">
        <v>129</v>
      </c>
      <c r="J2719" t="s">
        <v>130</v>
      </c>
      <c r="K2719" t="s">
        <v>131</v>
      </c>
      <c r="L2719" t="s">
        <v>7836</v>
      </c>
      <c r="M2719" t="s">
        <v>7837</v>
      </c>
      <c r="N2719">
        <v>5.0558333329999998</v>
      </c>
      <c r="O2719">
        <v>0</v>
      </c>
      <c r="P2719">
        <v>98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495.47166700000002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2670969</v>
      </c>
      <c r="B2720">
        <v>1</v>
      </c>
      <c r="C2720" t="s">
        <v>77</v>
      </c>
      <c r="D2720" t="s">
        <v>123</v>
      </c>
      <c r="E2720" t="s">
        <v>156</v>
      </c>
      <c r="F2720" t="s">
        <v>215</v>
      </c>
      <c r="G2720" t="s">
        <v>169</v>
      </c>
      <c r="H2720" t="s">
        <v>47</v>
      </c>
      <c r="I2720" t="s">
        <v>129</v>
      </c>
      <c r="J2720" t="s">
        <v>130</v>
      </c>
      <c r="K2720" t="s">
        <v>131</v>
      </c>
      <c r="L2720" t="s">
        <v>7838</v>
      </c>
      <c r="M2720" t="s">
        <v>7839</v>
      </c>
      <c r="N2720">
        <v>2.0080555549999999</v>
      </c>
      <c r="O2720">
        <v>313</v>
      </c>
      <c r="P2720">
        <v>51</v>
      </c>
      <c r="Q2720">
        <v>0</v>
      </c>
      <c r="R2720">
        <v>0</v>
      </c>
      <c r="S2720">
        <v>0</v>
      </c>
      <c r="T2720">
        <v>0</v>
      </c>
      <c r="U2720">
        <v>628.521389</v>
      </c>
      <c r="V2720">
        <v>102.410833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2670971</v>
      </c>
      <c r="B2721">
        <v>1</v>
      </c>
      <c r="C2721" t="s">
        <v>77</v>
      </c>
      <c r="D2721" t="s">
        <v>115</v>
      </c>
      <c r="E2721" t="s">
        <v>126</v>
      </c>
      <c r="F2721" t="s">
        <v>1855</v>
      </c>
      <c r="G2721" t="s">
        <v>128</v>
      </c>
      <c r="H2721" t="s">
        <v>47</v>
      </c>
      <c r="I2721" t="s">
        <v>129</v>
      </c>
      <c r="J2721" t="s">
        <v>130</v>
      </c>
      <c r="K2721" t="s">
        <v>131</v>
      </c>
      <c r="L2721" t="s">
        <v>7840</v>
      </c>
      <c r="M2721" t="s">
        <v>7841</v>
      </c>
      <c r="N2721">
        <v>1.672222222</v>
      </c>
      <c r="O2721">
        <v>0</v>
      </c>
      <c r="P2721">
        <v>0</v>
      </c>
      <c r="Q2721">
        <v>0</v>
      </c>
      <c r="R2721">
        <v>0</v>
      </c>
      <c r="S2721">
        <v>10</v>
      </c>
      <c r="T2721">
        <v>477</v>
      </c>
      <c r="U2721">
        <v>0</v>
      </c>
      <c r="V2721">
        <v>0</v>
      </c>
      <c r="W2721">
        <v>0</v>
      </c>
      <c r="X2721">
        <v>0</v>
      </c>
      <c r="Y2721">
        <v>16.722221999999999</v>
      </c>
      <c r="Z2721">
        <v>797.65</v>
      </c>
    </row>
    <row r="2722" spans="1:26" x14ac:dyDescent="0.3">
      <c r="A2722">
        <v>2670973</v>
      </c>
      <c r="B2722">
        <v>1</v>
      </c>
      <c r="C2722" t="s">
        <v>76</v>
      </c>
      <c r="D2722" t="s">
        <v>92</v>
      </c>
      <c r="E2722" t="s">
        <v>144</v>
      </c>
      <c r="F2722" t="s">
        <v>7842</v>
      </c>
      <c r="G2722" t="s">
        <v>136</v>
      </c>
      <c r="H2722" t="s">
        <v>46</v>
      </c>
      <c r="I2722" t="s">
        <v>129</v>
      </c>
      <c r="J2722" t="s">
        <v>130</v>
      </c>
      <c r="K2722" t="s">
        <v>131</v>
      </c>
      <c r="L2722" t="s">
        <v>7843</v>
      </c>
      <c r="M2722" t="s">
        <v>7844</v>
      </c>
      <c r="N2722">
        <v>2.161944444</v>
      </c>
      <c r="O2722">
        <v>0</v>
      </c>
      <c r="P2722">
        <v>0</v>
      </c>
      <c r="Q2722">
        <v>0</v>
      </c>
      <c r="R2722">
        <v>57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123.230833</v>
      </c>
      <c r="Y2722">
        <v>0</v>
      </c>
      <c r="Z2722">
        <v>0</v>
      </c>
    </row>
    <row r="2723" spans="1:26" x14ac:dyDescent="0.3">
      <c r="A2723">
        <v>2670974</v>
      </c>
      <c r="B2723">
        <v>1</v>
      </c>
      <c r="C2723" t="s">
        <v>77</v>
      </c>
      <c r="D2723" t="s">
        <v>124</v>
      </c>
      <c r="E2723" t="s">
        <v>126</v>
      </c>
      <c r="F2723" t="s">
        <v>7845</v>
      </c>
      <c r="G2723" t="s">
        <v>169</v>
      </c>
      <c r="H2723" t="s">
        <v>47</v>
      </c>
      <c r="I2723" t="s">
        <v>129</v>
      </c>
      <c r="J2723" t="s">
        <v>130</v>
      </c>
      <c r="K2723" t="s">
        <v>131</v>
      </c>
      <c r="L2723" t="s">
        <v>7843</v>
      </c>
      <c r="M2723" t="s">
        <v>7846</v>
      </c>
      <c r="N2723">
        <v>2.9536111109999998</v>
      </c>
      <c r="O2723">
        <v>2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5.907222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2670975</v>
      </c>
      <c r="B2724">
        <v>1</v>
      </c>
      <c r="C2724" t="s">
        <v>76</v>
      </c>
      <c r="D2724" t="s">
        <v>95</v>
      </c>
      <c r="E2724" t="s">
        <v>144</v>
      </c>
      <c r="F2724" t="s">
        <v>7847</v>
      </c>
      <c r="G2724" t="s">
        <v>1698</v>
      </c>
      <c r="H2724" t="s">
        <v>46</v>
      </c>
      <c r="I2724" t="s">
        <v>129</v>
      </c>
      <c r="J2724" t="s">
        <v>130</v>
      </c>
      <c r="K2724" t="s">
        <v>131</v>
      </c>
      <c r="L2724" t="s">
        <v>7848</v>
      </c>
      <c r="M2724" t="s">
        <v>7849</v>
      </c>
      <c r="N2724">
        <v>1.8725000000000001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57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106.7325</v>
      </c>
    </row>
    <row r="2725" spans="1:26" x14ac:dyDescent="0.3">
      <c r="A2725">
        <v>2670978</v>
      </c>
      <c r="B2725">
        <v>1</v>
      </c>
      <c r="C2725" t="s">
        <v>77</v>
      </c>
      <c r="D2725" t="s">
        <v>113</v>
      </c>
      <c r="E2725" t="s">
        <v>126</v>
      </c>
      <c r="F2725" t="s">
        <v>1764</v>
      </c>
      <c r="G2725" t="s">
        <v>128</v>
      </c>
      <c r="H2725" t="s">
        <v>47</v>
      </c>
      <c r="I2725" t="s">
        <v>129</v>
      </c>
      <c r="J2725" t="s">
        <v>130</v>
      </c>
      <c r="K2725" t="s">
        <v>131</v>
      </c>
      <c r="L2725" t="s">
        <v>7850</v>
      </c>
      <c r="M2725" t="s">
        <v>7851</v>
      </c>
      <c r="N2725">
        <v>1.33</v>
      </c>
      <c r="O2725">
        <v>0</v>
      </c>
      <c r="P2725">
        <v>0</v>
      </c>
      <c r="Q2725">
        <v>0</v>
      </c>
      <c r="R2725">
        <v>0</v>
      </c>
      <c r="S2725">
        <v>11</v>
      </c>
      <c r="T2725">
        <v>119</v>
      </c>
      <c r="U2725">
        <v>0</v>
      </c>
      <c r="V2725">
        <v>0</v>
      </c>
      <c r="W2725">
        <v>0</v>
      </c>
      <c r="X2725">
        <v>0</v>
      </c>
      <c r="Y2725">
        <v>14.63</v>
      </c>
      <c r="Z2725">
        <v>158.27000000000001</v>
      </c>
    </row>
    <row r="2726" spans="1:26" x14ac:dyDescent="0.3">
      <c r="A2726">
        <v>2671018</v>
      </c>
      <c r="B2726">
        <v>1</v>
      </c>
      <c r="C2726" t="s">
        <v>77</v>
      </c>
      <c r="D2726" t="s">
        <v>112</v>
      </c>
      <c r="E2726" t="s">
        <v>152</v>
      </c>
      <c r="F2726" t="s">
        <v>4882</v>
      </c>
      <c r="G2726" t="s">
        <v>140</v>
      </c>
      <c r="H2726" t="s">
        <v>47</v>
      </c>
      <c r="I2726" t="s">
        <v>129</v>
      </c>
      <c r="J2726" t="s">
        <v>130</v>
      </c>
      <c r="K2726" t="s">
        <v>141</v>
      </c>
      <c r="L2726" t="s">
        <v>7852</v>
      </c>
      <c r="M2726" t="s">
        <v>7853</v>
      </c>
      <c r="N2726">
        <v>3.1219444439999999</v>
      </c>
      <c r="O2726">
        <v>11</v>
      </c>
      <c r="P2726">
        <v>0</v>
      </c>
      <c r="Q2726">
        <v>424</v>
      </c>
      <c r="R2726">
        <v>110</v>
      </c>
      <c r="S2726">
        <v>194</v>
      </c>
      <c r="T2726">
        <v>5500</v>
      </c>
      <c r="U2726">
        <v>34.341388999999999</v>
      </c>
      <c r="V2726">
        <v>0</v>
      </c>
      <c r="W2726">
        <v>1323.704444</v>
      </c>
      <c r="X2726">
        <v>343.41388899999998</v>
      </c>
      <c r="Y2726">
        <v>605.65722200000005</v>
      </c>
      <c r="Z2726">
        <v>17170.694442</v>
      </c>
    </row>
    <row r="2727" spans="1:26" x14ac:dyDescent="0.3">
      <c r="A2727">
        <v>2670979</v>
      </c>
      <c r="B2727">
        <v>1</v>
      </c>
      <c r="C2727" t="s">
        <v>76</v>
      </c>
      <c r="D2727" t="s">
        <v>90</v>
      </c>
      <c r="E2727" t="s">
        <v>144</v>
      </c>
      <c r="F2727" t="s">
        <v>7854</v>
      </c>
      <c r="G2727" t="s">
        <v>136</v>
      </c>
      <c r="H2727" t="s">
        <v>46</v>
      </c>
      <c r="I2727" t="s">
        <v>129</v>
      </c>
      <c r="J2727" t="s">
        <v>130</v>
      </c>
      <c r="K2727" t="s">
        <v>131</v>
      </c>
      <c r="L2727" t="s">
        <v>7855</v>
      </c>
      <c r="M2727" t="s">
        <v>7856</v>
      </c>
      <c r="N2727">
        <v>2.133611111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14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29.870556000000001</v>
      </c>
    </row>
    <row r="2728" spans="1:26" x14ac:dyDescent="0.3">
      <c r="A2728">
        <v>2670980</v>
      </c>
      <c r="B2728">
        <v>1</v>
      </c>
      <c r="C2728" t="s">
        <v>76</v>
      </c>
      <c r="D2728" t="s">
        <v>99</v>
      </c>
      <c r="E2728" t="s">
        <v>325</v>
      </c>
      <c r="F2728" t="s">
        <v>7321</v>
      </c>
      <c r="G2728" t="s">
        <v>169</v>
      </c>
      <c r="H2728" t="s">
        <v>4083</v>
      </c>
      <c r="I2728" t="s">
        <v>129</v>
      </c>
      <c r="J2728" t="s">
        <v>130</v>
      </c>
      <c r="K2728" t="s">
        <v>131</v>
      </c>
      <c r="L2728" t="s">
        <v>7857</v>
      </c>
      <c r="M2728" t="s">
        <v>7858</v>
      </c>
      <c r="N2728">
        <v>1.0138888880000001</v>
      </c>
      <c r="O2728">
        <v>96</v>
      </c>
      <c r="P2728">
        <v>3540</v>
      </c>
      <c r="Q2728">
        <v>0</v>
      </c>
      <c r="R2728">
        <v>0</v>
      </c>
      <c r="S2728">
        <v>0</v>
      </c>
      <c r="T2728">
        <v>0</v>
      </c>
      <c r="U2728">
        <v>97.333332999999996</v>
      </c>
      <c r="V2728">
        <v>3589.1666639999999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2670986</v>
      </c>
      <c r="B2729">
        <v>1</v>
      </c>
      <c r="C2729" t="s">
        <v>77</v>
      </c>
      <c r="D2729" t="s">
        <v>114</v>
      </c>
      <c r="E2729" t="s">
        <v>126</v>
      </c>
      <c r="F2729" t="s">
        <v>7859</v>
      </c>
      <c r="G2729" t="s">
        <v>128</v>
      </c>
      <c r="H2729" t="s">
        <v>47</v>
      </c>
      <c r="I2729" t="s">
        <v>129</v>
      </c>
      <c r="J2729" t="s">
        <v>130</v>
      </c>
      <c r="K2729" t="s">
        <v>131</v>
      </c>
      <c r="L2729" t="s">
        <v>7860</v>
      </c>
      <c r="M2729" t="s">
        <v>7861</v>
      </c>
      <c r="N2729">
        <v>1.6274999999999999</v>
      </c>
      <c r="O2729">
        <v>0</v>
      </c>
      <c r="P2729">
        <v>0</v>
      </c>
      <c r="Q2729">
        <v>0</v>
      </c>
      <c r="R2729">
        <v>0</v>
      </c>
      <c r="S2729">
        <v>7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11.3925</v>
      </c>
      <c r="Z2729">
        <v>0</v>
      </c>
    </row>
    <row r="2730" spans="1:26" x14ac:dyDescent="0.3">
      <c r="A2730">
        <v>2670984</v>
      </c>
      <c r="B2730">
        <v>1</v>
      </c>
      <c r="C2730" t="s">
        <v>77</v>
      </c>
      <c r="D2730" t="s">
        <v>113</v>
      </c>
      <c r="E2730" t="s">
        <v>156</v>
      </c>
      <c r="F2730" t="s">
        <v>7862</v>
      </c>
      <c r="G2730" t="s">
        <v>169</v>
      </c>
      <c r="H2730" t="s">
        <v>47</v>
      </c>
      <c r="I2730" t="s">
        <v>247</v>
      </c>
      <c r="J2730" t="s">
        <v>130</v>
      </c>
      <c r="K2730" t="s">
        <v>131</v>
      </c>
      <c r="L2730" t="s">
        <v>7863</v>
      </c>
      <c r="M2730" t="s">
        <v>7864</v>
      </c>
      <c r="N2730">
        <v>2.6111110999999999E-2</v>
      </c>
      <c r="O2730">
        <v>0</v>
      </c>
      <c r="P2730">
        <v>0</v>
      </c>
      <c r="Q2730">
        <v>0</v>
      </c>
      <c r="R2730">
        <v>0</v>
      </c>
      <c r="S2730">
        <v>19</v>
      </c>
      <c r="T2730">
        <v>989</v>
      </c>
      <c r="U2730">
        <v>0</v>
      </c>
      <c r="V2730">
        <v>0</v>
      </c>
      <c r="W2730">
        <v>0</v>
      </c>
      <c r="X2730">
        <v>0</v>
      </c>
      <c r="Y2730">
        <v>0.49611100000000002</v>
      </c>
      <c r="Z2730">
        <v>25.823889000000001</v>
      </c>
    </row>
    <row r="2731" spans="1:26" x14ac:dyDescent="0.3">
      <c r="A2731">
        <v>2670989</v>
      </c>
      <c r="B2731">
        <v>1</v>
      </c>
      <c r="C2731" t="s">
        <v>76</v>
      </c>
      <c r="D2731" t="s">
        <v>89</v>
      </c>
      <c r="E2731" t="s">
        <v>144</v>
      </c>
      <c r="F2731" t="s">
        <v>7865</v>
      </c>
      <c r="G2731" t="s">
        <v>406</v>
      </c>
      <c r="H2731" t="s">
        <v>46</v>
      </c>
      <c r="I2731" t="s">
        <v>129</v>
      </c>
      <c r="J2731" t="s">
        <v>130</v>
      </c>
      <c r="K2731" t="s">
        <v>131</v>
      </c>
      <c r="L2731" t="s">
        <v>7866</v>
      </c>
      <c r="M2731" t="s">
        <v>7867</v>
      </c>
      <c r="N2731">
        <v>1.3886111109999999</v>
      </c>
      <c r="O2731">
        <v>0</v>
      </c>
      <c r="P2731">
        <v>31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43.046944000000003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2670995</v>
      </c>
      <c r="B2732">
        <v>1</v>
      </c>
      <c r="C2732" t="s">
        <v>77</v>
      </c>
      <c r="D2732" t="s">
        <v>114</v>
      </c>
      <c r="E2732" t="s">
        <v>156</v>
      </c>
      <c r="F2732" t="s">
        <v>7868</v>
      </c>
      <c r="G2732" t="s">
        <v>169</v>
      </c>
      <c r="H2732" t="s">
        <v>47</v>
      </c>
      <c r="I2732" t="s">
        <v>129</v>
      </c>
      <c r="J2732" t="s">
        <v>130</v>
      </c>
      <c r="K2732" t="s">
        <v>131</v>
      </c>
      <c r="L2732" t="s">
        <v>7869</v>
      </c>
      <c r="M2732" t="s">
        <v>7870</v>
      </c>
      <c r="N2732">
        <v>1.778611111</v>
      </c>
      <c r="O2732">
        <v>0</v>
      </c>
      <c r="P2732">
        <v>95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168.96805599999999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2670993</v>
      </c>
      <c r="B2733">
        <v>1</v>
      </c>
      <c r="C2733" t="s">
        <v>76</v>
      </c>
      <c r="D2733" t="s">
        <v>78</v>
      </c>
      <c r="E2733" t="s">
        <v>210</v>
      </c>
      <c r="F2733" t="s">
        <v>7871</v>
      </c>
      <c r="G2733" t="s">
        <v>212</v>
      </c>
      <c r="H2733" t="s">
        <v>46</v>
      </c>
      <c r="I2733" t="s">
        <v>129</v>
      </c>
      <c r="J2733" t="s">
        <v>130</v>
      </c>
      <c r="K2733" t="s">
        <v>131</v>
      </c>
      <c r="L2733" t="s">
        <v>7872</v>
      </c>
      <c r="M2733" t="s">
        <v>7873</v>
      </c>
      <c r="N2733">
        <v>2.7433333329999998</v>
      </c>
      <c r="O2733">
        <v>0</v>
      </c>
      <c r="P2733">
        <v>5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13.716666999999999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2670994</v>
      </c>
      <c r="B2734">
        <v>1</v>
      </c>
      <c r="C2734" t="s">
        <v>77</v>
      </c>
      <c r="D2734" t="s">
        <v>119</v>
      </c>
      <c r="E2734" t="s">
        <v>134</v>
      </c>
      <c r="F2734" t="s">
        <v>7874</v>
      </c>
      <c r="G2734" t="s">
        <v>240</v>
      </c>
      <c r="H2734" t="s">
        <v>46</v>
      </c>
      <c r="I2734" t="s">
        <v>129</v>
      </c>
      <c r="J2734" t="s">
        <v>130</v>
      </c>
      <c r="K2734" t="s">
        <v>131</v>
      </c>
      <c r="L2734" t="s">
        <v>7875</v>
      </c>
      <c r="M2734" t="s">
        <v>7876</v>
      </c>
      <c r="N2734">
        <v>1.882777777</v>
      </c>
      <c r="O2734">
        <v>0</v>
      </c>
      <c r="P2734">
        <v>704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1325.475555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2671029</v>
      </c>
      <c r="B2735">
        <v>1</v>
      </c>
      <c r="C2735" t="s">
        <v>77</v>
      </c>
      <c r="D2735" t="s">
        <v>113</v>
      </c>
      <c r="E2735" t="s">
        <v>134</v>
      </c>
      <c r="F2735" t="s">
        <v>7877</v>
      </c>
      <c r="G2735" t="s">
        <v>140</v>
      </c>
      <c r="H2735" t="s">
        <v>46</v>
      </c>
      <c r="I2735" t="s">
        <v>129</v>
      </c>
      <c r="J2735" t="s">
        <v>130</v>
      </c>
      <c r="K2735" t="s">
        <v>141</v>
      </c>
      <c r="L2735" t="s">
        <v>7878</v>
      </c>
      <c r="M2735" t="s">
        <v>7879</v>
      </c>
      <c r="N2735">
        <v>3.3908333329999998</v>
      </c>
      <c r="O2735">
        <v>0</v>
      </c>
      <c r="P2735">
        <v>0</v>
      </c>
      <c r="Q2735">
        <v>0</v>
      </c>
      <c r="R2735">
        <v>203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688.33916699999997</v>
      </c>
      <c r="Y2735">
        <v>0</v>
      </c>
      <c r="Z2735">
        <v>0</v>
      </c>
    </row>
    <row r="2736" spans="1:26" x14ac:dyDescent="0.3">
      <c r="A2736">
        <v>2670996</v>
      </c>
      <c r="B2736">
        <v>1</v>
      </c>
      <c r="C2736" t="s">
        <v>77</v>
      </c>
      <c r="D2736" t="s">
        <v>117</v>
      </c>
      <c r="E2736" t="s">
        <v>126</v>
      </c>
      <c r="F2736" t="s">
        <v>7880</v>
      </c>
      <c r="G2736" t="s">
        <v>128</v>
      </c>
      <c r="H2736" t="s">
        <v>47</v>
      </c>
      <c r="I2736" t="s">
        <v>129</v>
      </c>
      <c r="J2736" t="s">
        <v>130</v>
      </c>
      <c r="K2736" t="s">
        <v>131</v>
      </c>
      <c r="L2736" t="s">
        <v>7881</v>
      </c>
      <c r="M2736" t="s">
        <v>7882</v>
      </c>
      <c r="N2736">
        <v>1.1441666660000001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15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17.162500000000001</v>
      </c>
    </row>
    <row r="2737" spans="1:26" x14ac:dyDescent="0.3">
      <c r="A2737">
        <v>2670997</v>
      </c>
      <c r="B2737">
        <v>1</v>
      </c>
      <c r="C2737" t="s">
        <v>77</v>
      </c>
      <c r="D2737" t="s">
        <v>122</v>
      </c>
      <c r="E2737" t="s">
        <v>156</v>
      </c>
      <c r="F2737" t="s">
        <v>1063</v>
      </c>
      <c r="G2737" t="s">
        <v>169</v>
      </c>
      <c r="H2737" t="s">
        <v>47</v>
      </c>
      <c r="I2737" t="s">
        <v>129</v>
      </c>
      <c r="J2737" t="s">
        <v>130</v>
      </c>
      <c r="K2737" t="s">
        <v>131</v>
      </c>
      <c r="L2737" t="s">
        <v>7883</v>
      </c>
      <c r="M2737" t="s">
        <v>7884</v>
      </c>
      <c r="N2737">
        <v>0.34166666600000001</v>
      </c>
      <c r="O2737">
        <v>0</v>
      </c>
      <c r="P2737">
        <v>0</v>
      </c>
      <c r="Q2737">
        <v>1</v>
      </c>
      <c r="R2737">
        <v>0</v>
      </c>
      <c r="S2737">
        <v>9</v>
      </c>
      <c r="T2737">
        <v>492</v>
      </c>
      <c r="U2737">
        <v>0</v>
      </c>
      <c r="V2737">
        <v>0</v>
      </c>
      <c r="W2737">
        <v>0.341667</v>
      </c>
      <c r="X2737">
        <v>0</v>
      </c>
      <c r="Y2737">
        <v>3.0750000000000002</v>
      </c>
      <c r="Z2737">
        <v>168.1</v>
      </c>
    </row>
    <row r="2738" spans="1:26" x14ac:dyDescent="0.3">
      <c r="A2738">
        <v>2671012</v>
      </c>
      <c r="B2738">
        <v>1</v>
      </c>
      <c r="C2738" t="s">
        <v>76</v>
      </c>
      <c r="D2738" t="s">
        <v>79</v>
      </c>
      <c r="E2738" t="s">
        <v>210</v>
      </c>
      <c r="F2738" t="s">
        <v>7885</v>
      </c>
      <c r="G2738" t="s">
        <v>212</v>
      </c>
      <c r="H2738" t="s">
        <v>46</v>
      </c>
      <c r="I2738" t="s">
        <v>129</v>
      </c>
      <c r="J2738" t="s">
        <v>130</v>
      </c>
      <c r="K2738" t="s">
        <v>131</v>
      </c>
      <c r="L2738" t="s">
        <v>7886</v>
      </c>
      <c r="M2738" t="s">
        <v>7887</v>
      </c>
      <c r="N2738">
        <v>4.9641666659999997</v>
      </c>
      <c r="O2738">
        <v>0</v>
      </c>
      <c r="P2738">
        <v>15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74.462500000000006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2671001</v>
      </c>
      <c r="B2739">
        <v>1</v>
      </c>
      <c r="C2739" t="s">
        <v>76</v>
      </c>
      <c r="D2739" t="s">
        <v>100</v>
      </c>
      <c r="E2739" t="s">
        <v>152</v>
      </c>
      <c r="F2739" t="s">
        <v>7888</v>
      </c>
      <c r="G2739" t="s">
        <v>169</v>
      </c>
      <c r="H2739" t="s">
        <v>47</v>
      </c>
      <c r="I2739" t="s">
        <v>129</v>
      </c>
      <c r="J2739" t="s">
        <v>130</v>
      </c>
      <c r="K2739" t="s">
        <v>131</v>
      </c>
      <c r="L2739" t="s">
        <v>7889</v>
      </c>
      <c r="M2739" t="s">
        <v>7890</v>
      </c>
      <c r="N2739">
        <v>1.514444444</v>
      </c>
      <c r="O2739">
        <v>92</v>
      </c>
      <c r="P2739">
        <v>37</v>
      </c>
      <c r="Q2739">
        <v>0</v>
      </c>
      <c r="R2739">
        <v>0</v>
      </c>
      <c r="S2739">
        <v>0</v>
      </c>
      <c r="T2739">
        <v>0</v>
      </c>
      <c r="U2739">
        <v>139.328889</v>
      </c>
      <c r="V2739">
        <v>56.034444000000001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2671010</v>
      </c>
      <c r="B2740">
        <v>1</v>
      </c>
      <c r="C2740" t="s">
        <v>77</v>
      </c>
      <c r="D2740" t="s">
        <v>115</v>
      </c>
      <c r="E2740" t="s">
        <v>126</v>
      </c>
      <c r="F2740" t="s">
        <v>7891</v>
      </c>
      <c r="G2740" t="s">
        <v>128</v>
      </c>
      <c r="H2740" t="s">
        <v>47</v>
      </c>
      <c r="I2740" t="s">
        <v>129</v>
      </c>
      <c r="J2740" t="s">
        <v>130</v>
      </c>
      <c r="K2740" t="s">
        <v>131</v>
      </c>
      <c r="L2740" t="s">
        <v>7892</v>
      </c>
      <c r="M2740" t="s">
        <v>7893</v>
      </c>
      <c r="N2740">
        <v>1.9602777769999999</v>
      </c>
      <c r="O2740">
        <v>0</v>
      </c>
      <c r="P2740">
        <v>0</v>
      </c>
      <c r="Q2740">
        <v>0</v>
      </c>
      <c r="R2740">
        <v>11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21.563056</v>
      </c>
      <c r="Y2740">
        <v>0</v>
      </c>
      <c r="Z2740">
        <v>0</v>
      </c>
    </row>
    <row r="2741" spans="1:26" x14ac:dyDescent="0.3">
      <c r="A2741">
        <v>2671009</v>
      </c>
      <c r="B2741">
        <v>1</v>
      </c>
      <c r="C2741" t="s">
        <v>76</v>
      </c>
      <c r="D2741" t="s">
        <v>95</v>
      </c>
      <c r="E2741" t="s">
        <v>134</v>
      </c>
      <c r="F2741" t="s">
        <v>2604</v>
      </c>
      <c r="G2741" t="s">
        <v>260</v>
      </c>
      <c r="H2741" t="s">
        <v>46</v>
      </c>
      <c r="I2741" t="s">
        <v>129</v>
      </c>
      <c r="J2741" t="s">
        <v>130</v>
      </c>
      <c r="K2741" t="s">
        <v>141</v>
      </c>
      <c r="L2741" t="s">
        <v>7894</v>
      </c>
      <c r="M2741" t="s">
        <v>7895</v>
      </c>
      <c r="N2741">
        <v>6.2908333330000001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183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1151.2225000000001</v>
      </c>
    </row>
    <row r="2742" spans="1:26" x14ac:dyDescent="0.3">
      <c r="A2742">
        <v>2671021</v>
      </c>
      <c r="B2742">
        <v>1</v>
      </c>
      <c r="C2742" t="s">
        <v>76</v>
      </c>
      <c r="D2742" t="s">
        <v>99</v>
      </c>
      <c r="E2742" t="s">
        <v>126</v>
      </c>
      <c r="F2742" t="s">
        <v>7896</v>
      </c>
      <c r="G2742" t="s">
        <v>169</v>
      </c>
      <c r="H2742" t="s">
        <v>47</v>
      </c>
      <c r="I2742" t="s">
        <v>129</v>
      </c>
      <c r="J2742" t="s">
        <v>130</v>
      </c>
      <c r="K2742" t="s">
        <v>131</v>
      </c>
      <c r="L2742" t="s">
        <v>7897</v>
      </c>
      <c r="M2742" t="s">
        <v>7898</v>
      </c>
      <c r="N2742">
        <v>0.31444444399999999</v>
      </c>
      <c r="O2742">
        <v>0</v>
      </c>
      <c r="P2742">
        <v>2566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806.86444300000005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2671023</v>
      </c>
      <c r="B2743">
        <v>1</v>
      </c>
      <c r="C2743" t="s">
        <v>76</v>
      </c>
      <c r="D2743" t="s">
        <v>83</v>
      </c>
      <c r="E2743" t="s">
        <v>126</v>
      </c>
      <c r="F2743" t="s">
        <v>7899</v>
      </c>
      <c r="G2743" t="s">
        <v>260</v>
      </c>
      <c r="H2743" t="s">
        <v>47</v>
      </c>
      <c r="I2743" t="s">
        <v>129</v>
      </c>
      <c r="J2743" t="s">
        <v>130</v>
      </c>
      <c r="K2743" t="s">
        <v>141</v>
      </c>
      <c r="L2743" t="s">
        <v>7900</v>
      </c>
      <c r="M2743" t="s">
        <v>7901</v>
      </c>
      <c r="N2743">
        <v>4.5461111110000001</v>
      </c>
      <c r="O2743">
        <v>0</v>
      </c>
      <c r="P2743">
        <v>307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1395.656111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2671024</v>
      </c>
      <c r="B2744">
        <v>1</v>
      </c>
      <c r="C2744" t="s">
        <v>77</v>
      </c>
      <c r="D2744" t="s">
        <v>108</v>
      </c>
      <c r="E2744" t="s">
        <v>156</v>
      </c>
      <c r="F2744" t="s">
        <v>4680</v>
      </c>
      <c r="G2744" t="s">
        <v>169</v>
      </c>
      <c r="H2744" t="s">
        <v>47</v>
      </c>
      <c r="I2744" t="s">
        <v>129</v>
      </c>
      <c r="J2744" t="s">
        <v>130</v>
      </c>
      <c r="K2744" t="s">
        <v>131</v>
      </c>
      <c r="L2744" t="s">
        <v>7902</v>
      </c>
      <c r="M2744" t="s">
        <v>7903</v>
      </c>
      <c r="N2744">
        <v>0.95277777699999999</v>
      </c>
      <c r="O2744">
        <v>0</v>
      </c>
      <c r="P2744">
        <v>0</v>
      </c>
      <c r="Q2744">
        <v>1</v>
      </c>
      <c r="R2744">
        <v>11</v>
      </c>
      <c r="S2744">
        <v>245</v>
      </c>
      <c r="T2744">
        <v>1924</v>
      </c>
      <c r="U2744">
        <v>0</v>
      </c>
      <c r="V2744">
        <v>0</v>
      </c>
      <c r="W2744">
        <v>0.95277800000000001</v>
      </c>
      <c r="X2744">
        <v>10.480556</v>
      </c>
      <c r="Y2744">
        <v>233.430555</v>
      </c>
      <c r="Z2744">
        <v>1833.1444429999999</v>
      </c>
    </row>
    <row r="2745" spans="1:26" x14ac:dyDescent="0.3">
      <c r="A2745">
        <v>2671025</v>
      </c>
      <c r="B2745">
        <v>1</v>
      </c>
      <c r="C2745" t="s">
        <v>77</v>
      </c>
      <c r="D2745" t="s">
        <v>109</v>
      </c>
      <c r="E2745" t="s">
        <v>134</v>
      </c>
      <c r="F2745" t="s">
        <v>7904</v>
      </c>
      <c r="G2745" t="s">
        <v>146</v>
      </c>
      <c r="H2745" t="s">
        <v>46</v>
      </c>
      <c r="I2745" t="s">
        <v>129</v>
      </c>
      <c r="J2745" t="s">
        <v>130</v>
      </c>
      <c r="K2745" t="s">
        <v>131</v>
      </c>
      <c r="L2745" t="s">
        <v>7905</v>
      </c>
      <c r="M2745" t="s">
        <v>7906</v>
      </c>
      <c r="N2745">
        <v>0.111111111</v>
      </c>
      <c r="O2745">
        <v>0</v>
      </c>
      <c r="P2745">
        <v>147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16.333333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2671026</v>
      </c>
      <c r="B2746">
        <v>1</v>
      </c>
      <c r="C2746" t="s">
        <v>77</v>
      </c>
      <c r="D2746" t="s">
        <v>116</v>
      </c>
      <c r="E2746" t="s">
        <v>152</v>
      </c>
      <c r="F2746" t="s">
        <v>5731</v>
      </c>
      <c r="G2746" t="s">
        <v>169</v>
      </c>
      <c r="H2746" t="s">
        <v>47</v>
      </c>
      <c r="I2746" t="s">
        <v>129</v>
      </c>
      <c r="J2746" t="s">
        <v>130</v>
      </c>
      <c r="K2746" t="s">
        <v>131</v>
      </c>
      <c r="L2746" t="s">
        <v>7884</v>
      </c>
      <c r="M2746" t="s">
        <v>7907</v>
      </c>
      <c r="N2746">
        <v>1.0027777769999999</v>
      </c>
      <c r="O2746">
        <v>2</v>
      </c>
      <c r="P2746">
        <v>1313</v>
      </c>
      <c r="Q2746">
        <v>0</v>
      </c>
      <c r="R2746">
        <v>0</v>
      </c>
      <c r="S2746">
        <v>0</v>
      </c>
      <c r="T2746">
        <v>0</v>
      </c>
      <c r="U2746">
        <v>2.0055559999999999</v>
      </c>
      <c r="V2746">
        <v>1316.6472209999999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2671030</v>
      </c>
      <c r="B2747">
        <v>1</v>
      </c>
      <c r="C2747" t="s">
        <v>77</v>
      </c>
      <c r="D2747" t="s">
        <v>114</v>
      </c>
      <c r="E2747" t="s">
        <v>156</v>
      </c>
      <c r="F2747" t="s">
        <v>7908</v>
      </c>
      <c r="G2747" t="s">
        <v>169</v>
      </c>
      <c r="H2747" t="s">
        <v>47</v>
      </c>
      <c r="I2747" t="s">
        <v>129</v>
      </c>
      <c r="J2747" t="s">
        <v>130</v>
      </c>
      <c r="K2747" t="s">
        <v>131</v>
      </c>
      <c r="L2747" t="s">
        <v>7909</v>
      </c>
      <c r="M2747" t="s">
        <v>7910</v>
      </c>
      <c r="N2747">
        <v>0.88055555500000005</v>
      </c>
      <c r="O2747">
        <v>0</v>
      </c>
      <c r="P2747">
        <v>0</v>
      </c>
      <c r="Q2747">
        <v>0</v>
      </c>
      <c r="R2747">
        <v>0</v>
      </c>
      <c r="S2747">
        <v>64</v>
      </c>
      <c r="T2747">
        <v>487</v>
      </c>
      <c r="U2747">
        <v>0</v>
      </c>
      <c r="V2747">
        <v>0</v>
      </c>
      <c r="W2747">
        <v>0</v>
      </c>
      <c r="X2747">
        <v>0</v>
      </c>
      <c r="Y2747">
        <v>56.355556</v>
      </c>
      <c r="Z2747">
        <v>428.830555</v>
      </c>
    </row>
    <row r="2748" spans="1:26" x14ac:dyDescent="0.3">
      <c r="A2748">
        <v>2671031</v>
      </c>
      <c r="B2748">
        <v>1</v>
      </c>
      <c r="C2748" t="s">
        <v>76</v>
      </c>
      <c r="D2748" t="s">
        <v>91</v>
      </c>
      <c r="E2748" t="s">
        <v>152</v>
      </c>
      <c r="F2748" t="s">
        <v>7911</v>
      </c>
      <c r="G2748" t="s">
        <v>140</v>
      </c>
      <c r="H2748" t="s">
        <v>47</v>
      </c>
      <c r="I2748" t="s">
        <v>129</v>
      </c>
      <c r="J2748" t="s">
        <v>130</v>
      </c>
      <c r="K2748" t="s">
        <v>141</v>
      </c>
      <c r="L2748" t="s">
        <v>7912</v>
      </c>
      <c r="M2748" t="s">
        <v>7913</v>
      </c>
      <c r="N2748">
        <v>2.8055555550000002</v>
      </c>
      <c r="O2748">
        <v>0</v>
      </c>
      <c r="P2748">
        <v>857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2404.3611110000002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2671032</v>
      </c>
      <c r="B2749">
        <v>1</v>
      </c>
      <c r="C2749" t="s">
        <v>76</v>
      </c>
      <c r="D2749" t="s">
        <v>88</v>
      </c>
      <c r="E2749" t="s">
        <v>144</v>
      </c>
      <c r="F2749" t="s">
        <v>3671</v>
      </c>
      <c r="G2749" t="s">
        <v>140</v>
      </c>
      <c r="H2749" t="s">
        <v>46</v>
      </c>
      <c r="I2749" t="s">
        <v>129</v>
      </c>
      <c r="J2749" t="s">
        <v>130</v>
      </c>
      <c r="K2749" t="s">
        <v>141</v>
      </c>
      <c r="L2749" t="s">
        <v>7914</v>
      </c>
      <c r="M2749" t="s">
        <v>7915</v>
      </c>
      <c r="N2749">
        <v>8.1858333329999997</v>
      </c>
      <c r="O2749">
        <v>0</v>
      </c>
      <c r="P2749">
        <v>44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360.17666700000001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2671036</v>
      </c>
      <c r="B2750">
        <v>1</v>
      </c>
      <c r="C2750" t="s">
        <v>76</v>
      </c>
      <c r="D2750" t="s">
        <v>94</v>
      </c>
      <c r="E2750" t="s">
        <v>126</v>
      </c>
      <c r="F2750" t="s">
        <v>7332</v>
      </c>
      <c r="G2750" t="s">
        <v>260</v>
      </c>
      <c r="H2750" t="s">
        <v>47</v>
      </c>
      <c r="I2750" t="s">
        <v>129</v>
      </c>
      <c r="J2750" t="s">
        <v>130</v>
      </c>
      <c r="K2750" t="s">
        <v>141</v>
      </c>
      <c r="L2750" t="s">
        <v>7916</v>
      </c>
      <c r="M2750" t="s">
        <v>7917</v>
      </c>
      <c r="N2750">
        <v>8.0722222220000006</v>
      </c>
      <c r="O2750">
        <v>0</v>
      </c>
      <c r="P2750">
        <v>13</v>
      </c>
      <c r="Q2750">
        <v>1</v>
      </c>
      <c r="R2750">
        <v>515</v>
      </c>
      <c r="S2750">
        <v>0</v>
      </c>
      <c r="T2750">
        <v>0</v>
      </c>
      <c r="U2750">
        <v>0</v>
      </c>
      <c r="V2750">
        <v>104.938889</v>
      </c>
      <c r="W2750">
        <v>8.072222</v>
      </c>
      <c r="X2750">
        <v>4157.1944439999997</v>
      </c>
      <c r="Y2750">
        <v>0</v>
      </c>
      <c r="Z2750">
        <v>0</v>
      </c>
    </row>
    <row r="2751" spans="1:26" x14ac:dyDescent="0.3">
      <c r="A2751">
        <v>2671034</v>
      </c>
      <c r="B2751">
        <v>1</v>
      </c>
      <c r="C2751" t="s">
        <v>76</v>
      </c>
      <c r="D2751" t="s">
        <v>92</v>
      </c>
      <c r="E2751" t="s">
        <v>152</v>
      </c>
      <c r="F2751" t="s">
        <v>4153</v>
      </c>
      <c r="G2751" t="s">
        <v>140</v>
      </c>
      <c r="H2751" t="s">
        <v>47</v>
      </c>
      <c r="I2751" t="s">
        <v>129</v>
      </c>
      <c r="J2751" t="s">
        <v>130</v>
      </c>
      <c r="K2751" t="s">
        <v>141</v>
      </c>
      <c r="L2751" t="s">
        <v>7918</v>
      </c>
      <c r="M2751" t="s">
        <v>7919</v>
      </c>
      <c r="N2751">
        <v>1.9386111109999999</v>
      </c>
      <c r="O2751">
        <v>0</v>
      </c>
      <c r="P2751">
        <v>0</v>
      </c>
      <c r="Q2751">
        <v>0</v>
      </c>
      <c r="R2751">
        <v>0</v>
      </c>
      <c r="S2751">
        <v>5</v>
      </c>
      <c r="T2751">
        <v>332</v>
      </c>
      <c r="U2751">
        <v>0</v>
      </c>
      <c r="V2751">
        <v>0</v>
      </c>
      <c r="W2751">
        <v>0</v>
      </c>
      <c r="X2751">
        <v>0</v>
      </c>
      <c r="Y2751">
        <v>9.6930560000000003</v>
      </c>
      <c r="Z2751">
        <v>643.61888899999997</v>
      </c>
    </row>
    <row r="2752" spans="1:26" x14ac:dyDescent="0.3">
      <c r="A2752">
        <v>2671035</v>
      </c>
      <c r="B2752">
        <v>1</v>
      </c>
      <c r="C2752" t="s">
        <v>76</v>
      </c>
      <c r="D2752" t="s">
        <v>102</v>
      </c>
      <c r="E2752" t="s">
        <v>172</v>
      </c>
      <c r="F2752" t="s">
        <v>7920</v>
      </c>
      <c r="G2752" t="s">
        <v>140</v>
      </c>
      <c r="H2752" t="s">
        <v>46</v>
      </c>
      <c r="I2752" t="s">
        <v>129</v>
      </c>
      <c r="J2752" t="s">
        <v>130</v>
      </c>
      <c r="K2752" t="s">
        <v>141</v>
      </c>
      <c r="L2752" t="s">
        <v>7921</v>
      </c>
      <c r="M2752" t="s">
        <v>7922</v>
      </c>
      <c r="N2752">
        <v>1.8208333329999999</v>
      </c>
      <c r="O2752">
        <v>0</v>
      </c>
      <c r="P2752">
        <v>24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43.7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2671040</v>
      </c>
      <c r="B2753">
        <v>1</v>
      </c>
      <c r="C2753" t="s">
        <v>76</v>
      </c>
      <c r="D2753" t="s">
        <v>87</v>
      </c>
      <c r="E2753" t="s">
        <v>152</v>
      </c>
      <c r="F2753" t="s">
        <v>851</v>
      </c>
      <c r="G2753" t="s">
        <v>140</v>
      </c>
      <c r="H2753" t="s">
        <v>47</v>
      </c>
      <c r="I2753" t="s">
        <v>129</v>
      </c>
      <c r="J2753" t="s">
        <v>130</v>
      </c>
      <c r="K2753" t="s">
        <v>141</v>
      </c>
      <c r="L2753" t="s">
        <v>7923</v>
      </c>
      <c r="M2753" t="s">
        <v>7924</v>
      </c>
      <c r="N2753">
        <v>2.3538888880000002</v>
      </c>
      <c r="O2753">
        <v>91</v>
      </c>
      <c r="P2753">
        <v>29</v>
      </c>
      <c r="Q2753">
        <v>0</v>
      </c>
      <c r="R2753">
        <v>0</v>
      </c>
      <c r="S2753">
        <v>0</v>
      </c>
      <c r="T2753">
        <v>0</v>
      </c>
      <c r="U2753">
        <v>214.203889</v>
      </c>
      <c r="V2753">
        <v>68.262777999999997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2671041</v>
      </c>
      <c r="B2754">
        <v>1</v>
      </c>
      <c r="C2754" t="s">
        <v>76</v>
      </c>
      <c r="D2754" t="s">
        <v>104</v>
      </c>
      <c r="E2754" t="s">
        <v>156</v>
      </c>
      <c r="F2754" t="s">
        <v>6703</v>
      </c>
      <c r="G2754" t="s">
        <v>260</v>
      </c>
      <c r="H2754" t="s">
        <v>47</v>
      </c>
      <c r="I2754" t="s">
        <v>129</v>
      </c>
      <c r="J2754" t="s">
        <v>130</v>
      </c>
      <c r="K2754" t="s">
        <v>141</v>
      </c>
      <c r="L2754" t="s">
        <v>7925</v>
      </c>
      <c r="M2754" t="s">
        <v>7926</v>
      </c>
      <c r="N2754">
        <v>7.8888888880000003</v>
      </c>
      <c r="O2754">
        <v>0</v>
      </c>
      <c r="P2754">
        <v>0</v>
      </c>
      <c r="Q2754">
        <v>1</v>
      </c>
      <c r="R2754">
        <v>549</v>
      </c>
      <c r="S2754">
        <v>0</v>
      </c>
      <c r="T2754">
        <v>214</v>
      </c>
      <c r="U2754">
        <v>0</v>
      </c>
      <c r="V2754">
        <v>0</v>
      </c>
      <c r="W2754">
        <v>7.8888889999999998</v>
      </c>
      <c r="X2754">
        <v>4331</v>
      </c>
      <c r="Y2754">
        <v>0</v>
      </c>
      <c r="Z2754">
        <v>1688.2222220000001</v>
      </c>
    </row>
    <row r="2755" spans="1:26" x14ac:dyDescent="0.3">
      <c r="A2755">
        <v>2671102</v>
      </c>
      <c r="B2755">
        <v>1</v>
      </c>
      <c r="C2755" t="s">
        <v>76</v>
      </c>
      <c r="D2755" t="s">
        <v>83</v>
      </c>
      <c r="E2755" t="s">
        <v>126</v>
      </c>
      <c r="F2755" t="s">
        <v>7927</v>
      </c>
      <c r="G2755" t="s">
        <v>567</v>
      </c>
      <c r="H2755" t="s">
        <v>47</v>
      </c>
      <c r="I2755" t="s">
        <v>247</v>
      </c>
      <c r="J2755" t="s">
        <v>130</v>
      </c>
      <c r="K2755" t="s">
        <v>131</v>
      </c>
      <c r="L2755" t="s">
        <v>7928</v>
      </c>
      <c r="M2755" t="s">
        <v>7929</v>
      </c>
      <c r="N2755">
        <v>5.5555550000000002E-3</v>
      </c>
      <c r="O2755">
        <v>0</v>
      </c>
      <c r="P2755">
        <v>652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3.6222219999999998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2671042</v>
      </c>
      <c r="B2756">
        <v>1</v>
      </c>
      <c r="C2756" t="s">
        <v>76</v>
      </c>
      <c r="D2756" t="s">
        <v>102</v>
      </c>
      <c r="E2756" t="s">
        <v>172</v>
      </c>
      <c r="F2756" t="s">
        <v>7930</v>
      </c>
      <c r="G2756" t="s">
        <v>140</v>
      </c>
      <c r="H2756" t="s">
        <v>46</v>
      </c>
      <c r="I2756" t="s">
        <v>129</v>
      </c>
      <c r="J2756" t="s">
        <v>130</v>
      </c>
      <c r="K2756" t="s">
        <v>141</v>
      </c>
      <c r="L2756" t="s">
        <v>7931</v>
      </c>
      <c r="M2756" t="s">
        <v>7932</v>
      </c>
      <c r="N2756">
        <v>3.224722222</v>
      </c>
      <c r="O2756">
        <v>0</v>
      </c>
      <c r="P2756">
        <v>100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322.47222199999999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2671050</v>
      </c>
      <c r="B2757">
        <v>1</v>
      </c>
      <c r="C2757" t="s">
        <v>76</v>
      </c>
      <c r="D2757" t="s">
        <v>90</v>
      </c>
      <c r="E2757" t="s">
        <v>134</v>
      </c>
      <c r="F2757" t="s">
        <v>7933</v>
      </c>
      <c r="G2757" t="s">
        <v>140</v>
      </c>
      <c r="H2757" t="s">
        <v>46</v>
      </c>
      <c r="I2757" t="s">
        <v>129</v>
      </c>
      <c r="J2757" t="s">
        <v>130</v>
      </c>
      <c r="K2757" t="s">
        <v>141</v>
      </c>
      <c r="L2757" t="s">
        <v>7934</v>
      </c>
      <c r="M2757" t="s">
        <v>7935</v>
      </c>
      <c r="N2757">
        <v>1.619444444</v>
      </c>
      <c r="O2757">
        <v>0</v>
      </c>
      <c r="P2757">
        <v>375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607.29166699999996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2671045</v>
      </c>
      <c r="B2758">
        <v>1</v>
      </c>
      <c r="C2758" t="s">
        <v>76</v>
      </c>
      <c r="D2758" t="s">
        <v>79</v>
      </c>
      <c r="E2758" t="s">
        <v>134</v>
      </c>
      <c r="F2758" t="s">
        <v>7936</v>
      </c>
      <c r="G2758" t="s">
        <v>260</v>
      </c>
      <c r="H2758" t="s">
        <v>46</v>
      </c>
      <c r="I2758" t="s">
        <v>129</v>
      </c>
      <c r="J2758" t="s">
        <v>130</v>
      </c>
      <c r="K2758" t="s">
        <v>141</v>
      </c>
      <c r="L2758" t="s">
        <v>7937</v>
      </c>
      <c r="M2758" t="s">
        <v>7938</v>
      </c>
      <c r="N2758">
        <v>5.7466666660000003</v>
      </c>
      <c r="O2758">
        <v>0</v>
      </c>
      <c r="P2758">
        <v>25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143.66666699999999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2671047</v>
      </c>
      <c r="B2759">
        <v>1</v>
      </c>
      <c r="C2759" t="s">
        <v>76</v>
      </c>
      <c r="D2759" t="s">
        <v>86</v>
      </c>
      <c r="E2759" t="s">
        <v>126</v>
      </c>
      <c r="F2759" t="s">
        <v>7939</v>
      </c>
      <c r="G2759" t="s">
        <v>140</v>
      </c>
      <c r="H2759" t="s">
        <v>47</v>
      </c>
      <c r="I2759" t="s">
        <v>129</v>
      </c>
      <c r="J2759" t="s">
        <v>130</v>
      </c>
      <c r="K2759" t="s">
        <v>141</v>
      </c>
      <c r="L2759" t="s">
        <v>7940</v>
      </c>
      <c r="M2759" t="s">
        <v>7941</v>
      </c>
      <c r="N2759">
        <v>3.1636111109999998</v>
      </c>
      <c r="O2759">
        <v>0</v>
      </c>
      <c r="P2759">
        <v>488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1543.842222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2671048</v>
      </c>
      <c r="B2760">
        <v>1</v>
      </c>
      <c r="C2760" t="s">
        <v>76</v>
      </c>
      <c r="D2760" t="s">
        <v>89</v>
      </c>
      <c r="E2760" t="s">
        <v>134</v>
      </c>
      <c r="F2760" t="s">
        <v>7942</v>
      </c>
      <c r="G2760" t="s">
        <v>140</v>
      </c>
      <c r="H2760" t="s">
        <v>46</v>
      </c>
      <c r="I2760" t="s">
        <v>129</v>
      </c>
      <c r="J2760" t="s">
        <v>130</v>
      </c>
      <c r="K2760" t="s">
        <v>141</v>
      </c>
      <c r="L2760" t="s">
        <v>7943</v>
      </c>
      <c r="M2760" t="s">
        <v>7944</v>
      </c>
      <c r="N2760">
        <v>8.0488888880000005</v>
      </c>
      <c r="O2760">
        <v>0</v>
      </c>
      <c r="P2760">
        <v>128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1030.2577779999999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2671049</v>
      </c>
      <c r="B2761">
        <v>1</v>
      </c>
      <c r="C2761" t="s">
        <v>77</v>
      </c>
      <c r="D2761" t="s">
        <v>122</v>
      </c>
      <c r="E2761" t="s">
        <v>134</v>
      </c>
      <c r="F2761" t="s">
        <v>7945</v>
      </c>
      <c r="G2761" t="s">
        <v>260</v>
      </c>
      <c r="H2761" t="s">
        <v>46</v>
      </c>
      <c r="I2761" t="s">
        <v>129</v>
      </c>
      <c r="J2761" t="s">
        <v>130</v>
      </c>
      <c r="K2761" t="s">
        <v>141</v>
      </c>
      <c r="L2761" t="s">
        <v>7946</v>
      </c>
      <c r="M2761" t="s">
        <v>7947</v>
      </c>
      <c r="N2761">
        <v>6.2736111110000001</v>
      </c>
      <c r="O2761">
        <v>0</v>
      </c>
      <c r="P2761">
        <v>0</v>
      </c>
      <c r="Q2761">
        <v>0</v>
      </c>
      <c r="R2761">
        <v>98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614.81388900000002</v>
      </c>
      <c r="Y2761">
        <v>0</v>
      </c>
      <c r="Z2761">
        <v>0</v>
      </c>
    </row>
    <row r="2762" spans="1:26" x14ac:dyDescent="0.3">
      <c r="A2762">
        <v>2671077</v>
      </c>
      <c r="B2762">
        <v>1</v>
      </c>
      <c r="C2762" t="s">
        <v>77</v>
      </c>
      <c r="D2762" t="s">
        <v>109</v>
      </c>
      <c r="E2762" t="s">
        <v>134</v>
      </c>
      <c r="F2762" t="s">
        <v>7948</v>
      </c>
      <c r="G2762" t="s">
        <v>140</v>
      </c>
      <c r="H2762" t="s">
        <v>46</v>
      </c>
      <c r="I2762" t="s">
        <v>129</v>
      </c>
      <c r="J2762" t="s">
        <v>130</v>
      </c>
      <c r="K2762" t="s">
        <v>141</v>
      </c>
      <c r="L2762" t="s">
        <v>7949</v>
      </c>
      <c r="M2762" t="s">
        <v>7950</v>
      </c>
      <c r="N2762">
        <v>2.8</v>
      </c>
      <c r="O2762">
        <v>0</v>
      </c>
      <c r="P2762">
        <v>201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562.79999999999995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2671051</v>
      </c>
      <c r="B2763">
        <v>1</v>
      </c>
      <c r="C2763" t="s">
        <v>76</v>
      </c>
      <c r="D2763" t="s">
        <v>89</v>
      </c>
      <c r="E2763" t="s">
        <v>156</v>
      </c>
      <c r="F2763" t="s">
        <v>7951</v>
      </c>
      <c r="G2763" t="s">
        <v>169</v>
      </c>
      <c r="H2763" t="s">
        <v>47</v>
      </c>
      <c r="I2763" t="s">
        <v>129</v>
      </c>
      <c r="J2763" t="s">
        <v>130</v>
      </c>
      <c r="K2763" t="s">
        <v>131</v>
      </c>
      <c r="L2763" t="s">
        <v>7952</v>
      </c>
      <c r="M2763" t="s">
        <v>7953</v>
      </c>
      <c r="N2763">
        <v>0.60833333300000003</v>
      </c>
      <c r="O2763">
        <v>19</v>
      </c>
      <c r="P2763">
        <v>147</v>
      </c>
      <c r="Q2763">
        <v>0</v>
      </c>
      <c r="R2763">
        <v>0</v>
      </c>
      <c r="S2763">
        <v>0</v>
      </c>
      <c r="T2763">
        <v>0</v>
      </c>
      <c r="U2763">
        <v>11.558332999999999</v>
      </c>
      <c r="V2763">
        <v>89.424999999999997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2671054</v>
      </c>
      <c r="B2764">
        <v>1</v>
      </c>
      <c r="C2764" t="s">
        <v>77</v>
      </c>
      <c r="D2764" t="s">
        <v>114</v>
      </c>
      <c r="E2764" t="s">
        <v>156</v>
      </c>
      <c r="F2764" t="s">
        <v>1328</v>
      </c>
      <c r="G2764" t="s">
        <v>169</v>
      </c>
      <c r="H2764" t="s">
        <v>47</v>
      </c>
      <c r="I2764" t="s">
        <v>247</v>
      </c>
      <c r="J2764" t="s">
        <v>130</v>
      </c>
      <c r="K2764" t="s">
        <v>131</v>
      </c>
      <c r="L2764" t="s">
        <v>7954</v>
      </c>
      <c r="M2764" t="s">
        <v>7955</v>
      </c>
      <c r="N2764">
        <v>8.3333330000000001E-3</v>
      </c>
      <c r="O2764">
        <v>71</v>
      </c>
      <c r="P2764">
        <v>592</v>
      </c>
      <c r="Q2764">
        <v>0</v>
      </c>
      <c r="R2764">
        <v>0</v>
      </c>
      <c r="S2764">
        <v>0</v>
      </c>
      <c r="T2764">
        <v>0</v>
      </c>
      <c r="U2764">
        <v>0.59166700000000005</v>
      </c>
      <c r="V2764">
        <v>4.9333330000000002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2671055</v>
      </c>
      <c r="B2765">
        <v>1</v>
      </c>
      <c r="C2765" t="s">
        <v>76</v>
      </c>
      <c r="D2765" t="s">
        <v>101</v>
      </c>
      <c r="E2765" t="s">
        <v>144</v>
      </c>
      <c r="F2765" t="s">
        <v>5960</v>
      </c>
      <c r="G2765" t="s">
        <v>260</v>
      </c>
      <c r="H2765" t="s">
        <v>46</v>
      </c>
      <c r="I2765" t="s">
        <v>129</v>
      </c>
      <c r="J2765" t="s">
        <v>130</v>
      </c>
      <c r="K2765" t="s">
        <v>141</v>
      </c>
      <c r="L2765" t="s">
        <v>7956</v>
      </c>
      <c r="M2765" t="s">
        <v>7957</v>
      </c>
      <c r="N2765">
        <v>6.2097222219999999</v>
      </c>
      <c r="O2765">
        <v>0</v>
      </c>
      <c r="P2765">
        <v>84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521.61666700000001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2671056</v>
      </c>
      <c r="B2766">
        <v>1</v>
      </c>
      <c r="C2766" t="s">
        <v>76</v>
      </c>
      <c r="D2766" t="s">
        <v>90</v>
      </c>
      <c r="E2766" t="s">
        <v>134</v>
      </c>
      <c r="F2766" t="s">
        <v>312</v>
      </c>
      <c r="G2766" t="s">
        <v>140</v>
      </c>
      <c r="H2766" t="s">
        <v>46</v>
      </c>
      <c r="I2766" t="s">
        <v>129</v>
      </c>
      <c r="J2766" t="s">
        <v>130</v>
      </c>
      <c r="K2766" t="s">
        <v>141</v>
      </c>
      <c r="L2766" t="s">
        <v>7958</v>
      </c>
      <c r="M2766" t="s">
        <v>7959</v>
      </c>
      <c r="N2766">
        <v>7.7641666660000004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335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2600.9958329999999</v>
      </c>
    </row>
    <row r="2767" spans="1:26" x14ac:dyDescent="0.3">
      <c r="A2767">
        <v>2671058</v>
      </c>
      <c r="B2767">
        <v>1</v>
      </c>
      <c r="C2767" t="s">
        <v>77</v>
      </c>
      <c r="D2767" t="s">
        <v>108</v>
      </c>
      <c r="E2767" t="s">
        <v>126</v>
      </c>
      <c r="F2767" t="s">
        <v>7960</v>
      </c>
      <c r="G2767" t="s">
        <v>140</v>
      </c>
      <c r="H2767" t="s">
        <v>47</v>
      </c>
      <c r="I2767" t="s">
        <v>129</v>
      </c>
      <c r="J2767" t="s">
        <v>130</v>
      </c>
      <c r="K2767" t="s">
        <v>141</v>
      </c>
      <c r="L2767" t="s">
        <v>7961</v>
      </c>
      <c r="M2767" t="s">
        <v>7962</v>
      </c>
      <c r="N2767">
        <v>1.332777777</v>
      </c>
      <c r="O2767">
        <v>0</v>
      </c>
      <c r="P2767">
        <v>802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1068.8877769999999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2671062</v>
      </c>
      <c r="B2768">
        <v>1</v>
      </c>
      <c r="C2768" t="s">
        <v>77</v>
      </c>
      <c r="D2768" t="s">
        <v>119</v>
      </c>
      <c r="E2768" t="s">
        <v>144</v>
      </c>
      <c r="F2768" t="s">
        <v>7963</v>
      </c>
      <c r="G2768" t="s">
        <v>306</v>
      </c>
      <c r="H2768" t="s">
        <v>46</v>
      </c>
      <c r="I2768" t="s">
        <v>129</v>
      </c>
      <c r="J2768" t="s">
        <v>15</v>
      </c>
      <c r="K2768" t="s">
        <v>131</v>
      </c>
      <c r="L2768" t="s">
        <v>7964</v>
      </c>
      <c r="M2768" t="s">
        <v>7965</v>
      </c>
      <c r="N2768">
        <v>8.477777777</v>
      </c>
      <c r="O2768">
        <v>0</v>
      </c>
      <c r="P2768">
        <v>112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949.51111100000003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2671065</v>
      </c>
      <c r="B2769">
        <v>1</v>
      </c>
      <c r="C2769" t="s">
        <v>76</v>
      </c>
      <c r="D2769" t="s">
        <v>93</v>
      </c>
      <c r="E2769" t="s">
        <v>210</v>
      </c>
      <c r="F2769" t="s">
        <v>7742</v>
      </c>
      <c r="G2769" t="s">
        <v>212</v>
      </c>
      <c r="H2769" t="s">
        <v>46</v>
      </c>
      <c r="I2769" t="s">
        <v>129</v>
      </c>
      <c r="J2769" t="s">
        <v>130</v>
      </c>
      <c r="K2769" t="s">
        <v>131</v>
      </c>
      <c r="L2769" t="s">
        <v>7966</v>
      </c>
      <c r="M2769" t="s">
        <v>7967</v>
      </c>
      <c r="N2769">
        <v>1.933611111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1.933611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2671061</v>
      </c>
      <c r="B2770">
        <v>1</v>
      </c>
      <c r="C2770" t="s">
        <v>76</v>
      </c>
      <c r="D2770" t="s">
        <v>80</v>
      </c>
      <c r="E2770" t="s">
        <v>134</v>
      </c>
      <c r="F2770" t="s">
        <v>7968</v>
      </c>
      <c r="G2770" t="s">
        <v>260</v>
      </c>
      <c r="H2770" t="s">
        <v>46</v>
      </c>
      <c r="I2770" t="s">
        <v>129</v>
      </c>
      <c r="J2770" t="s">
        <v>130</v>
      </c>
      <c r="K2770" t="s">
        <v>141</v>
      </c>
      <c r="L2770" t="s">
        <v>7969</v>
      </c>
      <c r="M2770" t="s">
        <v>7970</v>
      </c>
      <c r="N2770">
        <v>7.8002777769999998</v>
      </c>
      <c r="O2770">
        <v>0</v>
      </c>
      <c r="P2770">
        <v>626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4882.9738880000004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2671069</v>
      </c>
      <c r="B2771">
        <v>1</v>
      </c>
      <c r="C2771" t="s">
        <v>77</v>
      </c>
      <c r="D2771" t="s">
        <v>122</v>
      </c>
      <c r="E2771" t="s">
        <v>134</v>
      </c>
      <c r="F2771" t="s">
        <v>7971</v>
      </c>
      <c r="G2771" t="s">
        <v>140</v>
      </c>
      <c r="H2771" t="s">
        <v>46</v>
      </c>
      <c r="I2771" t="s">
        <v>129</v>
      </c>
      <c r="J2771" t="s">
        <v>130</v>
      </c>
      <c r="K2771" t="s">
        <v>141</v>
      </c>
      <c r="L2771" t="s">
        <v>7972</v>
      </c>
      <c r="M2771" t="s">
        <v>7973</v>
      </c>
      <c r="N2771">
        <v>4.3519444439999999</v>
      </c>
      <c r="O2771">
        <v>0</v>
      </c>
      <c r="P2771">
        <v>0</v>
      </c>
      <c r="Q2771">
        <v>0</v>
      </c>
      <c r="R2771">
        <v>409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1779.9452779999999</v>
      </c>
      <c r="Y2771">
        <v>0</v>
      </c>
      <c r="Z2771">
        <v>0</v>
      </c>
    </row>
    <row r="2772" spans="1:26" x14ac:dyDescent="0.3">
      <c r="A2772">
        <v>2671071</v>
      </c>
      <c r="B2772">
        <v>1</v>
      </c>
      <c r="C2772" t="s">
        <v>76</v>
      </c>
      <c r="D2772" t="s">
        <v>107</v>
      </c>
      <c r="E2772" t="s">
        <v>152</v>
      </c>
      <c r="F2772" t="s">
        <v>7974</v>
      </c>
      <c r="G2772" t="s">
        <v>140</v>
      </c>
      <c r="H2772" t="s">
        <v>47</v>
      </c>
      <c r="I2772" t="s">
        <v>129</v>
      </c>
      <c r="J2772" t="s">
        <v>130</v>
      </c>
      <c r="K2772" t="s">
        <v>141</v>
      </c>
      <c r="L2772" t="s">
        <v>7975</v>
      </c>
      <c r="M2772" t="s">
        <v>7976</v>
      </c>
      <c r="N2772">
        <v>3.946111111</v>
      </c>
      <c r="O2772">
        <v>2</v>
      </c>
      <c r="P2772">
        <v>2997</v>
      </c>
      <c r="Q2772">
        <v>0</v>
      </c>
      <c r="R2772">
        <v>0</v>
      </c>
      <c r="S2772">
        <v>0</v>
      </c>
      <c r="T2772">
        <v>0</v>
      </c>
      <c r="U2772">
        <v>7.8922220000000003</v>
      </c>
      <c r="V2772">
        <v>11826.495000000001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2670966</v>
      </c>
      <c r="B2773">
        <v>2</v>
      </c>
      <c r="C2773" t="s">
        <v>76</v>
      </c>
      <c r="D2773" t="s">
        <v>96</v>
      </c>
      <c r="E2773" t="s">
        <v>134</v>
      </c>
      <c r="F2773" t="s">
        <v>7977</v>
      </c>
      <c r="G2773" t="s">
        <v>703</v>
      </c>
      <c r="H2773" t="s">
        <v>46</v>
      </c>
      <c r="I2773" t="s">
        <v>129</v>
      </c>
      <c r="J2773" t="s">
        <v>130</v>
      </c>
      <c r="K2773" t="s">
        <v>131</v>
      </c>
      <c r="L2773" t="s">
        <v>7834</v>
      </c>
      <c r="M2773" t="s">
        <v>7978</v>
      </c>
      <c r="N2773">
        <v>1.3091666660000001</v>
      </c>
      <c r="O2773">
        <v>0</v>
      </c>
      <c r="P2773">
        <v>11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14.400833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2671082</v>
      </c>
      <c r="B2774">
        <v>1</v>
      </c>
      <c r="C2774" t="s">
        <v>77</v>
      </c>
      <c r="D2774" t="s">
        <v>110</v>
      </c>
      <c r="E2774" t="s">
        <v>210</v>
      </c>
      <c r="F2774" t="s">
        <v>7979</v>
      </c>
      <c r="G2774" t="s">
        <v>627</v>
      </c>
      <c r="H2774" t="s">
        <v>46</v>
      </c>
      <c r="I2774" t="s">
        <v>129</v>
      </c>
      <c r="J2774" t="s">
        <v>130</v>
      </c>
      <c r="K2774" t="s">
        <v>131</v>
      </c>
      <c r="L2774" t="s">
        <v>7980</v>
      </c>
      <c r="M2774" t="s">
        <v>7981</v>
      </c>
      <c r="N2774">
        <v>2.759166666</v>
      </c>
      <c r="O2774">
        <v>0</v>
      </c>
      <c r="P2774">
        <v>0</v>
      </c>
      <c r="Q2774">
        <v>0</v>
      </c>
      <c r="R2774">
        <v>6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16.555</v>
      </c>
      <c r="Y2774">
        <v>0</v>
      </c>
      <c r="Z2774">
        <v>0</v>
      </c>
    </row>
    <row r="2775" spans="1:26" x14ac:dyDescent="0.3">
      <c r="A2775">
        <v>2671091</v>
      </c>
      <c r="B2775">
        <v>1</v>
      </c>
      <c r="C2775" t="s">
        <v>77</v>
      </c>
      <c r="D2775" t="s">
        <v>118</v>
      </c>
      <c r="E2775" t="s">
        <v>210</v>
      </c>
      <c r="F2775" t="s">
        <v>7982</v>
      </c>
      <c r="G2775" t="s">
        <v>212</v>
      </c>
      <c r="H2775" t="s">
        <v>46</v>
      </c>
      <c r="I2775" t="s">
        <v>129</v>
      </c>
      <c r="J2775" t="s">
        <v>130</v>
      </c>
      <c r="K2775" t="s">
        <v>131</v>
      </c>
      <c r="L2775" t="s">
        <v>7983</v>
      </c>
      <c r="M2775" t="s">
        <v>7984</v>
      </c>
      <c r="N2775">
        <v>2.7069444439999999</v>
      </c>
      <c r="O2775">
        <v>0</v>
      </c>
      <c r="P2775">
        <v>4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10.827778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2671084</v>
      </c>
      <c r="B2776">
        <v>1</v>
      </c>
      <c r="C2776" t="s">
        <v>76</v>
      </c>
      <c r="D2776" t="s">
        <v>103</v>
      </c>
      <c r="E2776" t="s">
        <v>134</v>
      </c>
      <c r="F2776" t="s">
        <v>7985</v>
      </c>
      <c r="G2776" t="s">
        <v>140</v>
      </c>
      <c r="H2776" t="s">
        <v>46</v>
      </c>
      <c r="I2776" t="s">
        <v>129</v>
      </c>
      <c r="J2776" t="s">
        <v>130</v>
      </c>
      <c r="K2776" t="s">
        <v>141</v>
      </c>
      <c r="L2776" t="s">
        <v>7986</v>
      </c>
      <c r="M2776" t="s">
        <v>7987</v>
      </c>
      <c r="N2776">
        <v>1.622222222</v>
      </c>
      <c r="O2776">
        <v>0</v>
      </c>
      <c r="P2776">
        <v>0</v>
      </c>
      <c r="Q2776">
        <v>0</v>
      </c>
      <c r="R2776">
        <v>352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571.02222200000006</v>
      </c>
      <c r="Y2776">
        <v>0</v>
      </c>
      <c r="Z2776">
        <v>0</v>
      </c>
    </row>
    <row r="2777" spans="1:26" x14ac:dyDescent="0.3">
      <c r="A2777">
        <v>2671087</v>
      </c>
      <c r="B2777">
        <v>1</v>
      </c>
      <c r="C2777" t="s">
        <v>76</v>
      </c>
      <c r="D2777" t="s">
        <v>100</v>
      </c>
      <c r="E2777" t="s">
        <v>156</v>
      </c>
      <c r="F2777" t="s">
        <v>7988</v>
      </c>
      <c r="G2777" t="s">
        <v>140</v>
      </c>
      <c r="H2777" t="s">
        <v>47</v>
      </c>
      <c r="I2777" t="s">
        <v>129</v>
      </c>
      <c r="J2777" t="s">
        <v>130</v>
      </c>
      <c r="K2777" t="s">
        <v>141</v>
      </c>
      <c r="L2777" t="s">
        <v>7989</v>
      </c>
      <c r="M2777" t="s">
        <v>7990</v>
      </c>
      <c r="N2777">
        <v>7.4966666660000003</v>
      </c>
      <c r="O2777">
        <v>81</v>
      </c>
      <c r="P2777">
        <v>241</v>
      </c>
      <c r="Q2777">
        <v>0</v>
      </c>
      <c r="R2777">
        <v>0</v>
      </c>
      <c r="S2777">
        <v>0</v>
      </c>
      <c r="T2777">
        <v>0</v>
      </c>
      <c r="U2777">
        <v>607.23</v>
      </c>
      <c r="V2777">
        <v>1806.6966669999999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2670989</v>
      </c>
      <c r="B2778">
        <v>2</v>
      </c>
      <c r="C2778" t="s">
        <v>76</v>
      </c>
      <c r="D2778" t="s">
        <v>89</v>
      </c>
      <c r="E2778" t="s">
        <v>134</v>
      </c>
      <c r="F2778" t="s">
        <v>7991</v>
      </c>
      <c r="G2778" t="s">
        <v>406</v>
      </c>
      <c r="H2778" t="s">
        <v>46</v>
      </c>
      <c r="I2778" t="s">
        <v>129</v>
      </c>
      <c r="J2778" t="s">
        <v>130</v>
      </c>
      <c r="K2778" t="s">
        <v>131</v>
      </c>
      <c r="L2778" t="s">
        <v>7867</v>
      </c>
      <c r="M2778" t="s">
        <v>7992</v>
      </c>
      <c r="N2778">
        <v>1.3419444439999999</v>
      </c>
      <c r="O2778">
        <v>0</v>
      </c>
      <c r="P2778">
        <v>66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88.568332999999996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2671088</v>
      </c>
      <c r="B2779">
        <v>1</v>
      </c>
      <c r="C2779" t="s">
        <v>76</v>
      </c>
      <c r="D2779" t="s">
        <v>81</v>
      </c>
      <c r="E2779" t="s">
        <v>210</v>
      </c>
      <c r="F2779" t="s">
        <v>7993</v>
      </c>
      <c r="G2779" t="s">
        <v>212</v>
      </c>
      <c r="H2779" t="s">
        <v>46</v>
      </c>
      <c r="I2779" t="s">
        <v>129</v>
      </c>
      <c r="J2779" t="s">
        <v>130</v>
      </c>
      <c r="K2779" t="s">
        <v>131</v>
      </c>
      <c r="L2779" t="s">
        <v>7994</v>
      </c>
      <c r="M2779" t="s">
        <v>7995</v>
      </c>
      <c r="N2779">
        <v>2.9819444439999998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2.9819439999999999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2671095</v>
      </c>
      <c r="B2780">
        <v>1</v>
      </c>
      <c r="C2780" t="s">
        <v>77</v>
      </c>
      <c r="D2780" t="s">
        <v>116</v>
      </c>
      <c r="E2780" t="s">
        <v>152</v>
      </c>
      <c r="F2780" t="s">
        <v>7996</v>
      </c>
      <c r="G2780" t="s">
        <v>169</v>
      </c>
      <c r="H2780" t="s">
        <v>47</v>
      </c>
      <c r="I2780" t="s">
        <v>129</v>
      </c>
      <c r="J2780" t="s">
        <v>130</v>
      </c>
      <c r="K2780" t="s">
        <v>131</v>
      </c>
      <c r="L2780" t="s">
        <v>7997</v>
      </c>
      <c r="M2780" t="s">
        <v>7998</v>
      </c>
      <c r="N2780">
        <v>0.54722222200000004</v>
      </c>
      <c r="O2780">
        <v>146</v>
      </c>
      <c r="P2780">
        <v>1364</v>
      </c>
      <c r="Q2780">
        <v>0</v>
      </c>
      <c r="R2780">
        <v>0</v>
      </c>
      <c r="S2780">
        <v>0</v>
      </c>
      <c r="T2780">
        <v>0</v>
      </c>
      <c r="U2780">
        <v>79.894443999999993</v>
      </c>
      <c r="V2780">
        <v>746.41111100000001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2671099</v>
      </c>
      <c r="B2781">
        <v>1</v>
      </c>
      <c r="C2781" t="s">
        <v>76</v>
      </c>
      <c r="D2781" t="s">
        <v>97</v>
      </c>
      <c r="E2781" t="s">
        <v>134</v>
      </c>
      <c r="F2781" t="s">
        <v>4486</v>
      </c>
      <c r="G2781" t="s">
        <v>146</v>
      </c>
      <c r="H2781" t="s">
        <v>46</v>
      </c>
      <c r="I2781" t="s">
        <v>129</v>
      </c>
      <c r="J2781" t="s">
        <v>130</v>
      </c>
      <c r="K2781" t="s">
        <v>131</v>
      </c>
      <c r="L2781" t="s">
        <v>7999</v>
      </c>
      <c r="M2781" t="s">
        <v>8000</v>
      </c>
      <c r="N2781">
        <v>0.66194444399999997</v>
      </c>
      <c r="O2781">
        <v>0</v>
      </c>
      <c r="P2781">
        <v>155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102.601389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2671100</v>
      </c>
      <c r="B2782">
        <v>1</v>
      </c>
      <c r="C2782" t="s">
        <v>76</v>
      </c>
      <c r="D2782" t="s">
        <v>93</v>
      </c>
      <c r="E2782" t="s">
        <v>134</v>
      </c>
      <c r="F2782" t="s">
        <v>8001</v>
      </c>
      <c r="G2782" t="s">
        <v>260</v>
      </c>
      <c r="H2782" t="s">
        <v>46</v>
      </c>
      <c r="I2782" t="s">
        <v>129</v>
      </c>
      <c r="J2782" t="s">
        <v>130</v>
      </c>
      <c r="K2782" t="s">
        <v>141</v>
      </c>
      <c r="L2782" t="s">
        <v>8002</v>
      </c>
      <c r="M2782" t="s">
        <v>8003</v>
      </c>
      <c r="N2782">
        <v>2.6444444439999999</v>
      </c>
      <c r="O2782">
        <v>0</v>
      </c>
      <c r="P2782">
        <v>23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60.822221999999996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2671101</v>
      </c>
      <c r="B2783">
        <v>1</v>
      </c>
      <c r="C2783" t="s">
        <v>76</v>
      </c>
      <c r="D2783" t="s">
        <v>99</v>
      </c>
      <c r="E2783" t="s">
        <v>144</v>
      </c>
      <c r="F2783" t="s">
        <v>8004</v>
      </c>
      <c r="G2783" t="s">
        <v>146</v>
      </c>
      <c r="H2783" t="s">
        <v>46</v>
      </c>
      <c r="I2783" t="s">
        <v>129</v>
      </c>
      <c r="J2783" t="s">
        <v>130</v>
      </c>
      <c r="K2783" t="s">
        <v>131</v>
      </c>
      <c r="L2783" t="s">
        <v>8005</v>
      </c>
      <c r="M2783" t="s">
        <v>8006</v>
      </c>
      <c r="N2783">
        <v>0.41</v>
      </c>
      <c r="O2783">
        <v>0</v>
      </c>
      <c r="P2783">
        <v>237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97.17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2671115</v>
      </c>
      <c r="B2784">
        <v>1</v>
      </c>
      <c r="C2784" t="s">
        <v>76</v>
      </c>
      <c r="D2784" t="s">
        <v>81</v>
      </c>
      <c r="E2784" t="s">
        <v>172</v>
      </c>
      <c r="F2784" t="s">
        <v>8007</v>
      </c>
      <c r="G2784" t="s">
        <v>174</v>
      </c>
      <c r="H2784" t="s">
        <v>46</v>
      </c>
      <c r="I2784" t="s">
        <v>129</v>
      </c>
      <c r="J2784" t="s">
        <v>130</v>
      </c>
      <c r="K2784" t="s">
        <v>131</v>
      </c>
      <c r="L2784" t="s">
        <v>8008</v>
      </c>
      <c r="M2784" t="s">
        <v>8009</v>
      </c>
      <c r="N2784">
        <v>1.912222222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1.9122220000000001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2671104</v>
      </c>
      <c r="B2785">
        <v>1</v>
      </c>
      <c r="C2785" t="s">
        <v>76</v>
      </c>
      <c r="D2785" t="s">
        <v>81</v>
      </c>
      <c r="E2785" t="s">
        <v>134</v>
      </c>
      <c r="F2785" t="s">
        <v>8010</v>
      </c>
      <c r="G2785" t="s">
        <v>260</v>
      </c>
      <c r="H2785" t="s">
        <v>46</v>
      </c>
      <c r="I2785" t="s">
        <v>129</v>
      </c>
      <c r="J2785" t="s">
        <v>130</v>
      </c>
      <c r="K2785" t="s">
        <v>141</v>
      </c>
      <c r="L2785" t="s">
        <v>8011</v>
      </c>
      <c r="M2785" t="s">
        <v>8012</v>
      </c>
      <c r="N2785">
        <v>0.59722222199999997</v>
      </c>
      <c r="O2785">
        <v>0</v>
      </c>
      <c r="P2785">
        <v>406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242.47222199999999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2671105</v>
      </c>
      <c r="B2786">
        <v>1</v>
      </c>
      <c r="C2786" t="s">
        <v>77</v>
      </c>
      <c r="D2786" t="s">
        <v>110</v>
      </c>
      <c r="E2786" t="s">
        <v>152</v>
      </c>
      <c r="F2786" t="s">
        <v>8013</v>
      </c>
      <c r="G2786" t="s">
        <v>260</v>
      </c>
      <c r="H2786" t="s">
        <v>47</v>
      </c>
      <c r="I2786" t="s">
        <v>129</v>
      </c>
      <c r="J2786" t="s">
        <v>130</v>
      </c>
      <c r="K2786" t="s">
        <v>141</v>
      </c>
      <c r="L2786" t="s">
        <v>8014</v>
      </c>
      <c r="M2786" t="s">
        <v>8015</v>
      </c>
      <c r="N2786">
        <v>7.8591666660000001</v>
      </c>
      <c r="O2786">
        <v>0</v>
      </c>
      <c r="P2786">
        <v>0</v>
      </c>
      <c r="Q2786">
        <v>0</v>
      </c>
      <c r="R2786">
        <v>0</v>
      </c>
      <c r="S2786">
        <v>16</v>
      </c>
      <c r="T2786">
        <v>2472</v>
      </c>
      <c r="U2786">
        <v>0</v>
      </c>
      <c r="V2786">
        <v>0</v>
      </c>
      <c r="W2786">
        <v>0</v>
      </c>
      <c r="X2786">
        <v>0</v>
      </c>
      <c r="Y2786">
        <v>125.746667</v>
      </c>
      <c r="Z2786">
        <v>19427.859998</v>
      </c>
    </row>
    <row r="2787" spans="1:26" x14ac:dyDescent="0.3">
      <c r="A2787">
        <v>2671107</v>
      </c>
      <c r="B2787">
        <v>1</v>
      </c>
      <c r="C2787" t="s">
        <v>76</v>
      </c>
      <c r="D2787" t="s">
        <v>95</v>
      </c>
      <c r="E2787" t="s">
        <v>134</v>
      </c>
      <c r="F2787" t="s">
        <v>2084</v>
      </c>
      <c r="G2787" t="s">
        <v>260</v>
      </c>
      <c r="H2787" t="s">
        <v>46</v>
      </c>
      <c r="I2787" t="s">
        <v>129</v>
      </c>
      <c r="J2787" t="s">
        <v>130</v>
      </c>
      <c r="K2787" t="s">
        <v>141</v>
      </c>
      <c r="L2787" t="s">
        <v>8016</v>
      </c>
      <c r="M2787" t="s">
        <v>8017</v>
      </c>
      <c r="N2787">
        <v>2.5902777769999998</v>
      </c>
      <c r="O2787">
        <v>0</v>
      </c>
      <c r="P2787">
        <v>0</v>
      </c>
      <c r="Q2787">
        <v>0</v>
      </c>
      <c r="R2787">
        <v>51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132.10416699999999</v>
      </c>
      <c r="Y2787">
        <v>0</v>
      </c>
      <c r="Z2787">
        <v>0</v>
      </c>
    </row>
    <row r="2788" spans="1:26" x14ac:dyDescent="0.3">
      <c r="A2788">
        <v>2671109</v>
      </c>
      <c r="B2788">
        <v>1</v>
      </c>
      <c r="C2788" t="s">
        <v>76</v>
      </c>
      <c r="D2788" t="s">
        <v>86</v>
      </c>
      <c r="E2788" t="s">
        <v>325</v>
      </c>
      <c r="F2788" t="s">
        <v>8018</v>
      </c>
      <c r="G2788" t="s">
        <v>140</v>
      </c>
      <c r="H2788" t="s">
        <v>47</v>
      </c>
      <c r="I2788" t="s">
        <v>129</v>
      </c>
      <c r="J2788" t="s">
        <v>130</v>
      </c>
      <c r="K2788" t="s">
        <v>141</v>
      </c>
      <c r="L2788" t="s">
        <v>8019</v>
      </c>
      <c r="M2788" t="s">
        <v>8020</v>
      </c>
      <c r="N2788">
        <v>5.1230555549999997</v>
      </c>
      <c r="O2788">
        <v>0</v>
      </c>
      <c r="P2788">
        <v>4688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24016.884441999999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2671117</v>
      </c>
      <c r="B2789">
        <v>1</v>
      </c>
      <c r="C2789" t="s">
        <v>76</v>
      </c>
      <c r="D2789" t="s">
        <v>92</v>
      </c>
      <c r="E2789" t="s">
        <v>210</v>
      </c>
      <c r="F2789" t="s">
        <v>8021</v>
      </c>
      <c r="G2789" t="s">
        <v>212</v>
      </c>
      <c r="H2789" t="s">
        <v>46</v>
      </c>
      <c r="I2789" t="s">
        <v>129</v>
      </c>
      <c r="J2789" t="s">
        <v>130</v>
      </c>
      <c r="K2789" t="s">
        <v>131</v>
      </c>
      <c r="L2789" t="s">
        <v>8022</v>
      </c>
      <c r="M2789" t="s">
        <v>8023</v>
      </c>
      <c r="N2789">
        <v>1.350833333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1.350833</v>
      </c>
    </row>
    <row r="2790" spans="1:26" x14ac:dyDescent="0.3">
      <c r="A2790">
        <v>2671119</v>
      </c>
      <c r="B2790">
        <v>1</v>
      </c>
      <c r="C2790" t="s">
        <v>77</v>
      </c>
      <c r="D2790" t="s">
        <v>116</v>
      </c>
      <c r="E2790" t="s">
        <v>126</v>
      </c>
      <c r="F2790" t="s">
        <v>8024</v>
      </c>
      <c r="G2790" t="s">
        <v>169</v>
      </c>
      <c r="H2790" t="s">
        <v>47</v>
      </c>
      <c r="I2790" t="s">
        <v>129</v>
      </c>
      <c r="J2790" t="s">
        <v>130</v>
      </c>
      <c r="K2790" t="s">
        <v>131</v>
      </c>
      <c r="L2790" t="s">
        <v>8025</v>
      </c>
      <c r="M2790" t="s">
        <v>8026</v>
      </c>
      <c r="N2790">
        <v>0.23833333300000001</v>
      </c>
      <c r="O2790">
        <v>34</v>
      </c>
      <c r="P2790">
        <v>9</v>
      </c>
      <c r="Q2790">
        <v>0</v>
      </c>
      <c r="R2790">
        <v>0</v>
      </c>
      <c r="S2790">
        <v>0</v>
      </c>
      <c r="T2790">
        <v>0</v>
      </c>
      <c r="U2790">
        <v>8.1033329999999992</v>
      </c>
      <c r="V2790">
        <v>2.145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2671118</v>
      </c>
      <c r="B2791">
        <v>1</v>
      </c>
      <c r="C2791" t="s">
        <v>76</v>
      </c>
      <c r="D2791" t="s">
        <v>104</v>
      </c>
      <c r="E2791" t="s">
        <v>134</v>
      </c>
      <c r="F2791" t="s">
        <v>8027</v>
      </c>
      <c r="G2791" t="s">
        <v>240</v>
      </c>
      <c r="H2791" t="s">
        <v>46</v>
      </c>
      <c r="I2791" t="s">
        <v>129</v>
      </c>
      <c r="J2791" t="s">
        <v>130</v>
      </c>
      <c r="K2791" t="s">
        <v>131</v>
      </c>
      <c r="L2791" t="s">
        <v>8028</v>
      </c>
      <c r="M2791" t="s">
        <v>8029</v>
      </c>
      <c r="N2791">
        <v>1.8061111110000001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42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75.856667000000002</v>
      </c>
    </row>
    <row r="2792" spans="1:26" x14ac:dyDescent="0.3">
      <c r="A2792">
        <v>2671135</v>
      </c>
      <c r="B2792">
        <v>1</v>
      </c>
      <c r="C2792" t="s">
        <v>76</v>
      </c>
      <c r="D2792" t="s">
        <v>106</v>
      </c>
      <c r="E2792" t="s">
        <v>126</v>
      </c>
      <c r="F2792" t="s">
        <v>8030</v>
      </c>
      <c r="G2792" t="s">
        <v>319</v>
      </c>
      <c r="H2792" t="s">
        <v>47</v>
      </c>
      <c r="I2792" t="s">
        <v>129</v>
      </c>
      <c r="J2792" t="s">
        <v>130</v>
      </c>
      <c r="K2792" t="s">
        <v>141</v>
      </c>
      <c r="L2792" t="s">
        <v>8031</v>
      </c>
      <c r="M2792" t="s">
        <v>8032</v>
      </c>
      <c r="N2792">
        <v>3.4213888880000001</v>
      </c>
      <c r="O2792">
        <v>0</v>
      </c>
      <c r="P2792">
        <v>473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1618.3169439999999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2671129</v>
      </c>
      <c r="B2793">
        <v>1</v>
      </c>
      <c r="C2793" t="s">
        <v>77</v>
      </c>
      <c r="D2793" t="s">
        <v>120</v>
      </c>
      <c r="E2793" t="s">
        <v>126</v>
      </c>
      <c r="F2793" t="s">
        <v>8033</v>
      </c>
      <c r="G2793" t="s">
        <v>128</v>
      </c>
      <c r="H2793" t="s">
        <v>47</v>
      </c>
      <c r="I2793" t="s">
        <v>129</v>
      </c>
      <c r="J2793" t="s">
        <v>130</v>
      </c>
      <c r="K2793" t="s">
        <v>131</v>
      </c>
      <c r="L2793" t="s">
        <v>8034</v>
      </c>
      <c r="M2793" t="s">
        <v>8035</v>
      </c>
      <c r="N2793">
        <v>2.7241666659999999</v>
      </c>
      <c r="O2793">
        <v>0</v>
      </c>
      <c r="P2793">
        <v>1</v>
      </c>
      <c r="Q2793">
        <v>0</v>
      </c>
      <c r="R2793">
        <v>192</v>
      </c>
      <c r="S2793">
        <v>0</v>
      </c>
      <c r="T2793">
        <v>0</v>
      </c>
      <c r="U2793">
        <v>0</v>
      </c>
      <c r="V2793">
        <v>2.724167</v>
      </c>
      <c r="W2793">
        <v>0</v>
      </c>
      <c r="X2793">
        <v>523.04</v>
      </c>
      <c r="Y2793">
        <v>0</v>
      </c>
      <c r="Z2793">
        <v>0</v>
      </c>
    </row>
    <row r="2794" spans="1:26" x14ac:dyDescent="0.3">
      <c r="A2794">
        <v>2671123</v>
      </c>
      <c r="B2794">
        <v>1</v>
      </c>
      <c r="C2794" t="s">
        <v>76</v>
      </c>
      <c r="D2794" t="s">
        <v>89</v>
      </c>
      <c r="E2794" t="s">
        <v>134</v>
      </c>
      <c r="F2794" t="s">
        <v>2705</v>
      </c>
      <c r="G2794" t="s">
        <v>260</v>
      </c>
      <c r="H2794" t="s">
        <v>46</v>
      </c>
      <c r="I2794" t="s">
        <v>129</v>
      </c>
      <c r="J2794" t="s">
        <v>130</v>
      </c>
      <c r="K2794" t="s">
        <v>141</v>
      </c>
      <c r="L2794" t="s">
        <v>8036</v>
      </c>
      <c r="M2794" t="s">
        <v>8037</v>
      </c>
      <c r="N2794">
        <v>7.2569444440000002</v>
      </c>
      <c r="O2794">
        <v>0</v>
      </c>
      <c r="P2794">
        <v>124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899.86111100000005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2671127</v>
      </c>
      <c r="B2795">
        <v>1</v>
      </c>
      <c r="C2795" t="s">
        <v>77</v>
      </c>
      <c r="D2795" t="s">
        <v>116</v>
      </c>
      <c r="E2795" t="s">
        <v>156</v>
      </c>
      <c r="F2795" t="s">
        <v>8038</v>
      </c>
      <c r="G2795" t="s">
        <v>169</v>
      </c>
      <c r="H2795" t="s">
        <v>47</v>
      </c>
      <c r="I2795" t="s">
        <v>129</v>
      </c>
      <c r="J2795" t="s">
        <v>130</v>
      </c>
      <c r="K2795" t="s">
        <v>131</v>
      </c>
      <c r="L2795" t="s">
        <v>8039</v>
      </c>
      <c r="M2795" t="s">
        <v>8040</v>
      </c>
      <c r="N2795">
        <v>0.56722222200000005</v>
      </c>
      <c r="O2795">
        <v>14</v>
      </c>
      <c r="P2795">
        <v>736</v>
      </c>
      <c r="Q2795">
        <v>0</v>
      </c>
      <c r="R2795">
        <v>0</v>
      </c>
      <c r="S2795">
        <v>0</v>
      </c>
      <c r="T2795">
        <v>0</v>
      </c>
      <c r="U2795">
        <v>7.9411110000000003</v>
      </c>
      <c r="V2795">
        <v>417.47555499999999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2671125</v>
      </c>
      <c r="B2796">
        <v>1</v>
      </c>
      <c r="C2796" t="s">
        <v>76</v>
      </c>
      <c r="D2796" t="s">
        <v>85</v>
      </c>
      <c r="E2796" t="s">
        <v>134</v>
      </c>
      <c r="F2796" t="s">
        <v>8041</v>
      </c>
      <c r="G2796" t="s">
        <v>260</v>
      </c>
      <c r="H2796" t="s">
        <v>46</v>
      </c>
      <c r="I2796" t="s">
        <v>129</v>
      </c>
      <c r="J2796" t="s">
        <v>130</v>
      </c>
      <c r="K2796" t="s">
        <v>141</v>
      </c>
      <c r="L2796" t="s">
        <v>8042</v>
      </c>
      <c r="M2796" t="s">
        <v>8043</v>
      </c>
      <c r="N2796">
        <v>6.5552777769999997</v>
      </c>
      <c r="O2796">
        <v>0</v>
      </c>
      <c r="P2796">
        <v>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19.665832999999999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2671126</v>
      </c>
      <c r="B2797">
        <v>1</v>
      </c>
      <c r="C2797" t="s">
        <v>76</v>
      </c>
      <c r="D2797" t="s">
        <v>86</v>
      </c>
      <c r="E2797" t="s">
        <v>134</v>
      </c>
      <c r="F2797" t="s">
        <v>4422</v>
      </c>
      <c r="G2797" t="s">
        <v>260</v>
      </c>
      <c r="H2797" t="s">
        <v>46</v>
      </c>
      <c r="I2797" t="s">
        <v>129</v>
      </c>
      <c r="J2797" t="s">
        <v>130</v>
      </c>
      <c r="K2797" t="s">
        <v>141</v>
      </c>
      <c r="L2797" t="s">
        <v>8044</v>
      </c>
      <c r="M2797" t="s">
        <v>8045</v>
      </c>
      <c r="N2797">
        <v>0.40194444400000001</v>
      </c>
      <c r="O2797">
        <v>0</v>
      </c>
      <c r="P2797">
        <v>759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305.07583299999999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2671132</v>
      </c>
      <c r="B2798">
        <v>1</v>
      </c>
      <c r="C2798" t="s">
        <v>77</v>
      </c>
      <c r="D2798" t="s">
        <v>124</v>
      </c>
      <c r="E2798" t="s">
        <v>126</v>
      </c>
      <c r="F2798" t="s">
        <v>8046</v>
      </c>
      <c r="G2798" t="s">
        <v>260</v>
      </c>
      <c r="H2798" t="s">
        <v>47</v>
      </c>
      <c r="I2798" t="s">
        <v>129</v>
      </c>
      <c r="J2798" t="s">
        <v>130</v>
      </c>
      <c r="K2798" t="s">
        <v>141</v>
      </c>
      <c r="L2798" t="s">
        <v>8047</v>
      </c>
      <c r="M2798" t="s">
        <v>8048</v>
      </c>
      <c r="N2798">
        <v>1.061666666</v>
      </c>
      <c r="O2798">
        <v>0</v>
      </c>
      <c r="P2798">
        <v>10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10.616667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2671139</v>
      </c>
      <c r="B2799">
        <v>1</v>
      </c>
      <c r="C2799" t="s">
        <v>76</v>
      </c>
      <c r="D2799" t="s">
        <v>91</v>
      </c>
      <c r="E2799" t="s">
        <v>126</v>
      </c>
      <c r="F2799" t="s">
        <v>8049</v>
      </c>
      <c r="G2799" t="s">
        <v>837</v>
      </c>
      <c r="H2799" t="s">
        <v>47</v>
      </c>
      <c r="I2799" t="s">
        <v>129</v>
      </c>
      <c r="J2799" t="s">
        <v>130</v>
      </c>
      <c r="K2799" t="s">
        <v>131</v>
      </c>
      <c r="L2799" t="s">
        <v>8050</v>
      </c>
      <c r="M2799" t="s">
        <v>8051</v>
      </c>
      <c r="N2799">
        <v>1.169166666</v>
      </c>
      <c r="O2799">
        <v>1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1.1691670000000001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2671149</v>
      </c>
      <c r="B2800">
        <v>1</v>
      </c>
      <c r="C2800" t="s">
        <v>76</v>
      </c>
      <c r="D2800" t="s">
        <v>85</v>
      </c>
      <c r="E2800" t="s">
        <v>144</v>
      </c>
      <c r="F2800" t="s">
        <v>6841</v>
      </c>
      <c r="G2800" t="s">
        <v>2919</v>
      </c>
      <c r="H2800" t="s">
        <v>46</v>
      </c>
      <c r="I2800" t="s">
        <v>129</v>
      </c>
      <c r="J2800" t="s">
        <v>130</v>
      </c>
      <c r="K2800" t="s">
        <v>131</v>
      </c>
      <c r="L2800" t="s">
        <v>8052</v>
      </c>
      <c r="M2800" t="s">
        <v>8053</v>
      </c>
      <c r="N2800">
        <v>0.67222222200000004</v>
      </c>
      <c r="O2800">
        <v>0</v>
      </c>
      <c r="P2800">
        <v>84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56.466667000000001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2671158</v>
      </c>
      <c r="B2801">
        <v>1</v>
      </c>
      <c r="C2801" t="s">
        <v>76</v>
      </c>
      <c r="D2801" t="s">
        <v>86</v>
      </c>
      <c r="E2801" t="s">
        <v>144</v>
      </c>
      <c r="F2801" t="s">
        <v>8054</v>
      </c>
      <c r="G2801" t="s">
        <v>162</v>
      </c>
      <c r="H2801" t="s">
        <v>46</v>
      </c>
      <c r="I2801" t="s">
        <v>129</v>
      </c>
      <c r="J2801" t="s">
        <v>130</v>
      </c>
      <c r="K2801" t="s">
        <v>131</v>
      </c>
      <c r="L2801" t="s">
        <v>8055</v>
      </c>
      <c r="M2801" t="s">
        <v>8056</v>
      </c>
      <c r="N2801">
        <v>1.499166666</v>
      </c>
      <c r="O2801">
        <v>0</v>
      </c>
      <c r="P2801">
        <v>291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436.25749999999999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2671159</v>
      </c>
      <c r="B2802">
        <v>1</v>
      </c>
      <c r="C2802" t="s">
        <v>77</v>
      </c>
      <c r="D2802" t="s">
        <v>111</v>
      </c>
      <c r="E2802" t="s">
        <v>126</v>
      </c>
      <c r="F2802" t="s">
        <v>8057</v>
      </c>
      <c r="G2802" t="s">
        <v>128</v>
      </c>
      <c r="H2802" t="s">
        <v>47</v>
      </c>
      <c r="I2802" t="s">
        <v>129</v>
      </c>
      <c r="J2802" t="s">
        <v>130</v>
      </c>
      <c r="K2802" t="s">
        <v>131</v>
      </c>
      <c r="L2802" t="s">
        <v>8058</v>
      </c>
      <c r="M2802" t="s">
        <v>8059</v>
      </c>
      <c r="N2802">
        <v>0.49916666599999998</v>
      </c>
      <c r="O2802">
        <v>0</v>
      </c>
      <c r="P2802">
        <v>0</v>
      </c>
      <c r="Q2802">
        <v>0</v>
      </c>
      <c r="R2802">
        <v>161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80.365832999999995</v>
      </c>
      <c r="Y2802">
        <v>0</v>
      </c>
      <c r="Z2802">
        <v>0</v>
      </c>
    </row>
    <row r="2803" spans="1:26" x14ac:dyDescent="0.3">
      <c r="A2803">
        <v>2671160</v>
      </c>
      <c r="B2803">
        <v>1</v>
      </c>
      <c r="C2803" t="s">
        <v>76</v>
      </c>
      <c r="D2803" t="s">
        <v>96</v>
      </c>
      <c r="E2803" t="s">
        <v>152</v>
      </c>
      <c r="F2803" t="s">
        <v>2937</v>
      </c>
      <c r="G2803" t="s">
        <v>169</v>
      </c>
      <c r="H2803" t="s">
        <v>47</v>
      </c>
      <c r="I2803" t="s">
        <v>129</v>
      </c>
      <c r="J2803" t="s">
        <v>130</v>
      </c>
      <c r="K2803" t="s">
        <v>131</v>
      </c>
      <c r="L2803" t="s">
        <v>8060</v>
      </c>
      <c r="M2803" t="s">
        <v>8061</v>
      </c>
      <c r="N2803">
        <v>0.73583333299999998</v>
      </c>
      <c r="O2803">
        <v>93</v>
      </c>
      <c r="P2803">
        <v>167</v>
      </c>
      <c r="Q2803">
        <v>0</v>
      </c>
      <c r="R2803">
        <v>0</v>
      </c>
      <c r="S2803">
        <v>0</v>
      </c>
      <c r="T2803">
        <v>0</v>
      </c>
      <c r="U2803">
        <v>68.432500000000005</v>
      </c>
      <c r="V2803">
        <v>122.88416700000001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2671164</v>
      </c>
      <c r="B2804">
        <v>1</v>
      </c>
      <c r="C2804" t="s">
        <v>77</v>
      </c>
      <c r="D2804" t="s">
        <v>124</v>
      </c>
      <c r="E2804" t="s">
        <v>134</v>
      </c>
      <c r="F2804" t="s">
        <v>8062</v>
      </c>
      <c r="G2804" t="s">
        <v>140</v>
      </c>
      <c r="H2804" t="s">
        <v>46</v>
      </c>
      <c r="I2804" t="s">
        <v>129</v>
      </c>
      <c r="J2804" t="s">
        <v>130</v>
      </c>
      <c r="K2804" t="s">
        <v>141</v>
      </c>
      <c r="L2804" t="s">
        <v>8063</v>
      </c>
      <c r="M2804" t="s">
        <v>8064</v>
      </c>
      <c r="N2804">
        <v>2.485833333</v>
      </c>
      <c r="O2804">
        <v>0</v>
      </c>
      <c r="P2804">
        <v>98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243.61166700000001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2671179</v>
      </c>
      <c r="B2805">
        <v>1</v>
      </c>
      <c r="C2805" t="s">
        <v>76</v>
      </c>
      <c r="D2805" t="s">
        <v>99</v>
      </c>
      <c r="E2805" t="s">
        <v>126</v>
      </c>
      <c r="F2805" t="s">
        <v>8065</v>
      </c>
      <c r="G2805" t="s">
        <v>128</v>
      </c>
      <c r="H2805" t="s">
        <v>47</v>
      </c>
      <c r="I2805" t="s">
        <v>129</v>
      </c>
      <c r="J2805" t="s">
        <v>130</v>
      </c>
      <c r="K2805" t="s">
        <v>131</v>
      </c>
      <c r="L2805" t="s">
        <v>8066</v>
      </c>
      <c r="M2805" t="s">
        <v>8067</v>
      </c>
      <c r="N2805">
        <v>1.4536111110000001</v>
      </c>
      <c r="O2805">
        <v>0</v>
      </c>
      <c r="P2805">
        <v>16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23.257777999999998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2671181</v>
      </c>
      <c r="B2806">
        <v>1</v>
      </c>
      <c r="C2806" t="s">
        <v>76</v>
      </c>
      <c r="D2806" t="s">
        <v>80</v>
      </c>
      <c r="E2806" t="s">
        <v>134</v>
      </c>
      <c r="F2806" t="s">
        <v>8068</v>
      </c>
      <c r="G2806" t="s">
        <v>140</v>
      </c>
      <c r="H2806" t="s">
        <v>46</v>
      </c>
      <c r="I2806" t="s">
        <v>129</v>
      </c>
      <c r="J2806" t="s">
        <v>130</v>
      </c>
      <c r="K2806" t="s">
        <v>141</v>
      </c>
      <c r="L2806" t="s">
        <v>8069</v>
      </c>
      <c r="M2806" t="s">
        <v>8070</v>
      </c>
      <c r="N2806">
        <v>3.8630555549999999</v>
      </c>
      <c r="O2806">
        <v>0</v>
      </c>
      <c r="P2806">
        <v>546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2109.228333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2671185</v>
      </c>
      <c r="B2807">
        <v>1</v>
      </c>
      <c r="C2807" t="s">
        <v>77</v>
      </c>
      <c r="D2807" t="s">
        <v>123</v>
      </c>
      <c r="E2807" t="s">
        <v>126</v>
      </c>
      <c r="F2807" t="s">
        <v>8071</v>
      </c>
      <c r="G2807" t="s">
        <v>128</v>
      </c>
      <c r="H2807" t="s">
        <v>47</v>
      </c>
      <c r="I2807" t="s">
        <v>129</v>
      </c>
      <c r="J2807" t="s">
        <v>130</v>
      </c>
      <c r="K2807" t="s">
        <v>131</v>
      </c>
      <c r="L2807" t="s">
        <v>8072</v>
      </c>
      <c r="M2807" t="s">
        <v>8073</v>
      </c>
      <c r="N2807">
        <v>2.415</v>
      </c>
      <c r="O2807">
        <v>4</v>
      </c>
      <c r="P2807">
        <v>13</v>
      </c>
      <c r="Q2807">
        <v>0</v>
      </c>
      <c r="R2807">
        <v>0</v>
      </c>
      <c r="S2807">
        <v>0</v>
      </c>
      <c r="T2807">
        <v>0</v>
      </c>
      <c r="U2807">
        <v>9.66</v>
      </c>
      <c r="V2807">
        <v>31.395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2671217</v>
      </c>
      <c r="B2808">
        <v>1</v>
      </c>
      <c r="C2808" t="s">
        <v>77</v>
      </c>
      <c r="D2808" t="s">
        <v>108</v>
      </c>
      <c r="E2808" t="s">
        <v>152</v>
      </c>
      <c r="F2808" t="s">
        <v>8074</v>
      </c>
      <c r="G2808" t="s">
        <v>260</v>
      </c>
      <c r="H2808" t="s">
        <v>47</v>
      </c>
      <c r="I2808" t="s">
        <v>129</v>
      </c>
      <c r="J2808" t="s">
        <v>130</v>
      </c>
      <c r="K2808" t="s">
        <v>141</v>
      </c>
      <c r="L2808" t="s">
        <v>8075</v>
      </c>
      <c r="M2808" t="s">
        <v>8076</v>
      </c>
      <c r="N2808">
        <v>6.3216666659999996</v>
      </c>
      <c r="O2808">
        <v>0</v>
      </c>
      <c r="P2808">
        <v>0</v>
      </c>
      <c r="Q2808">
        <v>5</v>
      </c>
      <c r="R2808">
        <v>174</v>
      </c>
      <c r="S2808">
        <v>5</v>
      </c>
      <c r="T2808">
        <v>681</v>
      </c>
      <c r="U2808">
        <v>0</v>
      </c>
      <c r="V2808">
        <v>0</v>
      </c>
      <c r="W2808">
        <v>31.608332999999998</v>
      </c>
      <c r="X2808">
        <v>1099.97</v>
      </c>
      <c r="Y2808">
        <v>31.608332999999998</v>
      </c>
      <c r="Z2808">
        <v>4305.0550000000003</v>
      </c>
    </row>
    <row r="2809" spans="1:26" x14ac:dyDescent="0.3">
      <c r="A2809">
        <v>2671216</v>
      </c>
      <c r="B2809">
        <v>1</v>
      </c>
      <c r="C2809" t="s">
        <v>77</v>
      </c>
      <c r="D2809" t="s">
        <v>114</v>
      </c>
      <c r="E2809" t="s">
        <v>152</v>
      </c>
      <c r="F2809" t="s">
        <v>8077</v>
      </c>
      <c r="G2809" t="s">
        <v>140</v>
      </c>
      <c r="H2809" t="s">
        <v>47</v>
      </c>
      <c r="I2809" t="s">
        <v>129</v>
      </c>
      <c r="J2809" t="s">
        <v>130</v>
      </c>
      <c r="K2809" t="s">
        <v>141</v>
      </c>
      <c r="L2809" t="s">
        <v>8078</v>
      </c>
      <c r="M2809" t="s">
        <v>8079</v>
      </c>
      <c r="N2809">
        <v>4.483333333</v>
      </c>
      <c r="O2809">
        <v>74</v>
      </c>
      <c r="P2809">
        <v>8751</v>
      </c>
      <c r="Q2809">
        <v>0</v>
      </c>
      <c r="R2809">
        <v>0</v>
      </c>
      <c r="S2809">
        <v>0</v>
      </c>
      <c r="T2809">
        <v>0</v>
      </c>
      <c r="U2809">
        <v>331.76666699999998</v>
      </c>
      <c r="V2809">
        <v>39233.649997</v>
      </c>
      <c r="W2809">
        <v>0</v>
      </c>
      <c r="X2809">
        <v>0</v>
      </c>
      <c r="Y2809">
        <v>0</v>
      </c>
      <c r="Z2809">
        <v>0</v>
      </c>
    </row>
    <row r="2810" spans="1:26" x14ac:dyDescent="0.3">
      <c r="A2810">
        <v>2671186</v>
      </c>
      <c r="B2810">
        <v>1</v>
      </c>
      <c r="C2810" t="s">
        <v>77</v>
      </c>
      <c r="D2810" t="s">
        <v>119</v>
      </c>
      <c r="E2810" t="s">
        <v>156</v>
      </c>
      <c r="F2810" t="s">
        <v>8080</v>
      </c>
      <c r="G2810" t="s">
        <v>146</v>
      </c>
      <c r="H2810" t="s">
        <v>47</v>
      </c>
      <c r="I2810" t="s">
        <v>129</v>
      </c>
      <c r="J2810" t="s">
        <v>130</v>
      </c>
      <c r="K2810" t="s">
        <v>131</v>
      </c>
      <c r="L2810" t="s">
        <v>8081</v>
      </c>
      <c r="M2810" t="s">
        <v>8082</v>
      </c>
      <c r="N2810">
        <v>0.60722222199999998</v>
      </c>
      <c r="O2810">
        <v>49</v>
      </c>
      <c r="P2810">
        <v>293</v>
      </c>
      <c r="Q2810">
        <v>0</v>
      </c>
      <c r="R2810">
        <v>0</v>
      </c>
      <c r="S2810">
        <v>0</v>
      </c>
      <c r="T2810">
        <v>0</v>
      </c>
      <c r="U2810">
        <v>29.753889000000001</v>
      </c>
      <c r="V2810">
        <v>177.916111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2671189</v>
      </c>
      <c r="B2811">
        <v>1</v>
      </c>
      <c r="C2811" t="s">
        <v>76</v>
      </c>
      <c r="D2811" t="s">
        <v>92</v>
      </c>
      <c r="E2811" t="s">
        <v>156</v>
      </c>
      <c r="F2811" t="s">
        <v>8083</v>
      </c>
      <c r="G2811" t="s">
        <v>260</v>
      </c>
      <c r="H2811" t="s">
        <v>47</v>
      </c>
      <c r="I2811" t="s">
        <v>129</v>
      </c>
      <c r="J2811" t="s">
        <v>130</v>
      </c>
      <c r="K2811" t="s">
        <v>141</v>
      </c>
      <c r="L2811" t="s">
        <v>8084</v>
      </c>
      <c r="M2811" t="s">
        <v>8085</v>
      </c>
      <c r="N2811">
        <v>8.2597222220000006</v>
      </c>
      <c r="O2811">
        <v>0</v>
      </c>
      <c r="P2811">
        <v>0</v>
      </c>
      <c r="Q2811">
        <v>0</v>
      </c>
      <c r="R2811">
        <v>0</v>
      </c>
      <c r="S2811">
        <v>5</v>
      </c>
      <c r="T2811">
        <v>481</v>
      </c>
      <c r="U2811">
        <v>0</v>
      </c>
      <c r="V2811">
        <v>0</v>
      </c>
      <c r="W2811">
        <v>0</v>
      </c>
      <c r="X2811">
        <v>0</v>
      </c>
      <c r="Y2811">
        <v>41.298611000000001</v>
      </c>
      <c r="Z2811">
        <v>3972.9263890000002</v>
      </c>
    </row>
    <row r="2812" spans="1:26" x14ac:dyDescent="0.3">
      <c r="A2812">
        <v>2671190</v>
      </c>
      <c r="B2812">
        <v>1</v>
      </c>
      <c r="C2812" t="s">
        <v>76</v>
      </c>
      <c r="D2812" t="s">
        <v>102</v>
      </c>
      <c r="E2812" t="s">
        <v>156</v>
      </c>
      <c r="F2812" t="s">
        <v>8086</v>
      </c>
      <c r="G2812" t="s">
        <v>169</v>
      </c>
      <c r="H2812" t="s">
        <v>47</v>
      </c>
      <c r="I2812" t="s">
        <v>129</v>
      </c>
      <c r="J2812" t="s">
        <v>130</v>
      </c>
      <c r="K2812" t="s">
        <v>131</v>
      </c>
      <c r="L2812" t="s">
        <v>8087</v>
      </c>
      <c r="M2812" t="s">
        <v>8088</v>
      </c>
      <c r="N2812">
        <v>0.92444444400000003</v>
      </c>
      <c r="O2812">
        <v>58</v>
      </c>
      <c r="P2812">
        <v>377</v>
      </c>
      <c r="Q2812">
        <v>0</v>
      </c>
      <c r="R2812">
        <v>0</v>
      </c>
      <c r="S2812">
        <v>3</v>
      </c>
      <c r="T2812">
        <v>0</v>
      </c>
      <c r="U2812">
        <v>53.617778000000001</v>
      </c>
      <c r="V2812">
        <v>348.51555500000001</v>
      </c>
      <c r="W2812">
        <v>0</v>
      </c>
      <c r="X2812">
        <v>0</v>
      </c>
      <c r="Y2812">
        <v>2.773333</v>
      </c>
      <c r="Z2812">
        <v>0</v>
      </c>
    </row>
    <row r="2813" spans="1:26" x14ac:dyDescent="0.3">
      <c r="A2813">
        <v>2671191</v>
      </c>
      <c r="B2813">
        <v>1</v>
      </c>
      <c r="C2813" t="s">
        <v>77</v>
      </c>
      <c r="D2813" t="s">
        <v>109</v>
      </c>
      <c r="E2813" t="s">
        <v>126</v>
      </c>
      <c r="F2813" t="s">
        <v>8089</v>
      </c>
      <c r="G2813" t="s">
        <v>567</v>
      </c>
      <c r="H2813" t="s">
        <v>47</v>
      </c>
      <c r="I2813" t="s">
        <v>129</v>
      </c>
      <c r="J2813" t="s">
        <v>130</v>
      </c>
      <c r="K2813" t="s">
        <v>131</v>
      </c>
      <c r="L2813" t="s">
        <v>8090</v>
      </c>
      <c r="M2813" t="s">
        <v>8091</v>
      </c>
      <c r="N2813">
        <v>0.31388888799999998</v>
      </c>
      <c r="O2813">
        <v>9</v>
      </c>
      <c r="P2813">
        <v>830</v>
      </c>
      <c r="Q2813">
        <v>0</v>
      </c>
      <c r="R2813">
        <v>0</v>
      </c>
      <c r="S2813">
        <v>0</v>
      </c>
      <c r="T2813">
        <v>0</v>
      </c>
      <c r="U2813">
        <v>2.8250000000000002</v>
      </c>
      <c r="V2813">
        <v>260.52777700000001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2671205</v>
      </c>
      <c r="B2814">
        <v>1</v>
      </c>
      <c r="C2814" t="s">
        <v>76</v>
      </c>
      <c r="D2814" t="s">
        <v>80</v>
      </c>
      <c r="E2814" t="s">
        <v>144</v>
      </c>
      <c r="F2814" t="s">
        <v>8092</v>
      </c>
      <c r="G2814" t="s">
        <v>136</v>
      </c>
      <c r="H2814" t="s">
        <v>46</v>
      </c>
      <c r="I2814" t="s">
        <v>129</v>
      </c>
      <c r="J2814" t="s">
        <v>130</v>
      </c>
      <c r="K2814" t="s">
        <v>131</v>
      </c>
      <c r="L2814" t="s">
        <v>8093</v>
      </c>
      <c r="M2814" t="s">
        <v>8094</v>
      </c>
      <c r="N2814">
        <v>4.8213888880000004</v>
      </c>
      <c r="O2814">
        <v>0</v>
      </c>
      <c r="P2814">
        <v>20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96.427778000000004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2671208</v>
      </c>
      <c r="B2815">
        <v>1</v>
      </c>
      <c r="C2815" t="s">
        <v>77</v>
      </c>
      <c r="D2815" t="s">
        <v>114</v>
      </c>
      <c r="E2815" t="s">
        <v>126</v>
      </c>
      <c r="F2815" t="s">
        <v>8095</v>
      </c>
      <c r="G2815" t="s">
        <v>128</v>
      </c>
      <c r="H2815" t="s">
        <v>47</v>
      </c>
      <c r="I2815" t="s">
        <v>129</v>
      </c>
      <c r="J2815" t="s">
        <v>130</v>
      </c>
      <c r="K2815" t="s">
        <v>131</v>
      </c>
      <c r="L2815" t="s">
        <v>8096</v>
      </c>
      <c r="M2815" t="s">
        <v>8097</v>
      </c>
      <c r="N2815">
        <v>2.9161111110000002</v>
      </c>
      <c r="O2815">
        <v>0</v>
      </c>
      <c r="P2815">
        <v>0</v>
      </c>
      <c r="Q2815">
        <v>0</v>
      </c>
      <c r="R2815">
        <v>0</v>
      </c>
      <c r="S2815">
        <v>3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8.7483330000000006</v>
      </c>
      <c r="Z2815">
        <v>0</v>
      </c>
    </row>
    <row r="2816" spans="1:26" x14ac:dyDescent="0.3">
      <c r="A2816">
        <v>2671206</v>
      </c>
      <c r="B2816">
        <v>1</v>
      </c>
      <c r="C2816" t="s">
        <v>77</v>
      </c>
      <c r="D2816" t="s">
        <v>115</v>
      </c>
      <c r="E2816" t="s">
        <v>172</v>
      </c>
      <c r="F2816" t="s">
        <v>8098</v>
      </c>
      <c r="G2816" t="s">
        <v>260</v>
      </c>
      <c r="H2816" t="s">
        <v>46</v>
      </c>
      <c r="I2816" t="s">
        <v>129</v>
      </c>
      <c r="J2816" t="s">
        <v>130</v>
      </c>
      <c r="K2816" t="s">
        <v>141</v>
      </c>
      <c r="L2816" t="s">
        <v>8099</v>
      </c>
      <c r="M2816" t="s">
        <v>8100</v>
      </c>
      <c r="N2816">
        <v>1.016388888</v>
      </c>
      <c r="O2816">
        <v>0</v>
      </c>
      <c r="P2816">
        <v>0</v>
      </c>
      <c r="Q2816">
        <v>0</v>
      </c>
      <c r="R2816">
        <v>24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24.393332999999998</v>
      </c>
      <c r="Y2816">
        <v>0</v>
      </c>
      <c r="Z2816">
        <v>0</v>
      </c>
    </row>
    <row r="2817" spans="1:26" x14ac:dyDescent="0.3">
      <c r="A2817">
        <v>2671207</v>
      </c>
      <c r="B2817">
        <v>1</v>
      </c>
      <c r="C2817" t="s">
        <v>76</v>
      </c>
      <c r="D2817" t="s">
        <v>92</v>
      </c>
      <c r="E2817" t="s">
        <v>210</v>
      </c>
      <c r="F2817" t="s">
        <v>8101</v>
      </c>
      <c r="G2817" t="s">
        <v>212</v>
      </c>
      <c r="H2817" t="s">
        <v>46</v>
      </c>
      <c r="I2817" t="s">
        <v>129</v>
      </c>
      <c r="J2817" t="s">
        <v>130</v>
      </c>
      <c r="K2817" t="s">
        <v>131</v>
      </c>
      <c r="L2817" t="s">
        <v>8102</v>
      </c>
      <c r="M2817" t="s">
        <v>8103</v>
      </c>
      <c r="N2817">
        <v>4.3036111110000004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2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8.6072220000000002</v>
      </c>
    </row>
    <row r="2818" spans="1:26" x14ac:dyDescent="0.3">
      <c r="A2818">
        <v>2671139</v>
      </c>
      <c r="B2818">
        <v>2</v>
      </c>
      <c r="C2818" t="s">
        <v>76</v>
      </c>
      <c r="D2818" t="s">
        <v>91</v>
      </c>
      <c r="E2818" t="s">
        <v>152</v>
      </c>
      <c r="F2818" t="s">
        <v>8104</v>
      </c>
      <c r="G2818" t="s">
        <v>837</v>
      </c>
      <c r="H2818" t="s">
        <v>47</v>
      </c>
      <c r="I2818" t="s">
        <v>129</v>
      </c>
      <c r="J2818" t="s">
        <v>130</v>
      </c>
      <c r="K2818" t="s">
        <v>131</v>
      </c>
      <c r="L2818" t="s">
        <v>8051</v>
      </c>
      <c r="M2818" t="s">
        <v>8105</v>
      </c>
      <c r="N2818">
        <v>1.323611111</v>
      </c>
      <c r="O2818">
        <v>46</v>
      </c>
      <c r="P2818">
        <v>427</v>
      </c>
      <c r="Q2818">
        <v>0</v>
      </c>
      <c r="R2818">
        <v>0</v>
      </c>
      <c r="S2818">
        <v>0</v>
      </c>
      <c r="T2818">
        <v>0</v>
      </c>
      <c r="U2818">
        <v>60.886111</v>
      </c>
      <c r="V2818">
        <v>565.18194400000004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2671211</v>
      </c>
      <c r="B2819">
        <v>1</v>
      </c>
      <c r="C2819" t="s">
        <v>76</v>
      </c>
      <c r="D2819" t="s">
        <v>92</v>
      </c>
      <c r="E2819" t="s">
        <v>172</v>
      </c>
      <c r="F2819" t="s">
        <v>8106</v>
      </c>
      <c r="G2819" t="s">
        <v>136</v>
      </c>
      <c r="H2819" t="s">
        <v>46</v>
      </c>
      <c r="I2819" t="s">
        <v>129</v>
      </c>
      <c r="J2819" t="s">
        <v>130</v>
      </c>
      <c r="K2819" t="s">
        <v>131</v>
      </c>
      <c r="L2819" t="s">
        <v>8107</v>
      </c>
      <c r="M2819" t="s">
        <v>8108</v>
      </c>
      <c r="N2819">
        <v>1.3491666659999999</v>
      </c>
      <c r="O2819">
        <v>0</v>
      </c>
      <c r="P2819">
        <v>0</v>
      </c>
      <c r="Q2819">
        <v>0</v>
      </c>
      <c r="R2819">
        <v>13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17.539166999999999</v>
      </c>
      <c r="Y2819">
        <v>0</v>
      </c>
      <c r="Z2819">
        <v>0</v>
      </c>
    </row>
    <row r="2820" spans="1:26" x14ac:dyDescent="0.3">
      <c r="A2820">
        <v>2671210</v>
      </c>
      <c r="B2820">
        <v>1</v>
      </c>
      <c r="C2820" t="s">
        <v>77</v>
      </c>
      <c r="D2820" t="s">
        <v>108</v>
      </c>
      <c r="E2820" t="s">
        <v>134</v>
      </c>
      <c r="F2820" t="s">
        <v>8109</v>
      </c>
      <c r="G2820" t="s">
        <v>140</v>
      </c>
      <c r="H2820" t="s">
        <v>46</v>
      </c>
      <c r="I2820" t="s">
        <v>129</v>
      </c>
      <c r="J2820" t="s">
        <v>130</v>
      </c>
      <c r="K2820" t="s">
        <v>141</v>
      </c>
      <c r="L2820" t="s">
        <v>8110</v>
      </c>
      <c r="M2820" t="s">
        <v>8111</v>
      </c>
      <c r="N2820">
        <v>0.57027777700000004</v>
      </c>
      <c r="O2820">
        <v>0</v>
      </c>
      <c r="P2820">
        <v>705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402.04583300000002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2671229</v>
      </c>
      <c r="B2821">
        <v>1</v>
      </c>
      <c r="C2821" t="s">
        <v>77</v>
      </c>
      <c r="D2821" t="s">
        <v>113</v>
      </c>
      <c r="E2821" t="s">
        <v>144</v>
      </c>
      <c r="F2821" t="s">
        <v>8112</v>
      </c>
      <c r="G2821" t="s">
        <v>406</v>
      </c>
      <c r="H2821" t="s">
        <v>46</v>
      </c>
      <c r="I2821" t="s">
        <v>129</v>
      </c>
      <c r="J2821" t="s">
        <v>130</v>
      </c>
      <c r="K2821" t="s">
        <v>131</v>
      </c>
      <c r="L2821" t="s">
        <v>8113</v>
      </c>
      <c r="M2821" t="s">
        <v>8114</v>
      </c>
      <c r="N2821">
        <v>1.7044444439999999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27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46.02</v>
      </c>
    </row>
    <row r="2822" spans="1:26" x14ac:dyDescent="0.3">
      <c r="A2822">
        <v>2671215</v>
      </c>
      <c r="B2822">
        <v>1</v>
      </c>
      <c r="C2822" t="s">
        <v>77</v>
      </c>
      <c r="D2822" t="s">
        <v>124</v>
      </c>
      <c r="E2822" t="s">
        <v>156</v>
      </c>
      <c r="F2822" t="s">
        <v>7641</v>
      </c>
      <c r="G2822" t="s">
        <v>140</v>
      </c>
      <c r="H2822" t="s">
        <v>47</v>
      </c>
      <c r="I2822" t="s">
        <v>129</v>
      </c>
      <c r="J2822" t="s">
        <v>130</v>
      </c>
      <c r="K2822" t="s">
        <v>141</v>
      </c>
      <c r="L2822" t="s">
        <v>8115</v>
      </c>
      <c r="M2822" t="s">
        <v>8116</v>
      </c>
      <c r="N2822">
        <v>0.62944444399999999</v>
      </c>
      <c r="O2822">
        <v>37</v>
      </c>
      <c r="P2822">
        <v>8</v>
      </c>
      <c r="Q2822">
        <v>0</v>
      </c>
      <c r="R2822">
        <v>0</v>
      </c>
      <c r="S2822">
        <v>0</v>
      </c>
      <c r="T2822">
        <v>0</v>
      </c>
      <c r="U2822">
        <v>23.289444</v>
      </c>
      <c r="V2822">
        <v>5.0355559999999997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2671218</v>
      </c>
      <c r="B2823">
        <v>1</v>
      </c>
      <c r="C2823" t="s">
        <v>76</v>
      </c>
      <c r="D2823" t="s">
        <v>96</v>
      </c>
      <c r="E2823" t="s">
        <v>156</v>
      </c>
      <c r="F2823" t="s">
        <v>6970</v>
      </c>
      <c r="G2823" t="s">
        <v>169</v>
      </c>
      <c r="H2823" t="s">
        <v>47</v>
      </c>
      <c r="I2823" t="s">
        <v>129</v>
      </c>
      <c r="J2823" t="s">
        <v>130</v>
      </c>
      <c r="K2823" t="s">
        <v>131</v>
      </c>
      <c r="L2823" t="s">
        <v>8117</v>
      </c>
      <c r="M2823" t="s">
        <v>8118</v>
      </c>
      <c r="N2823">
        <v>1.2636111109999999</v>
      </c>
      <c r="O2823">
        <v>11</v>
      </c>
      <c r="P2823">
        <v>373</v>
      </c>
      <c r="Q2823">
        <v>0</v>
      </c>
      <c r="R2823">
        <v>0</v>
      </c>
      <c r="S2823">
        <v>0</v>
      </c>
      <c r="T2823">
        <v>0</v>
      </c>
      <c r="U2823">
        <v>13.899722000000001</v>
      </c>
      <c r="V2823">
        <v>471.32694400000003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2671322</v>
      </c>
      <c r="B2824">
        <v>1</v>
      </c>
      <c r="C2824" t="s">
        <v>76</v>
      </c>
      <c r="D2824" t="s">
        <v>78</v>
      </c>
      <c r="E2824" t="s">
        <v>325</v>
      </c>
      <c r="F2824" t="s">
        <v>8119</v>
      </c>
      <c r="G2824" t="s">
        <v>506</v>
      </c>
      <c r="H2824" t="s">
        <v>47</v>
      </c>
      <c r="I2824" t="s">
        <v>129</v>
      </c>
      <c r="J2824" t="s">
        <v>130</v>
      </c>
      <c r="K2824" t="s">
        <v>131</v>
      </c>
      <c r="L2824" t="s">
        <v>8120</v>
      </c>
      <c r="M2824" t="s">
        <v>8121</v>
      </c>
      <c r="N2824">
        <v>3.1497222219999998</v>
      </c>
      <c r="O2824">
        <v>4</v>
      </c>
      <c r="P2824">
        <v>304</v>
      </c>
      <c r="Q2824">
        <v>0</v>
      </c>
      <c r="R2824">
        <v>0</v>
      </c>
      <c r="S2824">
        <v>0</v>
      </c>
      <c r="T2824">
        <v>0</v>
      </c>
      <c r="U2824">
        <v>12.598889</v>
      </c>
      <c r="V2824">
        <v>957.51555499999995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2671227</v>
      </c>
      <c r="B2825">
        <v>1</v>
      </c>
      <c r="C2825" t="s">
        <v>77</v>
      </c>
      <c r="D2825" t="s">
        <v>109</v>
      </c>
      <c r="E2825" t="s">
        <v>126</v>
      </c>
      <c r="F2825" t="s">
        <v>8122</v>
      </c>
      <c r="G2825" t="s">
        <v>506</v>
      </c>
      <c r="H2825" t="s">
        <v>47</v>
      </c>
      <c r="I2825" t="s">
        <v>129</v>
      </c>
      <c r="J2825" t="s">
        <v>130</v>
      </c>
      <c r="K2825" t="s">
        <v>131</v>
      </c>
      <c r="L2825" t="s">
        <v>8123</v>
      </c>
      <c r="M2825" t="s">
        <v>8124</v>
      </c>
      <c r="N2825">
        <v>3.599444444</v>
      </c>
      <c r="O2825">
        <v>7</v>
      </c>
      <c r="P2825">
        <v>592</v>
      </c>
      <c r="Q2825">
        <v>0</v>
      </c>
      <c r="R2825">
        <v>0</v>
      </c>
      <c r="S2825">
        <v>0</v>
      </c>
      <c r="T2825">
        <v>0</v>
      </c>
      <c r="U2825">
        <v>25.196110999999998</v>
      </c>
      <c r="V2825">
        <v>2130.8711109999999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2671231</v>
      </c>
      <c r="B2826">
        <v>1</v>
      </c>
      <c r="C2826" t="s">
        <v>76</v>
      </c>
      <c r="D2826" t="s">
        <v>104</v>
      </c>
      <c r="E2826" t="s">
        <v>144</v>
      </c>
      <c r="F2826" t="s">
        <v>8125</v>
      </c>
      <c r="G2826" t="s">
        <v>136</v>
      </c>
      <c r="H2826" t="s">
        <v>46</v>
      </c>
      <c r="I2826" t="s">
        <v>129</v>
      </c>
      <c r="J2826" t="s">
        <v>130</v>
      </c>
      <c r="K2826" t="s">
        <v>131</v>
      </c>
      <c r="L2826" t="s">
        <v>8126</v>
      </c>
      <c r="M2826" t="s">
        <v>8127</v>
      </c>
      <c r="N2826">
        <v>2.5113888879999999</v>
      </c>
      <c r="O2826">
        <v>0</v>
      </c>
      <c r="P2826">
        <v>0</v>
      </c>
      <c r="Q2826">
        <v>0</v>
      </c>
      <c r="R2826">
        <v>8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20.091111000000001</v>
      </c>
      <c r="Y2826">
        <v>0</v>
      </c>
      <c r="Z2826">
        <v>0</v>
      </c>
    </row>
    <row r="2827" spans="1:26" x14ac:dyDescent="0.3">
      <c r="A2827">
        <v>2671239</v>
      </c>
      <c r="B2827">
        <v>1</v>
      </c>
      <c r="C2827" t="s">
        <v>76</v>
      </c>
      <c r="D2827" t="s">
        <v>82</v>
      </c>
      <c r="E2827" t="s">
        <v>325</v>
      </c>
      <c r="F2827" t="s">
        <v>8128</v>
      </c>
      <c r="G2827" t="s">
        <v>140</v>
      </c>
      <c r="H2827" t="s">
        <v>47</v>
      </c>
      <c r="I2827" t="s">
        <v>129</v>
      </c>
      <c r="J2827" t="s">
        <v>130</v>
      </c>
      <c r="K2827" t="s">
        <v>141</v>
      </c>
      <c r="L2827" t="s">
        <v>8129</v>
      </c>
      <c r="M2827" t="s">
        <v>8130</v>
      </c>
      <c r="N2827">
        <v>1.7766666659999999</v>
      </c>
      <c r="O2827">
        <v>7</v>
      </c>
      <c r="P2827">
        <v>2950</v>
      </c>
      <c r="Q2827">
        <v>0</v>
      </c>
      <c r="R2827">
        <v>0</v>
      </c>
      <c r="S2827">
        <v>0</v>
      </c>
      <c r="T2827">
        <v>0</v>
      </c>
      <c r="U2827">
        <v>12.436667</v>
      </c>
      <c r="V2827">
        <v>5241.1666649999997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2671233</v>
      </c>
      <c r="B2828">
        <v>1</v>
      </c>
      <c r="C2828" t="s">
        <v>77</v>
      </c>
      <c r="D2828" t="s">
        <v>113</v>
      </c>
      <c r="E2828" t="s">
        <v>134</v>
      </c>
      <c r="F2828" t="s">
        <v>8131</v>
      </c>
      <c r="G2828" t="s">
        <v>140</v>
      </c>
      <c r="H2828" t="s">
        <v>46</v>
      </c>
      <c r="I2828" t="s">
        <v>129</v>
      </c>
      <c r="J2828" t="s">
        <v>130</v>
      </c>
      <c r="K2828" t="s">
        <v>141</v>
      </c>
      <c r="L2828" t="s">
        <v>8132</v>
      </c>
      <c r="M2828" t="s">
        <v>8133</v>
      </c>
      <c r="N2828">
        <v>3.602222222</v>
      </c>
      <c r="O2828">
        <v>0</v>
      </c>
      <c r="P2828">
        <v>0</v>
      </c>
      <c r="Q2828">
        <v>0</v>
      </c>
      <c r="R2828">
        <v>280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1008.622222</v>
      </c>
      <c r="Y2828">
        <v>0</v>
      </c>
      <c r="Z2828">
        <v>0</v>
      </c>
    </row>
    <row r="2829" spans="1:26" x14ac:dyDescent="0.3">
      <c r="A2829">
        <v>2671241</v>
      </c>
      <c r="B2829">
        <v>1</v>
      </c>
      <c r="C2829" t="s">
        <v>76</v>
      </c>
      <c r="D2829" t="s">
        <v>104</v>
      </c>
      <c r="E2829" t="s">
        <v>144</v>
      </c>
      <c r="F2829" t="s">
        <v>8134</v>
      </c>
      <c r="G2829" t="s">
        <v>136</v>
      </c>
      <c r="H2829" t="s">
        <v>46</v>
      </c>
      <c r="I2829" t="s">
        <v>129</v>
      </c>
      <c r="J2829" t="s">
        <v>130</v>
      </c>
      <c r="K2829" t="s">
        <v>131</v>
      </c>
      <c r="L2829" t="s">
        <v>8135</v>
      </c>
      <c r="M2829" t="s">
        <v>8136</v>
      </c>
      <c r="N2829">
        <v>3.1580555549999998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22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69.477221999999998</v>
      </c>
    </row>
    <row r="2830" spans="1:26" x14ac:dyDescent="0.3">
      <c r="A2830">
        <v>2671245</v>
      </c>
      <c r="B2830">
        <v>1</v>
      </c>
      <c r="C2830" t="s">
        <v>76</v>
      </c>
      <c r="D2830" t="s">
        <v>79</v>
      </c>
      <c r="E2830" t="s">
        <v>210</v>
      </c>
      <c r="F2830" t="s">
        <v>8137</v>
      </c>
      <c r="G2830" t="s">
        <v>627</v>
      </c>
      <c r="H2830" t="s">
        <v>46</v>
      </c>
      <c r="I2830" t="s">
        <v>129</v>
      </c>
      <c r="J2830" t="s">
        <v>130</v>
      </c>
      <c r="K2830" t="s">
        <v>131</v>
      </c>
      <c r="L2830" t="s">
        <v>8138</v>
      </c>
      <c r="M2830" t="s">
        <v>8139</v>
      </c>
      <c r="N2830">
        <v>1.989166666</v>
      </c>
      <c r="O2830">
        <v>0</v>
      </c>
      <c r="P2830">
        <v>14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27.848333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2671247</v>
      </c>
      <c r="B2831">
        <v>1</v>
      </c>
      <c r="C2831" t="s">
        <v>76</v>
      </c>
      <c r="D2831" t="s">
        <v>104</v>
      </c>
      <c r="E2831" t="s">
        <v>134</v>
      </c>
      <c r="F2831" t="s">
        <v>8140</v>
      </c>
      <c r="G2831" t="s">
        <v>240</v>
      </c>
      <c r="H2831" t="s">
        <v>46</v>
      </c>
      <c r="I2831" t="s">
        <v>129</v>
      </c>
      <c r="J2831" t="s">
        <v>130</v>
      </c>
      <c r="K2831" t="s">
        <v>131</v>
      </c>
      <c r="L2831" t="s">
        <v>8141</v>
      </c>
      <c r="M2831" t="s">
        <v>8142</v>
      </c>
      <c r="N2831">
        <v>0.78055555499999996</v>
      </c>
      <c r="O2831">
        <v>0</v>
      </c>
      <c r="P2831">
        <v>0</v>
      </c>
      <c r="Q2831">
        <v>0</v>
      </c>
      <c r="R2831">
        <v>87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67.908332999999999</v>
      </c>
      <c r="Y2831">
        <v>0</v>
      </c>
      <c r="Z2831">
        <v>0</v>
      </c>
    </row>
    <row r="2832" spans="1:26" x14ac:dyDescent="0.3">
      <c r="A2832">
        <v>2671246</v>
      </c>
      <c r="B2832">
        <v>1</v>
      </c>
      <c r="C2832" t="s">
        <v>76</v>
      </c>
      <c r="D2832" t="s">
        <v>102</v>
      </c>
      <c r="E2832" t="s">
        <v>172</v>
      </c>
      <c r="F2832" t="s">
        <v>8143</v>
      </c>
      <c r="G2832" t="s">
        <v>140</v>
      </c>
      <c r="H2832" t="s">
        <v>46</v>
      </c>
      <c r="I2832" t="s">
        <v>129</v>
      </c>
      <c r="J2832" t="s">
        <v>130</v>
      </c>
      <c r="K2832" t="s">
        <v>141</v>
      </c>
      <c r="L2832" t="s">
        <v>8144</v>
      </c>
      <c r="M2832" t="s">
        <v>8145</v>
      </c>
      <c r="N2832">
        <v>1.0538888879999999</v>
      </c>
      <c r="O2832">
        <v>0</v>
      </c>
      <c r="P2832">
        <v>23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24.239443999999999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2671250</v>
      </c>
      <c r="B2833">
        <v>1</v>
      </c>
      <c r="C2833" t="s">
        <v>76</v>
      </c>
      <c r="D2833" t="s">
        <v>93</v>
      </c>
      <c r="E2833" t="s">
        <v>210</v>
      </c>
      <c r="F2833" t="s">
        <v>8146</v>
      </c>
      <c r="G2833" t="s">
        <v>212</v>
      </c>
      <c r="H2833" t="s">
        <v>46</v>
      </c>
      <c r="I2833" t="s">
        <v>129</v>
      </c>
      <c r="J2833" t="s">
        <v>130</v>
      </c>
      <c r="K2833" t="s">
        <v>131</v>
      </c>
      <c r="L2833" t="s">
        <v>8147</v>
      </c>
      <c r="M2833" t="s">
        <v>8148</v>
      </c>
      <c r="N2833">
        <v>2.437777777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2.4377779999999998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2671256</v>
      </c>
      <c r="B2834">
        <v>1</v>
      </c>
      <c r="C2834" t="s">
        <v>76</v>
      </c>
      <c r="D2834" t="s">
        <v>89</v>
      </c>
      <c r="E2834" t="s">
        <v>152</v>
      </c>
      <c r="F2834" t="s">
        <v>8149</v>
      </c>
      <c r="G2834" t="s">
        <v>169</v>
      </c>
      <c r="H2834" t="s">
        <v>47</v>
      </c>
      <c r="I2834" t="s">
        <v>129</v>
      </c>
      <c r="J2834" t="s">
        <v>130</v>
      </c>
      <c r="K2834" t="s">
        <v>131</v>
      </c>
      <c r="L2834" t="s">
        <v>8150</v>
      </c>
      <c r="M2834" t="s">
        <v>8151</v>
      </c>
      <c r="N2834">
        <v>5.5E-2</v>
      </c>
      <c r="O2834">
        <v>9</v>
      </c>
      <c r="P2834">
        <v>74</v>
      </c>
      <c r="Q2834">
        <v>1</v>
      </c>
      <c r="R2834">
        <v>1</v>
      </c>
      <c r="S2834">
        <v>9</v>
      </c>
      <c r="T2834">
        <v>568</v>
      </c>
      <c r="U2834">
        <v>0.495</v>
      </c>
      <c r="V2834">
        <v>4.07</v>
      </c>
      <c r="W2834">
        <v>5.5E-2</v>
      </c>
      <c r="X2834">
        <v>5.5E-2</v>
      </c>
      <c r="Y2834">
        <v>0.495</v>
      </c>
      <c r="Z2834">
        <v>31.24</v>
      </c>
    </row>
    <row r="2835" spans="1:26" x14ac:dyDescent="0.3">
      <c r="A2835">
        <v>2671277</v>
      </c>
      <c r="B2835">
        <v>1</v>
      </c>
      <c r="C2835" t="s">
        <v>76</v>
      </c>
      <c r="D2835" t="s">
        <v>80</v>
      </c>
      <c r="E2835" t="s">
        <v>172</v>
      </c>
      <c r="F2835" t="s">
        <v>8152</v>
      </c>
      <c r="G2835" t="s">
        <v>146</v>
      </c>
      <c r="H2835" t="s">
        <v>46</v>
      </c>
      <c r="I2835" t="s">
        <v>129</v>
      </c>
      <c r="J2835" t="s">
        <v>130</v>
      </c>
      <c r="K2835" t="s">
        <v>131</v>
      </c>
      <c r="L2835" t="s">
        <v>8153</v>
      </c>
      <c r="M2835" t="s">
        <v>8154</v>
      </c>
      <c r="N2835">
        <v>1.7222222220000001</v>
      </c>
      <c r="O2835">
        <v>0</v>
      </c>
      <c r="P2835">
        <v>127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218.72222199999999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2671265</v>
      </c>
      <c r="B2836">
        <v>1</v>
      </c>
      <c r="C2836" t="s">
        <v>76</v>
      </c>
      <c r="D2836" t="s">
        <v>92</v>
      </c>
      <c r="E2836" t="s">
        <v>210</v>
      </c>
      <c r="F2836" t="s">
        <v>8155</v>
      </c>
      <c r="G2836" t="s">
        <v>212</v>
      </c>
      <c r="H2836" t="s">
        <v>46</v>
      </c>
      <c r="I2836" t="s">
        <v>129</v>
      </c>
      <c r="J2836" t="s">
        <v>130</v>
      </c>
      <c r="K2836" t="s">
        <v>131</v>
      </c>
      <c r="L2836" t="s">
        <v>8156</v>
      </c>
      <c r="M2836" t="s">
        <v>8157</v>
      </c>
      <c r="N2836">
        <v>4.466388888</v>
      </c>
      <c r="O2836">
        <v>0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4.4663890000000004</v>
      </c>
      <c r="Y2836">
        <v>0</v>
      </c>
      <c r="Z2836">
        <v>0</v>
      </c>
    </row>
    <row r="2837" spans="1:26" x14ac:dyDescent="0.3">
      <c r="A2837">
        <v>2671267</v>
      </c>
      <c r="B2837">
        <v>1</v>
      </c>
      <c r="C2837" t="s">
        <v>76</v>
      </c>
      <c r="D2837" t="s">
        <v>86</v>
      </c>
      <c r="E2837" t="s">
        <v>126</v>
      </c>
      <c r="F2837" t="s">
        <v>8158</v>
      </c>
      <c r="G2837" t="s">
        <v>158</v>
      </c>
      <c r="H2837" t="s">
        <v>47</v>
      </c>
      <c r="I2837" t="s">
        <v>129</v>
      </c>
      <c r="J2837" t="s">
        <v>130</v>
      </c>
      <c r="K2837" t="s">
        <v>131</v>
      </c>
      <c r="L2837" t="s">
        <v>8159</v>
      </c>
      <c r="M2837" t="s">
        <v>8160</v>
      </c>
      <c r="N2837">
        <v>2.1375000000000002</v>
      </c>
      <c r="O2837">
        <v>1</v>
      </c>
      <c r="P2837">
        <v>181</v>
      </c>
      <c r="Q2837">
        <v>0</v>
      </c>
      <c r="R2837">
        <v>0</v>
      </c>
      <c r="S2837">
        <v>0</v>
      </c>
      <c r="T2837">
        <v>0</v>
      </c>
      <c r="U2837">
        <v>2.1375000000000002</v>
      </c>
      <c r="V2837">
        <v>386.88749999999999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2671268</v>
      </c>
      <c r="B2838">
        <v>1</v>
      </c>
      <c r="C2838" t="s">
        <v>76</v>
      </c>
      <c r="D2838" t="s">
        <v>91</v>
      </c>
      <c r="E2838" t="s">
        <v>134</v>
      </c>
      <c r="F2838" t="s">
        <v>436</v>
      </c>
      <c r="G2838" t="s">
        <v>140</v>
      </c>
      <c r="H2838" t="s">
        <v>46</v>
      </c>
      <c r="I2838" t="s">
        <v>129</v>
      </c>
      <c r="J2838" t="s">
        <v>130</v>
      </c>
      <c r="K2838" t="s">
        <v>141</v>
      </c>
      <c r="L2838" t="s">
        <v>8161</v>
      </c>
      <c r="M2838" t="s">
        <v>8162</v>
      </c>
      <c r="N2838">
        <v>1.241944444</v>
      </c>
      <c r="O2838">
        <v>0</v>
      </c>
      <c r="P2838">
        <v>132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163.936667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2671275</v>
      </c>
      <c r="B2839">
        <v>1</v>
      </c>
      <c r="C2839" t="s">
        <v>77</v>
      </c>
      <c r="D2839" t="s">
        <v>108</v>
      </c>
      <c r="E2839" t="s">
        <v>210</v>
      </c>
      <c r="F2839" t="s">
        <v>8163</v>
      </c>
      <c r="G2839" t="s">
        <v>290</v>
      </c>
      <c r="H2839" t="s">
        <v>46</v>
      </c>
      <c r="I2839" t="s">
        <v>129</v>
      </c>
      <c r="J2839" t="s">
        <v>130</v>
      </c>
      <c r="K2839" t="s">
        <v>131</v>
      </c>
      <c r="L2839" t="s">
        <v>8164</v>
      </c>
      <c r="M2839" t="s">
        <v>8165</v>
      </c>
      <c r="N2839">
        <v>1.8372222220000001</v>
      </c>
      <c r="O2839">
        <v>0</v>
      </c>
      <c r="P2839">
        <v>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1.8372219999999999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2671273</v>
      </c>
      <c r="B2840">
        <v>1</v>
      </c>
      <c r="C2840" t="s">
        <v>77</v>
      </c>
      <c r="D2840" t="s">
        <v>109</v>
      </c>
      <c r="E2840" t="s">
        <v>134</v>
      </c>
      <c r="F2840" t="s">
        <v>8166</v>
      </c>
      <c r="G2840" t="s">
        <v>140</v>
      </c>
      <c r="H2840" t="s">
        <v>46</v>
      </c>
      <c r="I2840" t="s">
        <v>129</v>
      </c>
      <c r="J2840" t="s">
        <v>130</v>
      </c>
      <c r="K2840" t="s">
        <v>141</v>
      </c>
      <c r="L2840" t="s">
        <v>8167</v>
      </c>
      <c r="M2840" t="s">
        <v>8168</v>
      </c>
      <c r="N2840">
        <v>3.2833333329999999</v>
      </c>
      <c r="O2840">
        <v>0</v>
      </c>
      <c r="P2840">
        <v>388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1273.9333329999999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2671274</v>
      </c>
      <c r="B2841">
        <v>1</v>
      </c>
      <c r="C2841" t="s">
        <v>76</v>
      </c>
      <c r="D2841" t="s">
        <v>93</v>
      </c>
      <c r="E2841" t="s">
        <v>134</v>
      </c>
      <c r="F2841" t="s">
        <v>8169</v>
      </c>
      <c r="G2841" t="s">
        <v>260</v>
      </c>
      <c r="H2841" t="s">
        <v>46</v>
      </c>
      <c r="I2841" t="s">
        <v>129</v>
      </c>
      <c r="J2841" t="s">
        <v>130</v>
      </c>
      <c r="K2841" t="s">
        <v>141</v>
      </c>
      <c r="L2841" t="s">
        <v>8170</v>
      </c>
      <c r="M2841" t="s">
        <v>8171</v>
      </c>
      <c r="N2841">
        <v>5.0894444439999997</v>
      </c>
      <c r="O2841">
        <v>0</v>
      </c>
      <c r="P2841">
        <v>21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106.878333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2671281</v>
      </c>
      <c r="B2842">
        <v>1</v>
      </c>
      <c r="C2842" t="s">
        <v>76</v>
      </c>
      <c r="D2842" t="s">
        <v>90</v>
      </c>
      <c r="E2842" t="s">
        <v>126</v>
      </c>
      <c r="F2842" t="s">
        <v>8172</v>
      </c>
      <c r="G2842" t="s">
        <v>260</v>
      </c>
      <c r="H2842" t="s">
        <v>47</v>
      </c>
      <c r="I2842" t="s">
        <v>129</v>
      </c>
      <c r="J2842" t="s">
        <v>130</v>
      </c>
      <c r="K2842" t="s">
        <v>141</v>
      </c>
      <c r="L2842" t="s">
        <v>8173</v>
      </c>
      <c r="M2842" t="s">
        <v>8174</v>
      </c>
      <c r="N2842">
        <v>1.05</v>
      </c>
      <c r="O2842">
        <v>0</v>
      </c>
      <c r="P2842">
        <v>513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538.65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2671283</v>
      </c>
      <c r="B2843">
        <v>1</v>
      </c>
      <c r="C2843" t="s">
        <v>76</v>
      </c>
      <c r="D2843" t="s">
        <v>102</v>
      </c>
      <c r="E2843" t="s">
        <v>172</v>
      </c>
      <c r="F2843" t="s">
        <v>8175</v>
      </c>
      <c r="G2843" t="s">
        <v>140</v>
      </c>
      <c r="H2843" t="s">
        <v>46</v>
      </c>
      <c r="I2843" t="s">
        <v>129</v>
      </c>
      <c r="J2843" t="s">
        <v>130</v>
      </c>
      <c r="K2843" t="s">
        <v>141</v>
      </c>
      <c r="L2843" t="s">
        <v>8176</v>
      </c>
      <c r="M2843" t="s">
        <v>8177</v>
      </c>
      <c r="N2843">
        <v>2.0299999999999998</v>
      </c>
      <c r="O2843">
        <v>0</v>
      </c>
      <c r="P2843">
        <v>29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58.87</v>
      </c>
      <c r="W2843">
        <v>0</v>
      </c>
      <c r="X2843">
        <v>0</v>
      </c>
      <c r="Y2843">
        <v>0</v>
      </c>
      <c r="Z2843">
        <v>0</v>
      </c>
    </row>
    <row r="2844" spans="1:26" x14ac:dyDescent="0.3">
      <c r="A2844">
        <v>2671302</v>
      </c>
      <c r="B2844">
        <v>1</v>
      </c>
      <c r="C2844" t="s">
        <v>76</v>
      </c>
      <c r="D2844" t="s">
        <v>83</v>
      </c>
      <c r="E2844" t="s">
        <v>126</v>
      </c>
      <c r="F2844" t="s">
        <v>7927</v>
      </c>
      <c r="G2844" t="s">
        <v>146</v>
      </c>
      <c r="H2844" t="s">
        <v>47</v>
      </c>
      <c r="I2844" t="s">
        <v>129</v>
      </c>
      <c r="J2844" t="s">
        <v>130</v>
      </c>
      <c r="K2844" t="s">
        <v>131</v>
      </c>
      <c r="L2844" t="s">
        <v>8178</v>
      </c>
      <c r="M2844" t="s">
        <v>8179</v>
      </c>
      <c r="N2844">
        <v>0.39250000000000002</v>
      </c>
      <c r="O2844">
        <v>0</v>
      </c>
      <c r="P2844">
        <v>652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255.91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2671185</v>
      </c>
      <c r="B2845">
        <v>2</v>
      </c>
      <c r="C2845" t="s">
        <v>77</v>
      </c>
      <c r="D2845" t="s">
        <v>123</v>
      </c>
      <c r="E2845" t="s">
        <v>156</v>
      </c>
      <c r="F2845" t="s">
        <v>8180</v>
      </c>
      <c r="G2845" t="s">
        <v>128</v>
      </c>
      <c r="H2845" t="s">
        <v>47</v>
      </c>
      <c r="I2845" t="s">
        <v>129</v>
      </c>
      <c r="J2845" t="s">
        <v>130</v>
      </c>
      <c r="K2845" t="s">
        <v>131</v>
      </c>
      <c r="L2845" t="s">
        <v>8073</v>
      </c>
      <c r="M2845" t="s">
        <v>8181</v>
      </c>
      <c r="N2845">
        <v>1.3561111109999999</v>
      </c>
      <c r="O2845">
        <v>67</v>
      </c>
      <c r="P2845">
        <v>40</v>
      </c>
      <c r="Q2845">
        <v>0</v>
      </c>
      <c r="R2845">
        <v>0</v>
      </c>
      <c r="S2845">
        <v>0</v>
      </c>
      <c r="T2845">
        <v>0</v>
      </c>
      <c r="U2845">
        <v>90.859443999999996</v>
      </c>
      <c r="V2845">
        <v>54.244444000000001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2671299</v>
      </c>
      <c r="B2846">
        <v>1</v>
      </c>
      <c r="C2846" t="s">
        <v>77</v>
      </c>
      <c r="D2846" t="s">
        <v>117</v>
      </c>
      <c r="E2846" t="s">
        <v>144</v>
      </c>
      <c r="F2846" t="s">
        <v>8182</v>
      </c>
      <c r="G2846" t="s">
        <v>146</v>
      </c>
      <c r="H2846" t="s">
        <v>46</v>
      </c>
      <c r="I2846" t="s">
        <v>129</v>
      </c>
      <c r="J2846" t="s">
        <v>130</v>
      </c>
      <c r="K2846" t="s">
        <v>131</v>
      </c>
      <c r="L2846" t="s">
        <v>8183</v>
      </c>
      <c r="M2846" t="s">
        <v>8184</v>
      </c>
      <c r="N2846">
        <v>2.0041666660000002</v>
      </c>
      <c r="O2846">
        <v>0</v>
      </c>
      <c r="P2846">
        <v>0</v>
      </c>
      <c r="Q2846">
        <v>0</v>
      </c>
      <c r="R2846">
        <v>80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160.33333300000001</v>
      </c>
      <c r="Y2846">
        <v>0</v>
      </c>
      <c r="Z2846">
        <v>0</v>
      </c>
    </row>
    <row r="2847" spans="1:26" x14ac:dyDescent="0.3">
      <c r="A2847">
        <v>2671308</v>
      </c>
      <c r="B2847">
        <v>1</v>
      </c>
      <c r="C2847" t="s">
        <v>77</v>
      </c>
      <c r="D2847" t="s">
        <v>119</v>
      </c>
      <c r="E2847" t="s">
        <v>144</v>
      </c>
      <c r="F2847" t="s">
        <v>8185</v>
      </c>
      <c r="G2847" t="s">
        <v>136</v>
      </c>
      <c r="H2847" t="s">
        <v>46</v>
      </c>
      <c r="I2847" t="s">
        <v>129</v>
      </c>
      <c r="J2847" t="s">
        <v>130</v>
      </c>
      <c r="K2847" t="s">
        <v>131</v>
      </c>
      <c r="L2847" t="s">
        <v>8186</v>
      </c>
      <c r="M2847" t="s">
        <v>8187</v>
      </c>
      <c r="N2847">
        <v>3.852777777</v>
      </c>
      <c r="O2847">
        <v>0</v>
      </c>
      <c r="P2847">
        <v>225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866.875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2671312</v>
      </c>
      <c r="B2848">
        <v>1</v>
      </c>
      <c r="C2848" t="s">
        <v>77</v>
      </c>
      <c r="D2848" t="s">
        <v>117</v>
      </c>
      <c r="E2848" t="s">
        <v>144</v>
      </c>
      <c r="F2848" t="s">
        <v>8188</v>
      </c>
      <c r="G2848" t="s">
        <v>136</v>
      </c>
      <c r="H2848" t="s">
        <v>46</v>
      </c>
      <c r="I2848" t="s">
        <v>129</v>
      </c>
      <c r="J2848" t="s">
        <v>130</v>
      </c>
      <c r="K2848" t="s">
        <v>131</v>
      </c>
      <c r="L2848" t="s">
        <v>8189</v>
      </c>
      <c r="M2848" t="s">
        <v>8190</v>
      </c>
      <c r="N2848">
        <v>1.3272222220000001</v>
      </c>
      <c r="O2848">
        <v>0</v>
      </c>
      <c r="P2848">
        <v>0</v>
      </c>
      <c r="Q2848">
        <v>0</v>
      </c>
      <c r="R2848">
        <v>9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11.945</v>
      </c>
      <c r="Y2848">
        <v>0</v>
      </c>
      <c r="Z2848">
        <v>0</v>
      </c>
    </row>
    <row r="2849" spans="1:26" x14ac:dyDescent="0.3">
      <c r="A2849">
        <v>2671306</v>
      </c>
      <c r="B2849">
        <v>1</v>
      </c>
      <c r="C2849" t="s">
        <v>76</v>
      </c>
      <c r="D2849" t="s">
        <v>93</v>
      </c>
      <c r="E2849" t="s">
        <v>156</v>
      </c>
      <c r="F2849" t="s">
        <v>8191</v>
      </c>
      <c r="G2849" t="s">
        <v>169</v>
      </c>
      <c r="H2849" t="s">
        <v>47</v>
      </c>
      <c r="I2849" t="s">
        <v>129</v>
      </c>
      <c r="J2849" t="s">
        <v>130</v>
      </c>
      <c r="K2849" t="s">
        <v>131</v>
      </c>
      <c r="L2849" t="s">
        <v>8192</v>
      </c>
      <c r="M2849" t="s">
        <v>8193</v>
      </c>
      <c r="N2849">
        <v>0.47444444400000002</v>
      </c>
      <c r="O2849">
        <v>0</v>
      </c>
      <c r="P2849">
        <v>274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129.99777800000001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2671313</v>
      </c>
      <c r="B2850">
        <v>1</v>
      </c>
      <c r="C2850" t="s">
        <v>76</v>
      </c>
      <c r="D2850" t="s">
        <v>94</v>
      </c>
      <c r="E2850" t="s">
        <v>134</v>
      </c>
      <c r="F2850" t="s">
        <v>1563</v>
      </c>
      <c r="G2850" t="s">
        <v>406</v>
      </c>
      <c r="H2850" t="s">
        <v>46</v>
      </c>
      <c r="I2850" t="s">
        <v>129</v>
      </c>
      <c r="J2850" t="s">
        <v>130</v>
      </c>
      <c r="K2850" t="s">
        <v>131</v>
      </c>
      <c r="L2850" t="s">
        <v>8194</v>
      </c>
      <c r="M2850" t="s">
        <v>8195</v>
      </c>
      <c r="N2850">
        <v>0.46944444400000002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263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123.46388899999999</v>
      </c>
    </row>
    <row r="2851" spans="1:26" x14ac:dyDescent="0.3">
      <c r="A2851">
        <v>2671317</v>
      </c>
      <c r="B2851">
        <v>1</v>
      </c>
      <c r="C2851" t="s">
        <v>77</v>
      </c>
      <c r="D2851" t="s">
        <v>108</v>
      </c>
      <c r="E2851" t="s">
        <v>126</v>
      </c>
      <c r="F2851" t="s">
        <v>8196</v>
      </c>
      <c r="G2851" t="s">
        <v>169</v>
      </c>
      <c r="H2851" t="s">
        <v>47</v>
      </c>
      <c r="I2851" t="s">
        <v>129</v>
      </c>
      <c r="J2851" t="s">
        <v>130</v>
      </c>
      <c r="K2851" t="s">
        <v>131</v>
      </c>
      <c r="L2851" t="s">
        <v>8197</v>
      </c>
      <c r="M2851" t="s">
        <v>8198</v>
      </c>
      <c r="N2851">
        <v>0.383333333</v>
      </c>
      <c r="O2851">
        <v>43</v>
      </c>
      <c r="P2851">
        <v>376</v>
      </c>
      <c r="Q2851">
        <v>0</v>
      </c>
      <c r="R2851">
        <v>0</v>
      </c>
      <c r="S2851">
        <v>0</v>
      </c>
      <c r="T2851">
        <v>0</v>
      </c>
      <c r="U2851">
        <v>16.483332999999998</v>
      </c>
      <c r="V2851">
        <v>144.13333299999999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2671343</v>
      </c>
      <c r="B2852">
        <v>1</v>
      </c>
      <c r="C2852" t="s">
        <v>76</v>
      </c>
      <c r="D2852" t="s">
        <v>81</v>
      </c>
      <c r="E2852" t="s">
        <v>210</v>
      </c>
      <c r="F2852" t="s">
        <v>8199</v>
      </c>
      <c r="G2852" t="s">
        <v>627</v>
      </c>
      <c r="H2852" t="s">
        <v>46</v>
      </c>
      <c r="I2852" t="s">
        <v>129</v>
      </c>
      <c r="J2852" t="s">
        <v>130</v>
      </c>
      <c r="K2852" t="s">
        <v>131</v>
      </c>
      <c r="L2852" t="s">
        <v>8200</v>
      </c>
      <c r="M2852" t="s">
        <v>8201</v>
      </c>
      <c r="N2852">
        <v>1.8677777769999999</v>
      </c>
      <c r="O2852">
        <v>0</v>
      </c>
      <c r="P2852">
        <v>10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18.677778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2671239</v>
      </c>
      <c r="B2853">
        <v>2</v>
      </c>
      <c r="C2853" t="s">
        <v>76</v>
      </c>
      <c r="D2853" t="s">
        <v>107</v>
      </c>
      <c r="E2853" t="s">
        <v>126</v>
      </c>
      <c r="F2853" t="s">
        <v>8202</v>
      </c>
      <c r="G2853" t="s">
        <v>140</v>
      </c>
      <c r="H2853" t="s">
        <v>47</v>
      </c>
      <c r="I2853" t="s">
        <v>129</v>
      </c>
      <c r="J2853" t="s">
        <v>130</v>
      </c>
      <c r="K2853" t="s">
        <v>141</v>
      </c>
      <c r="L2853" t="s">
        <v>8130</v>
      </c>
      <c r="M2853" t="s">
        <v>8203</v>
      </c>
      <c r="N2853">
        <v>2.9458333329999999</v>
      </c>
      <c r="O2853">
        <v>15</v>
      </c>
      <c r="P2853">
        <v>3038</v>
      </c>
      <c r="Q2853">
        <v>0</v>
      </c>
      <c r="R2853">
        <v>0</v>
      </c>
      <c r="S2853">
        <v>0</v>
      </c>
      <c r="T2853">
        <v>0</v>
      </c>
      <c r="U2853">
        <v>44.1875</v>
      </c>
      <c r="V2853">
        <v>8949.4416660000006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2671336</v>
      </c>
      <c r="B2854">
        <v>1</v>
      </c>
      <c r="C2854" t="s">
        <v>76</v>
      </c>
      <c r="D2854" t="s">
        <v>90</v>
      </c>
      <c r="E2854" t="s">
        <v>210</v>
      </c>
      <c r="F2854" t="s">
        <v>8204</v>
      </c>
      <c r="G2854" t="s">
        <v>290</v>
      </c>
      <c r="H2854" t="s">
        <v>46</v>
      </c>
      <c r="I2854" t="s">
        <v>129</v>
      </c>
      <c r="J2854" t="s">
        <v>130</v>
      </c>
      <c r="K2854" t="s">
        <v>131</v>
      </c>
      <c r="L2854" t="s">
        <v>8205</v>
      </c>
      <c r="M2854" t="s">
        <v>8206</v>
      </c>
      <c r="N2854">
        <v>4.5575000000000001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4.5575000000000001</v>
      </c>
    </row>
    <row r="2855" spans="1:26" x14ac:dyDescent="0.3">
      <c r="A2855">
        <v>2671339</v>
      </c>
      <c r="B2855">
        <v>1</v>
      </c>
      <c r="C2855" t="s">
        <v>76</v>
      </c>
      <c r="D2855" t="s">
        <v>86</v>
      </c>
      <c r="E2855" t="s">
        <v>126</v>
      </c>
      <c r="F2855" t="s">
        <v>8207</v>
      </c>
      <c r="G2855" t="s">
        <v>146</v>
      </c>
      <c r="H2855" t="s">
        <v>47</v>
      </c>
      <c r="I2855" t="s">
        <v>129</v>
      </c>
      <c r="J2855" t="s">
        <v>130</v>
      </c>
      <c r="K2855" t="s">
        <v>131</v>
      </c>
      <c r="L2855" t="s">
        <v>8208</v>
      </c>
      <c r="M2855" t="s">
        <v>8209</v>
      </c>
      <c r="N2855">
        <v>0.235555555</v>
      </c>
      <c r="O2855">
        <v>0</v>
      </c>
      <c r="P2855">
        <v>109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25.675554999999999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2671344</v>
      </c>
      <c r="B2856">
        <v>1</v>
      </c>
      <c r="C2856" t="s">
        <v>76</v>
      </c>
      <c r="D2856" t="s">
        <v>101</v>
      </c>
      <c r="E2856" t="s">
        <v>172</v>
      </c>
      <c r="F2856" t="s">
        <v>8210</v>
      </c>
      <c r="G2856" t="s">
        <v>703</v>
      </c>
      <c r="H2856" t="s">
        <v>46</v>
      </c>
      <c r="I2856" t="s">
        <v>129</v>
      </c>
      <c r="J2856" t="s">
        <v>130</v>
      </c>
      <c r="K2856" t="s">
        <v>131</v>
      </c>
      <c r="L2856" t="s">
        <v>8211</v>
      </c>
      <c r="M2856" t="s">
        <v>8212</v>
      </c>
      <c r="N2856">
        <v>2.5330555549999998</v>
      </c>
      <c r="O2856">
        <v>0</v>
      </c>
      <c r="P2856">
        <v>8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20.264444000000001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2671348</v>
      </c>
      <c r="B2857">
        <v>1</v>
      </c>
      <c r="C2857" t="s">
        <v>76</v>
      </c>
      <c r="D2857" t="s">
        <v>89</v>
      </c>
      <c r="E2857" t="s">
        <v>172</v>
      </c>
      <c r="F2857" t="s">
        <v>8213</v>
      </c>
      <c r="G2857" t="s">
        <v>627</v>
      </c>
      <c r="H2857" t="s">
        <v>46</v>
      </c>
      <c r="I2857" t="s">
        <v>129</v>
      </c>
      <c r="J2857" t="s">
        <v>130</v>
      </c>
      <c r="K2857" t="s">
        <v>131</v>
      </c>
      <c r="L2857" t="s">
        <v>8214</v>
      </c>
      <c r="M2857" t="s">
        <v>8215</v>
      </c>
      <c r="N2857">
        <v>1.8366666659999999</v>
      </c>
      <c r="O2857">
        <v>0</v>
      </c>
      <c r="P2857">
        <v>20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36.733333000000002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2671355</v>
      </c>
      <c r="B2858">
        <v>1</v>
      </c>
      <c r="C2858" t="s">
        <v>76</v>
      </c>
      <c r="D2858" t="s">
        <v>80</v>
      </c>
      <c r="E2858" t="s">
        <v>325</v>
      </c>
      <c r="F2858" t="s">
        <v>8216</v>
      </c>
      <c r="G2858" t="s">
        <v>306</v>
      </c>
      <c r="H2858" t="s">
        <v>47</v>
      </c>
      <c r="I2858" t="s">
        <v>129</v>
      </c>
      <c r="J2858" t="s">
        <v>15</v>
      </c>
      <c r="K2858" t="s">
        <v>131</v>
      </c>
      <c r="L2858" t="s">
        <v>8217</v>
      </c>
      <c r="M2858" t="s">
        <v>8218</v>
      </c>
      <c r="N2858">
        <v>1.802777777</v>
      </c>
      <c r="O2858">
        <v>0</v>
      </c>
      <c r="P2858">
        <v>3561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6419.6916639999999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2671359</v>
      </c>
      <c r="B2859">
        <v>1</v>
      </c>
      <c r="C2859" t="s">
        <v>76</v>
      </c>
      <c r="D2859" t="s">
        <v>99</v>
      </c>
      <c r="E2859" t="s">
        <v>210</v>
      </c>
      <c r="F2859" t="s">
        <v>8219</v>
      </c>
      <c r="G2859" t="s">
        <v>3852</v>
      </c>
      <c r="H2859" t="s">
        <v>46</v>
      </c>
      <c r="I2859" t="s">
        <v>129</v>
      </c>
      <c r="J2859" t="s">
        <v>130</v>
      </c>
      <c r="K2859" t="s">
        <v>131</v>
      </c>
      <c r="L2859" t="s">
        <v>8220</v>
      </c>
      <c r="M2859" t="s">
        <v>8221</v>
      </c>
      <c r="N2859">
        <v>3.659166666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3.6591670000000001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2671368</v>
      </c>
      <c r="B2860">
        <v>1</v>
      </c>
      <c r="C2860" t="s">
        <v>76</v>
      </c>
      <c r="D2860" t="s">
        <v>96</v>
      </c>
      <c r="E2860" t="s">
        <v>152</v>
      </c>
      <c r="F2860" t="s">
        <v>4520</v>
      </c>
      <c r="G2860" t="s">
        <v>169</v>
      </c>
      <c r="H2860" t="s">
        <v>47</v>
      </c>
      <c r="I2860" t="s">
        <v>129</v>
      </c>
      <c r="J2860" t="s">
        <v>130</v>
      </c>
      <c r="K2860" t="s">
        <v>131</v>
      </c>
      <c r="L2860" t="s">
        <v>8222</v>
      </c>
      <c r="M2860" t="s">
        <v>8223</v>
      </c>
      <c r="N2860">
        <v>1.713333333</v>
      </c>
      <c r="O2860">
        <v>2</v>
      </c>
      <c r="P2860">
        <v>1248</v>
      </c>
      <c r="Q2860">
        <v>0</v>
      </c>
      <c r="R2860">
        <v>0</v>
      </c>
      <c r="S2860">
        <v>0</v>
      </c>
      <c r="T2860">
        <v>0</v>
      </c>
      <c r="U2860">
        <v>3.4266670000000001</v>
      </c>
      <c r="V2860">
        <v>2138.2399999999998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2671374</v>
      </c>
      <c r="B2861">
        <v>1</v>
      </c>
      <c r="C2861" t="s">
        <v>76</v>
      </c>
      <c r="D2861" t="s">
        <v>89</v>
      </c>
      <c r="E2861" t="s">
        <v>144</v>
      </c>
      <c r="F2861" t="s">
        <v>8224</v>
      </c>
      <c r="G2861" t="s">
        <v>136</v>
      </c>
      <c r="H2861" t="s">
        <v>46</v>
      </c>
      <c r="I2861" t="s">
        <v>129</v>
      </c>
      <c r="J2861" t="s">
        <v>130</v>
      </c>
      <c r="K2861" t="s">
        <v>131</v>
      </c>
      <c r="L2861" t="s">
        <v>8225</v>
      </c>
      <c r="M2861" t="s">
        <v>8226</v>
      </c>
      <c r="N2861">
        <v>5.8997222220000003</v>
      </c>
      <c r="O2861">
        <v>0</v>
      </c>
      <c r="P2861">
        <v>19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112.094722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2671380</v>
      </c>
      <c r="B2862">
        <v>1</v>
      </c>
      <c r="C2862" t="s">
        <v>76</v>
      </c>
      <c r="D2862" t="s">
        <v>99</v>
      </c>
      <c r="E2862" t="s">
        <v>144</v>
      </c>
      <c r="F2862" t="s">
        <v>8227</v>
      </c>
      <c r="G2862" t="s">
        <v>136</v>
      </c>
      <c r="H2862" t="s">
        <v>46</v>
      </c>
      <c r="I2862" t="s">
        <v>129</v>
      </c>
      <c r="J2862" t="s">
        <v>130</v>
      </c>
      <c r="K2862" t="s">
        <v>131</v>
      </c>
      <c r="L2862" t="s">
        <v>8228</v>
      </c>
      <c r="M2862" t="s">
        <v>8229</v>
      </c>
      <c r="N2862">
        <v>4.9258333329999999</v>
      </c>
      <c r="O2862">
        <v>0</v>
      </c>
      <c r="P2862">
        <v>26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128.07166699999999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2671387</v>
      </c>
      <c r="B2863">
        <v>1</v>
      </c>
      <c r="C2863" t="s">
        <v>76</v>
      </c>
      <c r="D2863" t="s">
        <v>79</v>
      </c>
      <c r="E2863" t="s">
        <v>144</v>
      </c>
      <c r="F2863" t="s">
        <v>8230</v>
      </c>
      <c r="G2863" t="s">
        <v>146</v>
      </c>
      <c r="H2863" t="s">
        <v>46</v>
      </c>
      <c r="I2863" t="s">
        <v>129</v>
      </c>
      <c r="J2863" t="s">
        <v>130</v>
      </c>
      <c r="K2863" t="s">
        <v>131</v>
      </c>
      <c r="L2863" t="s">
        <v>8231</v>
      </c>
      <c r="M2863" t="s">
        <v>8232</v>
      </c>
      <c r="N2863">
        <v>1.893888888</v>
      </c>
      <c r="O2863">
        <v>0</v>
      </c>
      <c r="P2863">
        <v>279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528.39499999999998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2671322</v>
      </c>
      <c r="B2864">
        <v>2</v>
      </c>
      <c r="C2864" t="s">
        <v>76</v>
      </c>
      <c r="D2864" t="s">
        <v>78</v>
      </c>
      <c r="E2864" t="s">
        <v>126</v>
      </c>
      <c r="F2864" t="s">
        <v>8233</v>
      </c>
      <c r="G2864" t="s">
        <v>506</v>
      </c>
      <c r="H2864" t="s">
        <v>47</v>
      </c>
      <c r="I2864" t="s">
        <v>129</v>
      </c>
      <c r="J2864" t="s">
        <v>130</v>
      </c>
      <c r="K2864" t="s">
        <v>131</v>
      </c>
      <c r="L2864" t="s">
        <v>8121</v>
      </c>
      <c r="M2864" t="s">
        <v>8234</v>
      </c>
      <c r="N2864">
        <v>3.0944444440000001</v>
      </c>
      <c r="O2864">
        <v>1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3.0944440000000002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2671400</v>
      </c>
      <c r="B2865">
        <v>1</v>
      </c>
      <c r="C2865" t="s">
        <v>77</v>
      </c>
      <c r="D2865" t="s">
        <v>116</v>
      </c>
      <c r="E2865" t="s">
        <v>156</v>
      </c>
      <c r="F2865" t="s">
        <v>8235</v>
      </c>
      <c r="G2865" t="s">
        <v>169</v>
      </c>
      <c r="H2865" t="s">
        <v>47</v>
      </c>
      <c r="I2865" t="s">
        <v>129</v>
      </c>
      <c r="J2865" t="s">
        <v>130</v>
      </c>
      <c r="K2865" t="s">
        <v>131</v>
      </c>
      <c r="L2865" t="s">
        <v>8236</v>
      </c>
      <c r="M2865" t="s">
        <v>8237</v>
      </c>
      <c r="N2865">
        <v>7.8333333000000005E-2</v>
      </c>
      <c r="O2865">
        <v>59</v>
      </c>
      <c r="P2865">
        <v>20</v>
      </c>
      <c r="Q2865">
        <v>0</v>
      </c>
      <c r="R2865">
        <v>0</v>
      </c>
      <c r="S2865">
        <v>0</v>
      </c>
      <c r="T2865">
        <v>18</v>
      </c>
      <c r="U2865">
        <v>4.6216670000000004</v>
      </c>
      <c r="V2865">
        <v>1.566667</v>
      </c>
      <c r="W2865">
        <v>0</v>
      </c>
      <c r="X2865">
        <v>0</v>
      </c>
      <c r="Y2865">
        <v>0</v>
      </c>
      <c r="Z2865">
        <v>1.41</v>
      </c>
    </row>
    <row r="2866" spans="1:26" x14ac:dyDescent="0.3">
      <c r="A2866">
        <v>2671393</v>
      </c>
      <c r="B2866">
        <v>1</v>
      </c>
      <c r="C2866" t="s">
        <v>77</v>
      </c>
      <c r="D2866" t="s">
        <v>124</v>
      </c>
      <c r="E2866" t="s">
        <v>126</v>
      </c>
      <c r="F2866" t="s">
        <v>8238</v>
      </c>
      <c r="G2866" t="s">
        <v>260</v>
      </c>
      <c r="H2866" t="s">
        <v>47</v>
      </c>
      <c r="I2866" t="s">
        <v>129</v>
      </c>
      <c r="J2866" t="s">
        <v>130</v>
      </c>
      <c r="K2866" t="s">
        <v>141</v>
      </c>
      <c r="L2866" t="s">
        <v>8239</v>
      </c>
      <c r="M2866" t="s">
        <v>8240</v>
      </c>
      <c r="N2866">
        <v>2.6569444440000001</v>
      </c>
      <c r="O2866">
        <v>0</v>
      </c>
      <c r="P2866">
        <v>526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1397.552778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2671402</v>
      </c>
      <c r="B2867">
        <v>1</v>
      </c>
      <c r="C2867" t="s">
        <v>76</v>
      </c>
      <c r="D2867" t="s">
        <v>99</v>
      </c>
      <c r="E2867" t="s">
        <v>325</v>
      </c>
      <c r="F2867" t="s">
        <v>7321</v>
      </c>
      <c r="G2867" t="s">
        <v>169</v>
      </c>
      <c r="H2867" t="s">
        <v>4083</v>
      </c>
      <c r="I2867" t="s">
        <v>129</v>
      </c>
      <c r="J2867" t="s">
        <v>130</v>
      </c>
      <c r="K2867" t="s">
        <v>131</v>
      </c>
      <c r="L2867" t="s">
        <v>8241</v>
      </c>
      <c r="M2867" t="s">
        <v>8242</v>
      </c>
      <c r="N2867">
        <v>0.25666666599999999</v>
      </c>
      <c r="O2867">
        <v>103</v>
      </c>
      <c r="P2867">
        <v>13754</v>
      </c>
      <c r="Q2867">
        <v>0</v>
      </c>
      <c r="R2867">
        <v>0</v>
      </c>
      <c r="S2867">
        <v>0</v>
      </c>
      <c r="T2867">
        <v>0</v>
      </c>
      <c r="U2867">
        <v>26.436667</v>
      </c>
      <c r="V2867">
        <v>3530.1933239999998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2671532</v>
      </c>
      <c r="B2868">
        <v>1</v>
      </c>
      <c r="C2868" t="s">
        <v>76</v>
      </c>
      <c r="D2868" t="s">
        <v>78</v>
      </c>
      <c r="E2868" t="s">
        <v>144</v>
      </c>
      <c r="F2868" t="s">
        <v>8243</v>
      </c>
      <c r="G2868" t="s">
        <v>136</v>
      </c>
      <c r="H2868" t="s">
        <v>46</v>
      </c>
      <c r="I2868" t="s">
        <v>129</v>
      </c>
      <c r="J2868" t="s">
        <v>130</v>
      </c>
      <c r="K2868" t="s">
        <v>131</v>
      </c>
      <c r="L2868" t="s">
        <v>8244</v>
      </c>
      <c r="M2868" t="s">
        <v>8245</v>
      </c>
      <c r="N2868">
        <v>4.0530555550000003</v>
      </c>
      <c r="O2868">
        <v>0</v>
      </c>
      <c r="P2868">
        <v>225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911.9375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2671427</v>
      </c>
      <c r="B2869">
        <v>1</v>
      </c>
      <c r="C2869" t="s">
        <v>76</v>
      </c>
      <c r="D2869" t="s">
        <v>83</v>
      </c>
      <c r="E2869" t="s">
        <v>144</v>
      </c>
      <c r="F2869" t="s">
        <v>8246</v>
      </c>
      <c r="G2869" t="s">
        <v>136</v>
      </c>
      <c r="H2869" t="s">
        <v>46</v>
      </c>
      <c r="I2869" t="s">
        <v>129</v>
      </c>
      <c r="J2869" t="s">
        <v>130</v>
      </c>
      <c r="K2869" t="s">
        <v>131</v>
      </c>
      <c r="L2869" t="s">
        <v>8177</v>
      </c>
      <c r="M2869" t="s">
        <v>8247</v>
      </c>
      <c r="N2869">
        <v>2.4644444440000002</v>
      </c>
      <c r="O2869">
        <v>0</v>
      </c>
      <c r="P2869">
        <v>109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268.62444399999998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2671438</v>
      </c>
      <c r="B2870">
        <v>1</v>
      </c>
      <c r="C2870" t="s">
        <v>76</v>
      </c>
      <c r="D2870" t="s">
        <v>83</v>
      </c>
      <c r="E2870" t="s">
        <v>172</v>
      </c>
      <c r="F2870" t="s">
        <v>8248</v>
      </c>
      <c r="G2870" t="s">
        <v>136</v>
      </c>
      <c r="H2870" t="s">
        <v>46</v>
      </c>
      <c r="I2870" t="s">
        <v>129</v>
      </c>
      <c r="J2870" t="s">
        <v>130</v>
      </c>
      <c r="K2870" t="s">
        <v>131</v>
      </c>
      <c r="L2870" t="s">
        <v>8177</v>
      </c>
      <c r="M2870" t="s">
        <v>8249</v>
      </c>
      <c r="N2870">
        <v>1.8602777770000001</v>
      </c>
      <c r="O2870">
        <v>0</v>
      </c>
      <c r="P2870">
        <v>44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81.852221999999998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2671411</v>
      </c>
      <c r="B2871">
        <v>1</v>
      </c>
      <c r="C2871" t="s">
        <v>76</v>
      </c>
      <c r="D2871" t="s">
        <v>92</v>
      </c>
      <c r="E2871" t="s">
        <v>152</v>
      </c>
      <c r="F2871" t="s">
        <v>8250</v>
      </c>
      <c r="G2871" t="s">
        <v>260</v>
      </c>
      <c r="H2871" t="s">
        <v>47</v>
      </c>
      <c r="I2871" t="s">
        <v>129</v>
      </c>
      <c r="J2871" t="s">
        <v>130</v>
      </c>
      <c r="K2871" t="s">
        <v>141</v>
      </c>
      <c r="L2871" t="s">
        <v>8251</v>
      </c>
      <c r="M2871" t="s">
        <v>8252</v>
      </c>
      <c r="N2871">
        <v>1.925</v>
      </c>
      <c r="O2871">
        <v>0</v>
      </c>
      <c r="P2871">
        <v>0</v>
      </c>
      <c r="Q2871">
        <v>15</v>
      </c>
      <c r="R2871">
        <v>13</v>
      </c>
      <c r="S2871">
        <v>0</v>
      </c>
      <c r="T2871">
        <v>0</v>
      </c>
      <c r="U2871">
        <v>0</v>
      </c>
      <c r="V2871">
        <v>0</v>
      </c>
      <c r="W2871">
        <v>28.875</v>
      </c>
      <c r="X2871">
        <v>25.024999999999999</v>
      </c>
      <c r="Y2871">
        <v>0</v>
      </c>
      <c r="Z2871">
        <v>0</v>
      </c>
    </row>
    <row r="2872" spans="1:26" x14ac:dyDescent="0.3">
      <c r="A2872">
        <v>2671414</v>
      </c>
      <c r="B2872">
        <v>1</v>
      </c>
      <c r="C2872" t="s">
        <v>77</v>
      </c>
      <c r="D2872" t="s">
        <v>114</v>
      </c>
      <c r="E2872" t="s">
        <v>144</v>
      </c>
      <c r="F2872" t="s">
        <v>8253</v>
      </c>
      <c r="G2872" t="s">
        <v>146</v>
      </c>
      <c r="H2872" t="s">
        <v>46</v>
      </c>
      <c r="I2872" t="s">
        <v>129</v>
      </c>
      <c r="J2872" t="s">
        <v>130</v>
      </c>
      <c r="K2872" t="s">
        <v>131</v>
      </c>
      <c r="L2872" t="s">
        <v>8254</v>
      </c>
      <c r="M2872" t="s">
        <v>8255</v>
      </c>
      <c r="N2872">
        <v>0.61805555499999998</v>
      </c>
      <c r="O2872">
        <v>0</v>
      </c>
      <c r="P2872">
        <v>45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27.8125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2671417</v>
      </c>
      <c r="B2873">
        <v>1</v>
      </c>
      <c r="C2873" t="s">
        <v>76</v>
      </c>
      <c r="D2873" t="s">
        <v>97</v>
      </c>
      <c r="E2873" t="s">
        <v>144</v>
      </c>
      <c r="F2873" t="s">
        <v>8256</v>
      </c>
      <c r="G2873" t="s">
        <v>146</v>
      </c>
      <c r="H2873" t="s">
        <v>46</v>
      </c>
      <c r="I2873" t="s">
        <v>129</v>
      </c>
      <c r="J2873" t="s">
        <v>130</v>
      </c>
      <c r="K2873" t="s">
        <v>131</v>
      </c>
      <c r="L2873" t="s">
        <v>8257</v>
      </c>
      <c r="M2873" t="s">
        <v>8258</v>
      </c>
      <c r="N2873">
        <v>0.69805555500000005</v>
      </c>
      <c r="O2873">
        <v>0</v>
      </c>
      <c r="P2873">
        <v>52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36.298889000000003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2671421</v>
      </c>
      <c r="B2874">
        <v>1</v>
      </c>
      <c r="C2874" t="s">
        <v>77</v>
      </c>
      <c r="D2874" t="s">
        <v>123</v>
      </c>
      <c r="E2874" t="s">
        <v>156</v>
      </c>
      <c r="F2874" t="s">
        <v>2976</v>
      </c>
      <c r="G2874" t="s">
        <v>169</v>
      </c>
      <c r="H2874" t="s">
        <v>47</v>
      </c>
      <c r="I2874" t="s">
        <v>129</v>
      </c>
      <c r="J2874" t="s">
        <v>130</v>
      </c>
      <c r="K2874" t="s">
        <v>131</v>
      </c>
      <c r="L2874" t="s">
        <v>8259</v>
      </c>
      <c r="M2874" t="s">
        <v>8260</v>
      </c>
      <c r="N2874">
        <v>3.0811111109999998</v>
      </c>
      <c r="O2874">
        <v>51</v>
      </c>
      <c r="P2874">
        <v>27</v>
      </c>
      <c r="Q2874">
        <v>0</v>
      </c>
      <c r="R2874">
        <v>0</v>
      </c>
      <c r="S2874">
        <v>0</v>
      </c>
      <c r="T2874">
        <v>0</v>
      </c>
      <c r="U2874">
        <v>157.13666699999999</v>
      </c>
      <c r="V2874">
        <v>83.19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2671426</v>
      </c>
      <c r="B2875">
        <v>1</v>
      </c>
      <c r="C2875" t="s">
        <v>76</v>
      </c>
      <c r="D2875" t="s">
        <v>104</v>
      </c>
      <c r="E2875" t="s">
        <v>210</v>
      </c>
      <c r="F2875" t="s">
        <v>8261</v>
      </c>
      <c r="G2875" t="s">
        <v>290</v>
      </c>
      <c r="H2875" t="s">
        <v>46</v>
      </c>
      <c r="I2875" t="s">
        <v>129</v>
      </c>
      <c r="J2875" t="s">
        <v>130</v>
      </c>
      <c r="K2875" t="s">
        <v>131</v>
      </c>
      <c r="L2875" t="s">
        <v>8262</v>
      </c>
      <c r="M2875" t="s">
        <v>8263</v>
      </c>
      <c r="N2875">
        <v>5.9574999999999996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5.9574999999999996</v>
      </c>
    </row>
    <row r="2876" spans="1:26" x14ac:dyDescent="0.3">
      <c r="A2876">
        <v>2671471</v>
      </c>
      <c r="B2876">
        <v>1</v>
      </c>
      <c r="C2876" t="s">
        <v>77</v>
      </c>
      <c r="D2876" t="s">
        <v>114</v>
      </c>
      <c r="E2876" t="s">
        <v>126</v>
      </c>
      <c r="F2876" t="s">
        <v>8264</v>
      </c>
      <c r="G2876" t="s">
        <v>146</v>
      </c>
      <c r="H2876" t="s">
        <v>47</v>
      </c>
      <c r="I2876" t="s">
        <v>129</v>
      </c>
      <c r="J2876" t="s">
        <v>130</v>
      </c>
      <c r="K2876" t="s">
        <v>131</v>
      </c>
      <c r="L2876" t="s">
        <v>8265</v>
      </c>
      <c r="M2876" t="s">
        <v>8266</v>
      </c>
      <c r="N2876">
        <v>1.641388888</v>
      </c>
      <c r="O2876">
        <v>0</v>
      </c>
      <c r="P2876">
        <v>399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654.91416600000002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2671422</v>
      </c>
      <c r="B2877">
        <v>1</v>
      </c>
      <c r="C2877" t="s">
        <v>76</v>
      </c>
      <c r="D2877" t="s">
        <v>88</v>
      </c>
      <c r="E2877" t="s">
        <v>126</v>
      </c>
      <c r="F2877" t="s">
        <v>8267</v>
      </c>
      <c r="G2877" t="s">
        <v>169</v>
      </c>
      <c r="H2877" t="s">
        <v>47</v>
      </c>
      <c r="I2877" t="s">
        <v>129</v>
      </c>
      <c r="J2877" t="s">
        <v>130</v>
      </c>
      <c r="K2877" t="s">
        <v>131</v>
      </c>
      <c r="L2877" t="s">
        <v>8268</v>
      </c>
      <c r="M2877" t="s">
        <v>8269</v>
      </c>
      <c r="N2877">
        <v>6.5555555000000001E-2</v>
      </c>
      <c r="O2877">
        <v>7</v>
      </c>
      <c r="P2877">
        <v>563</v>
      </c>
      <c r="Q2877">
        <v>0</v>
      </c>
      <c r="R2877">
        <v>0</v>
      </c>
      <c r="S2877">
        <v>0</v>
      </c>
      <c r="T2877">
        <v>0</v>
      </c>
      <c r="U2877">
        <v>0.45888899999999999</v>
      </c>
      <c r="V2877">
        <v>36.907777000000003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2671433</v>
      </c>
      <c r="B2878">
        <v>1</v>
      </c>
      <c r="C2878" t="s">
        <v>76</v>
      </c>
      <c r="D2878" t="s">
        <v>86</v>
      </c>
      <c r="E2878" t="s">
        <v>210</v>
      </c>
      <c r="F2878" t="s">
        <v>8270</v>
      </c>
      <c r="G2878" t="s">
        <v>290</v>
      </c>
      <c r="H2878" t="s">
        <v>46</v>
      </c>
      <c r="I2878" t="s">
        <v>129</v>
      </c>
      <c r="J2878" t="s">
        <v>130</v>
      </c>
      <c r="K2878" t="s">
        <v>131</v>
      </c>
      <c r="L2878" t="s">
        <v>8271</v>
      </c>
      <c r="M2878" t="s">
        <v>8272</v>
      </c>
      <c r="N2878">
        <v>1.1105555549999999</v>
      </c>
      <c r="O2878">
        <v>0</v>
      </c>
      <c r="P2878">
        <v>22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24.432221999999999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2671431</v>
      </c>
      <c r="B2879">
        <v>1</v>
      </c>
      <c r="C2879" t="s">
        <v>76</v>
      </c>
      <c r="D2879" t="s">
        <v>103</v>
      </c>
      <c r="E2879" t="s">
        <v>210</v>
      </c>
      <c r="F2879" t="s">
        <v>8273</v>
      </c>
      <c r="G2879" t="s">
        <v>212</v>
      </c>
      <c r="H2879" t="s">
        <v>46</v>
      </c>
      <c r="I2879" t="s">
        <v>129</v>
      </c>
      <c r="J2879" t="s">
        <v>130</v>
      </c>
      <c r="K2879" t="s">
        <v>131</v>
      </c>
      <c r="L2879" t="s">
        <v>8274</v>
      </c>
      <c r="M2879" t="s">
        <v>8275</v>
      </c>
      <c r="N2879">
        <v>3.4211111110000001</v>
      </c>
      <c r="O2879">
        <v>0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3.4211109999999998</v>
      </c>
      <c r="Y2879">
        <v>0</v>
      </c>
      <c r="Z2879">
        <v>0</v>
      </c>
    </row>
    <row r="2880" spans="1:26" x14ac:dyDescent="0.3">
      <c r="A2880">
        <v>2671434</v>
      </c>
      <c r="B2880">
        <v>1</v>
      </c>
      <c r="C2880" t="s">
        <v>77</v>
      </c>
      <c r="D2880" t="s">
        <v>123</v>
      </c>
      <c r="E2880" t="s">
        <v>126</v>
      </c>
      <c r="F2880" t="s">
        <v>8276</v>
      </c>
      <c r="G2880" t="s">
        <v>158</v>
      </c>
      <c r="H2880" t="s">
        <v>47</v>
      </c>
      <c r="I2880" t="s">
        <v>129</v>
      </c>
      <c r="J2880" t="s">
        <v>130</v>
      </c>
      <c r="K2880" t="s">
        <v>131</v>
      </c>
      <c r="L2880" t="s">
        <v>8277</v>
      </c>
      <c r="M2880" t="s">
        <v>8278</v>
      </c>
      <c r="N2880">
        <v>2.3955555550000001</v>
      </c>
      <c r="O2880">
        <v>34</v>
      </c>
      <c r="P2880">
        <v>15</v>
      </c>
      <c r="Q2880">
        <v>0</v>
      </c>
      <c r="R2880">
        <v>0</v>
      </c>
      <c r="S2880">
        <v>0</v>
      </c>
      <c r="T2880">
        <v>0</v>
      </c>
      <c r="U2880">
        <v>81.448888999999994</v>
      </c>
      <c r="V2880">
        <v>35.933332999999998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2671448</v>
      </c>
      <c r="B2881">
        <v>1</v>
      </c>
      <c r="C2881" t="s">
        <v>76</v>
      </c>
      <c r="D2881" t="s">
        <v>89</v>
      </c>
      <c r="E2881" t="s">
        <v>144</v>
      </c>
      <c r="F2881" t="s">
        <v>2350</v>
      </c>
      <c r="G2881" t="s">
        <v>136</v>
      </c>
      <c r="H2881" t="s">
        <v>46</v>
      </c>
      <c r="I2881" t="s">
        <v>129</v>
      </c>
      <c r="J2881" t="s">
        <v>130</v>
      </c>
      <c r="K2881" t="s">
        <v>131</v>
      </c>
      <c r="L2881" t="s">
        <v>8279</v>
      </c>
      <c r="M2881" t="s">
        <v>8280</v>
      </c>
      <c r="N2881">
        <v>2.4363888880000002</v>
      </c>
      <c r="O2881">
        <v>0</v>
      </c>
      <c r="P2881">
        <v>354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862.48166600000002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2671451</v>
      </c>
      <c r="B2882">
        <v>1</v>
      </c>
      <c r="C2882" t="s">
        <v>76</v>
      </c>
      <c r="D2882" t="s">
        <v>90</v>
      </c>
      <c r="E2882" t="s">
        <v>210</v>
      </c>
      <c r="F2882" t="s">
        <v>740</v>
      </c>
      <c r="G2882" t="s">
        <v>306</v>
      </c>
      <c r="H2882" t="s">
        <v>46</v>
      </c>
      <c r="I2882" t="s">
        <v>129</v>
      </c>
      <c r="J2882" t="s">
        <v>15</v>
      </c>
      <c r="K2882" t="s">
        <v>131</v>
      </c>
      <c r="L2882" t="s">
        <v>8281</v>
      </c>
      <c r="M2882" t="s">
        <v>8282</v>
      </c>
      <c r="N2882">
        <v>1.7555555549999999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1.7555559999999999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2671461</v>
      </c>
      <c r="B2883">
        <v>1</v>
      </c>
      <c r="C2883" t="s">
        <v>77</v>
      </c>
      <c r="D2883" t="s">
        <v>112</v>
      </c>
      <c r="E2883" t="s">
        <v>210</v>
      </c>
      <c r="F2883" t="s">
        <v>7370</v>
      </c>
      <c r="G2883" t="s">
        <v>306</v>
      </c>
      <c r="H2883" t="s">
        <v>46</v>
      </c>
      <c r="I2883" t="s">
        <v>129</v>
      </c>
      <c r="J2883" t="s">
        <v>15</v>
      </c>
      <c r="K2883" t="s">
        <v>131</v>
      </c>
      <c r="L2883" t="s">
        <v>8283</v>
      </c>
      <c r="M2883" t="s">
        <v>8284</v>
      </c>
      <c r="N2883">
        <v>0.42499999999999999</v>
      </c>
      <c r="O2883">
        <v>0</v>
      </c>
      <c r="P2883">
        <v>0</v>
      </c>
      <c r="Q2883">
        <v>0</v>
      </c>
      <c r="R2883">
        <v>2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0.85</v>
      </c>
      <c r="Y2883">
        <v>0</v>
      </c>
      <c r="Z2883">
        <v>0</v>
      </c>
    </row>
    <row r="2884" spans="1:26" x14ac:dyDescent="0.3">
      <c r="A2884">
        <v>2671462</v>
      </c>
      <c r="B2884">
        <v>1</v>
      </c>
      <c r="C2884" t="s">
        <v>77</v>
      </c>
      <c r="D2884" t="s">
        <v>113</v>
      </c>
      <c r="E2884" t="s">
        <v>210</v>
      </c>
      <c r="F2884" t="s">
        <v>8285</v>
      </c>
      <c r="G2884" t="s">
        <v>306</v>
      </c>
      <c r="H2884" t="s">
        <v>46</v>
      </c>
      <c r="I2884" t="s">
        <v>129</v>
      </c>
      <c r="J2884" t="s">
        <v>15</v>
      </c>
      <c r="K2884" t="s">
        <v>131</v>
      </c>
      <c r="L2884" t="s">
        <v>8286</v>
      </c>
      <c r="M2884" t="s">
        <v>8287</v>
      </c>
      <c r="N2884">
        <v>2.0019444439999998</v>
      </c>
      <c r="O2884">
        <v>0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2.0019439999999999</v>
      </c>
      <c r="Y2884">
        <v>0</v>
      </c>
      <c r="Z2884">
        <v>0</v>
      </c>
    </row>
    <row r="2885" spans="1:26" x14ac:dyDescent="0.3">
      <c r="A2885">
        <v>2671466</v>
      </c>
      <c r="B2885">
        <v>1</v>
      </c>
      <c r="C2885" t="s">
        <v>76</v>
      </c>
      <c r="D2885" t="s">
        <v>92</v>
      </c>
      <c r="E2885" t="s">
        <v>210</v>
      </c>
      <c r="F2885" t="s">
        <v>8288</v>
      </c>
      <c r="G2885" t="s">
        <v>212</v>
      </c>
      <c r="H2885" t="s">
        <v>46</v>
      </c>
      <c r="I2885" t="s">
        <v>129</v>
      </c>
      <c r="J2885" t="s">
        <v>130</v>
      </c>
      <c r="K2885" t="s">
        <v>131</v>
      </c>
      <c r="L2885" t="s">
        <v>8289</v>
      </c>
      <c r="M2885" t="s">
        <v>8290</v>
      </c>
      <c r="N2885">
        <v>3.6855555550000001</v>
      </c>
      <c r="O2885">
        <v>0</v>
      </c>
      <c r="P2885">
        <v>0</v>
      </c>
      <c r="Q2885">
        <v>0</v>
      </c>
      <c r="R2885">
        <v>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7.371111</v>
      </c>
      <c r="Y2885">
        <v>0</v>
      </c>
      <c r="Z2885">
        <v>0</v>
      </c>
    </row>
    <row r="2886" spans="1:26" x14ac:dyDescent="0.3">
      <c r="A2886">
        <v>2671465</v>
      </c>
      <c r="B2886">
        <v>1</v>
      </c>
      <c r="C2886" t="s">
        <v>76</v>
      </c>
      <c r="D2886" t="s">
        <v>91</v>
      </c>
      <c r="E2886" t="s">
        <v>134</v>
      </c>
      <c r="F2886" t="s">
        <v>8291</v>
      </c>
      <c r="G2886" t="s">
        <v>140</v>
      </c>
      <c r="H2886" t="s">
        <v>46</v>
      </c>
      <c r="I2886" t="s">
        <v>129</v>
      </c>
      <c r="J2886" t="s">
        <v>130</v>
      </c>
      <c r="K2886" t="s">
        <v>141</v>
      </c>
      <c r="L2886" t="s">
        <v>8292</v>
      </c>
      <c r="M2886" t="s">
        <v>8293</v>
      </c>
      <c r="N2886">
        <v>0.61</v>
      </c>
      <c r="O2886">
        <v>0</v>
      </c>
      <c r="P2886">
        <v>179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109.19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2671474</v>
      </c>
      <c r="B2887">
        <v>1</v>
      </c>
      <c r="C2887" t="s">
        <v>77</v>
      </c>
      <c r="D2887" t="s">
        <v>114</v>
      </c>
      <c r="E2887" t="s">
        <v>144</v>
      </c>
      <c r="F2887" t="s">
        <v>8294</v>
      </c>
      <c r="G2887" t="s">
        <v>146</v>
      </c>
      <c r="H2887" t="s">
        <v>46</v>
      </c>
      <c r="I2887" t="s">
        <v>129</v>
      </c>
      <c r="J2887" t="s">
        <v>130</v>
      </c>
      <c r="K2887" t="s">
        <v>131</v>
      </c>
      <c r="L2887" t="s">
        <v>8295</v>
      </c>
      <c r="M2887" t="s">
        <v>8296</v>
      </c>
      <c r="N2887">
        <v>0.43805555499999999</v>
      </c>
      <c r="O2887">
        <v>0</v>
      </c>
      <c r="P2887">
        <v>46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20.150556000000002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2671476</v>
      </c>
      <c r="B2888">
        <v>1</v>
      </c>
      <c r="C2888" t="s">
        <v>76</v>
      </c>
      <c r="D2888" t="s">
        <v>81</v>
      </c>
      <c r="E2888" t="s">
        <v>172</v>
      </c>
      <c r="F2888" t="s">
        <v>8297</v>
      </c>
      <c r="G2888" t="s">
        <v>406</v>
      </c>
      <c r="H2888" t="s">
        <v>46</v>
      </c>
      <c r="I2888" t="s">
        <v>129</v>
      </c>
      <c r="J2888" t="s">
        <v>130</v>
      </c>
      <c r="K2888" t="s">
        <v>131</v>
      </c>
      <c r="L2888" t="s">
        <v>8298</v>
      </c>
      <c r="M2888" t="s">
        <v>8299</v>
      </c>
      <c r="N2888">
        <v>2.3369444439999998</v>
      </c>
      <c r="O2888">
        <v>0</v>
      </c>
      <c r="P2888">
        <v>12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28.043333000000001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2671478</v>
      </c>
      <c r="B2889">
        <v>1</v>
      </c>
      <c r="C2889" t="s">
        <v>76</v>
      </c>
      <c r="D2889" t="s">
        <v>89</v>
      </c>
      <c r="E2889" t="s">
        <v>152</v>
      </c>
      <c r="F2889" t="s">
        <v>8300</v>
      </c>
      <c r="G2889" t="s">
        <v>169</v>
      </c>
      <c r="H2889" t="s">
        <v>47</v>
      </c>
      <c r="I2889" t="s">
        <v>129</v>
      </c>
      <c r="J2889" t="s">
        <v>130</v>
      </c>
      <c r="K2889" t="s">
        <v>131</v>
      </c>
      <c r="L2889" t="s">
        <v>8301</v>
      </c>
      <c r="M2889" t="s">
        <v>8302</v>
      </c>
      <c r="N2889">
        <v>5.3888888000000003E-2</v>
      </c>
      <c r="O2889">
        <v>5</v>
      </c>
      <c r="P2889">
        <v>3784</v>
      </c>
      <c r="Q2889">
        <v>0</v>
      </c>
      <c r="R2889">
        <v>0</v>
      </c>
      <c r="S2889">
        <v>0</v>
      </c>
      <c r="T2889">
        <v>0</v>
      </c>
      <c r="U2889">
        <v>0.26944400000000002</v>
      </c>
      <c r="V2889">
        <v>203.91555199999999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2671484</v>
      </c>
      <c r="B2890">
        <v>1</v>
      </c>
      <c r="C2890" t="s">
        <v>77</v>
      </c>
      <c r="D2890" t="s">
        <v>114</v>
      </c>
      <c r="E2890" t="s">
        <v>126</v>
      </c>
      <c r="F2890" t="s">
        <v>8303</v>
      </c>
      <c r="G2890" t="s">
        <v>128</v>
      </c>
      <c r="H2890" t="s">
        <v>47</v>
      </c>
      <c r="I2890" t="s">
        <v>129</v>
      </c>
      <c r="J2890" t="s">
        <v>130</v>
      </c>
      <c r="K2890" t="s">
        <v>131</v>
      </c>
      <c r="L2890" t="s">
        <v>8304</v>
      </c>
      <c r="M2890" t="s">
        <v>8305</v>
      </c>
      <c r="N2890">
        <v>1.1913888880000001</v>
      </c>
      <c r="O2890">
        <v>1</v>
      </c>
      <c r="P2890">
        <v>51</v>
      </c>
      <c r="Q2890">
        <v>0</v>
      </c>
      <c r="R2890">
        <v>0</v>
      </c>
      <c r="S2890">
        <v>0</v>
      </c>
      <c r="T2890">
        <v>0</v>
      </c>
      <c r="U2890">
        <v>1.191389</v>
      </c>
      <c r="V2890">
        <v>60.760832999999998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2671485</v>
      </c>
      <c r="B2891">
        <v>1</v>
      </c>
      <c r="C2891" t="s">
        <v>76</v>
      </c>
      <c r="D2891" t="s">
        <v>90</v>
      </c>
      <c r="E2891" t="s">
        <v>210</v>
      </c>
      <c r="F2891" t="s">
        <v>8306</v>
      </c>
      <c r="G2891" t="s">
        <v>290</v>
      </c>
      <c r="H2891" t="s">
        <v>46</v>
      </c>
      <c r="I2891" t="s">
        <v>129</v>
      </c>
      <c r="J2891" t="s">
        <v>130</v>
      </c>
      <c r="K2891" t="s">
        <v>131</v>
      </c>
      <c r="L2891" t="s">
        <v>8307</v>
      </c>
      <c r="M2891" t="s">
        <v>8308</v>
      </c>
      <c r="N2891">
        <v>4.0486111109999996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4.0486110000000002</v>
      </c>
    </row>
    <row r="2892" spans="1:26" x14ac:dyDescent="0.3">
      <c r="A2892">
        <v>2671489</v>
      </c>
      <c r="B2892">
        <v>1</v>
      </c>
      <c r="C2892" t="s">
        <v>76</v>
      </c>
      <c r="D2892" t="s">
        <v>80</v>
      </c>
      <c r="E2892" t="s">
        <v>144</v>
      </c>
      <c r="F2892" t="s">
        <v>8309</v>
      </c>
      <c r="G2892" t="s">
        <v>136</v>
      </c>
      <c r="H2892" t="s">
        <v>46</v>
      </c>
      <c r="I2892" t="s">
        <v>129</v>
      </c>
      <c r="J2892" t="s">
        <v>130</v>
      </c>
      <c r="K2892" t="s">
        <v>131</v>
      </c>
      <c r="L2892" t="s">
        <v>8310</v>
      </c>
      <c r="M2892" t="s">
        <v>8311</v>
      </c>
      <c r="N2892">
        <v>1.667777777</v>
      </c>
      <c r="O2892">
        <v>0</v>
      </c>
      <c r="P2892">
        <v>41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68.378889000000001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2671491</v>
      </c>
      <c r="B2893">
        <v>1</v>
      </c>
      <c r="C2893" t="s">
        <v>77</v>
      </c>
      <c r="D2893" t="s">
        <v>114</v>
      </c>
      <c r="E2893" t="s">
        <v>144</v>
      </c>
      <c r="F2893" t="s">
        <v>8312</v>
      </c>
      <c r="G2893" t="s">
        <v>136</v>
      </c>
      <c r="H2893" t="s">
        <v>46</v>
      </c>
      <c r="I2893" t="s">
        <v>129</v>
      </c>
      <c r="J2893" t="s">
        <v>130</v>
      </c>
      <c r="K2893" t="s">
        <v>131</v>
      </c>
      <c r="L2893" t="s">
        <v>8313</v>
      </c>
      <c r="M2893" t="s">
        <v>8314</v>
      </c>
      <c r="N2893">
        <v>1.5125</v>
      </c>
      <c r="O2893">
        <v>0</v>
      </c>
      <c r="P2893">
        <v>32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48.4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2671495</v>
      </c>
      <c r="B2894">
        <v>1</v>
      </c>
      <c r="C2894" t="s">
        <v>76</v>
      </c>
      <c r="D2894" t="s">
        <v>96</v>
      </c>
      <c r="E2894" t="s">
        <v>156</v>
      </c>
      <c r="F2894" t="s">
        <v>8315</v>
      </c>
      <c r="G2894" t="s">
        <v>146</v>
      </c>
      <c r="H2894" t="s">
        <v>47</v>
      </c>
      <c r="I2894" t="s">
        <v>129</v>
      </c>
      <c r="J2894" t="s">
        <v>130</v>
      </c>
      <c r="K2894" t="s">
        <v>131</v>
      </c>
      <c r="L2894" t="s">
        <v>8316</v>
      </c>
      <c r="M2894" t="s">
        <v>8317</v>
      </c>
      <c r="N2894">
        <v>0.20972222200000001</v>
      </c>
      <c r="O2894">
        <v>0</v>
      </c>
      <c r="P2894">
        <v>254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53.269444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2671497</v>
      </c>
      <c r="B2895">
        <v>1</v>
      </c>
      <c r="C2895" t="s">
        <v>76</v>
      </c>
      <c r="D2895" t="s">
        <v>94</v>
      </c>
      <c r="E2895" t="s">
        <v>144</v>
      </c>
      <c r="F2895" t="s">
        <v>8318</v>
      </c>
      <c r="G2895" t="s">
        <v>146</v>
      </c>
      <c r="H2895" t="s">
        <v>46</v>
      </c>
      <c r="I2895" t="s">
        <v>129</v>
      </c>
      <c r="J2895" t="s">
        <v>130</v>
      </c>
      <c r="K2895" t="s">
        <v>131</v>
      </c>
      <c r="L2895" t="s">
        <v>8319</v>
      </c>
      <c r="M2895" t="s">
        <v>8320</v>
      </c>
      <c r="N2895">
        <v>0.263333333</v>
      </c>
      <c r="O2895">
        <v>0</v>
      </c>
      <c r="P2895">
        <v>0</v>
      </c>
      <c r="Q2895">
        <v>0</v>
      </c>
      <c r="R2895">
        <v>57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15.01</v>
      </c>
      <c r="Y2895">
        <v>0</v>
      </c>
      <c r="Z2895">
        <v>0</v>
      </c>
    </row>
    <row r="2896" spans="1:26" x14ac:dyDescent="0.3">
      <c r="A2896">
        <v>2671496</v>
      </c>
      <c r="B2896">
        <v>1</v>
      </c>
      <c r="C2896" t="s">
        <v>77</v>
      </c>
      <c r="D2896" t="s">
        <v>114</v>
      </c>
      <c r="E2896" t="s">
        <v>152</v>
      </c>
      <c r="F2896" t="s">
        <v>3043</v>
      </c>
      <c r="G2896" t="s">
        <v>169</v>
      </c>
      <c r="H2896" t="s">
        <v>47</v>
      </c>
      <c r="I2896" t="s">
        <v>129</v>
      </c>
      <c r="J2896" t="s">
        <v>130</v>
      </c>
      <c r="K2896" t="s">
        <v>131</v>
      </c>
      <c r="L2896" t="s">
        <v>8321</v>
      </c>
      <c r="M2896" t="s">
        <v>8322</v>
      </c>
      <c r="N2896">
        <v>6.4444444000000004E-2</v>
      </c>
      <c r="O2896">
        <v>197</v>
      </c>
      <c r="P2896">
        <v>1547</v>
      </c>
      <c r="Q2896">
        <v>71</v>
      </c>
      <c r="R2896">
        <v>427</v>
      </c>
      <c r="S2896">
        <v>0</v>
      </c>
      <c r="T2896">
        <v>0</v>
      </c>
      <c r="U2896">
        <v>12.695555000000001</v>
      </c>
      <c r="V2896">
        <v>99.695554999999999</v>
      </c>
      <c r="W2896">
        <v>4.5755559999999997</v>
      </c>
      <c r="X2896">
        <v>27.517778</v>
      </c>
      <c r="Y2896">
        <v>0</v>
      </c>
      <c r="Z2896">
        <v>0</v>
      </c>
    </row>
    <row r="2897" spans="1:26" x14ac:dyDescent="0.3">
      <c r="A2897">
        <v>2671516</v>
      </c>
      <c r="B2897">
        <v>1</v>
      </c>
      <c r="C2897" t="s">
        <v>76</v>
      </c>
      <c r="D2897" t="s">
        <v>90</v>
      </c>
      <c r="E2897" t="s">
        <v>210</v>
      </c>
      <c r="F2897" t="s">
        <v>8323</v>
      </c>
      <c r="G2897" t="s">
        <v>290</v>
      </c>
      <c r="H2897" t="s">
        <v>46</v>
      </c>
      <c r="I2897" t="s">
        <v>129</v>
      </c>
      <c r="J2897" t="s">
        <v>130</v>
      </c>
      <c r="K2897" t="s">
        <v>131</v>
      </c>
      <c r="L2897" t="s">
        <v>8324</v>
      </c>
      <c r="M2897" t="s">
        <v>8325</v>
      </c>
      <c r="N2897">
        <v>1.573055555</v>
      </c>
      <c r="O2897">
        <v>0</v>
      </c>
      <c r="P2897">
        <v>6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9.4383330000000001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2671500</v>
      </c>
      <c r="B2898">
        <v>1</v>
      </c>
      <c r="C2898" t="s">
        <v>76</v>
      </c>
      <c r="D2898" t="s">
        <v>97</v>
      </c>
      <c r="E2898" t="s">
        <v>144</v>
      </c>
      <c r="F2898" t="s">
        <v>8326</v>
      </c>
      <c r="G2898" t="s">
        <v>146</v>
      </c>
      <c r="H2898" t="s">
        <v>46</v>
      </c>
      <c r="I2898" t="s">
        <v>129</v>
      </c>
      <c r="J2898" t="s">
        <v>130</v>
      </c>
      <c r="K2898" t="s">
        <v>131</v>
      </c>
      <c r="L2898" t="s">
        <v>8327</v>
      </c>
      <c r="M2898" t="s">
        <v>8328</v>
      </c>
      <c r="N2898">
        <v>1.7427777769999999</v>
      </c>
      <c r="O2898">
        <v>0</v>
      </c>
      <c r="P2898">
        <v>76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132.451111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2671502</v>
      </c>
      <c r="B2899">
        <v>1</v>
      </c>
      <c r="C2899" t="s">
        <v>77</v>
      </c>
      <c r="D2899" t="s">
        <v>114</v>
      </c>
      <c r="E2899" t="s">
        <v>156</v>
      </c>
      <c r="F2899" t="s">
        <v>8329</v>
      </c>
      <c r="G2899" t="s">
        <v>169</v>
      </c>
      <c r="H2899" t="s">
        <v>47</v>
      </c>
      <c r="I2899" t="s">
        <v>129</v>
      </c>
      <c r="J2899" t="s">
        <v>130</v>
      </c>
      <c r="K2899" t="s">
        <v>131</v>
      </c>
      <c r="L2899" t="s">
        <v>8330</v>
      </c>
      <c r="M2899" t="s">
        <v>8331</v>
      </c>
      <c r="N2899">
        <v>0.82</v>
      </c>
      <c r="O2899">
        <v>18</v>
      </c>
      <c r="P2899">
        <v>1</v>
      </c>
      <c r="Q2899">
        <v>59</v>
      </c>
      <c r="R2899">
        <v>329</v>
      </c>
      <c r="S2899">
        <v>0</v>
      </c>
      <c r="T2899">
        <v>0</v>
      </c>
      <c r="U2899">
        <v>14.76</v>
      </c>
      <c r="V2899">
        <v>0.82</v>
      </c>
      <c r="W2899">
        <v>48.38</v>
      </c>
      <c r="X2899">
        <v>269.77999999999997</v>
      </c>
      <c r="Y2899">
        <v>0</v>
      </c>
      <c r="Z2899">
        <v>0</v>
      </c>
    </row>
    <row r="2900" spans="1:26" x14ac:dyDescent="0.3">
      <c r="A2900">
        <v>2671501</v>
      </c>
      <c r="B2900">
        <v>1</v>
      </c>
      <c r="C2900" t="s">
        <v>76</v>
      </c>
      <c r="D2900" t="s">
        <v>106</v>
      </c>
      <c r="E2900" t="s">
        <v>210</v>
      </c>
      <c r="F2900" t="s">
        <v>8332</v>
      </c>
      <c r="G2900" t="s">
        <v>627</v>
      </c>
      <c r="H2900" t="s">
        <v>46</v>
      </c>
      <c r="I2900" t="s">
        <v>129</v>
      </c>
      <c r="J2900" t="s">
        <v>130</v>
      </c>
      <c r="K2900" t="s">
        <v>131</v>
      </c>
      <c r="L2900" t="s">
        <v>8333</v>
      </c>
      <c r="M2900" t="s">
        <v>8334</v>
      </c>
      <c r="N2900">
        <v>1.6697222220000001</v>
      </c>
      <c r="O2900">
        <v>0</v>
      </c>
      <c r="P2900">
        <v>22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36.733888999999998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2671503</v>
      </c>
      <c r="B2901">
        <v>1</v>
      </c>
      <c r="C2901" t="s">
        <v>77</v>
      </c>
      <c r="D2901" t="s">
        <v>117</v>
      </c>
      <c r="E2901" t="s">
        <v>210</v>
      </c>
      <c r="F2901" t="s">
        <v>8335</v>
      </c>
      <c r="G2901" t="s">
        <v>306</v>
      </c>
      <c r="H2901" t="s">
        <v>46</v>
      </c>
      <c r="I2901" t="s">
        <v>129</v>
      </c>
      <c r="J2901" t="s">
        <v>15</v>
      </c>
      <c r="K2901" t="s">
        <v>131</v>
      </c>
      <c r="L2901" t="s">
        <v>8336</v>
      </c>
      <c r="M2901" t="s">
        <v>8337</v>
      </c>
      <c r="N2901">
        <v>6.0308333330000004</v>
      </c>
      <c r="O2901">
        <v>0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6.0308330000000003</v>
      </c>
      <c r="Y2901">
        <v>0</v>
      </c>
      <c r="Z2901">
        <v>0</v>
      </c>
    </row>
    <row r="2902" spans="1:26" x14ac:dyDescent="0.3">
      <c r="A2902">
        <v>2671504</v>
      </c>
      <c r="B2902">
        <v>1</v>
      </c>
      <c r="C2902" t="s">
        <v>76</v>
      </c>
      <c r="D2902" t="s">
        <v>94</v>
      </c>
      <c r="E2902" t="s">
        <v>134</v>
      </c>
      <c r="F2902" t="s">
        <v>8338</v>
      </c>
      <c r="G2902" t="s">
        <v>146</v>
      </c>
      <c r="H2902" t="s">
        <v>46</v>
      </c>
      <c r="I2902" t="s">
        <v>129</v>
      </c>
      <c r="J2902" t="s">
        <v>130</v>
      </c>
      <c r="K2902" t="s">
        <v>131</v>
      </c>
      <c r="L2902" t="s">
        <v>8339</v>
      </c>
      <c r="M2902" t="s">
        <v>8340</v>
      </c>
      <c r="N2902">
        <v>0.83888888800000005</v>
      </c>
      <c r="O2902">
        <v>0</v>
      </c>
      <c r="P2902">
        <v>40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33.555556000000003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2671508</v>
      </c>
      <c r="B2903">
        <v>1</v>
      </c>
      <c r="C2903" t="s">
        <v>77</v>
      </c>
      <c r="D2903" t="s">
        <v>108</v>
      </c>
      <c r="E2903" t="s">
        <v>126</v>
      </c>
      <c r="F2903" t="s">
        <v>8341</v>
      </c>
      <c r="G2903" t="s">
        <v>169</v>
      </c>
      <c r="H2903" t="s">
        <v>47</v>
      </c>
      <c r="I2903" t="s">
        <v>129</v>
      </c>
      <c r="J2903" t="s">
        <v>130</v>
      </c>
      <c r="K2903" t="s">
        <v>131</v>
      </c>
      <c r="L2903" t="s">
        <v>8342</v>
      </c>
      <c r="M2903" t="s">
        <v>8343</v>
      </c>
      <c r="N2903">
        <v>4.352222222</v>
      </c>
      <c r="O2903">
        <v>0</v>
      </c>
      <c r="P2903">
        <v>0</v>
      </c>
      <c r="Q2903">
        <v>37</v>
      </c>
      <c r="R2903">
        <v>0</v>
      </c>
      <c r="S2903">
        <v>40</v>
      </c>
      <c r="T2903">
        <v>185</v>
      </c>
      <c r="U2903">
        <v>0</v>
      </c>
      <c r="V2903">
        <v>0</v>
      </c>
      <c r="W2903">
        <v>161.03222199999999</v>
      </c>
      <c r="X2903">
        <v>0</v>
      </c>
      <c r="Y2903">
        <v>174.08888899999999</v>
      </c>
      <c r="Z2903">
        <v>805.16111100000001</v>
      </c>
    </row>
    <row r="2904" spans="1:26" x14ac:dyDescent="0.3">
      <c r="A2904">
        <v>2671506</v>
      </c>
      <c r="B2904">
        <v>1</v>
      </c>
      <c r="C2904" t="s">
        <v>77</v>
      </c>
      <c r="D2904" t="s">
        <v>123</v>
      </c>
      <c r="E2904" t="s">
        <v>156</v>
      </c>
      <c r="F2904" t="s">
        <v>8344</v>
      </c>
      <c r="G2904" t="s">
        <v>146</v>
      </c>
      <c r="H2904" t="s">
        <v>47</v>
      </c>
      <c r="I2904" t="s">
        <v>129</v>
      </c>
      <c r="J2904" t="s">
        <v>130</v>
      </c>
      <c r="K2904" t="s">
        <v>131</v>
      </c>
      <c r="L2904" t="s">
        <v>8345</v>
      </c>
      <c r="M2904" t="s">
        <v>8346</v>
      </c>
      <c r="N2904">
        <v>0.49</v>
      </c>
      <c r="O2904">
        <v>215</v>
      </c>
      <c r="P2904">
        <v>141</v>
      </c>
      <c r="Q2904">
        <v>0</v>
      </c>
      <c r="R2904">
        <v>0</v>
      </c>
      <c r="S2904">
        <v>0</v>
      </c>
      <c r="T2904">
        <v>0</v>
      </c>
      <c r="U2904">
        <v>105.35</v>
      </c>
      <c r="V2904">
        <v>69.09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2671514</v>
      </c>
      <c r="B2905">
        <v>1</v>
      </c>
      <c r="C2905" t="s">
        <v>77</v>
      </c>
      <c r="D2905" t="s">
        <v>114</v>
      </c>
      <c r="E2905" t="s">
        <v>144</v>
      </c>
      <c r="F2905" t="s">
        <v>8347</v>
      </c>
      <c r="G2905" t="s">
        <v>146</v>
      </c>
      <c r="H2905" t="s">
        <v>46</v>
      </c>
      <c r="I2905" t="s">
        <v>129</v>
      </c>
      <c r="J2905" t="s">
        <v>130</v>
      </c>
      <c r="K2905" t="s">
        <v>131</v>
      </c>
      <c r="L2905" t="s">
        <v>8348</v>
      </c>
      <c r="M2905" t="s">
        <v>8349</v>
      </c>
      <c r="N2905">
        <v>0.60472222200000003</v>
      </c>
      <c r="O2905">
        <v>0</v>
      </c>
      <c r="P2905">
        <v>181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109.454722</v>
      </c>
      <c r="W2905">
        <v>0</v>
      </c>
      <c r="X2905">
        <v>0</v>
      </c>
      <c r="Y2905">
        <v>0</v>
      </c>
      <c r="Z2905">
        <v>0</v>
      </c>
    </row>
    <row r="2906" spans="1:26" x14ac:dyDescent="0.3">
      <c r="A2906">
        <v>2671497</v>
      </c>
      <c r="B2906">
        <v>2</v>
      </c>
      <c r="C2906" t="s">
        <v>76</v>
      </c>
      <c r="D2906" t="s">
        <v>94</v>
      </c>
      <c r="E2906" t="s">
        <v>134</v>
      </c>
      <c r="F2906" t="s">
        <v>135</v>
      </c>
      <c r="G2906" t="s">
        <v>146</v>
      </c>
      <c r="H2906" t="s">
        <v>46</v>
      </c>
      <c r="I2906" t="s">
        <v>129</v>
      </c>
      <c r="J2906" t="s">
        <v>130</v>
      </c>
      <c r="K2906" t="s">
        <v>131</v>
      </c>
      <c r="L2906" t="s">
        <v>8320</v>
      </c>
      <c r="M2906" t="s">
        <v>8350</v>
      </c>
      <c r="N2906">
        <v>0.50611111099999995</v>
      </c>
      <c r="O2906">
        <v>0</v>
      </c>
      <c r="P2906">
        <v>0</v>
      </c>
      <c r="Q2906">
        <v>0</v>
      </c>
      <c r="R2906">
        <v>100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50.611111000000001</v>
      </c>
      <c r="Y2906">
        <v>0</v>
      </c>
      <c r="Z2906">
        <v>0</v>
      </c>
    </row>
    <row r="2907" spans="1:26" x14ac:dyDescent="0.3">
      <c r="A2907">
        <v>2671519</v>
      </c>
      <c r="B2907">
        <v>1</v>
      </c>
      <c r="C2907" t="s">
        <v>76</v>
      </c>
      <c r="D2907" t="s">
        <v>103</v>
      </c>
      <c r="E2907" t="s">
        <v>144</v>
      </c>
      <c r="F2907" t="s">
        <v>8351</v>
      </c>
      <c r="G2907" t="s">
        <v>146</v>
      </c>
      <c r="H2907" t="s">
        <v>46</v>
      </c>
      <c r="I2907" t="s">
        <v>129</v>
      </c>
      <c r="J2907" t="s">
        <v>130</v>
      </c>
      <c r="K2907" t="s">
        <v>131</v>
      </c>
      <c r="L2907" t="s">
        <v>8352</v>
      </c>
      <c r="M2907" t="s">
        <v>8353</v>
      </c>
      <c r="N2907">
        <v>0.55416666599999997</v>
      </c>
      <c r="O2907">
        <v>0</v>
      </c>
      <c r="P2907">
        <v>0</v>
      </c>
      <c r="Q2907">
        <v>0</v>
      </c>
      <c r="R2907">
        <v>58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32.141666999999998</v>
      </c>
      <c r="Y2907">
        <v>0</v>
      </c>
      <c r="Z2907">
        <v>0</v>
      </c>
    </row>
    <row r="2908" spans="1:26" x14ac:dyDescent="0.3">
      <c r="A2908">
        <v>2671520</v>
      </c>
      <c r="B2908">
        <v>1</v>
      </c>
      <c r="C2908" t="s">
        <v>76</v>
      </c>
      <c r="D2908" t="s">
        <v>101</v>
      </c>
      <c r="E2908" t="s">
        <v>134</v>
      </c>
      <c r="F2908" t="s">
        <v>1918</v>
      </c>
      <c r="G2908" t="s">
        <v>146</v>
      </c>
      <c r="H2908" t="s">
        <v>46</v>
      </c>
      <c r="I2908" t="s">
        <v>129</v>
      </c>
      <c r="J2908" t="s">
        <v>130</v>
      </c>
      <c r="K2908" t="s">
        <v>131</v>
      </c>
      <c r="L2908" t="s">
        <v>8354</v>
      </c>
      <c r="M2908" t="s">
        <v>8355</v>
      </c>
      <c r="N2908">
        <v>0.60277777700000001</v>
      </c>
      <c r="O2908">
        <v>0</v>
      </c>
      <c r="P2908">
        <v>250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150.694444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2671527</v>
      </c>
      <c r="B2909">
        <v>1</v>
      </c>
      <c r="C2909" t="s">
        <v>77</v>
      </c>
      <c r="D2909" t="s">
        <v>108</v>
      </c>
      <c r="E2909" t="s">
        <v>144</v>
      </c>
      <c r="F2909" t="s">
        <v>8356</v>
      </c>
      <c r="G2909" t="s">
        <v>2919</v>
      </c>
      <c r="H2909" t="s">
        <v>46</v>
      </c>
      <c r="I2909" t="s">
        <v>129</v>
      </c>
      <c r="J2909" t="s">
        <v>130</v>
      </c>
      <c r="K2909" t="s">
        <v>131</v>
      </c>
      <c r="L2909" t="s">
        <v>8357</v>
      </c>
      <c r="M2909" t="s">
        <v>8358</v>
      </c>
      <c r="N2909">
        <v>0.79861111100000004</v>
      </c>
      <c r="O2909">
        <v>0</v>
      </c>
      <c r="P2909">
        <v>59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47.118056000000003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2671526</v>
      </c>
      <c r="B2910">
        <v>1</v>
      </c>
      <c r="C2910" t="s">
        <v>76</v>
      </c>
      <c r="D2910" t="s">
        <v>94</v>
      </c>
      <c r="E2910" t="s">
        <v>210</v>
      </c>
      <c r="F2910" t="s">
        <v>8359</v>
      </c>
      <c r="G2910" t="s">
        <v>290</v>
      </c>
      <c r="H2910" t="s">
        <v>46</v>
      </c>
      <c r="I2910" t="s">
        <v>129</v>
      </c>
      <c r="J2910" t="s">
        <v>130</v>
      </c>
      <c r="K2910" t="s">
        <v>131</v>
      </c>
      <c r="L2910" t="s">
        <v>8360</v>
      </c>
      <c r="M2910" t="s">
        <v>8361</v>
      </c>
      <c r="N2910">
        <v>0.814722222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0.81472199999999995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2671535</v>
      </c>
      <c r="B2911">
        <v>1</v>
      </c>
      <c r="C2911" t="s">
        <v>76</v>
      </c>
      <c r="D2911" t="s">
        <v>91</v>
      </c>
      <c r="E2911" t="s">
        <v>210</v>
      </c>
      <c r="F2911" t="s">
        <v>8362</v>
      </c>
      <c r="G2911" t="s">
        <v>290</v>
      </c>
      <c r="H2911" t="s">
        <v>46</v>
      </c>
      <c r="I2911" t="s">
        <v>129</v>
      </c>
      <c r="J2911" t="s">
        <v>130</v>
      </c>
      <c r="K2911" t="s">
        <v>131</v>
      </c>
      <c r="L2911" t="s">
        <v>8363</v>
      </c>
      <c r="M2911" t="s">
        <v>8364</v>
      </c>
      <c r="N2911">
        <v>3.7174999999999998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3.7174999999999998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2671528</v>
      </c>
      <c r="B2912">
        <v>1</v>
      </c>
      <c r="C2912" t="s">
        <v>77</v>
      </c>
      <c r="D2912" t="s">
        <v>111</v>
      </c>
      <c r="E2912" t="s">
        <v>144</v>
      </c>
      <c r="F2912" t="s">
        <v>8365</v>
      </c>
      <c r="G2912" t="s">
        <v>406</v>
      </c>
      <c r="H2912" t="s">
        <v>46</v>
      </c>
      <c r="I2912" t="s">
        <v>129</v>
      </c>
      <c r="J2912" t="s">
        <v>130</v>
      </c>
      <c r="K2912" t="s">
        <v>131</v>
      </c>
      <c r="L2912" t="s">
        <v>8366</v>
      </c>
      <c r="M2912" t="s">
        <v>8367</v>
      </c>
      <c r="N2912">
        <v>1.089722222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3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3.2691669999999999</v>
      </c>
    </row>
    <row r="2913" spans="1:26" x14ac:dyDescent="0.3">
      <c r="A2913">
        <v>2671533</v>
      </c>
      <c r="B2913">
        <v>1</v>
      </c>
      <c r="C2913" t="s">
        <v>77</v>
      </c>
      <c r="D2913" t="s">
        <v>117</v>
      </c>
      <c r="E2913" t="s">
        <v>126</v>
      </c>
      <c r="F2913" t="s">
        <v>8368</v>
      </c>
      <c r="G2913" t="s">
        <v>128</v>
      </c>
      <c r="H2913" t="s">
        <v>47</v>
      </c>
      <c r="I2913" t="s">
        <v>129</v>
      </c>
      <c r="J2913" t="s">
        <v>130</v>
      </c>
      <c r="K2913" t="s">
        <v>131</v>
      </c>
      <c r="L2913" t="s">
        <v>8369</v>
      </c>
      <c r="M2913" t="s">
        <v>8370</v>
      </c>
      <c r="N2913">
        <v>2.0719444440000001</v>
      </c>
      <c r="O2913">
        <v>0</v>
      </c>
      <c r="P2913">
        <v>0</v>
      </c>
      <c r="Q2913">
        <v>0</v>
      </c>
      <c r="R2913">
        <v>18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37.295000000000002</v>
      </c>
      <c r="Y2913">
        <v>0</v>
      </c>
      <c r="Z2913">
        <v>0</v>
      </c>
    </row>
    <row r="2914" spans="1:26" x14ac:dyDescent="0.3">
      <c r="A2914">
        <v>2671536</v>
      </c>
      <c r="B2914">
        <v>1</v>
      </c>
      <c r="C2914" t="s">
        <v>77</v>
      </c>
      <c r="D2914" t="s">
        <v>112</v>
      </c>
      <c r="E2914" t="s">
        <v>210</v>
      </c>
      <c r="F2914" t="s">
        <v>8371</v>
      </c>
      <c r="G2914" t="s">
        <v>290</v>
      </c>
      <c r="H2914" t="s">
        <v>46</v>
      </c>
      <c r="I2914" t="s">
        <v>129</v>
      </c>
      <c r="J2914" t="s">
        <v>130</v>
      </c>
      <c r="K2914" t="s">
        <v>131</v>
      </c>
      <c r="L2914" t="s">
        <v>8372</v>
      </c>
      <c r="M2914" t="s">
        <v>8373</v>
      </c>
      <c r="N2914">
        <v>0.82</v>
      </c>
      <c r="O2914">
        <v>0</v>
      </c>
      <c r="P2914">
        <v>0</v>
      </c>
      <c r="Q2914">
        <v>0</v>
      </c>
      <c r="R2914">
        <v>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3.28</v>
      </c>
      <c r="Y2914">
        <v>0</v>
      </c>
      <c r="Z2914">
        <v>0</v>
      </c>
    </row>
    <row r="2915" spans="1:26" x14ac:dyDescent="0.3">
      <c r="A2915">
        <v>2671547</v>
      </c>
      <c r="B2915">
        <v>1</v>
      </c>
      <c r="C2915" t="s">
        <v>76</v>
      </c>
      <c r="D2915" t="s">
        <v>80</v>
      </c>
      <c r="E2915" t="s">
        <v>210</v>
      </c>
      <c r="F2915" t="s">
        <v>8374</v>
      </c>
      <c r="G2915" t="s">
        <v>212</v>
      </c>
      <c r="H2915" t="s">
        <v>46</v>
      </c>
      <c r="I2915" t="s">
        <v>129</v>
      </c>
      <c r="J2915" t="s">
        <v>130</v>
      </c>
      <c r="K2915" t="s">
        <v>131</v>
      </c>
      <c r="L2915" t="s">
        <v>8375</v>
      </c>
      <c r="M2915" t="s">
        <v>8376</v>
      </c>
      <c r="N2915">
        <v>2.966111111</v>
      </c>
      <c r="O2915">
        <v>0</v>
      </c>
      <c r="P2915">
        <v>9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26.695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2671539</v>
      </c>
      <c r="B2916">
        <v>1</v>
      </c>
      <c r="C2916" t="s">
        <v>77</v>
      </c>
      <c r="D2916" t="s">
        <v>118</v>
      </c>
      <c r="E2916" t="s">
        <v>126</v>
      </c>
      <c r="F2916" t="s">
        <v>8377</v>
      </c>
      <c r="G2916" t="s">
        <v>128</v>
      </c>
      <c r="H2916" t="s">
        <v>47</v>
      </c>
      <c r="I2916" t="s">
        <v>129</v>
      </c>
      <c r="J2916" t="s">
        <v>130</v>
      </c>
      <c r="K2916" t="s">
        <v>131</v>
      </c>
      <c r="L2916" t="s">
        <v>8378</v>
      </c>
      <c r="M2916" t="s">
        <v>8379</v>
      </c>
      <c r="N2916">
        <v>2.7572222219999998</v>
      </c>
      <c r="O2916">
        <v>0</v>
      </c>
      <c r="P2916">
        <v>19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52.387222000000001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2671542</v>
      </c>
      <c r="B2917">
        <v>1</v>
      </c>
      <c r="C2917" t="s">
        <v>77</v>
      </c>
      <c r="D2917" t="s">
        <v>118</v>
      </c>
      <c r="E2917" t="s">
        <v>144</v>
      </c>
      <c r="F2917" t="s">
        <v>8380</v>
      </c>
      <c r="G2917" t="s">
        <v>146</v>
      </c>
      <c r="H2917" t="s">
        <v>46</v>
      </c>
      <c r="I2917" t="s">
        <v>129</v>
      </c>
      <c r="J2917" t="s">
        <v>130</v>
      </c>
      <c r="K2917" t="s">
        <v>131</v>
      </c>
      <c r="L2917" t="s">
        <v>8381</v>
      </c>
      <c r="M2917" t="s">
        <v>8382</v>
      </c>
      <c r="N2917">
        <v>0.40944444400000002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70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28.661110999999998</v>
      </c>
    </row>
    <row r="2918" spans="1:26" x14ac:dyDescent="0.3">
      <c r="A2918">
        <v>2671548</v>
      </c>
      <c r="B2918">
        <v>1</v>
      </c>
      <c r="C2918" t="s">
        <v>76</v>
      </c>
      <c r="D2918" t="s">
        <v>97</v>
      </c>
      <c r="E2918" t="s">
        <v>144</v>
      </c>
      <c r="F2918" t="s">
        <v>8383</v>
      </c>
      <c r="G2918" t="s">
        <v>146</v>
      </c>
      <c r="H2918" t="s">
        <v>46</v>
      </c>
      <c r="I2918" t="s">
        <v>129</v>
      </c>
      <c r="J2918" t="s">
        <v>130</v>
      </c>
      <c r="K2918" t="s">
        <v>131</v>
      </c>
      <c r="L2918" t="s">
        <v>8384</v>
      </c>
      <c r="M2918" t="s">
        <v>8385</v>
      </c>
      <c r="N2918">
        <v>0.71972222200000002</v>
      </c>
      <c r="O2918">
        <v>0</v>
      </c>
      <c r="P2918">
        <v>34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24.470555999999998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2671551</v>
      </c>
      <c r="B2919">
        <v>1</v>
      </c>
      <c r="C2919" t="s">
        <v>76</v>
      </c>
      <c r="D2919" t="s">
        <v>83</v>
      </c>
      <c r="E2919" t="s">
        <v>134</v>
      </c>
      <c r="F2919" t="s">
        <v>8386</v>
      </c>
      <c r="G2919" t="s">
        <v>306</v>
      </c>
      <c r="H2919" t="s">
        <v>46</v>
      </c>
      <c r="I2919" t="s">
        <v>129</v>
      </c>
      <c r="J2919" t="s">
        <v>15</v>
      </c>
      <c r="K2919" t="s">
        <v>131</v>
      </c>
      <c r="L2919" t="s">
        <v>8387</v>
      </c>
      <c r="M2919" t="s">
        <v>8388</v>
      </c>
      <c r="N2919">
        <v>2.366666666</v>
      </c>
      <c r="O2919">
        <v>0</v>
      </c>
      <c r="P2919">
        <v>650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1538.333333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2671550</v>
      </c>
      <c r="B2920">
        <v>1</v>
      </c>
      <c r="C2920" t="s">
        <v>77</v>
      </c>
      <c r="D2920" t="s">
        <v>108</v>
      </c>
      <c r="E2920" t="s">
        <v>144</v>
      </c>
      <c r="F2920" t="s">
        <v>8389</v>
      </c>
      <c r="G2920" t="s">
        <v>406</v>
      </c>
      <c r="H2920" t="s">
        <v>46</v>
      </c>
      <c r="I2920" t="s">
        <v>129</v>
      </c>
      <c r="J2920" t="s">
        <v>130</v>
      </c>
      <c r="K2920" t="s">
        <v>131</v>
      </c>
      <c r="L2920" t="s">
        <v>8390</v>
      </c>
      <c r="M2920" t="s">
        <v>8391</v>
      </c>
      <c r="N2920">
        <v>1.7150000000000001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1.7150000000000001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2671554</v>
      </c>
      <c r="B2921">
        <v>1</v>
      </c>
      <c r="C2921" t="s">
        <v>77</v>
      </c>
      <c r="D2921" t="s">
        <v>111</v>
      </c>
      <c r="E2921" t="s">
        <v>144</v>
      </c>
      <c r="F2921" t="s">
        <v>7674</v>
      </c>
      <c r="G2921" t="s">
        <v>136</v>
      </c>
      <c r="H2921" t="s">
        <v>46</v>
      </c>
      <c r="I2921" t="s">
        <v>129</v>
      </c>
      <c r="J2921" t="s">
        <v>130</v>
      </c>
      <c r="K2921" t="s">
        <v>131</v>
      </c>
      <c r="L2921" t="s">
        <v>8392</v>
      </c>
      <c r="M2921" t="s">
        <v>8393</v>
      </c>
      <c r="N2921">
        <v>5.4249999999999998</v>
      </c>
      <c r="O2921">
        <v>0</v>
      </c>
      <c r="P2921">
        <v>0</v>
      </c>
      <c r="Q2921">
        <v>0</v>
      </c>
      <c r="R2921">
        <v>10</v>
      </c>
      <c r="S2921">
        <v>0</v>
      </c>
      <c r="T2921">
        <v>4</v>
      </c>
      <c r="U2921">
        <v>0</v>
      </c>
      <c r="V2921">
        <v>0</v>
      </c>
      <c r="W2921">
        <v>0</v>
      </c>
      <c r="X2921">
        <v>54.25</v>
      </c>
      <c r="Y2921">
        <v>0</v>
      </c>
      <c r="Z2921">
        <v>21.7</v>
      </c>
    </row>
    <row r="2922" spans="1:26" x14ac:dyDescent="0.3">
      <c r="A2922">
        <v>2671552</v>
      </c>
      <c r="B2922">
        <v>1</v>
      </c>
      <c r="C2922" t="s">
        <v>76</v>
      </c>
      <c r="D2922" t="s">
        <v>91</v>
      </c>
      <c r="E2922" t="s">
        <v>134</v>
      </c>
      <c r="F2922" t="s">
        <v>8394</v>
      </c>
      <c r="G2922" t="s">
        <v>140</v>
      </c>
      <c r="H2922" t="s">
        <v>46</v>
      </c>
      <c r="I2922" t="s">
        <v>129</v>
      </c>
      <c r="J2922" t="s">
        <v>130</v>
      </c>
      <c r="K2922" t="s">
        <v>141</v>
      </c>
      <c r="L2922" t="s">
        <v>8395</v>
      </c>
      <c r="M2922" t="s">
        <v>8396</v>
      </c>
      <c r="N2922">
        <v>1.3663888879999999</v>
      </c>
      <c r="O2922">
        <v>0</v>
      </c>
      <c r="P2922">
        <v>239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326.56694399999998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2671553</v>
      </c>
      <c r="B2923">
        <v>1</v>
      </c>
      <c r="C2923" t="s">
        <v>77</v>
      </c>
      <c r="D2923" t="s">
        <v>114</v>
      </c>
      <c r="E2923" t="s">
        <v>144</v>
      </c>
      <c r="F2923" t="s">
        <v>8397</v>
      </c>
      <c r="G2923" t="s">
        <v>146</v>
      </c>
      <c r="H2923" t="s">
        <v>46</v>
      </c>
      <c r="I2923" t="s">
        <v>129</v>
      </c>
      <c r="J2923" t="s">
        <v>130</v>
      </c>
      <c r="K2923" t="s">
        <v>131</v>
      </c>
      <c r="L2923" t="s">
        <v>8398</v>
      </c>
      <c r="M2923" t="s">
        <v>8399</v>
      </c>
      <c r="N2923">
        <v>0.29111111099999998</v>
      </c>
      <c r="O2923">
        <v>0</v>
      </c>
      <c r="P2923">
        <v>62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18.048888999999999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2671565</v>
      </c>
      <c r="B2924">
        <v>1</v>
      </c>
      <c r="C2924" t="s">
        <v>77</v>
      </c>
      <c r="D2924" t="s">
        <v>108</v>
      </c>
      <c r="E2924" t="s">
        <v>144</v>
      </c>
      <c r="F2924" t="s">
        <v>8400</v>
      </c>
      <c r="G2924" t="s">
        <v>162</v>
      </c>
      <c r="H2924" t="s">
        <v>46</v>
      </c>
      <c r="I2924" t="s">
        <v>129</v>
      </c>
      <c r="J2924" t="s">
        <v>130</v>
      </c>
      <c r="K2924" t="s">
        <v>131</v>
      </c>
      <c r="L2924" t="s">
        <v>8401</v>
      </c>
      <c r="M2924" t="s">
        <v>8402</v>
      </c>
      <c r="N2924">
        <v>1.1411111110000001</v>
      </c>
      <c r="O2924">
        <v>0</v>
      </c>
      <c r="P2924">
        <v>67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76.454443999999995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2671527</v>
      </c>
      <c r="B2925">
        <v>2</v>
      </c>
      <c r="C2925" t="s">
        <v>77</v>
      </c>
      <c r="D2925" t="s">
        <v>108</v>
      </c>
      <c r="E2925" t="s">
        <v>134</v>
      </c>
      <c r="F2925" t="s">
        <v>8403</v>
      </c>
      <c r="G2925" t="s">
        <v>2919</v>
      </c>
      <c r="H2925" t="s">
        <v>46</v>
      </c>
      <c r="I2925" t="s">
        <v>129</v>
      </c>
      <c r="J2925" t="s">
        <v>130</v>
      </c>
      <c r="K2925" t="s">
        <v>131</v>
      </c>
      <c r="L2925" t="s">
        <v>8358</v>
      </c>
      <c r="M2925" t="s">
        <v>8404</v>
      </c>
      <c r="N2925">
        <v>0.41222222200000003</v>
      </c>
      <c r="O2925">
        <v>0</v>
      </c>
      <c r="P2925">
        <v>205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84.505555999999999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2671560</v>
      </c>
      <c r="B2926">
        <v>1</v>
      </c>
      <c r="C2926" t="s">
        <v>77</v>
      </c>
      <c r="D2926" t="s">
        <v>109</v>
      </c>
      <c r="E2926" t="s">
        <v>126</v>
      </c>
      <c r="F2926" t="s">
        <v>1924</v>
      </c>
      <c r="G2926" t="s">
        <v>169</v>
      </c>
      <c r="H2926" t="s">
        <v>47</v>
      </c>
      <c r="I2926" t="s">
        <v>129</v>
      </c>
      <c r="J2926" t="s">
        <v>130</v>
      </c>
      <c r="K2926" t="s">
        <v>131</v>
      </c>
      <c r="L2926" t="s">
        <v>8405</v>
      </c>
      <c r="M2926" t="s">
        <v>8406</v>
      </c>
      <c r="N2926">
        <v>0.85527777699999996</v>
      </c>
      <c r="O2926">
        <v>0</v>
      </c>
      <c r="P2926">
        <v>18</v>
      </c>
      <c r="Q2926">
        <v>0</v>
      </c>
      <c r="R2926">
        <v>28</v>
      </c>
      <c r="S2926">
        <v>3</v>
      </c>
      <c r="T2926">
        <v>406</v>
      </c>
      <c r="U2926">
        <v>0</v>
      </c>
      <c r="V2926">
        <v>15.395</v>
      </c>
      <c r="W2926">
        <v>0</v>
      </c>
      <c r="X2926">
        <v>23.947778</v>
      </c>
      <c r="Y2926">
        <v>2.565833</v>
      </c>
      <c r="Z2926">
        <v>347.24277699999999</v>
      </c>
    </row>
    <row r="2927" spans="1:26" x14ac:dyDescent="0.3">
      <c r="A2927">
        <v>2671562</v>
      </c>
      <c r="B2927">
        <v>1</v>
      </c>
      <c r="C2927" t="s">
        <v>76</v>
      </c>
      <c r="D2927" t="s">
        <v>92</v>
      </c>
      <c r="E2927" t="s">
        <v>144</v>
      </c>
      <c r="F2927" t="s">
        <v>8407</v>
      </c>
      <c r="G2927" t="s">
        <v>136</v>
      </c>
      <c r="H2927" t="s">
        <v>46</v>
      </c>
      <c r="I2927" t="s">
        <v>129</v>
      </c>
      <c r="J2927" t="s">
        <v>130</v>
      </c>
      <c r="K2927" t="s">
        <v>131</v>
      </c>
      <c r="L2927" t="s">
        <v>8408</v>
      </c>
      <c r="M2927" t="s">
        <v>8409</v>
      </c>
      <c r="N2927">
        <v>4.6811111109999999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65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304.272222</v>
      </c>
    </row>
    <row r="2928" spans="1:26" x14ac:dyDescent="0.3">
      <c r="A2928">
        <v>2671568</v>
      </c>
      <c r="B2928">
        <v>1</v>
      </c>
      <c r="C2928" t="s">
        <v>77</v>
      </c>
      <c r="D2928" t="s">
        <v>124</v>
      </c>
      <c r="E2928" t="s">
        <v>126</v>
      </c>
      <c r="F2928" t="s">
        <v>8410</v>
      </c>
      <c r="G2928" t="s">
        <v>158</v>
      </c>
      <c r="H2928" t="s">
        <v>47</v>
      </c>
      <c r="I2928" t="s">
        <v>129</v>
      </c>
      <c r="J2928" t="s">
        <v>130</v>
      </c>
      <c r="K2928" t="s">
        <v>131</v>
      </c>
      <c r="L2928" t="s">
        <v>8411</v>
      </c>
      <c r="M2928" t="s">
        <v>8412</v>
      </c>
      <c r="N2928">
        <v>1.7080555550000001</v>
      </c>
      <c r="O2928">
        <v>1</v>
      </c>
      <c r="P2928">
        <v>17</v>
      </c>
      <c r="Q2928">
        <v>0</v>
      </c>
      <c r="R2928">
        <v>0</v>
      </c>
      <c r="S2928">
        <v>0</v>
      </c>
      <c r="T2928">
        <v>0</v>
      </c>
      <c r="U2928">
        <v>1.708056</v>
      </c>
      <c r="V2928">
        <v>29.036943999999998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2671573</v>
      </c>
      <c r="B2929">
        <v>1</v>
      </c>
      <c r="C2929" t="s">
        <v>77</v>
      </c>
      <c r="D2929" t="s">
        <v>111</v>
      </c>
      <c r="E2929" t="s">
        <v>134</v>
      </c>
      <c r="F2929" t="s">
        <v>8413</v>
      </c>
      <c r="G2929" t="s">
        <v>136</v>
      </c>
      <c r="H2929" t="s">
        <v>46</v>
      </c>
      <c r="I2929" t="s">
        <v>129</v>
      </c>
      <c r="J2929" t="s">
        <v>130</v>
      </c>
      <c r="K2929" t="s">
        <v>131</v>
      </c>
      <c r="L2929" t="s">
        <v>8367</v>
      </c>
      <c r="M2929" t="s">
        <v>8414</v>
      </c>
      <c r="N2929">
        <v>1.166666666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20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23.333333</v>
      </c>
    </row>
    <row r="2930" spans="1:26" x14ac:dyDescent="0.3">
      <c r="A2930">
        <v>2671582</v>
      </c>
      <c r="B2930">
        <v>1</v>
      </c>
      <c r="C2930" t="s">
        <v>77</v>
      </c>
      <c r="D2930" t="s">
        <v>109</v>
      </c>
      <c r="E2930" t="s">
        <v>126</v>
      </c>
      <c r="F2930" t="s">
        <v>8415</v>
      </c>
      <c r="G2930" t="s">
        <v>128</v>
      </c>
      <c r="H2930" t="s">
        <v>47</v>
      </c>
      <c r="I2930" t="s">
        <v>129</v>
      </c>
      <c r="J2930" t="s">
        <v>130</v>
      </c>
      <c r="K2930" t="s">
        <v>131</v>
      </c>
      <c r="L2930" t="s">
        <v>8416</v>
      </c>
      <c r="M2930" t="s">
        <v>8417</v>
      </c>
      <c r="N2930">
        <v>1.925277777</v>
      </c>
      <c r="O2930">
        <v>4</v>
      </c>
      <c r="P2930">
        <v>86</v>
      </c>
      <c r="Q2930">
        <v>0</v>
      </c>
      <c r="R2930">
        <v>0</v>
      </c>
      <c r="S2930">
        <v>1</v>
      </c>
      <c r="T2930">
        <v>50</v>
      </c>
      <c r="U2930">
        <v>7.701111</v>
      </c>
      <c r="V2930">
        <v>165.57388900000001</v>
      </c>
      <c r="W2930">
        <v>0</v>
      </c>
      <c r="X2930">
        <v>0</v>
      </c>
      <c r="Y2930">
        <v>1.925278</v>
      </c>
      <c r="Z2930">
        <v>96.263889000000006</v>
      </c>
    </row>
    <row r="2931" spans="1:26" x14ac:dyDescent="0.3">
      <c r="A2931">
        <v>2671614</v>
      </c>
      <c r="B2931">
        <v>1</v>
      </c>
      <c r="C2931" t="s">
        <v>76</v>
      </c>
      <c r="D2931" t="s">
        <v>104</v>
      </c>
      <c r="E2931" t="s">
        <v>144</v>
      </c>
      <c r="F2931" t="s">
        <v>8418</v>
      </c>
      <c r="G2931" t="s">
        <v>136</v>
      </c>
      <c r="H2931" t="s">
        <v>46</v>
      </c>
      <c r="I2931" t="s">
        <v>129</v>
      </c>
      <c r="J2931" t="s">
        <v>130</v>
      </c>
      <c r="K2931" t="s">
        <v>131</v>
      </c>
      <c r="L2931" t="s">
        <v>8419</v>
      </c>
      <c r="M2931" t="s">
        <v>8420</v>
      </c>
      <c r="N2931">
        <v>1.6388888880000001</v>
      </c>
      <c r="O2931">
        <v>0</v>
      </c>
      <c r="P2931">
        <v>0</v>
      </c>
      <c r="Q2931">
        <v>0</v>
      </c>
      <c r="R2931">
        <v>20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32.777777999999998</v>
      </c>
      <c r="Y2931">
        <v>0</v>
      </c>
      <c r="Z2931">
        <v>0</v>
      </c>
    </row>
    <row r="2932" spans="1:26" x14ac:dyDescent="0.3">
      <c r="A2932">
        <v>2671583</v>
      </c>
      <c r="B2932">
        <v>1</v>
      </c>
      <c r="C2932" t="s">
        <v>77</v>
      </c>
      <c r="D2932" t="s">
        <v>111</v>
      </c>
      <c r="E2932" t="s">
        <v>144</v>
      </c>
      <c r="F2932" t="s">
        <v>8421</v>
      </c>
      <c r="G2932" t="s">
        <v>136</v>
      </c>
      <c r="H2932" t="s">
        <v>46</v>
      </c>
      <c r="I2932" t="s">
        <v>129</v>
      </c>
      <c r="J2932" t="s">
        <v>130</v>
      </c>
      <c r="K2932" t="s">
        <v>131</v>
      </c>
      <c r="L2932" t="s">
        <v>8422</v>
      </c>
      <c r="M2932" t="s">
        <v>8423</v>
      </c>
      <c r="N2932">
        <v>6.2769444439999997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7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43.938611000000002</v>
      </c>
    </row>
    <row r="2933" spans="1:26" x14ac:dyDescent="0.3">
      <c r="A2933">
        <v>2671587</v>
      </c>
      <c r="B2933">
        <v>1</v>
      </c>
      <c r="C2933" t="s">
        <v>76</v>
      </c>
      <c r="D2933" t="s">
        <v>91</v>
      </c>
      <c r="E2933" t="s">
        <v>152</v>
      </c>
      <c r="F2933" t="s">
        <v>8424</v>
      </c>
      <c r="G2933" t="s">
        <v>169</v>
      </c>
      <c r="H2933" t="s">
        <v>47</v>
      </c>
      <c r="I2933" t="s">
        <v>129</v>
      </c>
      <c r="J2933" t="s">
        <v>130</v>
      </c>
      <c r="K2933" t="s">
        <v>131</v>
      </c>
      <c r="L2933" t="s">
        <v>8425</v>
      </c>
      <c r="M2933" t="s">
        <v>8426</v>
      </c>
      <c r="N2933">
        <v>0.36388888800000002</v>
      </c>
      <c r="O2933">
        <v>1</v>
      </c>
      <c r="P2933">
        <v>1624</v>
      </c>
      <c r="Q2933">
        <v>0</v>
      </c>
      <c r="R2933">
        <v>0</v>
      </c>
      <c r="S2933">
        <v>0</v>
      </c>
      <c r="T2933">
        <v>0</v>
      </c>
      <c r="U2933">
        <v>0.36388900000000002</v>
      </c>
      <c r="V2933">
        <v>590.95555400000001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2671585</v>
      </c>
      <c r="B2934">
        <v>1</v>
      </c>
      <c r="C2934" t="s">
        <v>76</v>
      </c>
      <c r="D2934" t="s">
        <v>101</v>
      </c>
      <c r="E2934" t="s">
        <v>210</v>
      </c>
      <c r="F2934" t="s">
        <v>8427</v>
      </c>
      <c r="G2934" t="s">
        <v>212</v>
      </c>
      <c r="H2934" t="s">
        <v>46</v>
      </c>
      <c r="I2934" t="s">
        <v>129</v>
      </c>
      <c r="J2934" t="s">
        <v>130</v>
      </c>
      <c r="K2934" t="s">
        <v>131</v>
      </c>
      <c r="L2934" t="s">
        <v>8428</v>
      </c>
      <c r="M2934" t="s">
        <v>8429</v>
      </c>
      <c r="N2934">
        <v>2.676388888</v>
      </c>
      <c r="O2934">
        <v>0</v>
      </c>
      <c r="P2934">
        <v>4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10.705556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2671591</v>
      </c>
      <c r="B2935">
        <v>1</v>
      </c>
      <c r="C2935" t="s">
        <v>76</v>
      </c>
      <c r="D2935" t="s">
        <v>90</v>
      </c>
      <c r="E2935" t="s">
        <v>152</v>
      </c>
      <c r="F2935" t="s">
        <v>7146</v>
      </c>
      <c r="G2935" t="s">
        <v>169</v>
      </c>
      <c r="H2935" t="s">
        <v>47</v>
      </c>
      <c r="I2935" t="s">
        <v>129</v>
      </c>
      <c r="J2935" t="s">
        <v>130</v>
      </c>
      <c r="K2935" t="s">
        <v>131</v>
      </c>
      <c r="L2935" t="s">
        <v>8430</v>
      </c>
      <c r="M2935" t="s">
        <v>8431</v>
      </c>
      <c r="N2935">
        <v>6.25E-2</v>
      </c>
      <c r="O2935">
        <v>0</v>
      </c>
      <c r="P2935">
        <v>0</v>
      </c>
      <c r="Q2935">
        <v>3</v>
      </c>
      <c r="R2935">
        <v>1183</v>
      </c>
      <c r="S2935">
        <v>0</v>
      </c>
      <c r="T2935">
        <v>0</v>
      </c>
      <c r="U2935">
        <v>0</v>
      </c>
      <c r="V2935">
        <v>0</v>
      </c>
      <c r="W2935">
        <v>0.1875</v>
      </c>
      <c r="X2935">
        <v>73.9375</v>
      </c>
      <c r="Y2935">
        <v>0</v>
      </c>
      <c r="Z2935">
        <v>0</v>
      </c>
    </row>
    <row r="2936" spans="1:26" x14ac:dyDescent="0.3">
      <c r="A2936">
        <v>2671594</v>
      </c>
      <c r="B2936">
        <v>1</v>
      </c>
      <c r="C2936" t="s">
        <v>77</v>
      </c>
      <c r="D2936" t="s">
        <v>124</v>
      </c>
      <c r="E2936" t="s">
        <v>126</v>
      </c>
      <c r="F2936" t="s">
        <v>3116</v>
      </c>
      <c r="G2936" t="s">
        <v>146</v>
      </c>
      <c r="H2936" t="s">
        <v>47</v>
      </c>
      <c r="I2936" t="s">
        <v>129</v>
      </c>
      <c r="J2936" t="s">
        <v>130</v>
      </c>
      <c r="K2936" t="s">
        <v>131</v>
      </c>
      <c r="L2936" t="s">
        <v>8432</v>
      </c>
      <c r="M2936" t="s">
        <v>8433</v>
      </c>
      <c r="N2936">
        <v>0.51388888799999999</v>
      </c>
      <c r="O2936">
        <v>24</v>
      </c>
      <c r="P2936">
        <v>209</v>
      </c>
      <c r="Q2936">
        <v>0</v>
      </c>
      <c r="R2936">
        <v>0</v>
      </c>
      <c r="S2936">
        <v>0</v>
      </c>
      <c r="T2936">
        <v>0</v>
      </c>
      <c r="U2936">
        <v>12.333333</v>
      </c>
      <c r="V2936">
        <v>107.402778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2671595</v>
      </c>
      <c r="B2937">
        <v>1</v>
      </c>
      <c r="C2937" t="s">
        <v>77</v>
      </c>
      <c r="D2937" t="s">
        <v>110</v>
      </c>
      <c r="E2937" t="s">
        <v>126</v>
      </c>
      <c r="F2937" t="s">
        <v>8434</v>
      </c>
      <c r="G2937" t="s">
        <v>128</v>
      </c>
      <c r="H2937" t="s">
        <v>47</v>
      </c>
      <c r="I2937" t="s">
        <v>129</v>
      </c>
      <c r="J2937" t="s">
        <v>130</v>
      </c>
      <c r="K2937" t="s">
        <v>131</v>
      </c>
      <c r="L2937" t="s">
        <v>8435</v>
      </c>
      <c r="M2937" t="s">
        <v>8436</v>
      </c>
      <c r="N2937">
        <v>1.6955555550000001</v>
      </c>
      <c r="O2937">
        <v>0</v>
      </c>
      <c r="P2937">
        <v>0</v>
      </c>
      <c r="Q2937">
        <v>0</v>
      </c>
      <c r="R2937">
        <v>147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249.246667</v>
      </c>
      <c r="Y2937">
        <v>0</v>
      </c>
      <c r="Z2937">
        <v>0</v>
      </c>
    </row>
    <row r="2938" spans="1:26" x14ac:dyDescent="0.3">
      <c r="A2938">
        <v>2671598</v>
      </c>
      <c r="B2938">
        <v>1</v>
      </c>
      <c r="C2938" t="s">
        <v>77</v>
      </c>
      <c r="D2938" t="s">
        <v>109</v>
      </c>
      <c r="E2938" t="s">
        <v>144</v>
      </c>
      <c r="F2938" t="s">
        <v>8437</v>
      </c>
      <c r="G2938" t="s">
        <v>406</v>
      </c>
      <c r="H2938" t="s">
        <v>46</v>
      </c>
      <c r="I2938" t="s">
        <v>129</v>
      </c>
      <c r="J2938" t="s">
        <v>130</v>
      </c>
      <c r="K2938" t="s">
        <v>131</v>
      </c>
      <c r="L2938" t="s">
        <v>8438</v>
      </c>
      <c r="M2938" t="s">
        <v>8439</v>
      </c>
      <c r="N2938">
        <v>2.8788888880000001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4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11.515556</v>
      </c>
    </row>
    <row r="2939" spans="1:26" x14ac:dyDescent="0.3">
      <c r="A2939">
        <v>2671550</v>
      </c>
      <c r="B2939">
        <v>2</v>
      </c>
      <c r="C2939" t="s">
        <v>77</v>
      </c>
      <c r="D2939" t="s">
        <v>108</v>
      </c>
      <c r="E2939" t="s">
        <v>134</v>
      </c>
      <c r="F2939" t="s">
        <v>8440</v>
      </c>
      <c r="G2939" t="s">
        <v>406</v>
      </c>
      <c r="H2939" t="s">
        <v>46</v>
      </c>
      <c r="I2939" t="s">
        <v>129</v>
      </c>
      <c r="J2939" t="s">
        <v>130</v>
      </c>
      <c r="K2939" t="s">
        <v>131</v>
      </c>
      <c r="L2939" t="s">
        <v>8391</v>
      </c>
      <c r="M2939" t="s">
        <v>8441</v>
      </c>
      <c r="N2939">
        <v>0.23472222200000001</v>
      </c>
      <c r="O2939">
        <v>0</v>
      </c>
      <c r="P2939">
        <v>163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38.259721999999996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2671601</v>
      </c>
      <c r="B2940">
        <v>1</v>
      </c>
      <c r="C2940" t="s">
        <v>77</v>
      </c>
      <c r="D2940" t="s">
        <v>119</v>
      </c>
      <c r="E2940" t="s">
        <v>156</v>
      </c>
      <c r="F2940" t="s">
        <v>8442</v>
      </c>
      <c r="G2940" t="s">
        <v>169</v>
      </c>
      <c r="H2940" t="s">
        <v>47</v>
      </c>
      <c r="I2940" t="s">
        <v>129</v>
      </c>
      <c r="J2940" t="s">
        <v>130</v>
      </c>
      <c r="K2940" t="s">
        <v>131</v>
      </c>
      <c r="L2940" t="s">
        <v>8443</v>
      </c>
      <c r="M2940" t="s">
        <v>8444</v>
      </c>
      <c r="N2940">
        <v>0.449722222</v>
      </c>
      <c r="O2940">
        <v>151</v>
      </c>
      <c r="P2940">
        <v>478</v>
      </c>
      <c r="Q2940">
        <v>0</v>
      </c>
      <c r="R2940">
        <v>0</v>
      </c>
      <c r="S2940">
        <v>0</v>
      </c>
      <c r="T2940">
        <v>0</v>
      </c>
      <c r="U2940">
        <v>67.908056000000002</v>
      </c>
      <c r="V2940">
        <v>214.96722199999999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2671606</v>
      </c>
      <c r="B2941">
        <v>1</v>
      </c>
      <c r="C2941" t="s">
        <v>77</v>
      </c>
      <c r="D2941" t="s">
        <v>108</v>
      </c>
      <c r="E2941" t="s">
        <v>144</v>
      </c>
      <c r="F2941" t="s">
        <v>8445</v>
      </c>
      <c r="G2941" t="s">
        <v>136</v>
      </c>
      <c r="H2941" t="s">
        <v>46</v>
      </c>
      <c r="I2941" t="s">
        <v>129</v>
      </c>
      <c r="J2941" t="s">
        <v>130</v>
      </c>
      <c r="K2941" t="s">
        <v>131</v>
      </c>
      <c r="L2941" t="s">
        <v>8446</v>
      </c>
      <c r="M2941" t="s">
        <v>8447</v>
      </c>
      <c r="N2941">
        <v>1.4552777770000001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15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21.829167000000002</v>
      </c>
    </row>
    <row r="2942" spans="1:26" x14ac:dyDescent="0.3">
      <c r="A2942">
        <v>2671605</v>
      </c>
      <c r="B2942">
        <v>1</v>
      </c>
      <c r="C2942" t="s">
        <v>77</v>
      </c>
      <c r="D2942" t="s">
        <v>111</v>
      </c>
      <c r="E2942" t="s">
        <v>144</v>
      </c>
      <c r="F2942" t="s">
        <v>8448</v>
      </c>
      <c r="G2942" t="s">
        <v>136</v>
      </c>
      <c r="H2942" t="s">
        <v>46</v>
      </c>
      <c r="I2942" t="s">
        <v>129</v>
      </c>
      <c r="J2942" t="s">
        <v>130</v>
      </c>
      <c r="K2942" t="s">
        <v>131</v>
      </c>
      <c r="L2942" t="s">
        <v>8449</v>
      </c>
      <c r="M2942" t="s">
        <v>8450</v>
      </c>
      <c r="N2942">
        <v>0.48527777700000002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21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10.190833</v>
      </c>
    </row>
    <row r="2943" spans="1:26" x14ac:dyDescent="0.3">
      <c r="A2943">
        <v>2671610</v>
      </c>
      <c r="B2943">
        <v>1</v>
      </c>
      <c r="C2943" t="s">
        <v>76</v>
      </c>
      <c r="D2943" t="s">
        <v>93</v>
      </c>
      <c r="E2943" t="s">
        <v>144</v>
      </c>
      <c r="F2943" t="s">
        <v>8451</v>
      </c>
      <c r="G2943" t="s">
        <v>174</v>
      </c>
      <c r="H2943" t="s">
        <v>46</v>
      </c>
      <c r="I2943" t="s">
        <v>129</v>
      </c>
      <c r="J2943" t="s">
        <v>130</v>
      </c>
      <c r="K2943" t="s">
        <v>131</v>
      </c>
      <c r="L2943" t="s">
        <v>8452</v>
      </c>
      <c r="M2943" t="s">
        <v>8453</v>
      </c>
      <c r="N2943">
        <v>1.8208333329999999</v>
      </c>
      <c r="O2943">
        <v>0</v>
      </c>
      <c r="P2943">
        <v>108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196.65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2671617</v>
      </c>
      <c r="B2944">
        <v>1</v>
      </c>
      <c r="C2944" t="s">
        <v>76</v>
      </c>
      <c r="D2944" t="s">
        <v>94</v>
      </c>
      <c r="E2944" t="s">
        <v>210</v>
      </c>
      <c r="F2944" t="s">
        <v>8454</v>
      </c>
      <c r="G2944" t="s">
        <v>290</v>
      </c>
      <c r="H2944" t="s">
        <v>46</v>
      </c>
      <c r="I2944" t="s">
        <v>129</v>
      </c>
      <c r="J2944" t="s">
        <v>130</v>
      </c>
      <c r="K2944" t="s">
        <v>131</v>
      </c>
      <c r="L2944" t="s">
        <v>8455</v>
      </c>
      <c r="M2944" t="s">
        <v>8456</v>
      </c>
      <c r="N2944">
        <v>1.820277777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1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1.8202780000000001</v>
      </c>
    </row>
    <row r="2945" spans="1:26" x14ac:dyDescent="0.3">
      <c r="A2945">
        <v>2671624</v>
      </c>
      <c r="B2945">
        <v>1</v>
      </c>
      <c r="C2945" t="s">
        <v>76</v>
      </c>
      <c r="D2945" t="s">
        <v>99</v>
      </c>
      <c r="E2945" t="s">
        <v>210</v>
      </c>
      <c r="F2945" t="s">
        <v>8457</v>
      </c>
      <c r="G2945" t="s">
        <v>627</v>
      </c>
      <c r="H2945" t="s">
        <v>46</v>
      </c>
      <c r="I2945" t="s">
        <v>129</v>
      </c>
      <c r="J2945" t="s">
        <v>130</v>
      </c>
      <c r="K2945" t="s">
        <v>131</v>
      </c>
      <c r="L2945" t="s">
        <v>8458</v>
      </c>
      <c r="M2945" t="s">
        <v>8459</v>
      </c>
      <c r="N2945">
        <v>1.1019444439999999</v>
      </c>
      <c r="O2945">
        <v>0</v>
      </c>
      <c r="P2945">
        <v>6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6.6116669999999997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2671626</v>
      </c>
      <c r="B2946">
        <v>1</v>
      </c>
      <c r="C2946" t="s">
        <v>77</v>
      </c>
      <c r="D2946" t="s">
        <v>114</v>
      </c>
      <c r="E2946" t="s">
        <v>144</v>
      </c>
      <c r="F2946" t="s">
        <v>8460</v>
      </c>
      <c r="G2946" t="s">
        <v>136</v>
      </c>
      <c r="H2946" t="s">
        <v>46</v>
      </c>
      <c r="I2946" t="s">
        <v>129</v>
      </c>
      <c r="J2946" t="s">
        <v>130</v>
      </c>
      <c r="K2946" t="s">
        <v>131</v>
      </c>
      <c r="L2946" t="s">
        <v>8461</v>
      </c>
      <c r="M2946" t="s">
        <v>8462</v>
      </c>
      <c r="N2946">
        <v>1.625555555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5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8.1277779999999993</v>
      </c>
    </row>
    <row r="2947" spans="1:26" x14ac:dyDescent="0.3">
      <c r="A2947">
        <v>2671625</v>
      </c>
      <c r="B2947">
        <v>1</v>
      </c>
      <c r="C2947" t="s">
        <v>76</v>
      </c>
      <c r="D2947" t="s">
        <v>101</v>
      </c>
      <c r="E2947" t="s">
        <v>144</v>
      </c>
      <c r="F2947" t="s">
        <v>8463</v>
      </c>
      <c r="G2947" t="s">
        <v>146</v>
      </c>
      <c r="H2947" t="s">
        <v>46</v>
      </c>
      <c r="I2947" t="s">
        <v>129</v>
      </c>
      <c r="J2947" t="s">
        <v>130</v>
      </c>
      <c r="K2947" t="s">
        <v>131</v>
      </c>
      <c r="L2947" t="s">
        <v>8464</v>
      </c>
      <c r="M2947" t="s">
        <v>8465</v>
      </c>
      <c r="N2947">
        <v>0.66027777700000001</v>
      </c>
      <c r="O2947">
        <v>0</v>
      </c>
      <c r="P2947">
        <v>217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143.28027800000001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2671698</v>
      </c>
      <c r="B2948">
        <v>1</v>
      </c>
      <c r="C2948" t="s">
        <v>76</v>
      </c>
      <c r="D2948" t="s">
        <v>83</v>
      </c>
      <c r="E2948" t="s">
        <v>126</v>
      </c>
      <c r="F2948" t="s">
        <v>8466</v>
      </c>
      <c r="G2948" t="s">
        <v>128</v>
      </c>
      <c r="H2948" t="s">
        <v>47</v>
      </c>
      <c r="I2948" t="s">
        <v>129</v>
      </c>
      <c r="J2948" t="s">
        <v>130</v>
      </c>
      <c r="K2948" t="s">
        <v>131</v>
      </c>
      <c r="L2948" t="s">
        <v>8467</v>
      </c>
      <c r="M2948" t="s">
        <v>8468</v>
      </c>
      <c r="N2948">
        <v>1.944722222</v>
      </c>
      <c r="O2948">
        <v>0</v>
      </c>
      <c r="P2948">
        <v>650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1264.069444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2671628</v>
      </c>
      <c r="B2949">
        <v>1</v>
      </c>
      <c r="C2949" t="s">
        <v>76</v>
      </c>
      <c r="D2949" t="s">
        <v>91</v>
      </c>
      <c r="E2949" t="s">
        <v>172</v>
      </c>
      <c r="F2949" t="s">
        <v>2922</v>
      </c>
      <c r="G2949" t="s">
        <v>140</v>
      </c>
      <c r="H2949" t="s">
        <v>46</v>
      </c>
      <c r="I2949" t="s">
        <v>129</v>
      </c>
      <c r="J2949" t="s">
        <v>130</v>
      </c>
      <c r="K2949" t="s">
        <v>141</v>
      </c>
      <c r="L2949" t="s">
        <v>8469</v>
      </c>
      <c r="M2949" t="s">
        <v>8470</v>
      </c>
      <c r="N2949">
        <v>0.39472222200000001</v>
      </c>
      <c r="O2949">
        <v>0</v>
      </c>
      <c r="P2949">
        <v>58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22.893889000000001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2671631</v>
      </c>
      <c r="B2950">
        <v>1</v>
      </c>
      <c r="C2950" t="s">
        <v>76</v>
      </c>
      <c r="D2950" t="s">
        <v>85</v>
      </c>
      <c r="E2950" t="s">
        <v>134</v>
      </c>
      <c r="F2950" t="s">
        <v>8471</v>
      </c>
      <c r="G2950" t="s">
        <v>824</v>
      </c>
      <c r="H2950" t="s">
        <v>46</v>
      </c>
      <c r="I2950" t="s">
        <v>129</v>
      </c>
      <c r="J2950" t="s">
        <v>130</v>
      </c>
      <c r="K2950" t="s">
        <v>131</v>
      </c>
      <c r="L2950" t="s">
        <v>8472</v>
      </c>
      <c r="M2950" t="s">
        <v>8473</v>
      </c>
      <c r="N2950">
        <v>0.400277777</v>
      </c>
      <c r="O2950">
        <v>0</v>
      </c>
      <c r="P2950">
        <v>434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173.72055499999999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2671635</v>
      </c>
      <c r="B2951">
        <v>1</v>
      </c>
      <c r="C2951" t="s">
        <v>77</v>
      </c>
      <c r="D2951" t="s">
        <v>118</v>
      </c>
      <c r="E2951" t="s">
        <v>156</v>
      </c>
      <c r="F2951" t="s">
        <v>7759</v>
      </c>
      <c r="G2951" t="s">
        <v>169</v>
      </c>
      <c r="H2951" t="s">
        <v>47</v>
      </c>
      <c r="I2951" t="s">
        <v>129</v>
      </c>
      <c r="J2951" t="s">
        <v>130</v>
      </c>
      <c r="K2951" t="s">
        <v>131</v>
      </c>
      <c r="L2951" t="s">
        <v>8474</v>
      </c>
      <c r="M2951" t="s">
        <v>8475</v>
      </c>
      <c r="N2951">
        <v>0.97499999999999998</v>
      </c>
      <c r="O2951">
        <v>0</v>
      </c>
      <c r="P2951">
        <v>133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129.67500000000001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2671634</v>
      </c>
      <c r="B2952">
        <v>1</v>
      </c>
      <c r="C2952" t="s">
        <v>77</v>
      </c>
      <c r="D2952" t="s">
        <v>108</v>
      </c>
      <c r="E2952" t="s">
        <v>144</v>
      </c>
      <c r="F2952" t="s">
        <v>8476</v>
      </c>
      <c r="G2952" t="s">
        <v>136</v>
      </c>
      <c r="H2952" t="s">
        <v>46</v>
      </c>
      <c r="I2952" t="s">
        <v>129</v>
      </c>
      <c r="J2952" t="s">
        <v>130</v>
      </c>
      <c r="K2952" t="s">
        <v>131</v>
      </c>
      <c r="L2952" t="s">
        <v>8477</v>
      </c>
      <c r="M2952" t="s">
        <v>8478</v>
      </c>
      <c r="N2952">
        <v>1.2355555549999999</v>
      </c>
      <c r="O2952">
        <v>0</v>
      </c>
      <c r="P2952">
        <v>4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4.9422220000000001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2671641</v>
      </c>
      <c r="B2953">
        <v>1</v>
      </c>
      <c r="C2953" t="s">
        <v>76</v>
      </c>
      <c r="D2953" t="s">
        <v>102</v>
      </c>
      <c r="E2953" t="s">
        <v>144</v>
      </c>
      <c r="F2953" t="s">
        <v>8479</v>
      </c>
      <c r="G2953" t="s">
        <v>406</v>
      </c>
      <c r="H2953" t="s">
        <v>46</v>
      </c>
      <c r="I2953" t="s">
        <v>129</v>
      </c>
      <c r="J2953" t="s">
        <v>130</v>
      </c>
      <c r="K2953" t="s">
        <v>131</v>
      </c>
      <c r="L2953" t="s">
        <v>8480</v>
      </c>
      <c r="M2953" t="s">
        <v>8481</v>
      </c>
      <c r="N2953">
        <v>1.7838888879999999</v>
      </c>
      <c r="O2953">
        <v>0</v>
      </c>
      <c r="P2953">
        <v>7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12.487221999999999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2671644</v>
      </c>
      <c r="B2954">
        <v>1</v>
      </c>
      <c r="C2954" t="s">
        <v>76</v>
      </c>
      <c r="D2954" t="s">
        <v>88</v>
      </c>
      <c r="E2954" t="s">
        <v>144</v>
      </c>
      <c r="F2954" t="s">
        <v>8482</v>
      </c>
      <c r="G2954" t="s">
        <v>406</v>
      </c>
      <c r="H2954" t="s">
        <v>46</v>
      </c>
      <c r="I2954" t="s">
        <v>129</v>
      </c>
      <c r="J2954" t="s">
        <v>130</v>
      </c>
      <c r="K2954" t="s">
        <v>131</v>
      </c>
      <c r="L2954" t="s">
        <v>8483</v>
      </c>
      <c r="M2954" t="s">
        <v>8484</v>
      </c>
      <c r="N2954">
        <v>2.8849999999999998</v>
      </c>
      <c r="O2954">
        <v>0</v>
      </c>
      <c r="P2954">
        <v>41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118.285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2671647</v>
      </c>
      <c r="B2955">
        <v>1</v>
      </c>
      <c r="C2955" t="s">
        <v>77</v>
      </c>
      <c r="D2955" t="s">
        <v>110</v>
      </c>
      <c r="E2955" t="s">
        <v>126</v>
      </c>
      <c r="F2955" t="s">
        <v>2017</v>
      </c>
      <c r="G2955" t="s">
        <v>146</v>
      </c>
      <c r="H2955" t="s">
        <v>47</v>
      </c>
      <c r="I2955" t="s">
        <v>129</v>
      </c>
      <c r="J2955" t="s">
        <v>130</v>
      </c>
      <c r="K2955" t="s">
        <v>131</v>
      </c>
      <c r="L2955" t="s">
        <v>8485</v>
      </c>
      <c r="M2955" t="s">
        <v>8486</v>
      </c>
      <c r="N2955">
        <v>0.19444444399999999</v>
      </c>
      <c r="O2955">
        <v>0</v>
      </c>
      <c r="P2955">
        <v>0</v>
      </c>
      <c r="Q2955">
        <v>0</v>
      </c>
      <c r="R2955">
        <v>208</v>
      </c>
      <c r="S2955">
        <v>0</v>
      </c>
      <c r="T2955">
        <v>250</v>
      </c>
      <c r="U2955">
        <v>0</v>
      </c>
      <c r="V2955">
        <v>0</v>
      </c>
      <c r="W2955">
        <v>0</v>
      </c>
      <c r="X2955">
        <v>40.444443999999997</v>
      </c>
      <c r="Y2955">
        <v>0</v>
      </c>
      <c r="Z2955">
        <v>48.611111000000001</v>
      </c>
    </row>
    <row r="2956" spans="1:26" x14ac:dyDescent="0.3">
      <c r="A2956">
        <v>2671649</v>
      </c>
      <c r="B2956">
        <v>1</v>
      </c>
      <c r="C2956" t="s">
        <v>76</v>
      </c>
      <c r="D2956" t="s">
        <v>79</v>
      </c>
      <c r="E2956" t="s">
        <v>210</v>
      </c>
      <c r="F2956" t="s">
        <v>8487</v>
      </c>
      <c r="G2956" t="s">
        <v>212</v>
      </c>
      <c r="H2956" t="s">
        <v>46</v>
      </c>
      <c r="I2956" t="s">
        <v>129</v>
      </c>
      <c r="J2956" t="s">
        <v>130</v>
      </c>
      <c r="K2956" t="s">
        <v>131</v>
      </c>
      <c r="L2956" t="s">
        <v>8488</v>
      </c>
      <c r="M2956" t="s">
        <v>8489</v>
      </c>
      <c r="N2956">
        <v>2.6913888880000001</v>
      </c>
      <c r="O2956">
        <v>0</v>
      </c>
      <c r="P2956">
        <v>4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10.765556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2671650</v>
      </c>
      <c r="B2957">
        <v>1</v>
      </c>
      <c r="C2957" t="s">
        <v>76</v>
      </c>
      <c r="D2957" t="s">
        <v>106</v>
      </c>
      <c r="E2957" t="s">
        <v>210</v>
      </c>
      <c r="F2957" t="s">
        <v>8490</v>
      </c>
      <c r="G2957" t="s">
        <v>1669</v>
      </c>
      <c r="H2957" t="s">
        <v>46</v>
      </c>
      <c r="I2957" t="s">
        <v>129</v>
      </c>
      <c r="J2957" t="s">
        <v>15</v>
      </c>
      <c r="K2957" t="s">
        <v>131</v>
      </c>
      <c r="L2957" t="s">
        <v>8491</v>
      </c>
      <c r="M2957" t="s">
        <v>8492</v>
      </c>
      <c r="N2957">
        <v>5.449166666</v>
      </c>
      <c r="O2957">
        <v>0</v>
      </c>
      <c r="P2957">
        <v>9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49.042499999999997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2671535</v>
      </c>
      <c r="B2958">
        <v>2</v>
      </c>
      <c r="C2958" t="s">
        <v>76</v>
      </c>
      <c r="D2958" t="s">
        <v>91</v>
      </c>
      <c r="E2958" t="s">
        <v>144</v>
      </c>
      <c r="F2958" t="s">
        <v>3169</v>
      </c>
      <c r="G2958" t="s">
        <v>290</v>
      </c>
      <c r="H2958" t="s">
        <v>46</v>
      </c>
      <c r="I2958" t="s">
        <v>129</v>
      </c>
      <c r="J2958" t="s">
        <v>130</v>
      </c>
      <c r="K2958" t="s">
        <v>131</v>
      </c>
      <c r="L2958" t="s">
        <v>8364</v>
      </c>
      <c r="M2958" t="s">
        <v>8493</v>
      </c>
      <c r="N2958">
        <v>1.2188888879999999</v>
      </c>
      <c r="O2958">
        <v>0</v>
      </c>
      <c r="P2958">
        <v>37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45.098889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2671652</v>
      </c>
      <c r="B2959">
        <v>1</v>
      </c>
      <c r="C2959" t="s">
        <v>76</v>
      </c>
      <c r="D2959" t="s">
        <v>91</v>
      </c>
      <c r="E2959" t="s">
        <v>144</v>
      </c>
      <c r="F2959" t="s">
        <v>8494</v>
      </c>
      <c r="G2959" t="s">
        <v>406</v>
      </c>
      <c r="H2959" t="s">
        <v>46</v>
      </c>
      <c r="I2959" t="s">
        <v>129</v>
      </c>
      <c r="J2959" t="s">
        <v>130</v>
      </c>
      <c r="K2959" t="s">
        <v>131</v>
      </c>
      <c r="L2959" t="s">
        <v>8495</v>
      </c>
      <c r="M2959" t="s">
        <v>8496</v>
      </c>
      <c r="N2959">
        <v>1.2638888880000001</v>
      </c>
      <c r="O2959">
        <v>0</v>
      </c>
      <c r="P2959">
        <v>24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30.333333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2671680</v>
      </c>
      <c r="B2960">
        <v>1</v>
      </c>
      <c r="C2960" t="s">
        <v>76</v>
      </c>
      <c r="D2960" t="s">
        <v>82</v>
      </c>
      <c r="E2960" t="s">
        <v>325</v>
      </c>
      <c r="F2960" t="s">
        <v>8497</v>
      </c>
      <c r="G2960" t="s">
        <v>169</v>
      </c>
      <c r="H2960" t="s">
        <v>47</v>
      </c>
      <c r="I2960" t="s">
        <v>129</v>
      </c>
      <c r="J2960" t="s">
        <v>130</v>
      </c>
      <c r="K2960" t="s">
        <v>131</v>
      </c>
      <c r="L2960" t="s">
        <v>8498</v>
      </c>
      <c r="M2960" t="s">
        <v>8499</v>
      </c>
      <c r="N2960">
        <v>0.841388888</v>
      </c>
      <c r="O2960">
        <v>1</v>
      </c>
      <c r="P2960">
        <v>3212</v>
      </c>
      <c r="Q2960">
        <v>0</v>
      </c>
      <c r="R2960">
        <v>0</v>
      </c>
      <c r="S2960">
        <v>0</v>
      </c>
      <c r="T2960">
        <v>0</v>
      </c>
      <c r="U2960">
        <v>0.84138900000000005</v>
      </c>
      <c r="V2960">
        <v>2702.5411079999999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2671626</v>
      </c>
      <c r="B2961">
        <v>2</v>
      </c>
      <c r="C2961" t="s">
        <v>77</v>
      </c>
      <c r="D2961" t="s">
        <v>114</v>
      </c>
      <c r="E2961" t="s">
        <v>134</v>
      </c>
      <c r="F2961" t="s">
        <v>8500</v>
      </c>
      <c r="G2961" t="s">
        <v>136</v>
      </c>
      <c r="H2961" t="s">
        <v>46</v>
      </c>
      <c r="I2961" t="s">
        <v>129</v>
      </c>
      <c r="J2961" t="s">
        <v>130</v>
      </c>
      <c r="K2961" t="s">
        <v>131</v>
      </c>
      <c r="L2961" t="s">
        <v>8462</v>
      </c>
      <c r="M2961" t="s">
        <v>8501</v>
      </c>
      <c r="N2961">
        <v>0.28472222200000002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15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4.2708329999999997</v>
      </c>
    </row>
    <row r="2962" spans="1:26" x14ac:dyDescent="0.3">
      <c r="A2962">
        <v>2671680</v>
      </c>
      <c r="B2962">
        <v>2</v>
      </c>
      <c r="C2962" t="s">
        <v>76</v>
      </c>
      <c r="D2962" t="s">
        <v>82</v>
      </c>
      <c r="E2962" t="s">
        <v>126</v>
      </c>
      <c r="F2962" t="s">
        <v>8502</v>
      </c>
      <c r="G2962" t="s">
        <v>169</v>
      </c>
      <c r="H2962" t="s">
        <v>47</v>
      </c>
      <c r="I2962" t="s">
        <v>129</v>
      </c>
      <c r="J2962" t="s">
        <v>130</v>
      </c>
      <c r="K2962" t="s">
        <v>131</v>
      </c>
      <c r="L2962" t="s">
        <v>8499</v>
      </c>
      <c r="M2962" t="s">
        <v>8503</v>
      </c>
      <c r="N2962">
        <v>0.66972222199999998</v>
      </c>
      <c r="O2962">
        <v>0</v>
      </c>
      <c r="P2962">
        <v>1478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989.84944399999995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2671697</v>
      </c>
      <c r="B2963">
        <v>1</v>
      </c>
      <c r="C2963" t="s">
        <v>77</v>
      </c>
      <c r="D2963" t="s">
        <v>108</v>
      </c>
      <c r="E2963" t="s">
        <v>210</v>
      </c>
      <c r="F2963" t="s">
        <v>8504</v>
      </c>
      <c r="G2963" t="s">
        <v>290</v>
      </c>
      <c r="H2963" t="s">
        <v>46</v>
      </c>
      <c r="I2963" t="s">
        <v>129</v>
      </c>
      <c r="J2963" t="s">
        <v>130</v>
      </c>
      <c r="K2963" t="s">
        <v>131</v>
      </c>
      <c r="L2963" t="s">
        <v>8505</v>
      </c>
      <c r="M2963" t="s">
        <v>8506</v>
      </c>
      <c r="N2963">
        <v>3.4058333329999999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1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3.4058329999999999</v>
      </c>
    </row>
    <row r="2964" spans="1:26" x14ac:dyDescent="0.3">
      <c r="A2964">
        <v>2671707</v>
      </c>
      <c r="B2964">
        <v>1</v>
      </c>
      <c r="C2964" t="s">
        <v>77</v>
      </c>
      <c r="D2964" t="s">
        <v>110</v>
      </c>
      <c r="E2964" t="s">
        <v>156</v>
      </c>
      <c r="F2964" t="s">
        <v>5702</v>
      </c>
      <c r="G2964" t="s">
        <v>169</v>
      </c>
      <c r="H2964" t="s">
        <v>47</v>
      </c>
      <c r="I2964" t="s">
        <v>129</v>
      </c>
      <c r="J2964" t="s">
        <v>130</v>
      </c>
      <c r="K2964" t="s">
        <v>131</v>
      </c>
      <c r="L2964" t="s">
        <v>8507</v>
      </c>
      <c r="M2964" t="s">
        <v>8508</v>
      </c>
      <c r="N2964">
        <v>0.15</v>
      </c>
      <c r="O2964">
        <v>0</v>
      </c>
      <c r="P2964">
        <v>0</v>
      </c>
      <c r="Q2964">
        <v>0</v>
      </c>
      <c r="R2964">
        <v>0</v>
      </c>
      <c r="S2964">
        <v>16</v>
      </c>
      <c r="T2964">
        <v>2472</v>
      </c>
      <c r="U2964">
        <v>0</v>
      </c>
      <c r="V2964">
        <v>0</v>
      </c>
      <c r="W2964">
        <v>0</v>
      </c>
      <c r="X2964">
        <v>0</v>
      </c>
      <c r="Y2964">
        <v>2.4</v>
      </c>
      <c r="Z2964">
        <v>370.8</v>
      </c>
    </row>
    <row r="2965" spans="1:26" x14ac:dyDescent="0.3">
      <c r="A2965">
        <v>2671711</v>
      </c>
      <c r="B2965">
        <v>1</v>
      </c>
      <c r="C2965" t="s">
        <v>76</v>
      </c>
      <c r="D2965" t="s">
        <v>94</v>
      </c>
      <c r="E2965" t="s">
        <v>156</v>
      </c>
      <c r="F2965" t="s">
        <v>8509</v>
      </c>
      <c r="G2965" t="s">
        <v>146</v>
      </c>
      <c r="H2965" t="s">
        <v>47</v>
      </c>
      <c r="I2965" t="s">
        <v>129</v>
      </c>
      <c r="J2965" t="s">
        <v>130</v>
      </c>
      <c r="K2965" t="s">
        <v>131</v>
      </c>
      <c r="L2965" t="s">
        <v>8510</v>
      </c>
      <c r="M2965" t="s">
        <v>8511</v>
      </c>
      <c r="N2965">
        <v>0.17499999999999999</v>
      </c>
      <c r="O2965">
        <v>32</v>
      </c>
      <c r="P2965">
        <v>637</v>
      </c>
      <c r="Q2965">
        <v>0</v>
      </c>
      <c r="R2965">
        <v>0</v>
      </c>
      <c r="S2965">
        <v>0</v>
      </c>
      <c r="T2965">
        <v>0</v>
      </c>
      <c r="U2965">
        <v>5.6</v>
      </c>
      <c r="V2965">
        <v>111.47499999999999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2671680</v>
      </c>
      <c r="B2966">
        <v>3</v>
      </c>
      <c r="C2966" t="s">
        <v>76</v>
      </c>
      <c r="D2966" t="s">
        <v>82</v>
      </c>
      <c r="E2966" t="s">
        <v>126</v>
      </c>
      <c r="F2966" t="s">
        <v>8512</v>
      </c>
      <c r="G2966" t="s">
        <v>169</v>
      </c>
      <c r="H2966" t="s">
        <v>47</v>
      </c>
      <c r="I2966" t="s">
        <v>129</v>
      </c>
      <c r="J2966" t="s">
        <v>130</v>
      </c>
      <c r="K2966" t="s">
        <v>131</v>
      </c>
      <c r="L2966" t="s">
        <v>8503</v>
      </c>
      <c r="M2966" t="s">
        <v>8513</v>
      </c>
      <c r="N2966">
        <v>4.0894444439999997</v>
      </c>
      <c r="O2966">
        <v>0</v>
      </c>
      <c r="P2966">
        <v>28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114.50444400000001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2671722</v>
      </c>
      <c r="B2967">
        <v>1</v>
      </c>
      <c r="C2967" t="s">
        <v>76</v>
      </c>
      <c r="D2967" t="s">
        <v>106</v>
      </c>
      <c r="E2967" t="s">
        <v>210</v>
      </c>
      <c r="F2967" t="s">
        <v>8514</v>
      </c>
      <c r="G2967" t="s">
        <v>290</v>
      </c>
      <c r="H2967" t="s">
        <v>46</v>
      </c>
      <c r="I2967" t="s">
        <v>129</v>
      </c>
      <c r="J2967" t="s">
        <v>130</v>
      </c>
      <c r="K2967" t="s">
        <v>131</v>
      </c>
      <c r="L2967" t="s">
        <v>8515</v>
      </c>
      <c r="M2967" t="s">
        <v>8516</v>
      </c>
      <c r="N2967">
        <v>1.4608333330000001</v>
      </c>
      <c r="O2967">
        <v>0</v>
      </c>
      <c r="P2967">
        <v>5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7.3041669999999996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2690674</v>
      </c>
      <c r="B2968">
        <v>1</v>
      </c>
      <c r="C2968" t="s">
        <v>77</v>
      </c>
      <c r="D2968" t="s">
        <v>119</v>
      </c>
      <c r="E2968" t="s">
        <v>156</v>
      </c>
      <c r="F2968" t="s">
        <v>5019</v>
      </c>
      <c r="G2968" t="s">
        <v>169</v>
      </c>
      <c r="H2968" t="s">
        <v>47</v>
      </c>
      <c r="I2968" t="s">
        <v>129</v>
      </c>
      <c r="J2968" t="s">
        <v>130</v>
      </c>
      <c r="K2968" t="s">
        <v>131</v>
      </c>
      <c r="L2968" t="s">
        <v>8517</v>
      </c>
      <c r="M2968" t="s">
        <v>8518</v>
      </c>
      <c r="N2968">
        <v>0.85194444400000002</v>
      </c>
      <c r="O2968">
        <v>151</v>
      </c>
      <c r="P2968">
        <v>478</v>
      </c>
      <c r="Q2968">
        <v>0</v>
      </c>
      <c r="R2968">
        <v>0</v>
      </c>
      <c r="S2968">
        <v>0</v>
      </c>
      <c r="T2968">
        <v>0</v>
      </c>
      <c r="U2968">
        <v>128.64361099999999</v>
      </c>
      <c r="V2968">
        <v>407.229444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2671727</v>
      </c>
      <c r="B2969">
        <v>1</v>
      </c>
      <c r="C2969" t="s">
        <v>76</v>
      </c>
      <c r="D2969" t="s">
        <v>90</v>
      </c>
      <c r="E2969" t="s">
        <v>134</v>
      </c>
      <c r="F2969" t="s">
        <v>8519</v>
      </c>
      <c r="G2969" t="s">
        <v>146</v>
      </c>
      <c r="H2969" t="s">
        <v>46</v>
      </c>
      <c r="I2969" t="s">
        <v>129</v>
      </c>
      <c r="J2969" t="s">
        <v>130</v>
      </c>
      <c r="K2969" t="s">
        <v>131</v>
      </c>
      <c r="L2969" t="s">
        <v>8520</v>
      </c>
      <c r="M2969" t="s">
        <v>8521</v>
      </c>
      <c r="N2969">
        <v>5.7777777000000002E-2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160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9.2444439999999997</v>
      </c>
    </row>
    <row r="2970" spans="1:26" x14ac:dyDescent="0.3">
      <c r="A2970">
        <v>2671731</v>
      </c>
      <c r="B2970">
        <v>1</v>
      </c>
      <c r="C2970" t="s">
        <v>77</v>
      </c>
      <c r="D2970" t="s">
        <v>114</v>
      </c>
      <c r="E2970" t="s">
        <v>126</v>
      </c>
      <c r="F2970" t="s">
        <v>725</v>
      </c>
      <c r="G2970" t="s">
        <v>567</v>
      </c>
      <c r="H2970" t="s">
        <v>47</v>
      </c>
      <c r="I2970" t="s">
        <v>129</v>
      </c>
      <c r="J2970" t="s">
        <v>130</v>
      </c>
      <c r="K2970" t="s">
        <v>141</v>
      </c>
      <c r="L2970" t="s">
        <v>8522</v>
      </c>
      <c r="M2970" t="s">
        <v>8523</v>
      </c>
      <c r="N2970">
        <v>0.41666666600000002</v>
      </c>
      <c r="O2970">
        <v>24</v>
      </c>
      <c r="P2970">
        <v>17642</v>
      </c>
      <c r="Q2970">
        <v>0</v>
      </c>
      <c r="R2970">
        <v>0</v>
      </c>
      <c r="S2970">
        <v>0</v>
      </c>
      <c r="T2970">
        <v>0</v>
      </c>
      <c r="U2970">
        <v>10</v>
      </c>
      <c r="V2970">
        <v>7350.8333220000004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2671732</v>
      </c>
      <c r="B2971">
        <v>1</v>
      </c>
      <c r="C2971" t="s">
        <v>77</v>
      </c>
      <c r="D2971" t="s">
        <v>119</v>
      </c>
      <c r="E2971" t="s">
        <v>134</v>
      </c>
      <c r="F2971" t="s">
        <v>8524</v>
      </c>
      <c r="G2971" t="s">
        <v>240</v>
      </c>
      <c r="H2971" t="s">
        <v>46</v>
      </c>
      <c r="I2971" t="s">
        <v>129</v>
      </c>
      <c r="J2971" t="s">
        <v>130</v>
      </c>
      <c r="K2971" t="s">
        <v>131</v>
      </c>
      <c r="L2971" t="s">
        <v>8525</v>
      </c>
      <c r="M2971" t="s">
        <v>8526</v>
      </c>
      <c r="N2971">
        <v>0.61638888800000002</v>
      </c>
      <c r="O2971">
        <v>0</v>
      </c>
      <c r="P2971">
        <v>44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27.121110999999999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2671734</v>
      </c>
      <c r="B2972">
        <v>1</v>
      </c>
      <c r="C2972" t="s">
        <v>76</v>
      </c>
      <c r="D2972" t="s">
        <v>86</v>
      </c>
      <c r="E2972" t="s">
        <v>126</v>
      </c>
      <c r="F2972" t="s">
        <v>8527</v>
      </c>
      <c r="G2972" t="s">
        <v>169</v>
      </c>
      <c r="H2972" t="s">
        <v>47</v>
      </c>
      <c r="I2972" t="s">
        <v>129</v>
      </c>
      <c r="J2972" t="s">
        <v>130</v>
      </c>
      <c r="K2972" t="s">
        <v>131</v>
      </c>
      <c r="L2972" t="s">
        <v>8528</v>
      </c>
      <c r="M2972" t="s">
        <v>8529</v>
      </c>
      <c r="N2972">
        <v>0.31916666599999999</v>
      </c>
      <c r="O2972">
        <v>1</v>
      </c>
      <c r="P2972">
        <v>1411</v>
      </c>
      <c r="Q2972">
        <v>0</v>
      </c>
      <c r="R2972">
        <v>0</v>
      </c>
      <c r="S2972">
        <v>0</v>
      </c>
      <c r="T2972">
        <v>0</v>
      </c>
      <c r="U2972">
        <v>0.31916699999999998</v>
      </c>
      <c r="V2972">
        <v>450.34416599999997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2671737</v>
      </c>
      <c r="B2973">
        <v>1</v>
      </c>
      <c r="C2973" t="s">
        <v>76</v>
      </c>
      <c r="D2973" t="s">
        <v>86</v>
      </c>
      <c r="E2973" t="s">
        <v>144</v>
      </c>
      <c r="F2973" t="s">
        <v>8530</v>
      </c>
      <c r="G2973" t="s">
        <v>1669</v>
      </c>
      <c r="H2973" t="s">
        <v>46</v>
      </c>
      <c r="I2973" t="s">
        <v>129</v>
      </c>
      <c r="J2973" t="s">
        <v>15</v>
      </c>
      <c r="K2973" t="s">
        <v>131</v>
      </c>
      <c r="L2973" t="s">
        <v>8531</v>
      </c>
      <c r="M2973" t="s">
        <v>8532</v>
      </c>
      <c r="N2973">
        <v>1.0463888880000001</v>
      </c>
      <c r="O2973">
        <v>0</v>
      </c>
      <c r="P2973">
        <v>172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179.97888900000001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2671738</v>
      </c>
      <c r="B2974">
        <v>1</v>
      </c>
      <c r="C2974" t="s">
        <v>76</v>
      </c>
      <c r="D2974" t="s">
        <v>89</v>
      </c>
      <c r="E2974" t="s">
        <v>152</v>
      </c>
      <c r="F2974" t="s">
        <v>8533</v>
      </c>
      <c r="G2974" t="s">
        <v>169</v>
      </c>
      <c r="H2974" t="s">
        <v>47</v>
      </c>
      <c r="I2974" t="s">
        <v>129</v>
      </c>
      <c r="J2974" t="s">
        <v>130</v>
      </c>
      <c r="K2974" t="s">
        <v>131</v>
      </c>
      <c r="L2974" t="s">
        <v>8534</v>
      </c>
      <c r="M2974" t="s">
        <v>8535</v>
      </c>
      <c r="N2974">
        <v>0.77500000000000002</v>
      </c>
      <c r="O2974">
        <v>1</v>
      </c>
      <c r="P2974">
        <v>0</v>
      </c>
      <c r="Q2974">
        <v>0</v>
      </c>
      <c r="R2974">
        <v>0</v>
      </c>
      <c r="S2974">
        <v>7</v>
      </c>
      <c r="T2974">
        <v>399</v>
      </c>
      <c r="U2974">
        <v>0.77500000000000002</v>
      </c>
      <c r="V2974">
        <v>0</v>
      </c>
      <c r="W2974">
        <v>0</v>
      </c>
      <c r="X2974">
        <v>0</v>
      </c>
      <c r="Y2974">
        <v>5.4249999999999998</v>
      </c>
      <c r="Z2974">
        <v>309.22500000000002</v>
      </c>
    </row>
    <row r="2975" spans="1:26" x14ac:dyDescent="0.3">
      <c r="A2975">
        <v>2671739</v>
      </c>
      <c r="B2975">
        <v>1</v>
      </c>
      <c r="C2975" t="s">
        <v>76</v>
      </c>
      <c r="D2975" t="s">
        <v>79</v>
      </c>
      <c r="E2975" t="s">
        <v>156</v>
      </c>
      <c r="F2975" t="s">
        <v>3316</v>
      </c>
      <c r="G2975" t="s">
        <v>169</v>
      </c>
      <c r="H2975" t="s">
        <v>47</v>
      </c>
      <c r="I2975" t="s">
        <v>129</v>
      </c>
      <c r="J2975" t="s">
        <v>130</v>
      </c>
      <c r="K2975" t="s">
        <v>131</v>
      </c>
      <c r="L2975" t="s">
        <v>8536</v>
      </c>
      <c r="M2975" t="s">
        <v>8537</v>
      </c>
      <c r="N2975">
        <v>9.5277776999999994E-2</v>
      </c>
      <c r="O2975">
        <v>11</v>
      </c>
      <c r="P2975">
        <v>59</v>
      </c>
      <c r="Q2975">
        <v>0</v>
      </c>
      <c r="R2975">
        <v>0</v>
      </c>
      <c r="S2975">
        <v>0</v>
      </c>
      <c r="T2975">
        <v>0</v>
      </c>
      <c r="U2975">
        <v>1.0480560000000001</v>
      </c>
      <c r="V2975">
        <v>5.6213889999999997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2671737</v>
      </c>
      <c r="B2976">
        <v>2</v>
      </c>
      <c r="C2976" t="s">
        <v>76</v>
      </c>
      <c r="D2976" t="s">
        <v>86</v>
      </c>
      <c r="E2976" t="s">
        <v>134</v>
      </c>
      <c r="F2976" t="s">
        <v>8538</v>
      </c>
      <c r="G2976" t="s">
        <v>1669</v>
      </c>
      <c r="H2976" t="s">
        <v>46</v>
      </c>
      <c r="I2976" t="s">
        <v>129</v>
      </c>
      <c r="J2976" t="s">
        <v>15</v>
      </c>
      <c r="K2976" t="s">
        <v>131</v>
      </c>
      <c r="L2976" t="s">
        <v>8532</v>
      </c>
      <c r="M2976" t="s">
        <v>8539</v>
      </c>
      <c r="N2976">
        <v>1.216388888</v>
      </c>
      <c r="O2976">
        <v>0</v>
      </c>
      <c r="P2976">
        <v>555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675.09583299999997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2671741</v>
      </c>
      <c r="B2977">
        <v>1</v>
      </c>
      <c r="C2977" t="s">
        <v>77</v>
      </c>
      <c r="D2977" t="s">
        <v>108</v>
      </c>
      <c r="E2977" t="s">
        <v>144</v>
      </c>
      <c r="F2977" t="s">
        <v>8540</v>
      </c>
      <c r="G2977" t="s">
        <v>306</v>
      </c>
      <c r="H2977" t="s">
        <v>46</v>
      </c>
      <c r="I2977" t="s">
        <v>129</v>
      </c>
      <c r="J2977" t="s">
        <v>15</v>
      </c>
      <c r="K2977" t="s">
        <v>131</v>
      </c>
      <c r="L2977" t="s">
        <v>8541</v>
      </c>
      <c r="M2977" t="s">
        <v>8542</v>
      </c>
      <c r="N2977">
        <v>1.4555555549999999</v>
      </c>
      <c r="O2977">
        <v>0</v>
      </c>
      <c r="P2977">
        <v>12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17.466667000000001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2671743</v>
      </c>
      <c r="B2978">
        <v>1</v>
      </c>
      <c r="C2978" t="s">
        <v>77</v>
      </c>
      <c r="D2978" t="s">
        <v>110</v>
      </c>
      <c r="E2978" t="s">
        <v>126</v>
      </c>
      <c r="F2978" t="s">
        <v>5854</v>
      </c>
      <c r="G2978" t="s">
        <v>128</v>
      </c>
      <c r="H2978" t="s">
        <v>47</v>
      </c>
      <c r="I2978" t="s">
        <v>129</v>
      </c>
      <c r="J2978" t="s">
        <v>130</v>
      </c>
      <c r="K2978" t="s">
        <v>131</v>
      </c>
      <c r="L2978" t="s">
        <v>8543</v>
      </c>
      <c r="M2978" t="s">
        <v>8544</v>
      </c>
      <c r="N2978">
        <v>1.3138888879999999</v>
      </c>
      <c r="O2978">
        <v>0</v>
      </c>
      <c r="P2978">
        <v>0</v>
      </c>
      <c r="Q2978">
        <v>0</v>
      </c>
      <c r="R2978">
        <v>208</v>
      </c>
      <c r="S2978">
        <v>0</v>
      </c>
      <c r="T2978">
        <v>250</v>
      </c>
      <c r="U2978">
        <v>0</v>
      </c>
      <c r="V2978">
        <v>0</v>
      </c>
      <c r="W2978">
        <v>0</v>
      </c>
      <c r="X2978">
        <v>273.28888899999998</v>
      </c>
      <c r="Y2978">
        <v>0</v>
      </c>
      <c r="Z2978">
        <v>328.47222199999999</v>
      </c>
    </row>
    <row r="2979" spans="1:26" x14ac:dyDescent="0.3">
      <c r="A2979">
        <v>2671742</v>
      </c>
      <c r="B2979">
        <v>1</v>
      </c>
      <c r="C2979" t="s">
        <v>76</v>
      </c>
      <c r="D2979" t="s">
        <v>106</v>
      </c>
      <c r="E2979" t="s">
        <v>152</v>
      </c>
      <c r="F2979" t="s">
        <v>8545</v>
      </c>
      <c r="G2979" t="s">
        <v>2412</v>
      </c>
      <c r="H2979" t="s">
        <v>47</v>
      </c>
      <c r="I2979" t="s">
        <v>129</v>
      </c>
      <c r="J2979" t="s">
        <v>130</v>
      </c>
      <c r="K2979" t="s">
        <v>131</v>
      </c>
      <c r="L2979" t="s">
        <v>8546</v>
      </c>
      <c r="M2979" t="s">
        <v>8547</v>
      </c>
      <c r="N2979">
        <v>0.957777777</v>
      </c>
      <c r="O2979">
        <v>0</v>
      </c>
      <c r="P2979">
        <v>4876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4670.1244409999999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2671745</v>
      </c>
      <c r="B2980">
        <v>1</v>
      </c>
      <c r="C2980" t="s">
        <v>76</v>
      </c>
      <c r="D2980" t="s">
        <v>86</v>
      </c>
      <c r="E2980" t="s">
        <v>325</v>
      </c>
      <c r="F2980" t="s">
        <v>8548</v>
      </c>
      <c r="G2980" t="s">
        <v>506</v>
      </c>
      <c r="H2980" t="s">
        <v>47</v>
      </c>
      <c r="I2980" t="s">
        <v>129</v>
      </c>
      <c r="J2980" t="s">
        <v>130</v>
      </c>
      <c r="K2980" t="s">
        <v>131</v>
      </c>
      <c r="L2980" t="s">
        <v>8549</v>
      </c>
      <c r="M2980" t="s">
        <v>8550</v>
      </c>
      <c r="N2980">
        <v>2.1130555549999999</v>
      </c>
      <c r="O2980">
        <v>0</v>
      </c>
      <c r="P2980">
        <v>2073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4380.3641660000003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2671746</v>
      </c>
      <c r="B2981">
        <v>1</v>
      </c>
      <c r="C2981" t="s">
        <v>76</v>
      </c>
      <c r="D2981" t="s">
        <v>101</v>
      </c>
      <c r="E2981" t="s">
        <v>156</v>
      </c>
      <c r="F2981" t="s">
        <v>8551</v>
      </c>
      <c r="G2981" t="s">
        <v>169</v>
      </c>
      <c r="H2981" t="s">
        <v>47</v>
      </c>
      <c r="I2981" t="s">
        <v>129</v>
      </c>
      <c r="J2981" t="s">
        <v>130</v>
      </c>
      <c r="K2981" t="s">
        <v>131</v>
      </c>
      <c r="L2981" t="s">
        <v>8552</v>
      </c>
      <c r="M2981" t="s">
        <v>8553</v>
      </c>
      <c r="N2981">
        <v>0.146666666</v>
      </c>
      <c r="O2981">
        <v>0</v>
      </c>
      <c r="P2981">
        <v>727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106.626666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2671742</v>
      </c>
      <c r="B2982">
        <v>2</v>
      </c>
      <c r="C2982" t="s">
        <v>76</v>
      </c>
      <c r="D2982" t="s">
        <v>106</v>
      </c>
      <c r="E2982" t="s">
        <v>126</v>
      </c>
      <c r="F2982" t="s">
        <v>8554</v>
      </c>
      <c r="G2982" t="s">
        <v>2412</v>
      </c>
      <c r="H2982" t="s">
        <v>47</v>
      </c>
      <c r="I2982" t="s">
        <v>129</v>
      </c>
      <c r="J2982" t="s">
        <v>130</v>
      </c>
      <c r="K2982" t="s">
        <v>131</v>
      </c>
      <c r="L2982" t="s">
        <v>8547</v>
      </c>
      <c r="M2982" t="s">
        <v>8555</v>
      </c>
      <c r="N2982">
        <v>0.42694444399999998</v>
      </c>
      <c r="O2982">
        <v>0</v>
      </c>
      <c r="P2982">
        <v>580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247.62777800000001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2671750</v>
      </c>
      <c r="B2983">
        <v>1</v>
      </c>
      <c r="C2983" t="s">
        <v>77</v>
      </c>
      <c r="D2983" t="s">
        <v>108</v>
      </c>
      <c r="E2983" t="s">
        <v>156</v>
      </c>
      <c r="F2983" t="s">
        <v>8556</v>
      </c>
      <c r="G2983" t="s">
        <v>169</v>
      </c>
      <c r="H2983" t="s">
        <v>47</v>
      </c>
      <c r="I2983" t="s">
        <v>129</v>
      </c>
      <c r="J2983" t="s">
        <v>130</v>
      </c>
      <c r="K2983" t="s">
        <v>131</v>
      </c>
      <c r="L2983" t="s">
        <v>8557</v>
      </c>
      <c r="M2983" t="s">
        <v>8558</v>
      </c>
      <c r="N2983">
        <v>0.25916666599999999</v>
      </c>
      <c r="O2983">
        <v>1</v>
      </c>
      <c r="P2983">
        <v>1778</v>
      </c>
      <c r="Q2983">
        <v>0</v>
      </c>
      <c r="R2983">
        <v>0</v>
      </c>
      <c r="S2983">
        <v>0</v>
      </c>
      <c r="T2983">
        <v>0</v>
      </c>
      <c r="U2983">
        <v>0.25916699999999998</v>
      </c>
      <c r="V2983">
        <v>460.79833200000002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2671756</v>
      </c>
      <c r="B2984">
        <v>1</v>
      </c>
      <c r="C2984" t="s">
        <v>76</v>
      </c>
      <c r="D2984" t="s">
        <v>101</v>
      </c>
      <c r="E2984" t="s">
        <v>152</v>
      </c>
      <c r="F2984" t="s">
        <v>8559</v>
      </c>
      <c r="G2984" t="s">
        <v>567</v>
      </c>
      <c r="H2984" t="s">
        <v>47</v>
      </c>
      <c r="I2984" t="s">
        <v>129</v>
      </c>
      <c r="J2984" t="s">
        <v>130</v>
      </c>
      <c r="K2984" t="s">
        <v>131</v>
      </c>
      <c r="L2984" t="s">
        <v>8560</v>
      </c>
      <c r="M2984" t="s">
        <v>8561</v>
      </c>
      <c r="N2984">
        <v>0.25027777699999998</v>
      </c>
      <c r="O2984">
        <v>0</v>
      </c>
      <c r="P2984">
        <v>2448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612.67999799999996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2671759</v>
      </c>
      <c r="B2985">
        <v>1</v>
      </c>
      <c r="C2985" t="s">
        <v>77</v>
      </c>
      <c r="D2985" t="s">
        <v>119</v>
      </c>
      <c r="E2985" t="s">
        <v>156</v>
      </c>
      <c r="F2985" t="s">
        <v>752</v>
      </c>
      <c r="G2985" t="s">
        <v>169</v>
      </c>
      <c r="H2985" t="s">
        <v>47</v>
      </c>
      <c r="I2985" t="s">
        <v>129</v>
      </c>
      <c r="J2985" t="s">
        <v>130</v>
      </c>
      <c r="K2985" t="s">
        <v>131</v>
      </c>
      <c r="L2985" t="s">
        <v>8562</v>
      </c>
      <c r="M2985" t="s">
        <v>8563</v>
      </c>
      <c r="N2985">
        <v>0.57222222199999995</v>
      </c>
      <c r="O2985">
        <v>55</v>
      </c>
      <c r="P2985">
        <v>2112</v>
      </c>
      <c r="Q2985">
        <v>20</v>
      </c>
      <c r="R2985">
        <v>6</v>
      </c>
      <c r="S2985">
        <v>38</v>
      </c>
      <c r="T2985">
        <v>0</v>
      </c>
      <c r="U2985">
        <v>31.472221999999999</v>
      </c>
      <c r="V2985">
        <v>1208.5333330000001</v>
      </c>
      <c r="W2985">
        <v>11.444444000000001</v>
      </c>
      <c r="X2985">
        <v>3.4333330000000002</v>
      </c>
      <c r="Y2985">
        <v>21.744444000000001</v>
      </c>
      <c r="Z2985">
        <v>0</v>
      </c>
    </row>
    <row r="2986" spans="1:26" x14ac:dyDescent="0.3">
      <c r="A2986">
        <v>2671761</v>
      </c>
      <c r="B2986">
        <v>1</v>
      </c>
      <c r="C2986" t="s">
        <v>76</v>
      </c>
      <c r="D2986" t="s">
        <v>99</v>
      </c>
      <c r="E2986" t="s">
        <v>152</v>
      </c>
      <c r="F2986" t="s">
        <v>6987</v>
      </c>
      <c r="G2986" t="s">
        <v>169</v>
      </c>
      <c r="H2986" t="s">
        <v>47</v>
      </c>
      <c r="I2986" t="s">
        <v>129</v>
      </c>
      <c r="J2986" t="s">
        <v>130</v>
      </c>
      <c r="K2986" t="s">
        <v>131</v>
      </c>
      <c r="L2986" t="s">
        <v>8564</v>
      </c>
      <c r="M2986" t="s">
        <v>8565</v>
      </c>
      <c r="N2986">
        <v>0.17222222200000001</v>
      </c>
      <c r="O2986">
        <v>47</v>
      </c>
      <c r="P2986">
        <v>1034</v>
      </c>
      <c r="Q2986">
        <v>0</v>
      </c>
      <c r="R2986">
        <v>0</v>
      </c>
      <c r="S2986">
        <v>0</v>
      </c>
      <c r="T2986">
        <v>0</v>
      </c>
      <c r="U2986">
        <v>8.0944439999999993</v>
      </c>
      <c r="V2986">
        <v>178.077778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2671762</v>
      </c>
      <c r="B2987">
        <v>1</v>
      </c>
      <c r="C2987" t="s">
        <v>76</v>
      </c>
      <c r="D2987" t="s">
        <v>101</v>
      </c>
      <c r="E2987" t="s">
        <v>152</v>
      </c>
      <c r="F2987" t="s">
        <v>8566</v>
      </c>
      <c r="G2987" t="s">
        <v>169</v>
      </c>
      <c r="H2987" t="s">
        <v>47</v>
      </c>
      <c r="I2987" t="s">
        <v>129</v>
      </c>
      <c r="J2987" t="s">
        <v>130</v>
      </c>
      <c r="K2987" t="s">
        <v>131</v>
      </c>
      <c r="L2987" t="s">
        <v>8567</v>
      </c>
      <c r="M2987" t="s">
        <v>8568</v>
      </c>
      <c r="N2987">
        <v>0.16777777699999999</v>
      </c>
      <c r="O2987">
        <v>1</v>
      </c>
      <c r="P2987">
        <v>1831</v>
      </c>
      <c r="Q2987">
        <v>0</v>
      </c>
      <c r="R2987">
        <v>0</v>
      </c>
      <c r="S2987">
        <v>0</v>
      </c>
      <c r="T2987">
        <v>0</v>
      </c>
      <c r="U2987">
        <v>0.16777800000000001</v>
      </c>
      <c r="V2987">
        <v>307.20111000000003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2671795</v>
      </c>
      <c r="B2988">
        <v>1</v>
      </c>
      <c r="C2988" t="s">
        <v>76</v>
      </c>
      <c r="D2988" t="s">
        <v>90</v>
      </c>
      <c r="E2988" t="s">
        <v>144</v>
      </c>
      <c r="F2988" t="s">
        <v>8569</v>
      </c>
      <c r="G2988" t="s">
        <v>260</v>
      </c>
      <c r="H2988" t="s">
        <v>46</v>
      </c>
      <c r="I2988" t="s">
        <v>129</v>
      </c>
      <c r="J2988" t="s">
        <v>130</v>
      </c>
      <c r="K2988" t="s">
        <v>141</v>
      </c>
      <c r="L2988" t="s">
        <v>8570</v>
      </c>
      <c r="M2988" t="s">
        <v>8571</v>
      </c>
      <c r="N2988">
        <v>8.3180555550000008</v>
      </c>
      <c r="O2988">
        <v>0</v>
      </c>
      <c r="P2988">
        <v>130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1081.3472220000001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2671763</v>
      </c>
      <c r="B2989">
        <v>1</v>
      </c>
      <c r="C2989" t="s">
        <v>76</v>
      </c>
      <c r="D2989" t="s">
        <v>101</v>
      </c>
      <c r="E2989" t="s">
        <v>152</v>
      </c>
      <c r="F2989" t="s">
        <v>4255</v>
      </c>
      <c r="G2989" t="s">
        <v>169</v>
      </c>
      <c r="H2989" t="s">
        <v>47</v>
      </c>
      <c r="I2989" t="s">
        <v>129</v>
      </c>
      <c r="J2989" t="s">
        <v>130</v>
      </c>
      <c r="K2989" t="s">
        <v>131</v>
      </c>
      <c r="L2989" t="s">
        <v>8572</v>
      </c>
      <c r="M2989" t="s">
        <v>8573</v>
      </c>
      <c r="N2989">
        <v>0.42499999999999999</v>
      </c>
      <c r="O2989">
        <v>202</v>
      </c>
      <c r="P2989">
        <v>2063</v>
      </c>
      <c r="Q2989">
        <v>0</v>
      </c>
      <c r="R2989">
        <v>0</v>
      </c>
      <c r="S2989">
        <v>0</v>
      </c>
      <c r="T2989">
        <v>0</v>
      </c>
      <c r="U2989">
        <v>85.85</v>
      </c>
      <c r="V2989">
        <v>876.77499999999998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2671764</v>
      </c>
      <c r="B2990">
        <v>1</v>
      </c>
      <c r="C2990" t="s">
        <v>76</v>
      </c>
      <c r="D2990" t="s">
        <v>100</v>
      </c>
      <c r="E2990" t="s">
        <v>210</v>
      </c>
      <c r="F2990" t="s">
        <v>8574</v>
      </c>
      <c r="G2990" t="s">
        <v>290</v>
      </c>
      <c r="H2990" t="s">
        <v>46</v>
      </c>
      <c r="I2990" t="s">
        <v>129</v>
      </c>
      <c r="J2990" t="s">
        <v>130</v>
      </c>
      <c r="K2990" t="s">
        <v>131</v>
      </c>
      <c r="L2990" t="s">
        <v>8575</v>
      </c>
      <c r="M2990" t="s">
        <v>8576</v>
      </c>
      <c r="N2990">
        <v>6.5077777770000003</v>
      </c>
      <c r="O2990">
        <v>0</v>
      </c>
      <c r="P2990">
        <v>1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6.5077780000000001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2671766</v>
      </c>
      <c r="B2991">
        <v>1</v>
      </c>
      <c r="C2991" t="s">
        <v>76</v>
      </c>
      <c r="D2991" t="s">
        <v>99</v>
      </c>
      <c r="E2991" t="s">
        <v>156</v>
      </c>
      <c r="F2991" t="s">
        <v>7090</v>
      </c>
      <c r="G2991" t="s">
        <v>169</v>
      </c>
      <c r="H2991" t="s">
        <v>47</v>
      </c>
      <c r="I2991" t="s">
        <v>129</v>
      </c>
      <c r="J2991" t="s">
        <v>130</v>
      </c>
      <c r="K2991" t="s">
        <v>131</v>
      </c>
      <c r="L2991" t="s">
        <v>8577</v>
      </c>
      <c r="M2991" t="s">
        <v>8578</v>
      </c>
      <c r="N2991">
        <v>0.174166666</v>
      </c>
      <c r="O2991">
        <v>17</v>
      </c>
      <c r="P2991">
        <v>646</v>
      </c>
      <c r="Q2991">
        <v>0</v>
      </c>
      <c r="R2991">
        <v>0</v>
      </c>
      <c r="S2991">
        <v>0</v>
      </c>
      <c r="T2991">
        <v>0</v>
      </c>
      <c r="U2991">
        <v>2.960833</v>
      </c>
      <c r="V2991">
        <v>112.51166600000001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2671768</v>
      </c>
      <c r="B2992">
        <v>1</v>
      </c>
      <c r="C2992" t="s">
        <v>76</v>
      </c>
      <c r="D2992" t="s">
        <v>97</v>
      </c>
      <c r="E2992" t="s">
        <v>156</v>
      </c>
      <c r="F2992" t="s">
        <v>8579</v>
      </c>
      <c r="G2992" t="s">
        <v>169</v>
      </c>
      <c r="H2992" t="s">
        <v>47</v>
      </c>
      <c r="I2992" t="s">
        <v>247</v>
      </c>
      <c r="J2992" t="s">
        <v>130</v>
      </c>
      <c r="K2992" t="s">
        <v>131</v>
      </c>
      <c r="L2992" t="s">
        <v>8580</v>
      </c>
      <c r="M2992" t="s">
        <v>8581</v>
      </c>
      <c r="N2992">
        <v>5.5555550000000002E-3</v>
      </c>
      <c r="O2992">
        <v>81</v>
      </c>
      <c r="P2992">
        <v>42</v>
      </c>
      <c r="Q2992">
        <v>0</v>
      </c>
      <c r="R2992">
        <v>0</v>
      </c>
      <c r="S2992">
        <v>0</v>
      </c>
      <c r="T2992">
        <v>0</v>
      </c>
      <c r="U2992">
        <v>0.45</v>
      </c>
      <c r="V2992">
        <v>0.23333300000000001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2671771</v>
      </c>
      <c r="B2993">
        <v>1</v>
      </c>
      <c r="C2993" t="s">
        <v>76</v>
      </c>
      <c r="D2993" t="s">
        <v>101</v>
      </c>
      <c r="E2993" t="s">
        <v>152</v>
      </c>
      <c r="F2993" t="s">
        <v>8582</v>
      </c>
      <c r="G2993" t="s">
        <v>567</v>
      </c>
      <c r="H2993" t="s">
        <v>47</v>
      </c>
      <c r="I2993" t="s">
        <v>129</v>
      </c>
      <c r="J2993" t="s">
        <v>130</v>
      </c>
      <c r="K2993" t="s">
        <v>131</v>
      </c>
      <c r="L2993" t="s">
        <v>8583</v>
      </c>
      <c r="M2993" t="s">
        <v>8584</v>
      </c>
      <c r="N2993">
        <v>0.466388888</v>
      </c>
      <c r="O2993">
        <v>0</v>
      </c>
      <c r="P2993">
        <v>2448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1141.719998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2671772</v>
      </c>
      <c r="B2994">
        <v>1</v>
      </c>
      <c r="C2994" t="s">
        <v>76</v>
      </c>
      <c r="D2994" t="s">
        <v>101</v>
      </c>
      <c r="E2994" t="s">
        <v>152</v>
      </c>
      <c r="F2994" t="s">
        <v>8566</v>
      </c>
      <c r="G2994" t="s">
        <v>169</v>
      </c>
      <c r="H2994" t="s">
        <v>47</v>
      </c>
      <c r="I2994" t="s">
        <v>247</v>
      </c>
      <c r="J2994" t="s">
        <v>130</v>
      </c>
      <c r="K2994" t="s">
        <v>131</v>
      </c>
      <c r="L2994" t="s">
        <v>8585</v>
      </c>
      <c r="M2994" t="s">
        <v>8586</v>
      </c>
      <c r="N2994">
        <v>1.8055555000000001E-2</v>
      </c>
      <c r="O2994">
        <v>1</v>
      </c>
      <c r="P2994">
        <v>1831</v>
      </c>
      <c r="Q2994">
        <v>0</v>
      </c>
      <c r="R2994">
        <v>0</v>
      </c>
      <c r="S2994">
        <v>0</v>
      </c>
      <c r="T2994">
        <v>0</v>
      </c>
      <c r="U2994">
        <v>1.8055999999999999E-2</v>
      </c>
      <c r="V2994">
        <v>33.059721000000003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2671775</v>
      </c>
      <c r="B2995">
        <v>1</v>
      </c>
      <c r="C2995" t="s">
        <v>76</v>
      </c>
      <c r="D2995" t="s">
        <v>79</v>
      </c>
      <c r="E2995" t="s">
        <v>156</v>
      </c>
      <c r="F2995" t="s">
        <v>8587</v>
      </c>
      <c r="G2995" t="s">
        <v>169</v>
      </c>
      <c r="H2995" t="s">
        <v>47</v>
      </c>
      <c r="I2995" t="s">
        <v>129</v>
      </c>
      <c r="J2995" t="s">
        <v>130</v>
      </c>
      <c r="K2995" t="s">
        <v>131</v>
      </c>
      <c r="L2995" t="s">
        <v>8588</v>
      </c>
      <c r="M2995" t="s">
        <v>8589</v>
      </c>
      <c r="N2995">
        <v>0.12555555500000001</v>
      </c>
      <c r="O2995">
        <v>9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1.1299999999999999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2671776</v>
      </c>
      <c r="B2996">
        <v>1</v>
      </c>
      <c r="C2996" t="s">
        <v>77</v>
      </c>
      <c r="D2996" t="s">
        <v>123</v>
      </c>
      <c r="E2996" t="s">
        <v>172</v>
      </c>
      <c r="F2996" t="s">
        <v>8590</v>
      </c>
      <c r="G2996" t="s">
        <v>2655</v>
      </c>
      <c r="H2996" t="s">
        <v>46</v>
      </c>
      <c r="I2996" t="s">
        <v>129</v>
      </c>
      <c r="J2996" t="s">
        <v>130</v>
      </c>
      <c r="K2996" t="s">
        <v>131</v>
      </c>
      <c r="L2996" t="s">
        <v>8591</v>
      </c>
      <c r="M2996" t="s">
        <v>8592</v>
      </c>
      <c r="N2996">
        <v>4.0077777770000003</v>
      </c>
      <c r="O2996">
        <v>0</v>
      </c>
      <c r="P2996">
        <v>36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144.28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2671778</v>
      </c>
      <c r="B2997">
        <v>1</v>
      </c>
      <c r="C2997" t="s">
        <v>77</v>
      </c>
      <c r="D2997" t="s">
        <v>117</v>
      </c>
      <c r="E2997" t="s">
        <v>156</v>
      </c>
      <c r="F2997" t="s">
        <v>2942</v>
      </c>
      <c r="G2997" t="s">
        <v>169</v>
      </c>
      <c r="H2997" t="s">
        <v>47</v>
      </c>
      <c r="I2997" t="s">
        <v>129</v>
      </c>
      <c r="J2997" t="s">
        <v>130</v>
      </c>
      <c r="K2997" t="s">
        <v>131</v>
      </c>
      <c r="L2997" t="s">
        <v>8593</v>
      </c>
      <c r="M2997" t="s">
        <v>8594</v>
      </c>
      <c r="N2997">
        <v>0.43888888799999998</v>
      </c>
      <c r="O2997">
        <v>0</v>
      </c>
      <c r="P2997">
        <v>0</v>
      </c>
      <c r="Q2997">
        <v>4</v>
      </c>
      <c r="R2997">
        <v>387</v>
      </c>
      <c r="S2997">
        <v>17</v>
      </c>
      <c r="T2997">
        <v>1369</v>
      </c>
      <c r="U2997">
        <v>0</v>
      </c>
      <c r="V2997">
        <v>0</v>
      </c>
      <c r="W2997">
        <v>1.7555559999999999</v>
      </c>
      <c r="X2997">
        <v>169.85</v>
      </c>
      <c r="Y2997">
        <v>7.4611109999999998</v>
      </c>
      <c r="Z2997">
        <v>600.838888</v>
      </c>
    </row>
    <row r="2998" spans="1:26" x14ac:dyDescent="0.3">
      <c r="A2998">
        <v>2671745</v>
      </c>
      <c r="B2998">
        <v>2</v>
      </c>
      <c r="C2998" t="s">
        <v>76</v>
      </c>
      <c r="D2998" t="s">
        <v>86</v>
      </c>
      <c r="E2998" t="s">
        <v>126</v>
      </c>
      <c r="F2998" t="s">
        <v>8595</v>
      </c>
      <c r="G2998" t="s">
        <v>506</v>
      </c>
      <c r="H2998" t="s">
        <v>47</v>
      </c>
      <c r="I2998" t="s">
        <v>129</v>
      </c>
      <c r="J2998" t="s">
        <v>130</v>
      </c>
      <c r="K2998" t="s">
        <v>131</v>
      </c>
      <c r="L2998" t="s">
        <v>8550</v>
      </c>
      <c r="M2998" t="s">
        <v>8596</v>
      </c>
      <c r="N2998">
        <v>3.3691666659999999</v>
      </c>
      <c r="O2998">
        <v>0</v>
      </c>
      <c r="P2998">
        <v>527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1775.550833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2671780</v>
      </c>
      <c r="B2999">
        <v>1</v>
      </c>
      <c r="C2999" t="s">
        <v>76</v>
      </c>
      <c r="D2999" t="s">
        <v>95</v>
      </c>
      <c r="E2999" t="s">
        <v>144</v>
      </c>
      <c r="F2999" t="s">
        <v>8597</v>
      </c>
      <c r="G2999" t="s">
        <v>260</v>
      </c>
      <c r="H2999" t="s">
        <v>46</v>
      </c>
      <c r="I2999" t="s">
        <v>129</v>
      </c>
      <c r="J2999" t="s">
        <v>130</v>
      </c>
      <c r="K2999" t="s">
        <v>141</v>
      </c>
      <c r="L2999" t="s">
        <v>8598</v>
      </c>
      <c r="M2999" t="s">
        <v>8599</v>
      </c>
      <c r="N2999">
        <v>6.9763888879999998</v>
      </c>
      <c r="O2999">
        <v>0</v>
      </c>
      <c r="P2999">
        <v>0</v>
      </c>
      <c r="Q2999">
        <v>0</v>
      </c>
      <c r="R2999">
        <v>2</v>
      </c>
      <c r="S2999">
        <v>0</v>
      </c>
      <c r="T2999">
        <v>57</v>
      </c>
      <c r="U2999">
        <v>0</v>
      </c>
      <c r="V2999">
        <v>0</v>
      </c>
      <c r="W2999">
        <v>0</v>
      </c>
      <c r="X2999">
        <v>13.952778</v>
      </c>
      <c r="Y2999">
        <v>0</v>
      </c>
      <c r="Z2999">
        <v>397.65416699999997</v>
      </c>
    </row>
    <row r="3000" spans="1:26" x14ac:dyDescent="0.3">
      <c r="A3000">
        <v>2671781</v>
      </c>
      <c r="B3000">
        <v>1</v>
      </c>
      <c r="C3000" t="s">
        <v>76</v>
      </c>
      <c r="D3000" t="s">
        <v>82</v>
      </c>
      <c r="E3000" t="s">
        <v>144</v>
      </c>
      <c r="F3000" t="s">
        <v>8600</v>
      </c>
      <c r="G3000" t="s">
        <v>455</v>
      </c>
      <c r="H3000" t="s">
        <v>46</v>
      </c>
      <c r="I3000" t="s">
        <v>129</v>
      </c>
      <c r="J3000" t="s">
        <v>130</v>
      </c>
      <c r="K3000" t="s">
        <v>131</v>
      </c>
      <c r="L3000" t="s">
        <v>8601</v>
      </c>
      <c r="M3000" t="s">
        <v>8602</v>
      </c>
      <c r="N3000">
        <v>0.87472222200000005</v>
      </c>
      <c r="O3000">
        <v>0</v>
      </c>
      <c r="P3000">
        <v>10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8.7472220000000007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2671782</v>
      </c>
      <c r="B3001">
        <v>1</v>
      </c>
      <c r="C3001" t="s">
        <v>76</v>
      </c>
      <c r="D3001" t="s">
        <v>93</v>
      </c>
      <c r="E3001" t="s">
        <v>210</v>
      </c>
      <c r="F3001" t="s">
        <v>7742</v>
      </c>
      <c r="G3001" t="s">
        <v>212</v>
      </c>
      <c r="H3001" t="s">
        <v>46</v>
      </c>
      <c r="I3001" t="s">
        <v>129</v>
      </c>
      <c r="J3001" t="s">
        <v>130</v>
      </c>
      <c r="K3001" t="s">
        <v>131</v>
      </c>
      <c r="L3001" t="s">
        <v>8603</v>
      </c>
      <c r="M3001" t="s">
        <v>8604</v>
      </c>
      <c r="N3001">
        <v>3.3008333329999999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3.3008329999999999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2671783</v>
      </c>
      <c r="B3002">
        <v>1</v>
      </c>
      <c r="C3002" t="s">
        <v>77</v>
      </c>
      <c r="D3002" t="s">
        <v>111</v>
      </c>
      <c r="E3002" t="s">
        <v>126</v>
      </c>
      <c r="F3002" t="s">
        <v>3147</v>
      </c>
      <c r="G3002" t="s">
        <v>169</v>
      </c>
      <c r="H3002" t="s">
        <v>47</v>
      </c>
      <c r="I3002" t="s">
        <v>247</v>
      </c>
      <c r="J3002" t="s">
        <v>130</v>
      </c>
      <c r="K3002" t="s">
        <v>131</v>
      </c>
      <c r="L3002" t="s">
        <v>8605</v>
      </c>
      <c r="M3002" t="s">
        <v>8606</v>
      </c>
      <c r="N3002">
        <v>8.6111109999999994E-3</v>
      </c>
      <c r="O3002">
        <v>0</v>
      </c>
      <c r="P3002">
        <v>0</v>
      </c>
      <c r="Q3002">
        <v>6</v>
      </c>
      <c r="R3002">
        <v>347</v>
      </c>
      <c r="S3002">
        <v>5</v>
      </c>
      <c r="T3002">
        <v>182</v>
      </c>
      <c r="U3002">
        <v>0</v>
      </c>
      <c r="V3002">
        <v>0</v>
      </c>
      <c r="W3002">
        <v>5.1666999999999998E-2</v>
      </c>
      <c r="X3002">
        <v>2.9880559999999998</v>
      </c>
      <c r="Y3002">
        <v>4.3055999999999997E-2</v>
      </c>
      <c r="Z3002">
        <v>1.5672219999999999</v>
      </c>
    </row>
    <row r="3003" spans="1:26" x14ac:dyDescent="0.3">
      <c r="A3003">
        <v>2671789</v>
      </c>
      <c r="B3003">
        <v>1</v>
      </c>
      <c r="C3003" t="s">
        <v>76</v>
      </c>
      <c r="D3003" t="s">
        <v>102</v>
      </c>
      <c r="E3003" t="s">
        <v>134</v>
      </c>
      <c r="F3003" t="s">
        <v>8607</v>
      </c>
      <c r="G3003" t="s">
        <v>146</v>
      </c>
      <c r="H3003" t="s">
        <v>46</v>
      </c>
      <c r="I3003" t="s">
        <v>129</v>
      </c>
      <c r="J3003" t="s">
        <v>130</v>
      </c>
      <c r="K3003" t="s">
        <v>131</v>
      </c>
      <c r="L3003" t="s">
        <v>8608</v>
      </c>
      <c r="M3003" t="s">
        <v>8609</v>
      </c>
      <c r="N3003">
        <v>0.38888888799999999</v>
      </c>
      <c r="O3003">
        <v>0</v>
      </c>
      <c r="P3003">
        <v>30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11.666667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2671805</v>
      </c>
      <c r="B3004">
        <v>1</v>
      </c>
      <c r="C3004" t="s">
        <v>77</v>
      </c>
      <c r="D3004" t="s">
        <v>111</v>
      </c>
      <c r="E3004" t="s">
        <v>126</v>
      </c>
      <c r="F3004" t="s">
        <v>8610</v>
      </c>
      <c r="G3004" t="s">
        <v>128</v>
      </c>
      <c r="H3004" t="s">
        <v>47</v>
      </c>
      <c r="I3004" t="s">
        <v>129</v>
      </c>
      <c r="J3004" t="s">
        <v>130</v>
      </c>
      <c r="K3004" t="s">
        <v>131</v>
      </c>
      <c r="L3004" t="s">
        <v>8611</v>
      </c>
      <c r="M3004" t="s">
        <v>8612</v>
      </c>
      <c r="N3004">
        <v>3.8672222220000001</v>
      </c>
      <c r="O3004">
        <v>0</v>
      </c>
      <c r="P3004">
        <v>0</v>
      </c>
      <c r="Q3004">
        <v>2</v>
      </c>
      <c r="R3004">
        <v>118</v>
      </c>
      <c r="S3004">
        <v>4</v>
      </c>
      <c r="T3004">
        <v>130</v>
      </c>
      <c r="U3004">
        <v>0</v>
      </c>
      <c r="V3004">
        <v>0</v>
      </c>
      <c r="W3004">
        <v>7.7344439999999999</v>
      </c>
      <c r="X3004">
        <v>456.332222</v>
      </c>
      <c r="Y3004">
        <v>15.468889000000001</v>
      </c>
      <c r="Z3004">
        <v>502.73888899999997</v>
      </c>
    </row>
    <row r="3005" spans="1:26" x14ac:dyDescent="0.3">
      <c r="A3005">
        <v>2671787</v>
      </c>
      <c r="B3005">
        <v>1</v>
      </c>
      <c r="C3005" t="s">
        <v>76</v>
      </c>
      <c r="D3005" t="s">
        <v>99</v>
      </c>
      <c r="E3005" t="s">
        <v>210</v>
      </c>
      <c r="F3005" t="s">
        <v>8613</v>
      </c>
      <c r="G3005" t="s">
        <v>290</v>
      </c>
      <c r="H3005" t="s">
        <v>46</v>
      </c>
      <c r="I3005" t="s">
        <v>129</v>
      </c>
      <c r="J3005" t="s">
        <v>130</v>
      </c>
      <c r="K3005" t="s">
        <v>131</v>
      </c>
      <c r="L3005" t="s">
        <v>8614</v>
      </c>
      <c r="M3005" t="s">
        <v>8615</v>
      </c>
      <c r="N3005">
        <v>1.055833333</v>
      </c>
      <c r="O3005">
        <v>0</v>
      </c>
      <c r="P3005">
        <v>7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7.3908329999999998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2671788</v>
      </c>
      <c r="B3006">
        <v>1</v>
      </c>
      <c r="C3006" t="s">
        <v>76</v>
      </c>
      <c r="D3006" t="s">
        <v>79</v>
      </c>
      <c r="E3006" t="s">
        <v>126</v>
      </c>
      <c r="F3006" t="s">
        <v>8616</v>
      </c>
      <c r="G3006" t="s">
        <v>260</v>
      </c>
      <c r="H3006" t="s">
        <v>47</v>
      </c>
      <c r="I3006" t="s">
        <v>129</v>
      </c>
      <c r="J3006" t="s">
        <v>130</v>
      </c>
      <c r="K3006" t="s">
        <v>141</v>
      </c>
      <c r="L3006" t="s">
        <v>8617</v>
      </c>
      <c r="M3006" t="s">
        <v>8618</v>
      </c>
      <c r="N3006">
        <v>3.8319444439999999</v>
      </c>
      <c r="O3006">
        <v>0</v>
      </c>
      <c r="P3006">
        <v>87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333.379167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2671793</v>
      </c>
      <c r="B3007">
        <v>1</v>
      </c>
      <c r="C3007" t="s">
        <v>77</v>
      </c>
      <c r="D3007" t="s">
        <v>119</v>
      </c>
      <c r="E3007" t="s">
        <v>144</v>
      </c>
      <c r="F3007" t="s">
        <v>8619</v>
      </c>
      <c r="G3007" t="s">
        <v>136</v>
      </c>
      <c r="H3007" t="s">
        <v>46</v>
      </c>
      <c r="I3007" t="s">
        <v>129</v>
      </c>
      <c r="J3007" t="s">
        <v>130</v>
      </c>
      <c r="K3007" t="s">
        <v>131</v>
      </c>
      <c r="L3007" t="s">
        <v>8620</v>
      </c>
      <c r="M3007" t="s">
        <v>8621</v>
      </c>
      <c r="N3007">
        <v>2.571111111</v>
      </c>
      <c r="O3007">
        <v>0</v>
      </c>
      <c r="P3007">
        <v>31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79.704443999999995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2671791</v>
      </c>
      <c r="B3008">
        <v>1</v>
      </c>
      <c r="C3008" t="s">
        <v>77</v>
      </c>
      <c r="D3008" t="s">
        <v>124</v>
      </c>
      <c r="E3008" t="s">
        <v>134</v>
      </c>
      <c r="F3008" t="s">
        <v>8622</v>
      </c>
      <c r="G3008" t="s">
        <v>140</v>
      </c>
      <c r="H3008" t="s">
        <v>46</v>
      </c>
      <c r="I3008" t="s">
        <v>129</v>
      </c>
      <c r="J3008" t="s">
        <v>130</v>
      </c>
      <c r="K3008" t="s">
        <v>141</v>
      </c>
      <c r="L3008" t="s">
        <v>8623</v>
      </c>
      <c r="M3008" t="s">
        <v>8624</v>
      </c>
      <c r="N3008">
        <v>1.3897222220000001</v>
      </c>
      <c r="O3008">
        <v>0</v>
      </c>
      <c r="P3008">
        <v>420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583.68333299999995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2671831</v>
      </c>
      <c r="B3009">
        <v>1</v>
      </c>
      <c r="C3009" t="s">
        <v>76</v>
      </c>
      <c r="D3009" t="s">
        <v>81</v>
      </c>
      <c r="E3009" t="s">
        <v>134</v>
      </c>
      <c r="F3009" t="s">
        <v>8625</v>
      </c>
      <c r="G3009" t="s">
        <v>319</v>
      </c>
      <c r="H3009" t="s">
        <v>46</v>
      </c>
      <c r="I3009" t="s">
        <v>129</v>
      </c>
      <c r="J3009" t="s">
        <v>130</v>
      </c>
      <c r="K3009" t="s">
        <v>141</v>
      </c>
      <c r="L3009" t="s">
        <v>8626</v>
      </c>
      <c r="M3009" t="s">
        <v>8627</v>
      </c>
      <c r="N3009">
        <v>7.1441666660000003</v>
      </c>
      <c r="O3009">
        <v>0</v>
      </c>
      <c r="P3009">
        <v>392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2800.5133329999999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2671798</v>
      </c>
      <c r="B3010">
        <v>1</v>
      </c>
      <c r="C3010" t="s">
        <v>76</v>
      </c>
      <c r="D3010" t="s">
        <v>104</v>
      </c>
      <c r="E3010" t="s">
        <v>134</v>
      </c>
      <c r="F3010" t="s">
        <v>5297</v>
      </c>
      <c r="G3010" t="s">
        <v>260</v>
      </c>
      <c r="H3010" t="s">
        <v>46</v>
      </c>
      <c r="I3010" t="s">
        <v>129</v>
      </c>
      <c r="J3010" t="s">
        <v>130</v>
      </c>
      <c r="K3010" t="s">
        <v>141</v>
      </c>
      <c r="L3010" t="s">
        <v>8628</v>
      </c>
      <c r="M3010" t="s">
        <v>8629</v>
      </c>
      <c r="N3010">
        <v>8.3363888880000001</v>
      </c>
      <c r="O3010">
        <v>0</v>
      </c>
      <c r="P3010">
        <v>0</v>
      </c>
      <c r="Q3010">
        <v>0</v>
      </c>
      <c r="R3010">
        <v>49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408.48305599999998</v>
      </c>
      <c r="Y3010">
        <v>0</v>
      </c>
      <c r="Z3010">
        <v>0</v>
      </c>
    </row>
    <row r="3011" spans="1:26" x14ac:dyDescent="0.3">
      <c r="A3011">
        <v>2671800</v>
      </c>
      <c r="B3011">
        <v>1</v>
      </c>
      <c r="C3011" t="s">
        <v>76</v>
      </c>
      <c r="D3011" t="s">
        <v>87</v>
      </c>
      <c r="E3011" t="s">
        <v>152</v>
      </c>
      <c r="F3011" t="s">
        <v>8630</v>
      </c>
      <c r="G3011" t="s">
        <v>140</v>
      </c>
      <c r="H3011" t="s">
        <v>47</v>
      </c>
      <c r="I3011" t="s">
        <v>129</v>
      </c>
      <c r="J3011" t="s">
        <v>130</v>
      </c>
      <c r="K3011" t="s">
        <v>141</v>
      </c>
      <c r="L3011" t="s">
        <v>8631</v>
      </c>
      <c r="M3011" t="s">
        <v>8632</v>
      </c>
      <c r="N3011">
        <v>5.8047222219999997</v>
      </c>
      <c r="O3011">
        <v>1</v>
      </c>
      <c r="P3011">
        <v>80</v>
      </c>
      <c r="Q3011">
        <v>0</v>
      </c>
      <c r="R3011">
        <v>3121</v>
      </c>
      <c r="S3011">
        <v>0</v>
      </c>
      <c r="T3011">
        <v>0</v>
      </c>
      <c r="U3011">
        <v>5.8047219999999999</v>
      </c>
      <c r="V3011">
        <v>464.37777799999998</v>
      </c>
      <c r="W3011">
        <v>0</v>
      </c>
      <c r="X3011">
        <v>18116.538055000001</v>
      </c>
      <c r="Y3011">
        <v>0</v>
      </c>
      <c r="Z3011">
        <v>0</v>
      </c>
    </row>
    <row r="3012" spans="1:26" x14ac:dyDescent="0.3">
      <c r="A3012">
        <v>2671802</v>
      </c>
      <c r="B3012">
        <v>1</v>
      </c>
      <c r="C3012" t="s">
        <v>76</v>
      </c>
      <c r="D3012" t="s">
        <v>90</v>
      </c>
      <c r="E3012" t="s">
        <v>134</v>
      </c>
      <c r="F3012" t="s">
        <v>312</v>
      </c>
      <c r="G3012" t="s">
        <v>146</v>
      </c>
      <c r="H3012" t="s">
        <v>46</v>
      </c>
      <c r="I3012" t="s">
        <v>129</v>
      </c>
      <c r="J3012" t="s">
        <v>130</v>
      </c>
      <c r="K3012" t="s">
        <v>131</v>
      </c>
      <c r="L3012" t="s">
        <v>8633</v>
      </c>
      <c r="M3012" t="s">
        <v>8634</v>
      </c>
      <c r="N3012">
        <v>0.11333333299999999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256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29.013332999999999</v>
      </c>
    </row>
    <row r="3013" spans="1:26" x14ac:dyDescent="0.3">
      <c r="A3013">
        <v>2671804</v>
      </c>
      <c r="B3013">
        <v>1</v>
      </c>
      <c r="C3013" t="s">
        <v>77</v>
      </c>
      <c r="D3013" t="s">
        <v>113</v>
      </c>
      <c r="E3013" t="s">
        <v>126</v>
      </c>
      <c r="F3013" t="s">
        <v>8635</v>
      </c>
      <c r="G3013" t="s">
        <v>140</v>
      </c>
      <c r="H3013" t="s">
        <v>47</v>
      </c>
      <c r="I3013" t="s">
        <v>129</v>
      </c>
      <c r="J3013" t="s">
        <v>130</v>
      </c>
      <c r="K3013" t="s">
        <v>141</v>
      </c>
      <c r="L3013" t="s">
        <v>8636</v>
      </c>
      <c r="M3013" t="s">
        <v>8637</v>
      </c>
      <c r="N3013">
        <v>5.2555555549999999</v>
      </c>
      <c r="O3013">
        <v>0</v>
      </c>
      <c r="P3013">
        <v>0</v>
      </c>
      <c r="Q3013">
        <v>0</v>
      </c>
      <c r="R3013">
        <v>497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2612.0111109999998</v>
      </c>
      <c r="Y3013">
        <v>0</v>
      </c>
      <c r="Z3013">
        <v>0</v>
      </c>
    </row>
    <row r="3014" spans="1:26" x14ac:dyDescent="0.3">
      <c r="A3014">
        <v>2672043</v>
      </c>
      <c r="B3014">
        <v>1</v>
      </c>
      <c r="C3014" t="s">
        <v>76</v>
      </c>
      <c r="D3014" t="s">
        <v>106</v>
      </c>
      <c r="E3014" t="s">
        <v>152</v>
      </c>
      <c r="F3014" t="s">
        <v>8638</v>
      </c>
      <c r="G3014" t="s">
        <v>140</v>
      </c>
      <c r="H3014" t="s">
        <v>47</v>
      </c>
      <c r="I3014" t="s">
        <v>129</v>
      </c>
      <c r="J3014" t="s">
        <v>130</v>
      </c>
      <c r="K3014" t="s">
        <v>141</v>
      </c>
      <c r="L3014" t="s">
        <v>8639</v>
      </c>
      <c r="M3014" t="s">
        <v>8640</v>
      </c>
      <c r="N3014">
        <v>5.2780555549999999</v>
      </c>
      <c r="O3014">
        <v>1</v>
      </c>
      <c r="P3014">
        <v>9229</v>
      </c>
      <c r="Q3014">
        <v>0</v>
      </c>
      <c r="R3014">
        <v>0</v>
      </c>
      <c r="S3014">
        <v>0</v>
      </c>
      <c r="T3014">
        <v>0</v>
      </c>
      <c r="U3014">
        <v>5.2780560000000003</v>
      </c>
      <c r="V3014">
        <v>48711.174717000002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2671810</v>
      </c>
      <c r="B3015">
        <v>1</v>
      </c>
      <c r="C3015" t="s">
        <v>77</v>
      </c>
      <c r="D3015" t="s">
        <v>108</v>
      </c>
      <c r="E3015" t="s">
        <v>156</v>
      </c>
      <c r="F3015" t="s">
        <v>4680</v>
      </c>
      <c r="G3015" t="s">
        <v>169</v>
      </c>
      <c r="H3015" t="s">
        <v>47</v>
      </c>
      <c r="I3015" t="s">
        <v>129</v>
      </c>
      <c r="J3015" t="s">
        <v>130</v>
      </c>
      <c r="K3015" t="s">
        <v>131</v>
      </c>
      <c r="L3015" t="s">
        <v>8641</v>
      </c>
      <c r="M3015" t="s">
        <v>8642</v>
      </c>
      <c r="N3015">
        <v>0.67500000000000004</v>
      </c>
      <c r="O3015">
        <v>0</v>
      </c>
      <c r="P3015">
        <v>0</v>
      </c>
      <c r="Q3015">
        <v>1</v>
      </c>
      <c r="R3015">
        <v>11</v>
      </c>
      <c r="S3015">
        <v>245</v>
      </c>
      <c r="T3015">
        <v>1924</v>
      </c>
      <c r="U3015">
        <v>0</v>
      </c>
      <c r="V3015">
        <v>0</v>
      </c>
      <c r="W3015">
        <v>0.67500000000000004</v>
      </c>
      <c r="X3015">
        <v>7.4249999999999998</v>
      </c>
      <c r="Y3015">
        <v>165.375</v>
      </c>
      <c r="Z3015">
        <v>1298.7</v>
      </c>
    </row>
    <row r="3016" spans="1:26" x14ac:dyDescent="0.3">
      <c r="A3016">
        <v>2671813</v>
      </c>
      <c r="B3016">
        <v>1</v>
      </c>
      <c r="C3016" t="s">
        <v>76</v>
      </c>
      <c r="D3016" t="s">
        <v>101</v>
      </c>
      <c r="E3016" t="s">
        <v>126</v>
      </c>
      <c r="F3016" t="s">
        <v>8643</v>
      </c>
      <c r="G3016" t="s">
        <v>169</v>
      </c>
      <c r="H3016" t="s">
        <v>47</v>
      </c>
      <c r="I3016" t="s">
        <v>129</v>
      </c>
      <c r="J3016" t="s">
        <v>130</v>
      </c>
      <c r="K3016" t="s">
        <v>131</v>
      </c>
      <c r="L3016" t="s">
        <v>8644</v>
      </c>
      <c r="M3016" t="s">
        <v>8645</v>
      </c>
      <c r="N3016">
        <v>1.095277777</v>
      </c>
      <c r="O3016">
        <v>2</v>
      </c>
      <c r="P3016">
        <v>5</v>
      </c>
      <c r="Q3016">
        <v>0</v>
      </c>
      <c r="R3016">
        <v>0</v>
      </c>
      <c r="S3016">
        <v>0</v>
      </c>
      <c r="T3016">
        <v>0</v>
      </c>
      <c r="U3016">
        <v>2.1905559999999999</v>
      </c>
      <c r="V3016">
        <v>5.4763890000000002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2671811</v>
      </c>
      <c r="B3017">
        <v>1</v>
      </c>
      <c r="C3017" t="s">
        <v>76</v>
      </c>
      <c r="D3017" t="s">
        <v>100</v>
      </c>
      <c r="E3017" t="s">
        <v>156</v>
      </c>
      <c r="F3017" t="s">
        <v>8646</v>
      </c>
      <c r="G3017" t="s">
        <v>140</v>
      </c>
      <c r="H3017" t="s">
        <v>47</v>
      </c>
      <c r="I3017" t="s">
        <v>129</v>
      </c>
      <c r="J3017" t="s">
        <v>130</v>
      </c>
      <c r="K3017" t="s">
        <v>141</v>
      </c>
      <c r="L3017" t="s">
        <v>8647</v>
      </c>
      <c r="M3017" t="s">
        <v>8648</v>
      </c>
      <c r="N3017">
        <v>8.4305555549999998</v>
      </c>
      <c r="O3017">
        <v>29</v>
      </c>
      <c r="P3017">
        <v>1146</v>
      </c>
      <c r="Q3017">
        <v>0</v>
      </c>
      <c r="R3017">
        <v>0</v>
      </c>
      <c r="S3017">
        <v>0</v>
      </c>
      <c r="T3017">
        <v>0</v>
      </c>
      <c r="U3017">
        <v>244.48611099999999</v>
      </c>
      <c r="V3017">
        <v>9661.4166659999992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2671812</v>
      </c>
      <c r="B3018">
        <v>1</v>
      </c>
      <c r="C3018" t="s">
        <v>77</v>
      </c>
      <c r="D3018" t="s">
        <v>114</v>
      </c>
      <c r="E3018" t="s">
        <v>156</v>
      </c>
      <c r="F3018" t="s">
        <v>8649</v>
      </c>
      <c r="G3018" t="s">
        <v>169</v>
      </c>
      <c r="H3018" t="s">
        <v>47</v>
      </c>
      <c r="I3018" t="s">
        <v>247</v>
      </c>
      <c r="J3018" t="s">
        <v>130</v>
      </c>
      <c r="K3018" t="s">
        <v>131</v>
      </c>
      <c r="L3018" t="s">
        <v>8650</v>
      </c>
      <c r="M3018" t="s">
        <v>8651</v>
      </c>
      <c r="N3018">
        <v>3.3333333E-2</v>
      </c>
      <c r="O3018">
        <v>7</v>
      </c>
      <c r="P3018">
        <v>1371</v>
      </c>
      <c r="Q3018">
        <v>0</v>
      </c>
      <c r="R3018">
        <v>0</v>
      </c>
      <c r="S3018">
        <v>0</v>
      </c>
      <c r="T3018">
        <v>0</v>
      </c>
      <c r="U3018">
        <v>0.23333300000000001</v>
      </c>
      <c r="V3018">
        <v>45.7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2671818</v>
      </c>
      <c r="B3019">
        <v>1</v>
      </c>
      <c r="C3019" t="s">
        <v>77</v>
      </c>
      <c r="D3019" t="s">
        <v>114</v>
      </c>
      <c r="E3019" t="s">
        <v>134</v>
      </c>
      <c r="F3019" t="s">
        <v>8652</v>
      </c>
      <c r="G3019" t="s">
        <v>146</v>
      </c>
      <c r="H3019" t="s">
        <v>46</v>
      </c>
      <c r="I3019" t="s">
        <v>129</v>
      </c>
      <c r="J3019" t="s">
        <v>130</v>
      </c>
      <c r="K3019" t="s">
        <v>131</v>
      </c>
      <c r="L3019" t="s">
        <v>8653</v>
      </c>
      <c r="M3019" t="s">
        <v>8654</v>
      </c>
      <c r="N3019">
        <v>0.188888888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94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17.755555000000001</v>
      </c>
    </row>
    <row r="3020" spans="1:26" x14ac:dyDescent="0.3">
      <c r="A3020">
        <v>2671814</v>
      </c>
      <c r="B3020">
        <v>1</v>
      </c>
      <c r="C3020" t="s">
        <v>76</v>
      </c>
      <c r="D3020" t="s">
        <v>90</v>
      </c>
      <c r="E3020" t="s">
        <v>144</v>
      </c>
      <c r="F3020" t="s">
        <v>357</v>
      </c>
      <c r="G3020" t="s">
        <v>260</v>
      </c>
      <c r="H3020" t="s">
        <v>46</v>
      </c>
      <c r="I3020" t="s">
        <v>129</v>
      </c>
      <c r="J3020" t="s">
        <v>130</v>
      </c>
      <c r="K3020" t="s">
        <v>141</v>
      </c>
      <c r="L3020" t="s">
        <v>8655</v>
      </c>
      <c r="M3020" t="s">
        <v>8656</v>
      </c>
      <c r="N3020">
        <v>9.0527777769999993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79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715.169444</v>
      </c>
    </row>
    <row r="3021" spans="1:26" x14ac:dyDescent="0.3">
      <c r="A3021">
        <v>2671817</v>
      </c>
      <c r="B3021">
        <v>1</v>
      </c>
      <c r="C3021" t="s">
        <v>76</v>
      </c>
      <c r="D3021" t="s">
        <v>104</v>
      </c>
      <c r="E3021" t="s">
        <v>126</v>
      </c>
      <c r="F3021" t="s">
        <v>8657</v>
      </c>
      <c r="G3021" t="s">
        <v>158</v>
      </c>
      <c r="H3021" t="s">
        <v>47</v>
      </c>
      <c r="I3021" t="s">
        <v>129</v>
      </c>
      <c r="J3021" t="s">
        <v>130</v>
      </c>
      <c r="K3021" t="s">
        <v>131</v>
      </c>
      <c r="L3021" t="s">
        <v>8658</v>
      </c>
      <c r="M3021" t="s">
        <v>8659</v>
      </c>
      <c r="N3021">
        <v>0.67222222200000004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42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28.233332999999998</v>
      </c>
    </row>
    <row r="3022" spans="1:26" x14ac:dyDescent="0.3">
      <c r="A3022">
        <v>2671824</v>
      </c>
      <c r="B3022">
        <v>1</v>
      </c>
      <c r="C3022" t="s">
        <v>77</v>
      </c>
      <c r="D3022" t="s">
        <v>108</v>
      </c>
      <c r="E3022" t="s">
        <v>134</v>
      </c>
      <c r="F3022" t="s">
        <v>8660</v>
      </c>
      <c r="G3022" t="s">
        <v>140</v>
      </c>
      <c r="H3022" t="s">
        <v>46</v>
      </c>
      <c r="I3022" t="s">
        <v>129</v>
      </c>
      <c r="J3022" t="s">
        <v>130</v>
      </c>
      <c r="K3022" t="s">
        <v>141</v>
      </c>
      <c r="L3022" t="s">
        <v>8661</v>
      </c>
      <c r="M3022" t="s">
        <v>8662</v>
      </c>
      <c r="N3022">
        <v>1.066944444</v>
      </c>
      <c r="O3022">
        <v>0</v>
      </c>
      <c r="P3022">
        <v>335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357.42638899999997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2671819</v>
      </c>
      <c r="B3023">
        <v>1</v>
      </c>
      <c r="C3023" t="s">
        <v>76</v>
      </c>
      <c r="D3023" t="s">
        <v>89</v>
      </c>
      <c r="E3023" t="s">
        <v>134</v>
      </c>
      <c r="F3023" t="s">
        <v>7942</v>
      </c>
      <c r="G3023" t="s">
        <v>140</v>
      </c>
      <c r="H3023" t="s">
        <v>46</v>
      </c>
      <c r="I3023" t="s">
        <v>129</v>
      </c>
      <c r="J3023" t="s">
        <v>130</v>
      </c>
      <c r="K3023" t="s">
        <v>141</v>
      </c>
      <c r="L3023" t="s">
        <v>8663</v>
      </c>
      <c r="M3023" t="s">
        <v>8664</v>
      </c>
      <c r="N3023">
        <v>5.1547222220000002</v>
      </c>
      <c r="O3023">
        <v>0</v>
      </c>
      <c r="P3023">
        <v>128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659.80444399999999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2671826</v>
      </c>
      <c r="B3024">
        <v>1</v>
      </c>
      <c r="C3024" t="s">
        <v>77</v>
      </c>
      <c r="D3024" t="s">
        <v>115</v>
      </c>
      <c r="E3024" t="s">
        <v>144</v>
      </c>
      <c r="F3024" t="s">
        <v>8665</v>
      </c>
      <c r="G3024" t="s">
        <v>406</v>
      </c>
      <c r="H3024" t="s">
        <v>46</v>
      </c>
      <c r="I3024" t="s">
        <v>129</v>
      </c>
      <c r="J3024" t="s">
        <v>130</v>
      </c>
      <c r="K3024" t="s">
        <v>131</v>
      </c>
      <c r="L3024" t="s">
        <v>8666</v>
      </c>
      <c r="M3024" t="s">
        <v>8667</v>
      </c>
      <c r="N3024">
        <v>2.619444444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8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20.955556000000001</v>
      </c>
    </row>
    <row r="3025" spans="1:26" x14ac:dyDescent="0.3">
      <c r="A3025">
        <v>2671821</v>
      </c>
      <c r="B3025">
        <v>1</v>
      </c>
      <c r="C3025" t="s">
        <v>77</v>
      </c>
      <c r="D3025" t="s">
        <v>123</v>
      </c>
      <c r="E3025" t="s">
        <v>126</v>
      </c>
      <c r="F3025" t="s">
        <v>8668</v>
      </c>
      <c r="G3025" t="s">
        <v>260</v>
      </c>
      <c r="H3025" t="s">
        <v>47</v>
      </c>
      <c r="I3025" t="s">
        <v>129</v>
      </c>
      <c r="J3025" t="s">
        <v>130</v>
      </c>
      <c r="K3025" t="s">
        <v>141</v>
      </c>
      <c r="L3025" t="s">
        <v>8669</v>
      </c>
      <c r="M3025" t="s">
        <v>8670</v>
      </c>
      <c r="N3025">
        <v>0.33500000000000002</v>
      </c>
      <c r="O3025">
        <v>28</v>
      </c>
      <c r="P3025">
        <v>222</v>
      </c>
      <c r="Q3025">
        <v>0</v>
      </c>
      <c r="R3025">
        <v>0</v>
      </c>
      <c r="S3025">
        <v>0</v>
      </c>
      <c r="T3025">
        <v>0</v>
      </c>
      <c r="U3025">
        <v>9.3800000000000008</v>
      </c>
      <c r="V3025">
        <v>74.37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2671823</v>
      </c>
      <c r="B3026">
        <v>1</v>
      </c>
      <c r="C3026" t="s">
        <v>77</v>
      </c>
      <c r="D3026" t="s">
        <v>108</v>
      </c>
      <c r="E3026" t="s">
        <v>144</v>
      </c>
      <c r="F3026" t="s">
        <v>6996</v>
      </c>
      <c r="G3026" t="s">
        <v>146</v>
      </c>
      <c r="H3026" t="s">
        <v>46</v>
      </c>
      <c r="I3026" t="s">
        <v>129</v>
      </c>
      <c r="J3026" t="s">
        <v>130</v>
      </c>
      <c r="K3026" t="s">
        <v>131</v>
      </c>
      <c r="L3026" t="s">
        <v>8671</v>
      </c>
      <c r="M3026" t="s">
        <v>8672</v>
      </c>
      <c r="N3026">
        <v>2.8091666659999999</v>
      </c>
      <c r="O3026">
        <v>0</v>
      </c>
      <c r="P3026">
        <v>41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115.175833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2671827</v>
      </c>
      <c r="B3027">
        <v>1</v>
      </c>
      <c r="C3027" t="s">
        <v>76</v>
      </c>
      <c r="D3027" t="s">
        <v>99</v>
      </c>
      <c r="E3027" t="s">
        <v>156</v>
      </c>
      <c r="F3027" t="s">
        <v>7090</v>
      </c>
      <c r="G3027" t="s">
        <v>1915</v>
      </c>
      <c r="H3027" t="s">
        <v>47</v>
      </c>
      <c r="I3027" t="s">
        <v>129</v>
      </c>
      <c r="J3027" t="s">
        <v>130</v>
      </c>
      <c r="K3027" t="s">
        <v>131</v>
      </c>
      <c r="L3027" t="s">
        <v>8654</v>
      </c>
      <c r="M3027" t="s">
        <v>8673</v>
      </c>
      <c r="N3027">
        <v>0.37222222199999999</v>
      </c>
      <c r="O3027">
        <v>17</v>
      </c>
      <c r="P3027">
        <v>646</v>
      </c>
      <c r="Q3027">
        <v>0</v>
      </c>
      <c r="R3027">
        <v>0</v>
      </c>
      <c r="S3027">
        <v>0</v>
      </c>
      <c r="T3027">
        <v>0</v>
      </c>
      <c r="U3027">
        <v>6.3277780000000003</v>
      </c>
      <c r="V3027">
        <v>240.455555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2671829</v>
      </c>
      <c r="B3028">
        <v>1</v>
      </c>
      <c r="C3028" t="s">
        <v>77</v>
      </c>
      <c r="D3028" t="s">
        <v>119</v>
      </c>
      <c r="E3028" t="s">
        <v>126</v>
      </c>
      <c r="F3028" t="s">
        <v>2694</v>
      </c>
      <c r="G3028" t="s">
        <v>169</v>
      </c>
      <c r="H3028" t="s">
        <v>47</v>
      </c>
      <c r="I3028" t="s">
        <v>129</v>
      </c>
      <c r="J3028" t="s">
        <v>130</v>
      </c>
      <c r="K3028" t="s">
        <v>131</v>
      </c>
      <c r="L3028" t="s">
        <v>8674</v>
      </c>
      <c r="M3028" t="s">
        <v>8675</v>
      </c>
      <c r="N3028">
        <v>0.47777777700000001</v>
      </c>
      <c r="O3028">
        <v>11</v>
      </c>
      <c r="P3028">
        <v>1209</v>
      </c>
      <c r="Q3028">
        <v>0</v>
      </c>
      <c r="R3028">
        <v>0</v>
      </c>
      <c r="S3028">
        <v>0</v>
      </c>
      <c r="T3028">
        <v>0</v>
      </c>
      <c r="U3028">
        <v>5.2555560000000003</v>
      </c>
      <c r="V3028">
        <v>577.633332</v>
      </c>
      <c r="W3028">
        <v>0</v>
      </c>
      <c r="X3028">
        <v>0</v>
      </c>
      <c r="Y3028">
        <v>0</v>
      </c>
      <c r="Z3028">
        <v>0</v>
      </c>
    </row>
    <row r="3029" spans="1:26" x14ac:dyDescent="0.3">
      <c r="A3029">
        <v>2671836</v>
      </c>
      <c r="B3029">
        <v>1</v>
      </c>
      <c r="C3029" t="s">
        <v>77</v>
      </c>
      <c r="D3029" t="s">
        <v>124</v>
      </c>
      <c r="E3029" t="s">
        <v>144</v>
      </c>
      <c r="F3029" t="s">
        <v>8676</v>
      </c>
      <c r="G3029" t="s">
        <v>136</v>
      </c>
      <c r="H3029" t="s">
        <v>46</v>
      </c>
      <c r="I3029" t="s">
        <v>129</v>
      </c>
      <c r="J3029" t="s">
        <v>130</v>
      </c>
      <c r="K3029" t="s">
        <v>131</v>
      </c>
      <c r="L3029" t="s">
        <v>8677</v>
      </c>
      <c r="M3029" t="s">
        <v>8678</v>
      </c>
      <c r="N3029">
        <v>2.1180555550000002</v>
      </c>
      <c r="O3029">
        <v>0</v>
      </c>
      <c r="P3029">
        <v>42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88.958332999999996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2671867</v>
      </c>
      <c r="B3030">
        <v>1</v>
      </c>
      <c r="C3030" t="s">
        <v>76</v>
      </c>
      <c r="D3030" t="s">
        <v>92</v>
      </c>
      <c r="E3030" t="s">
        <v>126</v>
      </c>
      <c r="F3030" t="s">
        <v>8679</v>
      </c>
      <c r="G3030" t="s">
        <v>140</v>
      </c>
      <c r="H3030" t="s">
        <v>47</v>
      </c>
      <c r="I3030" t="s">
        <v>129</v>
      </c>
      <c r="J3030" t="s">
        <v>130</v>
      </c>
      <c r="K3030" t="s">
        <v>141</v>
      </c>
      <c r="L3030" t="s">
        <v>8680</v>
      </c>
      <c r="M3030" t="s">
        <v>8681</v>
      </c>
      <c r="N3030">
        <v>1.4416666659999999</v>
      </c>
      <c r="O3030">
        <v>0</v>
      </c>
      <c r="P3030">
        <v>0</v>
      </c>
      <c r="Q3030">
        <v>9</v>
      </c>
      <c r="R3030">
        <v>45</v>
      </c>
      <c r="S3030">
        <v>0</v>
      </c>
      <c r="T3030">
        <v>0</v>
      </c>
      <c r="U3030">
        <v>0</v>
      </c>
      <c r="V3030">
        <v>0</v>
      </c>
      <c r="W3030">
        <v>12.975</v>
      </c>
      <c r="X3030">
        <v>64.875</v>
      </c>
      <c r="Y3030">
        <v>0</v>
      </c>
      <c r="Z3030">
        <v>0</v>
      </c>
    </row>
    <row r="3031" spans="1:26" x14ac:dyDescent="0.3">
      <c r="A3031">
        <v>2671832</v>
      </c>
      <c r="B3031">
        <v>1</v>
      </c>
      <c r="C3031" t="s">
        <v>76</v>
      </c>
      <c r="D3031" t="s">
        <v>93</v>
      </c>
      <c r="E3031" t="s">
        <v>134</v>
      </c>
      <c r="F3031" t="s">
        <v>8682</v>
      </c>
      <c r="G3031" t="s">
        <v>260</v>
      </c>
      <c r="H3031" t="s">
        <v>46</v>
      </c>
      <c r="I3031" t="s">
        <v>129</v>
      </c>
      <c r="J3031" t="s">
        <v>130</v>
      </c>
      <c r="K3031" t="s">
        <v>141</v>
      </c>
      <c r="L3031" t="s">
        <v>8683</v>
      </c>
      <c r="M3031" t="s">
        <v>8684</v>
      </c>
      <c r="N3031">
        <v>9.0019444439999994</v>
      </c>
      <c r="O3031">
        <v>0</v>
      </c>
      <c r="P3031">
        <v>38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342.07388900000001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2671781</v>
      </c>
      <c r="B3032">
        <v>2</v>
      </c>
      <c r="C3032" t="s">
        <v>76</v>
      </c>
      <c r="D3032" t="s">
        <v>82</v>
      </c>
      <c r="E3032" t="s">
        <v>134</v>
      </c>
      <c r="F3032" t="s">
        <v>8685</v>
      </c>
      <c r="G3032" t="s">
        <v>455</v>
      </c>
      <c r="H3032" t="s">
        <v>46</v>
      </c>
      <c r="I3032" t="s">
        <v>129</v>
      </c>
      <c r="J3032" t="s">
        <v>130</v>
      </c>
      <c r="K3032" t="s">
        <v>131</v>
      </c>
      <c r="L3032" t="s">
        <v>8602</v>
      </c>
      <c r="M3032" t="s">
        <v>8686</v>
      </c>
      <c r="N3032">
        <v>0.98</v>
      </c>
      <c r="O3032">
        <v>0</v>
      </c>
      <c r="P3032">
        <v>170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166.6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2671842</v>
      </c>
      <c r="B3033">
        <v>1</v>
      </c>
      <c r="C3033" t="s">
        <v>76</v>
      </c>
      <c r="D3033" t="s">
        <v>78</v>
      </c>
      <c r="E3033" t="s">
        <v>210</v>
      </c>
      <c r="F3033" t="s">
        <v>8687</v>
      </c>
      <c r="G3033" t="s">
        <v>627</v>
      </c>
      <c r="H3033" t="s">
        <v>46</v>
      </c>
      <c r="I3033" t="s">
        <v>129</v>
      </c>
      <c r="J3033" t="s">
        <v>130</v>
      </c>
      <c r="K3033" t="s">
        <v>131</v>
      </c>
      <c r="L3033" t="s">
        <v>8688</v>
      </c>
      <c r="M3033" t="s">
        <v>8689</v>
      </c>
      <c r="N3033">
        <v>1.039722222</v>
      </c>
      <c r="O3033">
        <v>0</v>
      </c>
      <c r="P3033">
        <v>5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5.1986109999999996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2671844</v>
      </c>
      <c r="B3034">
        <v>1</v>
      </c>
      <c r="C3034" t="s">
        <v>76</v>
      </c>
      <c r="D3034" t="s">
        <v>89</v>
      </c>
      <c r="E3034" t="s">
        <v>144</v>
      </c>
      <c r="F3034" t="s">
        <v>8690</v>
      </c>
      <c r="G3034" t="s">
        <v>136</v>
      </c>
      <c r="H3034" t="s">
        <v>46</v>
      </c>
      <c r="I3034" t="s">
        <v>129</v>
      </c>
      <c r="J3034" t="s">
        <v>130</v>
      </c>
      <c r="K3034" t="s">
        <v>131</v>
      </c>
      <c r="L3034" t="s">
        <v>8691</v>
      </c>
      <c r="M3034" t="s">
        <v>8692</v>
      </c>
      <c r="N3034">
        <v>1.8463888879999999</v>
      </c>
      <c r="O3034">
        <v>0</v>
      </c>
      <c r="P3034">
        <v>7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12.924721999999999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2671843</v>
      </c>
      <c r="B3035">
        <v>1</v>
      </c>
      <c r="C3035" t="s">
        <v>76</v>
      </c>
      <c r="D3035" t="s">
        <v>99</v>
      </c>
      <c r="E3035" t="s">
        <v>144</v>
      </c>
      <c r="F3035" t="s">
        <v>8693</v>
      </c>
      <c r="G3035" t="s">
        <v>136</v>
      </c>
      <c r="H3035" t="s">
        <v>46</v>
      </c>
      <c r="I3035" t="s">
        <v>129</v>
      </c>
      <c r="J3035" t="s">
        <v>130</v>
      </c>
      <c r="K3035" t="s">
        <v>131</v>
      </c>
      <c r="L3035" t="s">
        <v>8694</v>
      </c>
      <c r="M3035" t="s">
        <v>8695</v>
      </c>
      <c r="N3035">
        <v>3.173611111</v>
      </c>
      <c r="O3035">
        <v>0</v>
      </c>
      <c r="P3035">
        <v>24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76.166667000000004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2671846</v>
      </c>
      <c r="B3036">
        <v>1</v>
      </c>
      <c r="C3036" t="s">
        <v>76</v>
      </c>
      <c r="D3036" t="s">
        <v>79</v>
      </c>
      <c r="E3036" t="s">
        <v>210</v>
      </c>
      <c r="F3036" t="s">
        <v>8696</v>
      </c>
      <c r="G3036" t="s">
        <v>212</v>
      </c>
      <c r="H3036" t="s">
        <v>46</v>
      </c>
      <c r="I3036" t="s">
        <v>129</v>
      </c>
      <c r="J3036" t="s">
        <v>130</v>
      </c>
      <c r="K3036" t="s">
        <v>131</v>
      </c>
      <c r="L3036" t="s">
        <v>8697</v>
      </c>
      <c r="M3036" t="s">
        <v>8698</v>
      </c>
      <c r="N3036">
        <v>1.3272222220000001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1.3272219999999999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2671857</v>
      </c>
      <c r="B3037">
        <v>1</v>
      </c>
      <c r="C3037" t="s">
        <v>77</v>
      </c>
      <c r="D3037" t="s">
        <v>119</v>
      </c>
      <c r="E3037" t="s">
        <v>126</v>
      </c>
      <c r="F3037" t="s">
        <v>8699</v>
      </c>
      <c r="G3037" t="s">
        <v>169</v>
      </c>
      <c r="H3037" t="s">
        <v>47</v>
      </c>
      <c r="I3037" t="s">
        <v>129</v>
      </c>
      <c r="J3037" t="s">
        <v>130</v>
      </c>
      <c r="K3037" t="s">
        <v>131</v>
      </c>
      <c r="L3037" t="s">
        <v>8700</v>
      </c>
      <c r="M3037" t="s">
        <v>8701</v>
      </c>
      <c r="N3037">
        <v>2.1924999999999999</v>
      </c>
      <c r="O3037">
        <v>53</v>
      </c>
      <c r="P3037">
        <v>1</v>
      </c>
      <c r="Q3037">
        <v>20</v>
      </c>
      <c r="R3037">
        <v>0</v>
      </c>
      <c r="S3037">
        <v>38</v>
      </c>
      <c r="T3037">
        <v>0</v>
      </c>
      <c r="U3037">
        <v>116.2025</v>
      </c>
      <c r="V3037">
        <v>2.1924999999999999</v>
      </c>
      <c r="W3037">
        <v>43.85</v>
      </c>
      <c r="X3037">
        <v>0</v>
      </c>
      <c r="Y3037">
        <v>83.314999999999998</v>
      </c>
      <c r="Z3037">
        <v>0</v>
      </c>
    </row>
    <row r="3038" spans="1:26" x14ac:dyDescent="0.3">
      <c r="A3038">
        <v>2671851</v>
      </c>
      <c r="B3038">
        <v>1</v>
      </c>
      <c r="C3038" t="s">
        <v>76</v>
      </c>
      <c r="D3038" t="s">
        <v>99</v>
      </c>
      <c r="E3038" t="s">
        <v>144</v>
      </c>
      <c r="F3038" t="s">
        <v>8702</v>
      </c>
      <c r="G3038" t="s">
        <v>406</v>
      </c>
      <c r="H3038" t="s">
        <v>46</v>
      </c>
      <c r="I3038" t="s">
        <v>129</v>
      </c>
      <c r="J3038" t="s">
        <v>130</v>
      </c>
      <c r="K3038" t="s">
        <v>131</v>
      </c>
      <c r="L3038" t="s">
        <v>8703</v>
      </c>
      <c r="M3038" t="s">
        <v>8704</v>
      </c>
      <c r="N3038">
        <v>0.67444444400000003</v>
      </c>
      <c r="O3038">
        <v>0</v>
      </c>
      <c r="P3038">
        <v>69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46.536667000000001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2671853</v>
      </c>
      <c r="B3039">
        <v>1</v>
      </c>
      <c r="C3039" t="s">
        <v>77</v>
      </c>
      <c r="D3039" t="s">
        <v>109</v>
      </c>
      <c r="E3039" t="s">
        <v>126</v>
      </c>
      <c r="F3039" t="s">
        <v>8705</v>
      </c>
      <c r="G3039" t="s">
        <v>140</v>
      </c>
      <c r="H3039" t="s">
        <v>47</v>
      </c>
      <c r="I3039" t="s">
        <v>129</v>
      </c>
      <c r="J3039" t="s">
        <v>130</v>
      </c>
      <c r="K3039" t="s">
        <v>141</v>
      </c>
      <c r="L3039" t="s">
        <v>8706</v>
      </c>
      <c r="M3039" t="s">
        <v>8707</v>
      </c>
      <c r="N3039">
        <v>2.5869444439999998</v>
      </c>
      <c r="O3039">
        <v>0</v>
      </c>
      <c r="P3039">
        <v>331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856.27861099999996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2672199</v>
      </c>
      <c r="B3040">
        <v>1</v>
      </c>
      <c r="C3040" t="s">
        <v>76</v>
      </c>
      <c r="D3040" t="s">
        <v>93</v>
      </c>
      <c r="E3040" t="s">
        <v>156</v>
      </c>
      <c r="F3040" t="s">
        <v>8708</v>
      </c>
      <c r="G3040" t="s">
        <v>260</v>
      </c>
      <c r="H3040" t="s">
        <v>47</v>
      </c>
      <c r="I3040" t="s">
        <v>129</v>
      </c>
      <c r="J3040" t="s">
        <v>130</v>
      </c>
      <c r="K3040" t="s">
        <v>141</v>
      </c>
      <c r="L3040" t="s">
        <v>8709</v>
      </c>
      <c r="M3040" t="s">
        <v>8710</v>
      </c>
      <c r="N3040">
        <v>8.9488888880000008</v>
      </c>
      <c r="O3040">
        <v>8</v>
      </c>
      <c r="P3040">
        <v>3827</v>
      </c>
      <c r="Q3040">
        <v>0</v>
      </c>
      <c r="R3040">
        <v>0</v>
      </c>
      <c r="S3040">
        <v>0</v>
      </c>
      <c r="T3040">
        <v>0</v>
      </c>
      <c r="U3040">
        <v>71.591110999999998</v>
      </c>
      <c r="V3040">
        <v>34247.397773999997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2671859</v>
      </c>
      <c r="B3041">
        <v>1</v>
      </c>
      <c r="C3041" t="s">
        <v>77</v>
      </c>
      <c r="D3041" t="s">
        <v>108</v>
      </c>
      <c r="E3041" t="s">
        <v>210</v>
      </c>
      <c r="F3041" t="s">
        <v>8711</v>
      </c>
      <c r="G3041" t="s">
        <v>290</v>
      </c>
      <c r="H3041" t="s">
        <v>46</v>
      </c>
      <c r="I3041" t="s">
        <v>129</v>
      </c>
      <c r="J3041" t="s">
        <v>130</v>
      </c>
      <c r="K3041" t="s">
        <v>131</v>
      </c>
      <c r="L3041" t="s">
        <v>8712</v>
      </c>
      <c r="M3041" t="s">
        <v>8713</v>
      </c>
      <c r="N3041">
        <v>3.5252777769999999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3.5252780000000001</v>
      </c>
    </row>
    <row r="3042" spans="1:26" x14ac:dyDescent="0.3">
      <c r="A3042">
        <v>2671856</v>
      </c>
      <c r="B3042">
        <v>1</v>
      </c>
      <c r="C3042" t="s">
        <v>77</v>
      </c>
      <c r="D3042" t="s">
        <v>114</v>
      </c>
      <c r="E3042" t="s">
        <v>126</v>
      </c>
      <c r="F3042" t="s">
        <v>8714</v>
      </c>
      <c r="G3042" t="s">
        <v>260</v>
      </c>
      <c r="H3042" t="s">
        <v>47</v>
      </c>
      <c r="I3042" t="s">
        <v>129</v>
      </c>
      <c r="J3042" t="s">
        <v>130</v>
      </c>
      <c r="K3042" t="s">
        <v>141</v>
      </c>
      <c r="L3042" t="s">
        <v>8715</v>
      </c>
      <c r="M3042" t="s">
        <v>8716</v>
      </c>
      <c r="N3042">
        <v>7.1574999999999998</v>
      </c>
      <c r="O3042">
        <v>3</v>
      </c>
      <c r="P3042">
        <v>1296</v>
      </c>
      <c r="Q3042">
        <v>0</v>
      </c>
      <c r="R3042">
        <v>0</v>
      </c>
      <c r="S3042">
        <v>0</v>
      </c>
      <c r="T3042">
        <v>0</v>
      </c>
      <c r="U3042">
        <v>21.4725</v>
      </c>
      <c r="V3042">
        <v>9276.1200000000008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2671858</v>
      </c>
      <c r="B3043">
        <v>1</v>
      </c>
      <c r="C3043" t="s">
        <v>76</v>
      </c>
      <c r="D3043" t="s">
        <v>100</v>
      </c>
      <c r="E3043" t="s">
        <v>156</v>
      </c>
      <c r="F3043" t="s">
        <v>8717</v>
      </c>
      <c r="G3043" t="s">
        <v>140</v>
      </c>
      <c r="H3043" t="s">
        <v>47</v>
      </c>
      <c r="I3043" t="s">
        <v>129</v>
      </c>
      <c r="J3043" t="s">
        <v>130</v>
      </c>
      <c r="K3043" t="s">
        <v>141</v>
      </c>
      <c r="L3043" t="s">
        <v>8718</v>
      </c>
      <c r="M3043" t="s">
        <v>8719</v>
      </c>
      <c r="N3043">
        <v>7.795555555</v>
      </c>
      <c r="O3043">
        <v>47</v>
      </c>
      <c r="P3043">
        <v>1364</v>
      </c>
      <c r="Q3043">
        <v>0</v>
      </c>
      <c r="R3043">
        <v>0</v>
      </c>
      <c r="S3043">
        <v>0</v>
      </c>
      <c r="T3043">
        <v>0</v>
      </c>
      <c r="U3043">
        <v>366.39111100000002</v>
      </c>
      <c r="V3043">
        <v>10633.137777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2671869</v>
      </c>
      <c r="B3044">
        <v>1</v>
      </c>
      <c r="C3044" t="s">
        <v>77</v>
      </c>
      <c r="D3044" t="s">
        <v>120</v>
      </c>
      <c r="E3044" t="s">
        <v>126</v>
      </c>
      <c r="F3044" t="s">
        <v>8720</v>
      </c>
      <c r="G3044" t="s">
        <v>169</v>
      </c>
      <c r="H3044" t="s">
        <v>47</v>
      </c>
      <c r="I3044" t="s">
        <v>129</v>
      </c>
      <c r="J3044" t="s">
        <v>130</v>
      </c>
      <c r="K3044" t="s">
        <v>131</v>
      </c>
      <c r="L3044" t="s">
        <v>8721</v>
      </c>
      <c r="M3044" t="s">
        <v>8722</v>
      </c>
      <c r="N3044">
        <v>0.32777777699999999</v>
      </c>
      <c r="O3044">
        <v>0</v>
      </c>
      <c r="P3044">
        <v>0</v>
      </c>
      <c r="Q3044">
        <v>9</v>
      </c>
      <c r="R3044">
        <v>2986</v>
      </c>
      <c r="S3044">
        <v>0</v>
      </c>
      <c r="T3044">
        <v>0</v>
      </c>
      <c r="U3044">
        <v>0</v>
      </c>
      <c r="V3044">
        <v>0</v>
      </c>
      <c r="W3044">
        <v>2.95</v>
      </c>
      <c r="X3044">
        <v>978.74444200000005</v>
      </c>
      <c r="Y3044">
        <v>0</v>
      </c>
      <c r="Z3044">
        <v>0</v>
      </c>
    </row>
    <row r="3045" spans="1:26" x14ac:dyDescent="0.3">
      <c r="A3045">
        <v>2671865</v>
      </c>
      <c r="B3045">
        <v>1</v>
      </c>
      <c r="C3045" t="s">
        <v>76</v>
      </c>
      <c r="D3045" t="s">
        <v>84</v>
      </c>
      <c r="E3045" t="s">
        <v>144</v>
      </c>
      <c r="F3045" t="s">
        <v>8723</v>
      </c>
      <c r="G3045" t="s">
        <v>136</v>
      </c>
      <c r="H3045" t="s">
        <v>46</v>
      </c>
      <c r="I3045" t="s">
        <v>129</v>
      </c>
      <c r="J3045" t="s">
        <v>130</v>
      </c>
      <c r="K3045" t="s">
        <v>131</v>
      </c>
      <c r="L3045" t="s">
        <v>8724</v>
      </c>
      <c r="M3045" t="s">
        <v>8725</v>
      </c>
      <c r="N3045">
        <v>0.64916666599999995</v>
      </c>
      <c r="O3045">
        <v>0</v>
      </c>
      <c r="P3045">
        <v>163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105.814167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2671878</v>
      </c>
      <c r="B3046">
        <v>1</v>
      </c>
      <c r="C3046" t="s">
        <v>76</v>
      </c>
      <c r="D3046" t="s">
        <v>92</v>
      </c>
      <c r="E3046" t="s">
        <v>210</v>
      </c>
      <c r="F3046" t="s">
        <v>8726</v>
      </c>
      <c r="G3046" t="s">
        <v>212</v>
      </c>
      <c r="H3046" t="s">
        <v>46</v>
      </c>
      <c r="I3046" t="s">
        <v>129</v>
      </c>
      <c r="J3046" t="s">
        <v>130</v>
      </c>
      <c r="K3046" t="s">
        <v>131</v>
      </c>
      <c r="L3046" t="s">
        <v>8727</v>
      </c>
      <c r="M3046" t="s">
        <v>8728</v>
      </c>
      <c r="N3046">
        <v>2.9602777769999999</v>
      </c>
      <c r="O3046">
        <v>0</v>
      </c>
      <c r="P3046">
        <v>0</v>
      </c>
      <c r="Q3046">
        <v>0</v>
      </c>
      <c r="R3046">
        <v>5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14.801389</v>
      </c>
      <c r="Y3046">
        <v>0</v>
      </c>
      <c r="Z3046">
        <v>0</v>
      </c>
    </row>
    <row r="3047" spans="1:26" x14ac:dyDescent="0.3">
      <c r="A3047">
        <v>2671873</v>
      </c>
      <c r="B3047">
        <v>1</v>
      </c>
      <c r="C3047" t="s">
        <v>77</v>
      </c>
      <c r="D3047" t="s">
        <v>110</v>
      </c>
      <c r="E3047" t="s">
        <v>134</v>
      </c>
      <c r="F3047" t="s">
        <v>8729</v>
      </c>
      <c r="G3047" t="s">
        <v>260</v>
      </c>
      <c r="H3047" t="s">
        <v>46</v>
      </c>
      <c r="I3047" t="s">
        <v>129</v>
      </c>
      <c r="J3047" t="s">
        <v>130</v>
      </c>
      <c r="K3047" t="s">
        <v>141</v>
      </c>
      <c r="L3047" t="s">
        <v>8730</v>
      </c>
      <c r="M3047" t="s">
        <v>8731</v>
      </c>
      <c r="N3047">
        <v>7.5733333329999999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57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431.68</v>
      </c>
    </row>
    <row r="3048" spans="1:26" x14ac:dyDescent="0.3">
      <c r="A3048">
        <v>2671875</v>
      </c>
      <c r="B3048">
        <v>1</v>
      </c>
      <c r="C3048" t="s">
        <v>76</v>
      </c>
      <c r="D3048" t="s">
        <v>99</v>
      </c>
      <c r="E3048" t="s">
        <v>152</v>
      </c>
      <c r="F3048" t="s">
        <v>8732</v>
      </c>
      <c r="G3048" t="s">
        <v>567</v>
      </c>
      <c r="H3048" t="s">
        <v>47</v>
      </c>
      <c r="I3048" t="s">
        <v>129</v>
      </c>
      <c r="J3048" t="s">
        <v>130</v>
      </c>
      <c r="K3048" t="s">
        <v>141</v>
      </c>
      <c r="L3048" t="s">
        <v>8733</v>
      </c>
      <c r="M3048" t="s">
        <v>8734</v>
      </c>
      <c r="N3048">
        <v>0.3</v>
      </c>
      <c r="O3048">
        <v>6</v>
      </c>
      <c r="P3048">
        <v>13495</v>
      </c>
      <c r="Q3048">
        <v>0</v>
      </c>
      <c r="R3048">
        <v>0</v>
      </c>
      <c r="S3048">
        <v>0</v>
      </c>
      <c r="T3048">
        <v>0</v>
      </c>
      <c r="U3048">
        <v>1.8</v>
      </c>
      <c r="V3048">
        <v>4048.5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2671877</v>
      </c>
      <c r="B3049">
        <v>1</v>
      </c>
      <c r="C3049" t="s">
        <v>76</v>
      </c>
      <c r="D3049" t="s">
        <v>88</v>
      </c>
      <c r="E3049" t="s">
        <v>134</v>
      </c>
      <c r="F3049" t="s">
        <v>8735</v>
      </c>
      <c r="G3049" t="s">
        <v>140</v>
      </c>
      <c r="H3049" t="s">
        <v>46</v>
      </c>
      <c r="I3049" t="s">
        <v>129</v>
      </c>
      <c r="J3049" t="s">
        <v>130</v>
      </c>
      <c r="K3049" t="s">
        <v>141</v>
      </c>
      <c r="L3049" t="s">
        <v>8736</v>
      </c>
      <c r="M3049" t="s">
        <v>8737</v>
      </c>
      <c r="N3049">
        <v>8.5727777770000007</v>
      </c>
      <c r="O3049">
        <v>0</v>
      </c>
      <c r="P3049">
        <v>20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171.455556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2671879</v>
      </c>
      <c r="B3050">
        <v>1</v>
      </c>
      <c r="C3050" t="s">
        <v>76</v>
      </c>
      <c r="D3050" t="s">
        <v>86</v>
      </c>
      <c r="E3050" t="s">
        <v>144</v>
      </c>
      <c r="F3050" t="s">
        <v>8738</v>
      </c>
      <c r="G3050" t="s">
        <v>140</v>
      </c>
      <c r="H3050" t="s">
        <v>46</v>
      </c>
      <c r="I3050" t="s">
        <v>129</v>
      </c>
      <c r="J3050" t="s">
        <v>130</v>
      </c>
      <c r="K3050" t="s">
        <v>141</v>
      </c>
      <c r="L3050" t="s">
        <v>8739</v>
      </c>
      <c r="M3050" t="s">
        <v>8740</v>
      </c>
      <c r="N3050">
        <v>4.1630555549999997</v>
      </c>
      <c r="O3050">
        <v>0</v>
      </c>
      <c r="P3050">
        <v>250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1040.7638890000001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2671880</v>
      </c>
      <c r="B3051">
        <v>1</v>
      </c>
      <c r="C3051" t="s">
        <v>77</v>
      </c>
      <c r="D3051" t="s">
        <v>114</v>
      </c>
      <c r="E3051" t="s">
        <v>126</v>
      </c>
      <c r="F3051" t="s">
        <v>8741</v>
      </c>
      <c r="G3051" t="s">
        <v>260</v>
      </c>
      <c r="H3051" t="s">
        <v>47</v>
      </c>
      <c r="I3051" t="s">
        <v>129</v>
      </c>
      <c r="J3051" t="s">
        <v>130</v>
      </c>
      <c r="K3051" t="s">
        <v>141</v>
      </c>
      <c r="L3051" t="s">
        <v>8742</v>
      </c>
      <c r="M3051" t="s">
        <v>8743</v>
      </c>
      <c r="N3051">
        <v>6.0552777769999997</v>
      </c>
      <c r="O3051">
        <v>3</v>
      </c>
      <c r="P3051">
        <v>1205</v>
      </c>
      <c r="Q3051">
        <v>0</v>
      </c>
      <c r="R3051">
        <v>0</v>
      </c>
      <c r="S3051">
        <v>0</v>
      </c>
      <c r="T3051">
        <v>0</v>
      </c>
      <c r="U3051">
        <v>18.165832999999999</v>
      </c>
      <c r="V3051">
        <v>7296.6097209999998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2671884</v>
      </c>
      <c r="B3052">
        <v>1</v>
      </c>
      <c r="C3052" t="s">
        <v>77</v>
      </c>
      <c r="D3052" t="s">
        <v>108</v>
      </c>
      <c r="E3052" t="s">
        <v>144</v>
      </c>
      <c r="F3052" t="s">
        <v>8744</v>
      </c>
      <c r="G3052" t="s">
        <v>8745</v>
      </c>
      <c r="H3052" t="s">
        <v>46</v>
      </c>
      <c r="I3052" t="s">
        <v>129</v>
      </c>
      <c r="J3052" t="s">
        <v>130</v>
      </c>
      <c r="K3052" t="s">
        <v>131</v>
      </c>
      <c r="L3052" t="s">
        <v>8746</v>
      </c>
      <c r="M3052" t="s">
        <v>8747</v>
      </c>
      <c r="N3052">
        <v>1.9297222220000001</v>
      </c>
      <c r="O3052">
        <v>0</v>
      </c>
      <c r="P3052">
        <v>30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57.891666999999998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2671885</v>
      </c>
      <c r="B3053">
        <v>1</v>
      </c>
      <c r="C3053" t="s">
        <v>76</v>
      </c>
      <c r="D3053" t="s">
        <v>89</v>
      </c>
      <c r="E3053" t="s">
        <v>134</v>
      </c>
      <c r="F3053" t="s">
        <v>3751</v>
      </c>
      <c r="G3053" t="s">
        <v>260</v>
      </c>
      <c r="H3053" t="s">
        <v>46</v>
      </c>
      <c r="I3053" t="s">
        <v>129</v>
      </c>
      <c r="J3053" t="s">
        <v>130</v>
      </c>
      <c r="K3053" t="s">
        <v>141</v>
      </c>
      <c r="L3053" t="s">
        <v>8748</v>
      </c>
      <c r="M3053" t="s">
        <v>8749</v>
      </c>
      <c r="N3053">
        <v>6.1413888879999998</v>
      </c>
      <c r="O3053">
        <v>0</v>
      </c>
      <c r="P3053">
        <v>190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1166.863889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2671897</v>
      </c>
      <c r="B3054">
        <v>1</v>
      </c>
      <c r="C3054" t="s">
        <v>77</v>
      </c>
      <c r="D3054" t="s">
        <v>110</v>
      </c>
      <c r="E3054" t="s">
        <v>126</v>
      </c>
      <c r="F3054" t="s">
        <v>8750</v>
      </c>
      <c r="G3054" t="s">
        <v>128</v>
      </c>
      <c r="H3054" t="s">
        <v>47</v>
      </c>
      <c r="I3054" t="s">
        <v>129</v>
      </c>
      <c r="J3054" t="s">
        <v>130</v>
      </c>
      <c r="K3054" t="s">
        <v>131</v>
      </c>
      <c r="L3054" t="s">
        <v>8751</v>
      </c>
      <c r="M3054" t="s">
        <v>8752</v>
      </c>
      <c r="N3054">
        <v>1.1272222220000001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154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173.59222199999999</v>
      </c>
    </row>
    <row r="3055" spans="1:26" x14ac:dyDescent="0.3">
      <c r="A3055">
        <v>2671889</v>
      </c>
      <c r="B3055">
        <v>1</v>
      </c>
      <c r="C3055" t="s">
        <v>76</v>
      </c>
      <c r="D3055" t="s">
        <v>95</v>
      </c>
      <c r="E3055" t="s">
        <v>134</v>
      </c>
      <c r="F3055" t="s">
        <v>2743</v>
      </c>
      <c r="G3055" t="s">
        <v>260</v>
      </c>
      <c r="H3055" t="s">
        <v>46</v>
      </c>
      <c r="I3055" t="s">
        <v>129</v>
      </c>
      <c r="J3055" t="s">
        <v>130</v>
      </c>
      <c r="K3055" t="s">
        <v>141</v>
      </c>
      <c r="L3055" t="s">
        <v>8753</v>
      </c>
      <c r="M3055" t="s">
        <v>8754</v>
      </c>
      <c r="N3055">
        <v>6.278611111</v>
      </c>
      <c r="O3055">
        <v>0</v>
      </c>
      <c r="P3055">
        <v>0</v>
      </c>
      <c r="Q3055">
        <v>0</v>
      </c>
      <c r="R3055">
        <v>16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100.457778</v>
      </c>
      <c r="Y3055">
        <v>0</v>
      </c>
      <c r="Z3055">
        <v>0</v>
      </c>
    </row>
    <row r="3056" spans="1:26" x14ac:dyDescent="0.3">
      <c r="A3056">
        <v>2671917</v>
      </c>
      <c r="B3056">
        <v>1</v>
      </c>
      <c r="C3056" t="s">
        <v>77</v>
      </c>
      <c r="D3056" t="s">
        <v>115</v>
      </c>
      <c r="E3056" t="s">
        <v>126</v>
      </c>
      <c r="F3056" t="s">
        <v>8755</v>
      </c>
      <c r="G3056" t="s">
        <v>128</v>
      </c>
      <c r="H3056" t="s">
        <v>47</v>
      </c>
      <c r="I3056" t="s">
        <v>129</v>
      </c>
      <c r="J3056" t="s">
        <v>130</v>
      </c>
      <c r="K3056" t="s">
        <v>131</v>
      </c>
      <c r="L3056" t="s">
        <v>8756</v>
      </c>
      <c r="M3056" t="s">
        <v>8757</v>
      </c>
      <c r="N3056">
        <v>3.2452777770000001</v>
      </c>
      <c r="O3056">
        <v>0</v>
      </c>
      <c r="P3056">
        <v>0</v>
      </c>
      <c r="Q3056">
        <v>0</v>
      </c>
      <c r="R3056">
        <v>10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32.452778000000002</v>
      </c>
      <c r="Y3056">
        <v>0</v>
      </c>
      <c r="Z3056">
        <v>0</v>
      </c>
    </row>
    <row r="3057" spans="1:26" x14ac:dyDescent="0.3">
      <c r="A3057">
        <v>2672003</v>
      </c>
      <c r="B3057">
        <v>1</v>
      </c>
      <c r="C3057" t="s">
        <v>76</v>
      </c>
      <c r="D3057" t="s">
        <v>86</v>
      </c>
      <c r="E3057" t="s">
        <v>325</v>
      </c>
      <c r="F3057" t="s">
        <v>8758</v>
      </c>
      <c r="G3057" t="s">
        <v>140</v>
      </c>
      <c r="H3057" t="s">
        <v>47</v>
      </c>
      <c r="I3057" t="s">
        <v>129</v>
      </c>
      <c r="J3057" t="s">
        <v>130</v>
      </c>
      <c r="K3057" t="s">
        <v>141</v>
      </c>
      <c r="L3057" t="s">
        <v>8759</v>
      </c>
      <c r="M3057" t="s">
        <v>8760</v>
      </c>
      <c r="N3057">
        <v>4.4472222219999997</v>
      </c>
      <c r="O3057">
        <v>1</v>
      </c>
      <c r="P3057">
        <v>4359</v>
      </c>
      <c r="Q3057">
        <v>0</v>
      </c>
      <c r="R3057">
        <v>0</v>
      </c>
      <c r="S3057">
        <v>0</v>
      </c>
      <c r="T3057">
        <v>0</v>
      </c>
      <c r="U3057">
        <v>4.447222</v>
      </c>
      <c r="V3057">
        <v>19385.441665999999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2671931</v>
      </c>
      <c r="B3058">
        <v>1</v>
      </c>
      <c r="C3058" t="s">
        <v>77</v>
      </c>
      <c r="D3058" t="s">
        <v>113</v>
      </c>
      <c r="E3058" t="s">
        <v>126</v>
      </c>
      <c r="F3058" t="s">
        <v>8761</v>
      </c>
      <c r="G3058" t="s">
        <v>146</v>
      </c>
      <c r="H3058" t="s">
        <v>47</v>
      </c>
      <c r="I3058" t="s">
        <v>129</v>
      </c>
      <c r="J3058" t="s">
        <v>130</v>
      </c>
      <c r="K3058" t="s">
        <v>131</v>
      </c>
      <c r="L3058" t="s">
        <v>8762</v>
      </c>
      <c r="M3058" t="s">
        <v>8763</v>
      </c>
      <c r="N3058">
        <v>1.4722222220000001</v>
      </c>
      <c r="O3058">
        <v>0</v>
      </c>
      <c r="P3058">
        <v>0</v>
      </c>
      <c r="Q3058">
        <v>0</v>
      </c>
      <c r="R3058">
        <v>115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169.305556</v>
      </c>
      <c r="Y3058">
        <v>0</v>
      </c>
      <c r="Z3058">
        <v>0</v>
      </c>
    </row>
    <row r="3059" spans="1:26" x14ac:dyDescent="0.3">
      <c r="A3059">
        <v>2671904</v>
      </c>
      <c r="B3059">
        <v>1</v>
      </c>
      <c r="C3059" t="s">
        <v>76</v>
      </c>
      <c r="D3059" t="s">
        <v>86</v>
      </c>
      <c r="E3059" t="s">
        <v>144</v>
      </c>
      <c r="F3059" t="s">
        <v>8764</v>
      </c>
      <c r="G3059" t="s">
        <v>140</v>
      </c>
      <c r="H3059" t="s">
        <v>46</v>
      </c>
      <c r="I3059" t="s">
        <v>129</v>
      </c>
      <c r="J3059" t="s">
        <v>130</v>
      </c>
      <c r="K3059" t="s">
        <v>141</v>
      </c>
      <c r="L3059" t="s">
        <v>8765</v>
      </c>
      <c r="M3059" t="s">
        <v>8766</v>
      </c>
      <c r="N3059">
        <v>5.3088888880000003</v>
      </c>
      <c r="O3059">
        <v>0</v>
      </c>
      <c r="P3059">
        <v>87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461.873333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2671908</v>
      </c>
      <c r="B3060">
        <v>1</v>
      </c>
      <c r="C3060" t="s">
        <v>76</v>
      </c>
      <c r="D3060" t="s">
        <v>90</v>
      </c>
      <c r="E3060" t="s">
        <v>134</v>
      </c>
      <c r="F3060" t="s">
        <v>7706</v>
      </c>
      <c r="G3060" t="s">
        <v>146</v>
      </c>
      <c r="H3060" t="s">
        <v>46</v>
      </c>
      <c r="I3060" t="s">
        <v>129</v>
      </c>
      <c r="J3060" t="s">
        <v>130</v>
      </c>
      <c r="K3060" t="s">
        <v>131</v>
      </c>
      <c r="L3060" t="s">
        <v>8767</v>
      </c>
      <c r="M3060" t="s">
        <v>8768</v>
      </c>
      <c r="N3060">
        <v>0.64638888800000005</v>
      </c>
      <c r="O3060">
        <v>0</v>
      </c>
      <c r="P3060">
        <v>19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12.281389000000001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2671926</v>
      </c>
      <c r="B3061">
        <v>1</v>
      </c>
      <c r="C3061" t="s">
        <v>77</v>
      </c>
      <c r="D3061" t="s">
        <v>113</v>
      </c>
      <c r="E3061" t="s">
        <v>144</v>
      </c>
      <c r="F3061" t="s">
        <v>8769</v>
      </c>
      <c r="G3061" t="s">
        <v>136</v>
      </c>
      <c r="H3061" t="s">
        <v>46</v>
      </c>
      <c r="I3061" t="s">
        <v>129</v>
      </c>
      <c r="J3061" t="s">
        <v>130</v>
      </c>
      <c r="K3061" t="s">
        <v>131</v>
      </c>
      <c r="L3061" t="s">
        <v>8770</v>
      </c>
      <c r="M3061" t="s">
        <v>8771</v>
      </c>
      <c r="N3061">
        <v>2.7466666659999999</v>
      </c>
      <c r="O3061">
        <v>0</v>
      </c>
      <c r="P3061">
        <v>0</v>
      </c>
      <c r="Q3061">
        <v>0</v>
      </c>
      <c r="R3061">
        <v>56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153.813333</v>
      </c>
      <c r="Y3061">
        <v>0</v>
      </c>
      <c r="Z3061">
        <v>0</v>
      </c>
    </row>
    <row r="3062" spans="1:26" x14ac:dyDescent="0.3">
      <c r="A3062">
        <v>2671911</v>
      </c>
      <c r="B3062">
        <v>1</v>
      </c>
      <c r="C3062" t="s">
        <v>76</v>
      </c>
      <c r="D3062" t="s">
        <v>99</v>
      </c>
      <c r="E3062" t="s">
        <v>126</v>
      </c>
      <c r="F3062" t="s">
        <v>8772</v>
      </c>
      <c r="G3062" t="s">
        <v>140</v>
      </c>
      <c r="H3062" t="s">
        <v>47</v>
      </c>
      <c r="I3062" t="s">
        <v>129</v>
      </c>
      <c r="J3062" t="s">
        <v>130</v>
      </c>
      <c r="K3062" t="s">
        <v>141</v>
      </c>
      <c r="L3062" t="s">
        <v>8773</v>
      </c>
      <c r="M3062" t="s">
        <v>8774</v>
      </c>
      <c r="N3062">
        <v>5.7244444440000004</v>
      </c>
      <c r="O3062">
        <v>0</v>
      </c>
      <c r="P3062">
        <v>482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2759.1822219999999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2671851</v>
      </c>
      <c r="B3063">
        <v>2</v>
      </c>
      <c r="C3063" t="s">
        <v>76</v>
      </c>
      <c r="D3063" t="s">
        <v>99</v>
      </c>
      <c r="E3063" t="s">
        <v>134</v>
      </c>
      <c r="F3063" t="s">
        <v>8775</v>
      </c>
      <c r="G3063" t="s">
        <v>406</v>
      </c>
      <c r="H3063" t="s">
        <v>46</v>
      </c>
      <c r="I3063" t="s">
        <v>129</v>
      </c>
      <c r="J3063" t="s">
        <v>130</v>
      </c>
      <c r="K3063" t="s">
        <v>131</v>
      </c>
      <c r="L3063" t="s">
        <v>8704</v>
      </c>
      <c r="M3063" t="s">
        <v>8776</v>
      </c>
      <c r="N3063">
        <v>1.0533333330000001</v>
      </c>
      <c r="O3063">
        <v>0</v>
      </c>
      <c r="P3063">
        <v>279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293.88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2671924</v>
      </c>
      <c r="B3064">
        <v>1</v>
      </c>
      <c r="C3064" t="s">
        <v>77</v>
      </c>
      <c r="D3064" t="s">
        <v>113</v>
      </c>
      <c r="E3064" t="s">
        <v>210</v>
      </c>
      <c r="F3064" t="s">
        <v>8777</v>
      </c>
      <c r="G3064" t="s">
        <v>5770</v>
      </c>
      <c r="H3064" t="s">
        <v>46</v>
      </c>
      <c r="I3064" t="s">
        <v>129</v>
      </c>
      <c r="J3064" t="s">
        <v>130</v>
      </c>
      <c r="K3064" t="s">
        <v>131</v>
      </c>
      <c r="L3064" t="s">
        <v>8778</v>
      </c>
      <c r="M3064" t="s">
        <v>8779</v>
      </c>
      <c r="N3064">
        <v>1.544166666</v>
      </c>
      <c r="O3064">
        <v>0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1.5441670000000001</v>
      </c>
      <c r="Y3064">
        <v>0</v>
      </c>
      <c r="Z3064">
        <v>0</v>
      </c>
    </row>
    <row r="3065" spans="1:26" x14ac:dyDescent="0.3">
      <c r="A3065">
        <v>2671925</v>
      </c>
      <c r="B3065">
        <v>1</v>
      </c>
      <c r="C3065" t="s">
        <v>76</v>
      </c>
      <c r="D3065" t="s">
        <v>86</v>
      </c>
      <c r="E3065" t="s">
        <v>144</v>
      </c>
      <c r="F3065" t="s">
        <v>8780</v>
      </c>
      <c r="G3065" t="s">
        <v>260</v>
      </c>
      <c r="H3065" t="s">
        <v>46</v>
      </c>
      <c r="I3065" t="s">
        <v>129</v>
      </c>
      <c r="J3065" t="s">
        <v>130</v>
      </c>
      <c r="K3065" t="s">
        <v>141</v>
      </c>
      <c r="L3065" t="s">
        <v>8781</v>
      </c>
      <c r="M3065" t="s">
        <v>8782</v>
      </c>
      <c r="N3065">
        <v>5.8577777769999999</v>
      </c>
      <c r="O3065">
        <v>0</v>
      </c>
      <c r="P3065">
        <v>95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556.48888899999997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2671928</v>
      </c>
      <c r="B3066">
        <v>1</v>
      </c>
      <c r="C3066" t="s">
        <v>77</v>
      </c>
      <c r="D3066" t="s">
        <v>114</v>
      </c>
      <c r="E3066" t="s">
        <v>126</v>
      </c>
      <c r="F3066" t="s">
        <v>8783</v>
      </c>
      <c r="G3066" t="s">
        <v>260</v>
      </c>
      <c r="H3066" t="s">
        <v>47</v>
      </c>
      <c r="I3066" t="s">
        <v>129</v>
      </c>
      <c r="J3066" t="s">
        <v>130</v>
      </c>
      <c r="K3066" t="s">
        <v>141</v>
      </c>
      <c r="L3066" t="s">
        <v>8784</v>
      </c>
      <c r="M3066" t="s">
        <v>8785</v>
      </c>
      <c r="N3066">
        <v>6.5888888879999996</v>
      </c>
      <c r="O3066">
        <v>2</v>
      </c>
      <c r="P3066">
        <v>209</v>
      </c>
      <c r="Q3066">
        <v>0</v>
      </c>
      <c r="R3066">
        <v>0</v>
      </c>
      <c r="S3066">
        <v>0</v>
      </c>
      <c r="T3066">
        <v>0</v>
      </c>
      <c r="U3066">
        <v>13.177778</v>
      </c>
      <c r="V3066">
        <v>1377.0777780000001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2671936</v>
      </c>
      <c r="B3067">
        <v>1</v>
      </c>
      <c r="C3067" t="s">
        <v>77</v>
      </c>
      <c r="D3067" t="s">
        <v>108</v>
      </c>
      <c r="E3067" t="s">
        <v>134</v>
      </c>
      <c r="F3067" t="s">
        <v>8786</v>
      </c>
      <c r="G3067" t="s">
        <v>140</v>
      </c>
      <c r="H3067" t="s">
        <v>46</v>
      </c>
      <c r="I3067" t="s">
        <v>129</v>
      </c>
      <c r="J3067" t="s">
        <v>130</v>
      </c>
      <c r="K3067" t="s">
        <v>141</v>
      </c>
      <c r="L3067" t="s">
        <v>8787</v>
      </c>
      <c r="M3067" t="s">
        <v>8788</v>
      </c>
      <c r="N3067">
        <v>3.0611111110000002</v>
      </c>
      <c r="O3067">
        <v>0</v>
      </c>
      <c r="P3067">
        <v>614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1879.5222220000001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2671940</v>
      </c>
      <c r="B3068">
        <v>1</v>
      </c>
      <c r="C3068" t="s">
        <v>76</v>
      </c>
      <c r="D3068" t="s">
        <v>100</v>
      </c>
      <c r="E3068" t="s">
        <v>210</v>
      </c>
      <c r="F3068" t="s">
        <v>8789</v>
      </c>
      <c r="G3068" t="s">
        <v>212</v>
      </c>
      <c r="H3068" t="s">
        <v>46</v>
      </c>
      <c r="I3068" t="s">
        <v>129</v>
      </c>
      <c r="J3068" t="s">
        <v>130</v>
      </c>
      <c r="K3068" t="s">
        <v>131</v>
      </c>
      <c r="L3068" t="s">
        <v>8790</v>
      </c>
      <c r="M3068" t="s">
        <v>8791</v>
      </c>
      <c r="N3068">
        <v>5.238611111</v>
      </c>
      <c r="O3068">
        <v>0</v>
      </c>
      <c r="P3068">
        <v>2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10.477221999999999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2671943</v>
      </c>
      <c r="B3069">
        <v>1</v>
      </c>
      <c r="C3069" t="s">
        <v>76</v>
      </c>
      <c r="D3069" t="s">
        <v>100</v>
      </c>
      <c r="E3069" t="s">
        <v>126</v>
      </c>
      <c r="F3069" t="s">
        <v>8792</v>
      </c>
      <c r="G3069" t="s">
        <v>158</v>
      </c>
      <c r="H3069" t="s">
        <v>47</v>
      </c>
      <c r="I3069" t="s">
        <v>129</v>
      </c>
      <c r="J3069" t="s">
        <v>130</v>
      </c>
      <c r="K3069" t="s">
        <v>131</v>
      </c>
      <c r="L3069" t="s">
        <v>8793</v>
      </c>
      <c r="M3069" t="s">
        <v>8794</v>
      </c>
      <c r="N3069">
        <v>6.9966666660000003</v>
      </c>
      <c r="O3069">
        <v>0</v>
      </c>
      <c r="P3069">
        <v>31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216.89666700000001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2671960</v>
      </c>
      <c r="B3070">
        <v>1</v>
      </c>
      <c r="C3070" t="s">
        <v>76</v>
      </c>
      <c r="D3070" t="s">
        <v>82</v>
      </c>
      <c r="E3070" t="s">
        <v>134</v>
      </c>
      <c r="F3070" t="s">
        <v>369</v>
      </c>
      <c r="G3070" t="s">
        <v>260</v>
      </c>
      <c r="H3070" t="s">
        <v>46</v>
      </c>
      <c r="I3070" t="s">
        <v>129</v>
      </c>
      <c r="J3070" t="s">
        <v>130</v>
      </c>
      <c r="K3070" t="s">
        <v>141</v>
      </c>
      <c r="L3070" t="s">
        <v>8795</v>
      </c>
      <c r="M3070" t="s">
        <v>8796</v>
      </c>
      <c r="N3070">
        <v>6.4508333330000003</v>
      </c>
      <c r="O3070">
        <v>0</v>
      </c>
      <c r="P3070">
        <v>139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896.66583300000002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2671946</v>
      </c>
      <c r="B3071">
        <v>1</v>
      </c>
      <c r="C3071" t="s">
        <v>76</v>
      </c>
      <c r="D3071" t="s">
        <v>86</v>
      </c>
      <c r="E3071" t="s">
        <v>144</v>
      </c>
      <c r="F3071" t="s">
        <v>8797</v>
      </c>
      <c r="G3071" t="s">
        <v>260</v>
      </c>
      <c r="H3071" t="s">
        <v>46</v>
      </c>
      <c r="I3071" t="s">
        <v>129</v>
      </c>
      <c r="J3071" t="s">
        <v>130</v>
      </c>
      <c r="K3071" t="s">
        <v>141</v>
      </c>
      <c r="L3071" t="s">
        <v>8798</v>
      </c>
      <c r="M3071" t="s">
        <v>8799</v>
      </c>
      <c r="N3071">
        <v>5.9405555550000004</v>
      </c>
      <c r="O3071">
        <v>0</v>
      </c>
      <c r="P3071">
        <v>93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552.47166700000002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2671949</v>
      </c>
      <c r="B3072">
        <v>1</v>
      </c>
      <c r="C3072" t="s">
        <v>76</v>
      </c>
      <c r="D3072" t="s">
        <v>104</v>
      </c>
      <c r="E3072" t="s">
        <v>156</v>
      </c>
      <c r="F3072" t="s">
        <v>8800</v>
      </c>
      <c r="G3072" t="s">
        <v>169</v>
      </c>
      <c r="H3072" t="s">
        <v>47</v>
      </c>
      <c r="I3072" t="s">
        <v>129</v>
      </c>
      <c r="J3072" t="s">
        <v>130</v>
      </c>
      <c r="K3072" t="s">
        <v>131</v>
      </c>
      <c r="L3072" t="s">
        <v>8801</v>
      </c>
      <c r="M3072" t="s">
        <v>8802</v>
      </c>
      <c r="N3072">
        <v>0.81944444400000005</v>
      </c>
      <c r="O3072">
        <v>0</v>
      </c>
      <c r="P3072">
        <v>0</v>
      </c>
      <c r="Q3072">
        <v>0</v>
      </c>
      <c r="R3072">
        <v>0</v>
      </c>
      <c r="S3072">
        <v>16</v>
      </c>
      <c r="T3072">
        <v>2844</v>
      </c>
      <c r="U3072">
        <v>0</v>
      </c>
      <c r="V3072">
        <v>0</v>
      </c>
      <c r="W3072">
        <v>0</v>
      </c>
      <c r="X3072">
        <v>0</v>
      </c>
      <c r="Y3072">
        <v>13.111110999999999</v>
      </c>
      <c r="Z3072">
        <v>2330.4999990000001</v>
      </c>
    </row>
    <row r="3073" spans="1:26" x14ac:dyDescent="0.3">
      <c r="A3073">
        <v>2671953</v>
      </c>
      <c r="B3073">
        <v>1</v>
      </c>
      <c r="C3073" t="s">
        <v>76</v>
      </c>
      <c r="D3073" t="s">
        <v>86</v>
      </c>
      <c r="E3073" t="s">
        <v>134</v>
      </c>
      <c r="F3073" t="s">
        <v>4422</v>
      </c>
      <c r="G3073" t="s">
        <v>146</v>
      </c>
      <c r="H3073" t="s">
        <v>46</v>
      </c>
      <c r="I3073" t="s">
        <v>129</v>
      </c>
      <c r="J3073" t="s">
        <v>130</v>
      </c>
      <c r="K3073" t="s">
        <v>131</v>
      </c>
      <c r="L3073" t="s">
        <v>8803</v>
      </c>
      <c r="M3073" t="s">
        <v>8804</v>
      </c>
      <c r="N3073">
        <v>6.6666665999999999E-2</v>
      </c>
      <c r="O3073">
        <v>0</v>
      </c>
      <c r="P3073">
        <v>353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23.533332999999999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2671952</v>
      </c>
      <c r="B3074">
        <v>1</v>
      </c>
      <c r="C3074" t="s">
        <v>76</v>
      </c>
      <c r="D3074" t="s">
        <v>88</v>
      </c>
      <c r="E3074" t="s">
        <v>134</v>
      </c>
      <c r="F3074" t="s">
        <v>467</v>
      </c>
      <c r="G3074" t="s">
        <v>260</v>
      </c>
      <c r="H3074" t="s">
        <v>46</v>
      </c>
      <c r="I3074" t="s">
        <v>129</v>
      </c>
      <c r="J3074" t="s">
        <v>130</v>
      </c>
      <c r="K3074" t="s">
        <v>141</v>
      </c>
      <c r="L3074" t="s">
        <v>8805</v>
      </c>
      <c r="M3074" t="s">
        <v>8806</v>
      </c>
      <c r="N3074">
        <v>7.6883333330000001</v>
      </c>
      <c r="O3074">
        <v>0</v>
      </c>
      <c r="P3074">
        <v>123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945.66499999999996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2671956</v>
      </c>
      <c r="B3075">
        <v>1</v>
      </c>
      <c r="C3075" t="s">
        <v>76</v>
      </c>
      <c r="D3075" t="s">
        <v>86</v>
      </c>
      <c r="E3075" t="s">
        <v>144</v>
      </c>
      <c r="F3075" t="s">
        <v>8807</v>
      </c>
      <c r="G3075" t="s">
        <v>260</v>
      </c>
      <c r="H3075" t="s">
        <v>46</v>
      </c>
      <c r="I3075" t="s">
        <v>129</v>
      </c>
      <c r="J3075" t="s">
        <v>130</v>
      </c>
      <c r="K3075" t="s">
        <v>141</v>
      </c>
      <c r="L3075" t="s">
        <v>8808</v>
      </c>
      <c r="M3075" t="s">
        <v>8809</v>
      </c>
      <c r="N3075">
        <v>5.9516666660000004</v>
      </c>
      <c r="O3075">
        <v>0</v>
      </c>
      <c r="P3075">
        <v>134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797.52333299999998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2671958</v>
      </c>
      <c r="B3076">
        <v>1</v>
      </c>
      <c r="C3076" t="s">
        <v>76</v>
      </c>
      <c r="D3076" t="s">
        <v>93</v>
      </c>
      <c r="E3076" t="s">
        <v>126</v>
      </c>
      <c r="F3076" t="s">
        <v>8810</v>
      </c>
      <c r="G3076" t="s">
        <v>140</v>
      </c>
      <c r="H3076" t="s">
        <v>47</v>
      </c>
      <c r="I3076" t="s">
        <v>129</v>
      </c>
      <c r="J3076" t="s">
        <v>130</v>
      </c>
      <c r="K3076" t="s">
        <v>141</v>
      </c>
      <c r="L3076" t="s">
        <v>8811</v>
      </c>
      <c r="M3076" t="s">
        <v>8812</v>
      </c>
      <c r="N3076">
        <v>0.811111111</v>
      </c>
      <c r="O3076">
        <v>19</v>
      </c>
      <c r="P3076">
        <v>1379</v>
      </c>
      <c r="Q3076">
        <v>0</v>
      </c>
      <c r="R3076">
        <v>0</v>
      </c>
      <c r="S3076">
        <v>0</v>
      </c>
      <c r="T3076">
        <v>0</v>
      </c>
      <c r="U3076">
        <v>15.411111</v>
      </c>
      <c r="V3076">
        <v>1118.5222220000001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2671963</v>
      </c>
      <c r="B3077">
        <v>1</v>
      </c>
      <c r="C3077" t="s">
        <v>76</v>
      </c>
      <c r="D3077" t="s">
        <v>86</v>
      </c>
      <c r="E3077" t="s">
        <v>144</v>
      </c>
      <c r="F3077" t="s">
        <v>8813</v>
      </c>
      <c r="G3077" t="s">
        <v>260</v>
      </c>
      <c r="H3077" t="s">
        <v>46</v>
      </c>
      <c r="I3077" t="s">
        <v>129</v>
      </c>
      <c r="J3077" t="s">
        <v>130</v>
      </c>
      <c r="K3077" t="s">
        <v>141</v>
      </c>
      <c r="L3077" t="s">
        <v>8814</v>
      </c>
      <c r="M3077" t="s">
        <v>8815</v>
      </c>
      <c r="N3077">
        <v>5.8605555550000004</v>
      </c>
      <c r="O3077">
        <v>0</v>
      </c>
      <c r="P3077">
        <v>178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1043.178889</v>
      </c>
      <c r="W3077">
        <v>0</v>
      </c>
      <c r="X3077">
        <v>0</v>
      </c>
      <c r="Y3077">
        <v>0</v>
      </c>
      <c r="Z3077">
        <v>0</v>
      </c>
    </row>
    <row r="3078" spans="1:26" x14ac:dyDescent="0.3">
      <c r="A3078">
        <v>2671967</v>
      </c>
      <c r="B3078">
        <v>1</v>
      </c>
      <c r="C3078" t="s">
        <v>77</v>
      </c>
      <c r="D3078" t="s">
        <v>108</v>
      </c>
      <c r="E3078" t="s">
        <v>156</v>
      </c>
      <c r="F3078" t="s">
        <v>8816</v>
      </c>
      <c r="G3078" t="s">
        <v>260</v>
      </c>
      <c r="H3078" t="s">
        <v>47</v>
      </c>
      <c r="I3078" t="s">
        <v>129</v>
      </c>
      <c r="J3078" t="s">
        <v>130</v>
      </c>
      <c r="K3078" t="s">
        <v>141</v>
      </c>
      <c r="L3078" t="s">
        <v>8817</v>
      </c>
      <c r="M3078" t="s">
        <v>8818</v>
      </c>
      <c r="N3078">
        <v>6.653888888</v>
      </c>
      <c r="O3078">
        <v>0</v>
      </c>
      <c r="P3078">
        <v>0</v>
      </c>
      <c r="Q3078">
        <v>0</v>
      </c>
      <c r="R3078">
        <v>0</v>
      </c>
      <c r="S3078">
        <v>7</v>
      </c>
      <c r="T3078">
        <v>1115</v>
      </c>
      <c r="U3078">
        <v>0</v>
      </c>
      <c r="V3078">
        <v>0</v>
      </c>
      <c r="W3078">
        <v>0</v>
      </c>
      <c r="X3078">
        <v>0</v>
      </c>
      <c r="Y3078">
        <v>46.577221999999999</v>
      </c>
      <c r="Z3078">
        <v>7419.0861100000002</v>
      </c>
    </row>
    <row r="3079" spans="1:26" x14ac:dyDescent="0.3">
      <c r="A3079">
        <v>2671971</v>
      </c>
      <c r="B3079">
        <v>1</v>
      </c>
      <c r="C3079" t="s">
        <v>76</v>
      </c>
      <c r="D3079" t="s">
        <v>87</v>
      </c>
      <c r="E3079" t="s">
        <v>152</v>
      </c>
      <c r="F3079" t="s">
        <v>1316</v>
      </c>
      <c r="G3079" t="s">
        <v>158</v>
      </c>
      <c r="H3079" t="s">
        <v>47</v>
      </c>
      <c r="I3079" t="s">
        <v>129</v>
      </c>
      <c r="J3079" t="s">
        <v>130</v>
      </c>
      <c r="K3079" t="s">
        <v>131</v>
      </c>
      <c r="L3079" t="s">
        <v>8819</v>
      </c>
      <c r="M3079" t="s">
        <v>8820</v>
      </c>
      <c r="N3079">
        <v>0.72972222200000003</v>
      </c>
      <c r="O3079">
        <v>91</v>
      </c>
      <c r="P3079">
        <v>29</v>
      </c>
      <c r="Q3079">
        <v>0</v>
      </c>
      <c r="R3079">
        <v>0</v>
      </c>
      <c r="S3079">
        <v>0</v>
      </c>
      <c r="T3079">
        <v>0</v>
      </c>
      <c r="U3079">
        <v>66.404722000000007</v>
      </c>
      <c r="V3079">
        <v>21.161943999999998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2671977</v>
      </c>
      <c r="B3080">
        <v>1</v>
      </c>
      <c r="C3080" t="s">
        <v>77</v>
      </c>
      <c r="D3080" t="s">
        <v>124</v>
      </c>
      <c r="E3080" t="s">
        <v>156</v>
      </c>
      <c r="F3080" t="s">
        <v>8821</v>
      </c>
      <c r="G3080" t="s">
        <v>169</v>
      </c>
      <c r="H3080" t="s">
        <v>47</v>
      </c>
      <c r="I3080" t="s">
        <v>129</v>
      </c>
      <c r="J3080" t="s">
        <v>130</v>
      </c>
      <c r="K3080" t="s">
        <v>131</v>
      </c>
      <c r="L3080" t="s">
        <v>8822</v>
      </c>
      <c r="M3080" t="s">
        <v>8823</v>
      </c>
      <c r="N3080">
        <v>6.6666665999999999E-2</v>
      </c>
      <c r="O3080">
        <v>12</v>
      </c>
      <c r="P3080">
        <v>642</v>
      </c>
      <c r="Q3080">
        <v>0</v>
      </c>
      <c r="R3080">
        <v>0</v>
      </c>
      <c r="S3080">
        <v>0</v>
      </c>
      <c r="T3080">
        <v>0</v>
      </c>
      <c r="U3080">
        <v>0.8</v>
      </c>
      <c r="V3080">
        <v>42.8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2671978</v>
      </c>
      <c r="B3081">
        <v>1</v>
      </c>
      <c r="C3081" t="s">
        <v>77</v>
      </c>
      <c r="D3081" t="s">
        <v>114</v>
      </c>
      <c r="E3081" t="s">
        <v>126</v>
      </c>
      <c r="F3081" t="s">
        <v>5474</v>
      </c>
      <c r="G3081" t="s">
        <v>260</v>
      </c>
      <c r="H3081" t="s">
        <v>47</v>
      </c>
      <c r="I3081" t="s">
        <v>129</v>
      </c>
      <c r="J3081" t="s">
        <v>130</v>
      </c>
      <c r="K3081" t="s">
        <v>141</v>
      </c>
      <c r="L3081" t="s">
        <v>8824</v>
      </c>
      <c r="M3081" t="s">
        <v>8825</v>
      </c>
      <c r="N3081">
        <v>7.2030555549999997</v>
      </c>
      <c r="O3081">
        <v>0</v>
      </c>
      <c r="P3081">
        <v>0</v>
      </c>
      <c r="Q3081">
        <v>0</v>
      </c>
      <c r="R3081">
        <v>0</v>
      </c>
      <c r="S3081">
        <v>12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86.436667</v>
      </c>
      <c r="Z3081">
        <v>0</v>
      </c>
    </row>
    <row r="3082" spans="1:26" x14ac:dyDescent="0.3">
      <c r="A3082">
        <v>2671986</v>
      </c>
      <c r="B3082">
        <v>1</v>
      </c>
      <c r="C3082" t="s">
        <v>76</v>
      </c>
      <c r="D3082" t="s">
        <v>88</v>
      </c>
      <c r="E3082" t="s">
        <v>144</v>
      </c>
      <c r="F3082" t="s">
        <v>8826</v>
      </c>
      <c r="G3082" t="s">
        <v>162</v>
      </c>
      <c r="H3082" t="s">
        <v>46</v>
      </c>
      <c r="I3082" t="s">
        <v>129</v>
      </c>
      <c r="J3082" t="s">
        <v>130</v>
      </c>
      <c r="K3082" t="s">
        <v>131</v>
      </c>
      <c r="L3082" t="s">
        <v>8827</v>
      </c>
      <c r="M3082" t="s">
        <v>8828</v>
      </c>
      <c r="N3082">
        <v>2.8116666659999998</v>
      </c>
      <c r="O3082">
        <v>0</v>
      </c>
      <c r="P3082">
        <v>127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357.08166699999998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2671994</v>
      </c>
      <c r="B3083">
        <v>1</v>
      </c>
      <c r="C3083" t="s">
        <v>76</v>
      </c>
      <c r="D3083" t="s">
        <v>93</v>
      </c>
      <c r="E3083" t="s">
        <v>126</v>
      </c>
      <c r="F3083" t="s">
        <v>8829</v>
      </c>
      <c r="G3083" t="s">
        <v>260</v>
      </c>
      <c r="H3083" t="s">
        <v>47</v>
      </c>
      <c r="I3083" t="s">
        <v>129</v>
      </c>
      <c r="J3083" t="s">
        <v>130</v>
      </c>
      <c r="K3083" t="s">
        <v>141</v>
      </c>
      <c r="L3083" t="s">
        <v>8830</v>
      </c>
      <c r="M3083" t="s">
        <v>8831</v>
      </c>
      <c r="N3083">
        <v>7.9186111109999997</v>
      </c>
      <c r="O3083">
        <v>2</v>
      </c>
      <c r="P3083">
        <v>1120</v>
      </c>
      <c r="Q3083">
        <v>0</v>
      </c>
      <c r="R3083">
        <v>0</v>
      </c>
      <c r="S3083">
        <v>0</v>
      </c>
      <c r="T3083">
        <v>0</v>
      </c>
      <c r="U3083">
        <v>15.837222000000001</v>
      </c>
      <c r="V3083">
        <v>8868.8444440000003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2671999</v>
      </c>
      <c r="B3084">
        <v>1</v>
      </c>
      <c r="C3084" t="s">
        <v>77</v>
      </c>
      <c r="D3084" t="s">
        <v>123</v>
      </c>
      <c r="E3084" t="s">
        <v>156</v>
      </c>
      <c r="F3084" t="s">
        <v>8832</v>
      </c>
      <c r="G3084" t="s">
        <v>169</v>
      </c>
      <c r="H3084" t="s">
        <v>47</v>
      </c>
      <c r="I3084" t="s">
        <v>129</v>
      </c>
      <c r="J3084" t="s">
        <v>130</v>
      </c>
      <c r="K3084" t="s">
        <v>131</v>
      </c>
      <c r="L3084" t="s">
        <v>8833</v>
      </c>
      <c r="M3084" t="s">
        <v>8834</v>
      </c>
      <c r="N3084">
        <v>2.8941666659999998</v>
      </c>
      <c r="O3084">
        <v>44</v>
      </c>
      <c r="P3084">
        <v>41</v>
      </c>
      <c r="Q3084">
        <v>0</v>
      </c>
      <c r="R3084">
        <v>0</v>
      </c>
      <c r="S3084">
        <v>0</v>
      </c>
      <c r="T3084">
        <v>0</v>
      </c>
      <c r="U3084">
        <v>127.343333</v>
      </c>
      <c r="V3084">
        <v>118.660833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2672000</v>
      </c>
      <c r="B3085">
        <v>1</v>
      </c>
      <c r="C3085" t="s">
        <v>76</v>
      </c>
      <c r="D3085" t="s">
        <v>103</v>
      </c>
      <c r="E3085" t="s">
        <v>210</v>
      </c>
      <c r="F3085" t="s">
        <v>8835</v>
      </c>
      <c r="G3085" t="s">
        <v>212</v>
      </c>
      <c r="H3085" t="s">
        <v>46</v>
      </c>
      <c r="I3085" t="s">
        <v>129</v>
      </c>
      <c r="J3085" t="s">
        <v>130</v>
      </c>
      <c r="K3085" t="s">
        <v>131</v>
      </c>
      <c r="L3085" t="s">
        <v>8836</v>
      </c>
      <c r="M3085" t="s">
        <v>8837</v>
      </c>
      <c r="N3085">
        <v>1.7280555550000001</v>
      </c>
      <c r="O3085">
        <v>0</v>
      </c>
      <c r="P3085">
        <v>0</v>
      </c>
      <c r="Q3085">
        <v>0</v>
      </c>
      <c r="R3085">
        <v>5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8.6402780000000003</v>
      </c>
      <c r="Y3085">
        <v>0</v>
      </c>
      <c r="Z3085">
        <v>0</v>
      </c>
    </row>
    <row r="3086" spans="1:26" x14ac:dyDescent="0.3">
      <c r="A3086">
        <v>2672002</v>
      </c>
      <c r="B3086">
        <v>1</v>
      </c>
      <c r="C3086" t="s">
        <v>76</v>
      </c>
      <c r="D3086" t="s">
        <v>100</v>
      </c>
      <c r="E3086" t="s">
        <v>172</v>
      </c>
      <c r="F3086" t="s">
        <v>6009</v>
      </c>
      <c r="G3086" t="s">
        <v>146</v>
      </c>
      <c r="H3086" t="s">
        <v>46</v>
      </c>
      <c r="I3086" t="s">
        <v>129</v>
      </c>
      <c r="J3086" t="s">
        <v>130</v>
      </c>
      <c r="K3086" t="s">
        <v>131</v>
      </c>
      <c r="L3086" t="s">
        <v>8838</v>
      </c>
      <c r="M3086" t="s">
        <v>8839</v>
      </c>
      <c r="N3086">
        <v>1.899444444</v>
      </c>
      <c r="O3086">
        <v>0</v>
      </c>
      <c r="P3086">
        <v>78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148.156667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2672006</v>
      </c>
      <c r="B3087">
        <v>1</v>
      </c>
      <c r="C3087" t="s">
        <v>76</v>
      </c>
      <c r="D3087" t="s">
        <v>100</v>
      </c>
      <c r="E3087" t="s">
        <v>134</v>
      </c>
      <c r="F3087" t="s">
        <v>8840</v>
      </c>
      <c r="G3087" t="s">
        <v>146</v>
      </c>
      <c r="H3087" t="s">
        <v>46</v>
      </c>
      <c r="I3087" t="s">
        <v>129</v>
      </c>
      <c r="J3087" t="s">
        <v>130</v>
      </c>
      <c r="K3087" t="s">
        <v>131</v>
      </c>
      <c r="L3087" t="s">
        <v>8841</v>
      </c>
      <c r="M3087" t="s">
        <v>8842</v>
      </c>
      <c r="N3087">
        <v>0.32972222200000001</v>
      </c>
      <c r="O3087">
        <v>0</v>
      </c>
      <c r="P3087">
        <v>485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159.915278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2672016</v>
      </c>
      <c r="B3088">
        <v>1</v>
      </c>
      <c r="C3088" t="s">
        <v>76</v>
      </c>
      <c r="D3088" t="s">
        <v>86</v>
      </c>
      <c r="E3088" t="s">
        <v>210</v>
      </c>
      <c r="F3088" t="s">
        <v>8843</v>
      </c>
      <c r="G3088" t="s">
        <v>290</v>
      </c>
      <c r="H3088" t="s">
        <v>46</v>
      </c>
      <c r="I3088" t="s">
        <v>129</v>
      </c>
      <c r="J3088" t="s">
        <v>130</v>
      </c>
      <c r="K3088" t="s">
        <v>131</v>
      </c>
      <c r="L3088" t="s">
        <v>8844</v>
      </c>
      <c r="M3088" t="s">
        <v>8845</v>
      </c>
      <c r="N3088">
        <v>3.4816666660000002</v>
      </c>
      <c r="O3088">
        <v>0</v>
      </c>
      <c r="P3088">
        <v>5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17.408332999999999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2672009</v>
      </c>
      <c r="B3089">
        <v>1</v>
      </c>
      <c r="C3089" t="s">
        <v>77</v>
      </c>
      <c r="D3089" t="s">
        <v>119</v>
      </c>
      <c r="E3089" t="s">
        <v>126</v>
      </c>
      <c r="F3089" t="s">
        <v>8846</v>
      </c>
      <c r="G3089" t="s">
        <v>169</v>
      </c>
      <c r="H3089" t="s">
        <v>47</v>
      </c>
      <c r="I3089" t="s">
        <v>129</v>
      </c>
      <c r="J3089" t="s">
        <v>130</v>
      </c>
      <c r="K3089" t="s">
        <v>131</v>
      </c>
      <c r="L3089" t="s">
        <v>8847</v>
      </c>
      <c r="M3089" t="s">
        <v>8848</v>
      </c>
      <c r="N3089">
        <v>0.95750000000000002</v>
      </c>
      <c r="O3089">
        <v>53</v>
      </c>
      <c r="P3089">
        <v>67</v>
      </c>
      <c r="Q3089">
        <v>20</v>
      </c>
      <c r="R3089">
        <v>0</v>
      </c>
      <c r="S3089">
        <v>38</v>
      </c>
      <c r="T3089">
        <v>0</v>
      </c>
      <c r="U3089">
        <v>50.747500000000002</v>
      </c>
      <c r="V3089">
        <v>64.152500000000003</v>
      </c>
      <c r="W3089">
        <v>19.149999999999999</v>
      </c>
      <c r="X3089">
        <v>0</v>
      </c>
      <c r="Y3089">
        <v>36.384999999999998</v>
      </c>
      <c r="Z3089">
        <v>0</v>
      </c>
    </row>
    <row r="3090" spans="1:26" x14ac:dyDescent="0.3">
      <c r="A3090">
        <v>2672008</v>
      </c>
      <c r="B3090">
        <v>1</v>
      </c>
      <c r="C3090" t="s">
        <v>76</v>
      </c>
      <c r="D3090" t="s">
        <v>90</v>
      </c>
      <c r="E3090" t="s">
        <v>210</v>
      </c>
      <c r="F3090" t="s">
        <v>8849</v>
      </c>
      <c r="G3090" t="s">
        <v>306</v>
      </c>
      <c r="H3090" t="s">
        <v>46</v>
      </c>
      <c r="I3090" t="s">
        <v>129</v>
      </c>
      <c r="J3090" t="s">
        <v>15</v>
      </c>
      <c r="K3090" t="s">
        <v>131</v>
      </c>
      <c r="L3090" t="s">
        <v>8850</v>
      </c>
      <c r="M3090" t="s">
        <v>8851</v>
      </c>
      <c r="N3090">
        <v>0.97888888799999996</v>
      </c>
      <c r="O3090">
        <v>0</v>
      </c>
      <c r="P3090">
        <v>6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5.8733329999999997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2672022</v>
      </c>
      <c r="B3091">
        <v>1</v>
      </c>
      <c r="C3091" t="s">
        <v>76</v>
      </c>
      <c r="D3091" t="s">
        <v>88</v>
      </c>
      <c r="E3091" t="s">
        <v>144</v>
      </c>
      <c r="F3091" t="s">
        <v>8852</v>
      </c>
      <c r="G3091" t="s">
        <v>406</v>
      </c>
      <c r="H3091" t="s">
        <v>46</v>
      </c>
      <c r="I3091" t="s">
        <v>129</v>
      </c>
      <c r="J3091" t="s">
        <v>130</v>
      </c>
      <c r="K3091" t="s">
        <v>131</v>
      </c>
      <c r="L3091" t="s">
        <v>8853</v>
      </c>
      <c r="M3091" t="s">
        <v>8854</v>
      </c>
      <c r="N3091">
        <v>1.331388888</v>
      </c>
      <c r="O3091">
        <v>0</v>
      </c>
      <c r="P3091">
        <v>95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126.481944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2672036</v>
      </c>
      <c r="B3092">
        <v>1</v>
      </c>
      <c r="C3092" t="s">
        <v>76</v>
      </c>
      <c r="D3092" t="s">
        <v>100</v>
      </c>
      <c r="E3092" t="s">
        <v>144</v>
      </c>
      <c r="F3092" t="s">
        <v>8855</v>
      </c>
      <c r="G3092" t="s">
        <v>406</v>
      </c>
      <c r="H3092" t="s">
        <v>46</v>
      </c>
      <c r="I3092" t="s">
        <v>129</v>
      </c>
      <c r="J3092" t="s">
        <v>130</v>
      </c>
      <c r="K3092" t="s">
        <v>131</v>
      </c>
      <c r="L3092" t="s">
        <v>8856</v>
      </c>
      <c r="M3092" t="s">
        <v>8857</v>
      </c>
      <c r="N3092">
        <v>5.4974999999999996</v>
      </c>
      <c r="O3092">
        <v>0</v>
      </c>
      <c r="P3092">
        <v>4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21.99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2672033</v>
      </c>
      <c r="B3093">
        <v>1</v>
      </c>
      <c r="C3093" t="s">
        <v>76</v>
      </c>
      <c r="D3093" t="s">
        <v>93</v>
      </c>
      <c r="E3093" t="s">
        <v>156</v>
      </c>
      <c r="F3093" t="s">
        <v>8858</v>
      </c>
      <c r="G3093" t="s">
        <v>169</v>
      </c>
      <c r="H3093" t="s">
        <v>47</v>
      </c>
      <c r="I3093" t="s">
        <v>129</v>
      </c>
      <c r="J3093" t="s">
        <v>130</v>
      </c>
      <c r="K3093" t="s">
        <v>131</v>
      </c>
      <c r="L3093" t="s">
        <v>8859</v>
      </c>
      <c r="M3093" t="s">
        <v>8860</v>
      </c>
      <c r="N3093">
        <v>7.9986111109999998</v>
      </c>
      <c r="O3093">
        <v>0</v>
      </c>
      <c r="P3093">
        <v>150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1199.791667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2672032</v>
      </c>
      <c r="B3094">
        <v>1</v>
      </c>
      <c r="C3094" t="s">
        <v>76</v>
      </c>
      <c r="D3094" t="s">
        <v>92</v>
      </c>
      <c r="E3094" t="s">
        <v>210</v>
      </c>
      <c r="F3094" t="s">
        <v>8861</v>
      </c>
      <c r="G3094" t="s">
        <v>3852</v>
      </c>
      <c r="H3094" t="s">
        <v>46</v>
      </c>
      <c r="I3094" t="s">
        <v>129</v>
      </c>
      <c r="J3094" t="s">
        <v>130</v>
      </c>
      <c r="K3094" t="s">
        <v>131</v>
      </c>
      <c r="L3094" t="s">
        <v>8862</v>
      </c>
      <c r="M3094" t="s">
        <v>8863</v>
      </c>
      <c r="N3094">
        <v>3.3619444440000001</v>
      </c>
      <c r="O3094">
        <v>0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3.3619439999999998</v>
      </c>
      <c r="Y3094">
        <v>0</v>
      </c>
      <c r="Z3094">
        <v>0</v>
      </c>
    </row>
    <row r="3095" spans="1:26" x14ac:dyDescent="0.3">
      <c r="A3095">
        <v>2672030</v>
      </c>
      <c r="B3095">
        <v>1</v>
      </c>
      <c r="C3095" t="s">
        <v>77</v>
      </c>
      <c r="D3095" t="s">
        <v>116</v>
      </c>
      <c r="E3095" t="s">
        <v>156</v>
      </c>
      <c r="F3095" t="s">
        <v>2864</v>
      </c>
      <c r="G3095" t="s">
        <v>169</v>
      </c>
      <c r="H3095" t="s">
        <v>47</v>
      </c>
      <c r="I3095" t="s">
        <v>129</v>
      </c>
      <c r="J3095" t="s">
        <v>130</v>
      </c>
      <c r="K3095" t="s">
        <v>131</v>
      </c>
      <c r="L3095" t="s">
        <v>8864</v>
      </c>
      <c r="M3095" t="s">
        <v>8865</v>
      </c>
      <c r="N3095">
        <v>0.98888888799999997</v>
      </c>
      <c r="O3095">
        <v>42</v>
      </c>
      <c r="P3095">
        <v>44</v>
      </c>
      <c r="Q3095">
        <v>2</v>
      </c>
      <c r="R3095">
        <v>0</v>
      </c>
      <c r="S3095">
        <v>0</v>
      </c>
      <c r="T3095">
        <v>0</v>
      </c>
      <c r="U3095">
        <v>41.533332999999999</v>
      </c>
      <c r="V3095">
        <v>43.511111</v>
      </c>
      <c r="W3095">
        <v>1.977778</v>
      </c>
      <c r="X3095">
        <v>0</v>
      </c>
      <c r="Y3095">
        <v>0</v>
      </c>
      <c r="Z3095">
        <v>0</v>
      </c>
    </row>
    <row r="3096" spans="1:26" x14ac:dyDescent="0.3">
      <c r="A3096">
        <v>2672227</v>
      </c>
      <c r="B3096">
        <v>1</v>
      </c>
      <c r="C3096" t="s">
        <v>76</v>
      </c>
      <c r="D3096" t="s">
        <v>93</v>
      </c>
      <c r="E3096" t="s">
        <v>152</v>
      </c>
      <c r="F3096" t="s">
        <v>8866</v>
      </c>
      <c r="G3096" t="s">
        <v>260</v>
      </c>
      <c r="H3096" t="s">
        <v>47</v>
      </c>
      <c r="I3096" t="s">
        <v>129</v>
      </c>
      <c r="J3096" t="s">
        <v>130</v>
      </c>
      <c r="K3096" t="s">
        <v>141</v>
      </c>
      <c r="L3096" t="s">
        <v>8867</v>
      </c>
      <c r="M3096" t="s">
        <v>8868</v>
      </c>
      <c r="N3096">
        <v>6.3077777770000001</v>
      </c>
      <c r="O3096">
        <v>3</v>
      </c>
      <c r="P3096">
        <v>289</v>
      </c>
      <c r="Q3096">
        <v>0</v>
      </c>
      <c r="R3096">
        <v>0</v>
      </c>
      <c r="S3096">
        <v>0</v>
      </c>
      <c r="T3096">
        <v>0</v>
      </c>
      <c r="U3096">
        <v>18.923333</v>
      </c>
      <c r="V3096">
        <v>1822.947778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2672035</v>
      </c>
      <c r="B3097">
        <v>1</v>
      </c>
      <c r="C3097" t="s">
        <v>77</v>
      </c>
      <c r="D3097" t="s">
        <v>123</v>
      </c>
      <c r="E3097" t="s">
        <v>210</v>
      </c>
      <c r="F3097" t="s">
        <v>7754</v>
      </c>
      <c r="G3097" t="s">
        <v>212</v>
      </c>
      <c r="H3097" t="s">
        <v>46</v>
      </c>
      <c r="I3097" t="s">
        <v>129</v>
      </c>
      <c r="J3097" t="s">
        <v>130</v>
      </c>
      <c r="K3097" t="s">
        <v>131</v>
      </c>
      <c r="L3097" t="s">
        <v>8869</v>
      </c>
      <c r="M3097" t="s">
        <v>8870</v>
      </c>
      <c r="N3097">
        <v>9.6241666660000007</v>
      </c>
      <c r="O3097">
        <v>0</v>
      </c>
      <c r="P3097">
        <v>9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86.617500000000007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2672040</v>
      </c>
      <c r="B3098">
        <v>1</v>
      </c>
      <c r="C3098" t="s">
        <v>76</v>
      </c>
      <c r="D3098" t="s">
        <v>93</v>
      </c>
      <c r="E3098" t="s">
        <v>325</v>
      </c>
      <c r="F3098" t="s">
        <v>8871</v>
      </c>
      <c r="G3098" t="s">
        <v>169</v>
      </c>
      <c r="H3098" t="s">
        <v>47</v>
      </c>
      <c r="I3098" t="s">
        <v>129</v>
      </c>
      <c r="J3098" t="s">
        <v>130</v>
      </c>
      <c r="K3098" t="s">
        <v>131</v>
      </c>
      <c r="L3098" t="s">
        <v>8872</v>
      </c>
      <c r="M3098" t="s">
        <v>8873</v>
      </c>
      <c r="N3098">
        <v>0.40267027700000002</v>
      </c>
      <c r="O3098">
        <v>90</v>
      </c>
      <c r="P3098">
        <v>13937</v>
      </c>
      <c r="Q3098">
        <v>0</v>
      </c>
      <c r="R3098">
        <v>0</v>
      </c>
      <c r="S3098">
        <v>0</v>
      </c>
      <c r="T3098">
        <v>0</v>
      </c>
      <c r="U3098">
        <v>36.240324999999999</v>
      </c>
      <c r="V3098">
        <v>5612.0156509999997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2672055</v>
      </c>
      <c r="B3099">
        <v>1</v>
      </c>
      <c r="C3099" t="s">
        <v>76</v>
      </c>
      <c r="D3099" t="s">
        <v>80</v>
      </c>
      <c r="E3099" t="s">
        <v>126</v>
      </c>
      <c r="F3099" t="s">
        <v>8874</v>
      </c>
      <c r="G3099" t="s">
        <v>1915</v>
      </c>
      <c r="H3099" t="s">
        <v>47</v>
      </c>
      <c r="I3099" t="s">
        <v>129</v>
      </c>
      <c r="J3099" t="s">
        <v>130</v>
      </c>
      <c r="K3099" t="s">
        <v>131</v>
      </c>
      <c r="L3099" t="s">
        <v>8875</v>
      </c>
      <c r="M3099" t="s">
        <v>8876</v>
      </c>
      <c r="N3099">
        <v>0.48249999999999998</v>
      </c>
      <c r="O3099">
        <v>0</v>
      </c>
      <c r="P3099">
        <v>22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10.615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2672047</v>
      </c>
      <c r="B3100">
        <v>1</v>
      </c>
      <c r="C3100" t="s">
        <v>77</v>
      </c>
      <c r="D3100" t="s">
        <v>124</v>
      </c>
      <c r="E3100" t="s">
        <v>126</v>
      </c>
      <c r="F3100" t="s">
        <v>8877</v>
      </c>
      <c r="G3100" t="s">
        <v>169</v>
      </c>
      <c r="H3100" t="s">
        <v>47</v>
      </c>
      <c r="I3100" t="s">
        <v>129</v>
      </c>
      <c r="J3100" t="s">
        <v>130</v>
      </c>
      <c r="K3100" t="s">
        <v>131</v>
      </c>
      <c r="L3100" t="s">
        <v>8878</v>
      </c>
      <c r="M3100" t="s">
        <v>8879</v>
      </c>
      <c r="N3100">
        <v>0.48055555500000002</v>
      </c>
      <c r="O3100">
        <v>2</v>
      </c>
      <c r="P3100">
        <v>85</v>
      </c>
      <c r="Q3100">
        <v>0</v>
      </c>
      <c r="R3100">
        <v>0</v>
      </c>
      <c r="S3100">
        <v>0</v>
      </c>
      <c r="T3100">
        <v>0</v>
      </c>
      <c r="U3100">
        <v>0.96111100000000005</v>
      </c>
      <c r="V3100">
        <v>40.847222000000002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2672048</v>
      </c>
      <c r="B3101">
        <v>1</v>
      </c>
      <c r="C3101" t="s">
        <v>76</v>
      </c>
      <c r="D3101" t="s">
        <v>103</v>
      </c>
      <c r="E3101" t="s">
        <v>144</v>
      </c>
      <c r="F3101" t="s">
        <v>8880</v>
      </c>
      <c r="G3101" t="s">
        <v>306</v>
      </c>
      <c r="H3101" t="s">
        <v>46</v>
      </c>
      <c r="I3101" t="s">
        <v>129</v>
      </c>
      <c r="J3101" t="s">
        <v>130</v>
      </c>
      <c r="K3101" t="s">
        <v>131</v>
      </c>
      <c r="L3101" t="s">
        <v>8881</v>
      </c>
      <c r="M3101" t="s">
        <v>8882</v>
      </c>
      <c r="N3101">
        <v>1.582777777</v>
      </c>
      <c r="O3101">
        <v>0</v>
      </c>
      <c r="P3101">
        <v>0</v>
      </c>
      <c r="Q3101">
        <v>0</v>
      </c>
      <c r="R3101">
        <v>90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142.44999999999999</v>
      </c>
      <c r="Y3101">
        <v>0</v>
      </c>
      <c r="Z3101">
        <v>0</v>
      </c>
    </row>
    <row r="3102" spans="1:26" x14ac:dyDescent="0.3">
      <c r="A3102">
        <v>2672059</v>
      </c>
      <c r="B3102">
        <v>1</v>
      </c>
      <c r="C3102" t="s">
        <v>76</v>
      </c>
      <c r="D3102" t="s">
        <v>88</v>
      </c>
      <c r="E3102" t="s">
        <v>156</v>
      </c>
      <c r="F3102" t="s">
        <v>8883</v>
      </c>
      <c r="G3102" t="s">
        <v>169</v>
      </c>
      <c r="H3102" t="s">
        <v>47</v>
      </c>
      <c r="I3102" t="s">
        <v>129</v>
      </c>
      <c r="J3102" t="s">
        <v>130</v>
      </c>
      <c r="K3102" t="s">
        <v>131</v>
      </c>
      <c r="L3102" t="s">
        <v>8884</v>
      </c>
      <c r="M3102" t="s">
        <v>8885</v>
      </c>
      <c r="N3102">
        <v>1.679444444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1.6794439999999999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2672061</v>
      </c>
      <c r="B3103">
        <v>1</v>
      </c>
      <c r="C3103" t="s">
        <v>76</v>
      </c>
      <c r="D3103" t="s">
        <v>93</v>
      </c>
      <c r="E3103" t="s">
        <v>325</v>
      </c>
      <c r="F3103" t="s">
        <v>8871</v>
      </c>
      <c r="G3103" t="s">
        <v>169</v>
      </c>
      <c r="H3103" t="s">
        <v>47</v>
      </c>
      <c r="I3103" t="s">
        <v>129</v>
      </c>
      <c r="J3103" t="s">
        <v>130</v>
      </c>
      <c r="K3103" t="s">
        <v>131</v>
      </c>
      <c r="L3103" t="s">
        <v>8886</v>
      </c>
      <c r="M3103" t="s">
        <v>8887</v>
      </c>
      <c r="N3103">
        <v>2.3444444440000001</v>
      </c>
      <c r="O3103">
        <v>102</v>
      </c>
      <c r="P3103">
        <v>19293</v>
      </c>
      <c r="Q3103">
        <v>0</v>
      </c>
      <c r="R3103">
        <v>0</v>
      </c>
      <c r="S3103">
        <v>0</v>
      </c>
      <c r="T3103">
        <v>0</v>
      </c>
      <c r="U3103">
        <v>239.13333299999999</v>
      </c>
      <c r="V3103">
        <v>45231.366657999999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2672066</v>
      </c>
      <c r="B3104">
        <v>1</v>
      </c>
      <c r="C3104" t="s">
        <v>77</v>
      </c>
      <c r="D3104" t="s">
        <v>118</v>
      </c>
      <c r="E3104" t="s">
        <v>210</v>
      </c>
      <c r="F3104" t="s">
        <v>8888</v>
      </c>
      <c r="G3104" t="s">
        <v>306</v>
      </c>
      <c r="H3104" t="s">
        <v>46</v>
      </c>
      <c r="I3104" t="s">
        <v>129</v>
      </c>
      <c r="J3104" t="s">
        <v>15</v>
      </c>
      <c r="K3104" t="s">
        <v>131</v>
      </c>
      <c r="L3104" t="s">
        <v>8889</v>
      </c>
      <c r="M3104" t="s">
        <v>8890</v>
      </c>
      <c r="N3104">
        <v>1.900555555</v>
      </c>
      <c r="O3104">
        <v>0</v>
      </c>
      <c r="P3104">
        <v>3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5.7016669999999996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2672091</v>
      </c>
      <c r="B3105">
        <v>1</v>
      </c>
      <c r="C3105" t="s">
        <v>76</v>
      </c>
      <c r="D3105" t="s">
        <v>81</v>
      </c>
      <c r="E3105" t="s">
        <v>325</v>
      </c>
      <c r="F3105" t="s">
        <v>8891</v>
      </c>
      <c r="G3105" t="s">
        <v>158</v>
      </c>
      <c r="H3105" t="s">
        <v>47</v>
      </c>
      <c r="I3105" t="s">
        <v>129</v>
      </c>
      <c r="J3105" t="s">
        <v>130</v>
      </c>
      <c r="K3105" t="s">
        <v>131</v>
      </c>
      <c r="L3105" t="s">
        <v>8892</v>
      </c>
      <c r="M3105" t="s">
        <v>8893</v>
      </c>
      <c r="N3105">
        <v>0.770277777</v>
      </c>
      <c r="O3105">
        <v>3</v>
      </c>
      <c r="P3105">
        <v>1830</v>
      </c>
      <c r="Q3105">
        <v>0</v>
      </c>
      <c r="R3105">
        <v>0</v>
      </c>
      <c r="S3105">
        <v>0</v>
      </c>
      <c r="T3105">
        <v>0</v>
      </c>
      <c r="U3105">
        <v>2.3108330000000001</v>
      </c>
      <c r="V3105">
        <v>1409.608332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2672065</v>
      </c>
      <c r="B3106">
        <v>1</v>
      </c>
      <c r="C3106" t="s">
        <v>77</v>
      </c>
      <c r="D3106" t="s">
        <v>114</v>
      </c>
      <c r="E3106" t="s">
        <v>144</v>
      </c>
      <c r="F3106" t="s">
        <v>8894</v>
      </c>
      <c r="G3106" t="s">
        <v>146</v>
      </c>
      <c r="H3106" t="s">
        <v>46</v>
      </c>
      <c r="I3106" t="s">
        <v>129</v>
      </c>
      <c r="J3106" t="s">
        <v>130</v>
      </c>
      <c r="K3106" t="s">
        <v>131</v>
      </c>
      <c r="L3106" t="s">
        <v>8895</v>
      </c>
      <c r="M3106" t="s">
        <v>8896</v>
      </c>
      <c r="N3106">
        <v>0.41444444400000002</v>
      </c>
      <c r="O3106">
        <v>0</v>
      </c>
      <c r="P3106">
        <v>51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21.136666999999999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2672070</v>
      </c>
      <c r="B3107">
        <v>1</v>
      </c>
      <c r="C3107" t="s">
        <v>76</v>
      </c>
      <c r="D3107" t="s">
        <v>79</v>
      </c>
      <c r="E3107" t="s">
        <v>210</v>
      </c>
      <c r="F3107" t="s">
        <v>8897</v>
      </c>
      <c r="G3107" t="s">
        <v>627</v>
      </c>
      <c r="H3107" t="s">
        <v>46</v>
      </c>
      <c r="I3107" t="s">
        <v>129</v>
      </c>
      <c r="J3107" t="s">
        <v>130</v>
      </c>
      <c r="K3107" t="s">
        <v>131</v>
      </c>
      <c r="L3107" t="s">
        <v>8898</v>
      </c>
      <c r="M3107" t="s">
        <v>8899</v>
      </c>
      <c r="N3107">
        <v>1.1472222219999999</v>
      </c>
      <c r="O3107">
        <v>0</v>
      </c>
      <c r="P3107">
        <v>40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45.888888999999999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2672073</v>
      </c>
      <c r="B3108">
        <v>1</v>
      </c>
      <c r="C3108" t="s">
        <v>77</v>
      </c>
      <c r="D3108" t="s">
        <v>117</v>
      </c>
      <c r="E3108" t="s">
        <v>156</v>
      </c>
      <c r="F3108" t="s">
        <v>2942</v>
      </c>
      <c r="G3108" t="s">
        <v>169</v>
      </c>
      <c r="H3108" t="s">
        <v>47</v>
      </c>
      <c r="I3108" t="s">
        <v>129</v>
      </c>
      <c r="J3108" t="s">
        <v>130</v>
      </c>
      <c r="K3108" t="s">
        <v>131</v>
      </c>
      <c r="L3108" t="s">
        <v>8900</v>
      </c>
      <c r="M3108" t="s">
        <v>8901</v>
      </c>
      <c r="N3108">
        <v>0.69916666599999999</v>
      </c>
      <c r="O3108">
        <v>0</v>
      </c>
      <c r="P3108">
        <v>0</v>
      </c>
      <c r="Q3108">
        <v>4</v>
      </c>
      <c r="R3108">
        <v>387</v>
      </c>
      <c r="S3108">
        <v>17</v>
      </c>
      <c r="T3108">
        <v>1369</v>
      </c>
      <c r="U3108">
        <v>0</v>
      </c>
      <c r="V3108">
        <v>0</v>
      </c>
      <c r="W3108">
        <v>2.7966669999999998</v>
      </c>
      <c r="X3108">
        <v>270.57749999999999</v>
      </c>
      <c r="Y3108">
        <v>11.885833</v>
      </c>
      <c r="Z3108">
        <v>957.15916600000003</v>
      </c>
    </row>
    <row r="3109" spans="1:26" x14ac:dyDescent="0.3">
      <c r="A3109">
        <v>2672083</v>
      </c>
      <c r="B3109">
        <v>1</v>
      </c>
      <c r="C3109" t="s">
        <v>76</v>
      </c>
      <c r="D3109" t="s">
        <v>90</v>
      </c>
      <c r="E3109" t="s">
        <v>210</v>
      </c>
      <c r="F3109" t="s">
        <v>8902</v>
      </c>
      <c r="G3109" t="s">
        <v>212</v>
      </c>
      <c r="H3109" t="s">
        <v>46</v>
      </c>
      <c r="I3109" t="s">
        <v>129</v>
      </c>
      <c r="J3109" t="s">
        <v>130</v>
      </c>
      <c r="K3109" t="s">
        <v>131</v>
      </c>
      <c r="L3109" t="s">
        <v>8903</v>
      </c>
      <c r="M3109" t="s">
        <v>8904</v>
      </c>
      <c r="N3109">
        <v>1.479166666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1.4791669999999999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2672084</v>
      </c>
      <c r="B3110">
        <v>1</v>
      </c>
      <c r="C3110" t="s">
        <v>77</v>
      </c>
      <c r="D3110" t="s">
        <v>109</v>
      </c>
      <c r="E3110" t="s">
        <v>126</v>
      </c>
      <c r="F3110" t="s">
        <v>8905</v>
      </c>
      <c r="G3110" t="s">
        <v>140</v>
      </c>
      <c r="H3110" t="s">
        <v>47</v>
      </c>
      <c r="I3110" t="s">
        <v>129</v>
      </c>
      <c r="J3110" t="s">
        <v>130</v>
      </c>
      <c r="K3110" t="s">
        <v>141</v>
      </c>
      <c r="L3110" t="s">
        <v>8906</v>
      </c>
      <c r="M3110" t="s">
        <v>8907</v>
      </c>
      <c r="N3110">
        <v>2.375555555</v>
      </c>
      <c r="O3110">
        <v>0</v>
      </c>
      <c r="P3110">
        <v>445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1057.122222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2672113</v>
      </c>
      <c r="B3111">
        <v>1</v>
      </c>
      <c r="C3111" t="s">
        <v>76</v>
      </c>
      <c r="D3111" t="s">
        <v>79</v>
      </c>
      <c r="E3111" t="s">
        <v>126</v>
      </c>
      <c r="F3111" t="s">
        <v>8908</v>
      </c>
      <c r="G3111" t="s">
        <v>140</v>
      </c>
      <c r="H3111" t="s">
        <v>47</v>
      </c>
      <c r="I3111" t="s">
        <v>129</v>
      </c>
      <c r="J3111" t="s">
        <v>130</v>
      </c>
      <c r="K3111" t="s">
        <v>141</v>
      </c>
      <c r="L3111" t="s">
        <v>8909</v>
      </c>
      <c r="M3111" t="s">
        <v>8910</v>
      </c>
      <c r="N3111">
        <v>4.2175000000000002</v>
      </c>
      <c r="O3111">
        <v>1</v>
      </c>
      <c r="P3111">
        <v>768</v>
      </c>
      <c r="Q3111">
        <v>0</v>
      </c>
      <c r="R3111">
        <v>0</v>
      </c>
      <c r="S3111">
        <v>0</v>
      </c>
      <c r="T3111">
        <v>0</v>
      </c>
      <c r="U3111">
        <v>4.2175000000000002</v>
      </c>
      <c r="V3111">
        <v>3239.04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2672086</v>
      </c>
      <c r="B3112">
        <v>1</v>
      </c>
      <c r="C3112" t="s">
        <v>76</v>
      </c>
      <c r="D3112" t="s">
        <v>93</v>
      </c>
      <c r="E3112" t="s">
        <v>152</v>
      </c>
      <c r="F3112" t="s">
        <v>4540</v>
      </c>
      <c r="G3112" t="s">
        <v>169</v>
      </c>
      <c r="H3112" t="s">
        <v>47</v>
      </c>
      <c r="I3112" t="s">
        <v>129</v>
      </c>
      <c r="J3112" t="s">
        <v>130</v>
      </c>
      <c r="K3112" t="s">
        <v>131</v>
      </c>
      <c r="L3112" t="s">
        <v>8911</v>
      </c>
      <c r="M3112" t="s">
        <v>8912</v>
      </c>
      <c r="N3112">
        <v>0.77972222199999996</v>
      </c>
      <c r="O3112">
        <v>26</v>
      </c>
      <c r="P3112">
        <v>1850</v>
      </c>
      <c r="Q3112">
        <v>0</v>
      </c>
      <c r="R3112">
        <v>0</v>
      </c>
      <c r="S3112">
        <v>0</v>
      </c>
      <c r="T3112">
        <v>0</v>
      </c>
      <c r="U3112">
        <v>20.272777999999999</v>
      </c>
      <c r="V3112">
        <v>1442.4861109999999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2672088</v>
      </c>
      <c r="B3113">
        <v>1</v>
      </c>
      <c r="C3113" t="s">
        <v>76</v>
      </c>
      <c r="D3113" t="s">
        <v>93</v>
      </c>
      <c r="E3113" t="s">
        <v>152</v>
      </c>
      <c r="F3113" t="s">
        <v>8913</v>
      </c>
      <c r="G3113" t="s">
        <v>169</v>
      </c>
      <c r="H3113" t="s">
        <v>47</v>
      </c>
      <c r="I3113" t="s">
        <v>129</v>
      </c>
      <c r="J3113" t="s">
        <v>130</v>
      </c>
      <c r="K3113" t="s">
        <v>131</v>
      </c>
      <c r="L3113" t="s">
        <v>8914</v>
      </c>
      <c r="M3113" t="s">
        <v>8915</v>
      </c>
      <c r="N3113">
        <v>0.27305555500000001</v>
      </c>
      <c r="O3113">
        <v>0</v>
      </c>
      <c r="P3113">
        <v>113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30.855277999999998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2672159</v>
      </c>
      <c r="B3114">
        <v>1</v>
      </c>
      <c r="C3114" t="s">
        <v>76</v>
      </c>
      <c r="D3114" t="s">
        <v>78</v>
      </c>
      <c r="E3114" t="s">
        <v>152</v>
      </c>
      <c r="F3114" t="s">
        <v>8916</v>
      </c>
      <c r="G3114" t="s">
        <v>306</v>
      </c>
      <c r="H3114" t="s">
        <v>47</v>
      </c>
      <c r="I3114" t="s">
        <v>129</v>
      </c>
      <c r="J3114" t="s">
        <v>15</v>
      </c>
      <c r="K3114" t="s">
        <v>131</v>
      </c>
      <c r="L3114" t="s">
        <v>8917</v>
      </c>
      <c r="M3114" t="s">
        <v>8918</v>
      </c>
      <c r="N3114">
        <v>3.3916666659999999</v>
      </c>
      <c r="O3114">
        <v>11</v>
      </c>
      <c r="P3114">
        <v>4623</v>
      </c>
      <c r="Q3114">
        <v>0</v>
      </c>
      <c r="R3114">
        <v>0</v>
      </c>
      <c r="S3114">
        <v>0</v>
      </c>
      <c r="T3114">
        <v>0</v>
      </c>
      <c r="U3114">
        <v>37.308332999999998</v>
      </c>
      <c r="V3114">
        <v>15679.674997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2672091</v>
      </c>
      <c r="B3115">
        <v>2</v>
      </c>
      <c r="C3115" t="s">
        <v>76</v>
      </c>
      <c r="D3115" t="s">
        <v>81</v>
      </c>
      <c r="E3115" t="s">
        <v>126</v>
      </c>
      <c r="F3115" t="s">
        <v>8919</v>
      </c>
      <c r="G3115" t="s">
        <v>158</v>
      </c>
      <c r="H3115" t="s">
        <v>47</v>
      </c>
      <c r="I3115" t="s">
        <v>129</v>
      </c>
      <c r="J3115" t="s">
        <v>130</v>
      </c>
      <c r="K3115" t="s">
        <v>131</v>
      </c>
      <c r="L3115" t="s">
        <v>8893</v>
      </c>
      <c r="M3115" t="s">
        <v>8920</v>
      </c>
      <c r="N3115">
        <v>0.52500000000000002</v>
      </c>
      <c r="O3115">
        <v>3</v>
      </c>
      <c r="P3115">
        <v>5555</v>
      </c>
      <c r="Q3115">
        <v>0</v>
      </c>
      <c r="R3115">
        <v>0</v>
      </c>
      <c r="S3115">
        <v>0</v>
      </c>
      <c r="T3115">
        <v>0</v>
      </c>
      <c r="U3115">
        <v>1.575</v>
      </c>
      <c r="V3115">
        <v>2916.375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2672103</v>
      </c>
      <c r="B3116">
        <v>1</v>
      </c>
      <c r="C3116" t="s">
        <v>76</v>
      </c>
      <c r="D3116" t="s">
        <v>90</v>
      </c>
      <c r="E3116" t="s">
        <v>126</v>
      </c>
      <c r="F3116" t="s">
        <v>8921</v>
      </c>
      <c r="G3116" t="s">
        <v>260</v>
      </c>
      <c r="H3116" t="s">
        <v>47</v>
      </c>
      <c r="I3116" t="s">
        <v>129</v>
      </c>
      <c r="J3116" t="s">
        <v>130</v>
      </c>
      <c r="K3116" t="s">
        <v>141</v>
      </c>
      <c r="L3116" t="s">
        <v>8922</v>
      </c>
      <c r="M3116" t="s">
        <v>8923</v>
      </c>
      <c r="N3116">
        <v>2.71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11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29.81</v>
      </c>
    </row>
    <row r="3117" spans="1:26" x14ac:dyDescent="0.3">
      <c r="A3117">
        <v>2672106</v>
      </c>
      <c r="B3117">
        <v>1</v>
      </c>
      <c r="C3117" t="s">
        <v>77</v>
      </c>
      <c r="D3117" t="s">
        <v>118</v>
      </c>
      <c r="E3117" t="s">
        <v>156</v>
      </c>
      <c r="F3117" t="s">
        <v>8924</v>
      </c>
      <c r="G3117" t="s">
        <v>1575</v>
      </c>
      <c r="H3117" t="s">
        <v>47</v>
      </c>
      <c r="I3117" t="s">
        <v>129</v>
      </c>
      <c r="J3117" t="s">
        <v>17</v>
      </c>
      <c r="K3117" t="s">
        <v>131</v>
      </c>
      <c r="L3117" t="s">
        <v>8925</v>
      </c>
      <c r="M3117" t="s">
        <v>8926</v>
      </c>
      <c r="N3117">
        <v>0.68777777699999998</v>
      </c>
      <c r="O3117">
        <v>0</v>
      </c>
      <c r="P3117">
        <v>62</v>
      </c>
      <c r="Q3117">
        <v>0</v>
      </c>
      <c r="R3117">
        <v>0</v>
      </c>
      <c r="S3117">
        <v>12</v>
      </c>
      <c r="T3117">
        <v>508</v>
      </c>
      <c r="U3117">
        <v>0</v>
      </c>
      <c r="V3117">
        <v>42.642221999999997</v>
      </c>
      <c r="W3117">
        <v>0</v>
      </c>
      <c r="X3117">
        <v>0</v>
      </c>
      <c r="Y3117">
        <v>8.2533329999999996</v>
      </c>
      <c r="Z3117">
        <v>349.39111100000002</v>
      </c>
    </row>
    <row r="3118" spans="1:26" x14ac:dyDescent="0.3">
      <c r="A3118">
        <v>2672112</v>
      </c>
      <c r="B3118">
        <v>1</v>
      </c>
      <c r="C3118" t="s">
        <v>76</v>
      </c>
      <c r="D3118" t="s">
        <v>90</v>
      </c>
      <c r="E3118" t="s">
        <v>144</v>
      </c>
      <c r="F3118" t="s">
        <v>8927</v>
      </c>
      <c r="G3118" t="s">
        <v>136</v>
      </c>
      <c r="H3118" t="s">
        <v>46</v>
      </c>
      <c r="I3118" t="s">
        <v>129</v>
      </c>
      <c r="J3118" t="s">
        <v>130</v>
      </c>
      <c r="K3118" t="s">
        <v>131</v>
      </c>
      <c r="L3118" t="s">
        <v>8928</v>
      </c>
      <c r="M3118" t="s">
        <v>8929</v>
      </c>
      <c r="N3118">
        <v>1.743055555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13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22.659721999999999</v>
      </c>
    </row>
    <row r="3119" spans="1:26" x14ac:dyDescent="0.3">
      <c r="A3119">
        <v>2672122</v>
      </c>
      <c r="B3119">
        <v>1</v>
      </c>
      <c r="C3119" t="s">
        <v>76</v>
      </c>
      <c r="D3119" t="s">
        <v>84</v>
      </c>
      <c r="E3119" t="s">
        <v>325</v>
      </c>
      <c r="F3119" t="s">
        <v>8930</v>
      </c>
      <c r="G3119" t="s">
        <v>567</v>
      </c>
      <c r="H3119" t="s">
        <v>47</v>
      </c>
      <c r="I3119" t="s">
        <v>247</v>
      </c>
      <c r="J3119" t="s">
        <v>130</v>
      </c>
      <c r="K3119" t="s">
        <v>131</v>
      </c>
      <c r="L3119" t="s">
        <v>8931</v>
      </c>
      <c r="M3119" t="s">
        <v>8932</v>
      </c>
      <c r="N3119">
        <v>1.6666666E-2</v>
      </c>
      <c r="O3119">
        <v>0</v>
      </c>
      <c r="P3119">
        <v>592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9.8666660000000004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2672091</v>
      </c>
      <c r="B3120">
        <v>3</v>
      </c>
      <c r="C3120" t="s">
        <v>76</v>
      </c>
      <c r="D3120" t="s">
        <v>81</v>
      </c>
      <c r="E3120" t="s">
        <v>126</v>
      </c>
      <c r="F3120" t="s">
        <v>8933</v>
      </c>
      <c r="G3120" t="s">
        <v>158</v>
      </c>
      <c r="H3120" t="s">
        <v>47</v>
      </c>
      <c r="I3120" t="s">
        <v>129</v>
      </c>
      <c r="J3120" t="s">
        <v>130</v>
      </c>
      <c r="K3120" t="s">
        <v>131</v>
      </c>
      <c r="L3120" t="s">
        <v>8920</v>
      </c>
      <c r="M3120" t="s">
        <v>8934</v>
      </c>
      <c r="N3120">
        <v>0.246388888</v>
      </c>
      <c r="O3120">
        <v>3</v>
      </c>
      <c r="P3120">
        <v>1210</v>
      </c>
      <c r="Q3120">
        <v>0</v>
      </c>
      <c r="R3120">
        <v>0</v>
      </c>
      <c r="S3120">
        <v>0</v>
      </c>
      <c r="T3120">
        <v>0</v>
      </c>
      <c r="U3120">
        <v>0.73916700000000002</v>
      </c>
      <c r="V3120">
        <v>298.13055400000002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2672152</v>
      </c>
      <c r="B3121">
        <v>1</v>
      </c>
      <c r="C3121" t="s">
        <v>76</v>
      </c>
      <c r="D3121" t="s">
        <v>102</v>
      </c>
      <c r="E3121" t="s">
        <v>134</v>
      </c>
      <c r="F3121" t="s">
        <v>8935</v>
      </c>
      <c r="G3121" t="s">
        <v>240</v>
      </c>
      <c r="H3121" t="s">
        <v>46</v>
      </c>
      <c r="I3121" t="s">
        <v>129</v>
      </c>
      <c r="J3121" t="s">
        <v>130</v>
      </c>
      <c r="K3121" t="s">
        <v>131</v>
      </c>
      <c r="L3121" t="s">
        <v>8936</v>
      </c>
      <c r="M3121" t="s">
        <v>8937</v>
      </c>
      <c r="N3121">
        <v>7.2361111109999996</v>
      </c>
      <c r="O3121">
        <v>0</v>
      </c>
      <c r="P3121">
        <v>18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130.25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2672154</v>
      </c>
      <c r="B3122">
        <v>1</v>
      </c>
      <c r="C3122" t="s">
        <v>76</v>
      </c>
      <c r="D3122" t="s">
        <v>102</v>
      </c>
      <c r="E3122" t="s">
        <v>126</v>
      </c>
      <c r="F3122" t="s">
        <v>8938</v>
      </c>
      <c r="G3122" t="s">
        <v>146</v>
      </c>
      <c r="H3122" t="s">
        <v>47</v>
      </c>
      <c r="I3122" t="s">
        <v>129</v>
      </c>
      <c r="J3122" t="s">
        <v>130</v>
      </c>
      <c r="K3122" t="s">
        <v>131</v>
      </c>
      <c r="L3122" t="s">
        <v>8939</v>
      </c>
      <c r="M3122" t="s">
        <v>8940</v>
      </c>
      <c r="N3122">
        <v>0.245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75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18.375</v>
      </c>
    </row>
    <row r="3123" spans="1:26" x14ac:dyDescent="0.3">
      <c r="A3123">
        <v>2672158</v>
      </c>
      <c r="B3123">
        <v>1</v>
      </c>
      <c r="C3123" t="s">
        <v>76</v>
      </c>
      <c r="D3123" t="s">
        <v>96</v>
      </c>
      <c r="E3123" t="s">
        <v>210</v>
      </c>
      <c r="F3123" t="s">
        <v>8941</v>
      </c>
      <c r="G3123" t="s">
        <v>212</v>
      </c>
      <c r="H3123" t="s">
        <v>46</v>
      </c>
      <c r="I3123" t="s">
        <v>129</v>
      </c>
      <c r="J3123" t="s">
        <v>130</v>
      </c>
      <c r="K3123" t="s">
        <v>131</v>
      </c>
      <c r="L3123" t="s">
        <v>8942</v>
      </c>
      <c r="M3123" t="s">
        <v>8943</v>
      </c>
      <c r="N3123">
        <v>4.8780555550000004</v>
      </c>
      <c r="O3123">
        <v>0</v>
      </c>
      <c r="P3123">
        <v>7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34.146388999999999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2672165</v>
      </c>
      <c r="B3124">
        <v>1</v>
      </c>
      <c r="C3124" t="s">
        <v>76</v>
      </c>
      <c r="D3124" t="s">
        <v>79</v>
      </c>
      <c r="E3124" t="s">
        <v>144</v>
      </c>
      <c r="F3124" t="s">
        <v>8944</v>
      </c>
      <c r="G3124" t="s">
        <v>136</v>
      </c>
      <c r="H3124" t="s">
        <v>46</v>
      </c>
      <c r="I3124" t="s">
        <v>129</v>
      </c>
      <c r="J3124" t="s">
        <v>130</v>
      </c>
      <c r="K3124" t="s">
        <v>131</v>
      </c>
      <c r="L3124" t="s">
        <v>8945</v>
      </c>
      <c r="M3124" t="s">
        <v>8946</v>
      </c>
      <c r="N3124">
        <v>0.94499999999999995</v>
      </c>
      <c r="O3124">
        <v>0</v>
      </c>
      <c r="P3124">
        <v>5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4.7249999999999996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2672154</v>
      </c>
      <c r="B3125">
        <v>2</v>
      </c>
      <c r="C3125" t="s">
        <v>76</v>
      </c>
      <c r="D3125" t="s">
        <v>102</v>
      </c>
      <c r="E3125" t="s">
        <v>156</v>
      </c>
      <c r="F3125" t="s">
        <v>8947</v>
      </c>
      <c r="G3125" t="s">
        <v>146</v>
      </c>
      <c r="H3125" t="s">
        <v>47</v>
      </c>
      <c r="I3125" t="s">
        <v>129</v>
      </c>
      <c r="J3125" t="s">
        <v>130</v>
      </c>
      <c r="K3125" t="s">
        <v>131</v>
      </c>
      <c r="L3125" t="s">
        <v>8940</v>
      </c>
      <c r="M3125" t="s">
        <v>8948</v>
      </c>
      <c r="N3125">
        <v>0.83361111099999996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285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237.57916700000001</v>
      </c>
    </row>
    <row r="3126" spans="1:26" x14ac:dyDescent="0.3">
      <c r="A3126">
        <v>2672171</v>
      </c>
      <c r="B3126">
        <v>1</v>
      </c>
      <c r="C3126" t="s">
        <v>76</v>
      </c>
      <c r="D3126" t="s">
        <v>104</v>
      </c>
      <c r="E3126" t="s">
        <v>134</v>
      </c>
      <c r="F3126" t="s">
        <v>8949</v>
      </c>
      <c r="G3126" t="s">
        <v>146</v>
      </c>
      <c r="H3126" t="s">
        <v>46</v>
      </c>
      <c r="I3126" t="s">
        <v>129</v>
      </c>
      <c r="J3126" t="s">
        <v>130</v>
      </c>
      <c r="K3126" t="s">
        <v>131</v>
      </c>
      <c r="L3126" t="s">
        <v>8950</v>
      </c>
      <c r="M3126" t="s">
        <v>8951</v>
      </c>
      <c r="N3126">
        <v>0.25194444399999999</v>
      </c>
      <c r="O3126">
        <v>0</v>
      </c>
      <c r="P3126">
        <v>0</v>
      </c>
      <c r="Q3126">
        <v>0</v>
      </c>
      <c r="R3126">
        <v>63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15.8725</v>
      </c>
      <c r="Y3126">
        <v>0</v>
      </c>
      <c r="Z3126">
        <v>0</v>
      </c>
    </row>
    <row r="3127" spans="1:26" x14ac:dyDescent="0.3">
      <c r="A3127">
        <v>2672180</v>
      </c>
      <c r="B3127">
        <v>1</v>
      </c>
      <c r="C3127" t="s">
        <v>77</v>
      </c>
      <c r="D3127" t="s">
        <v>114</v>
      </c>
      <c r="E3127" t="s">
        <v>144</v>
      </c>
      <c r="F3127" t="s">
        <v>8952</v>
      </c>
      <c r="G3127" t="s">
        <v>146</v>
      </c>
      <c r="H3127" t="s">
        <v>46</v>
      </c>
      <c r="I3127" t="s">
        <v>129</v>
      </c>
      <c r="J3127" t="s">
        <v>130</v>
      </c>
      <c r="K3127" t="s">
        <v>131</v>
      </c>
      <c r="L3127" t="s">
        <v>8953</v>
      </c>
      <c r="M3127" t="s">
        <v>8954</v>
      </c>
      <c r="N3127">
        <v>0.55027777700000002</v>
      </c>
      <c r="O3127">
        <v>0</v>
      </c>
      <c r="P3127">
        <v>17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9.3547220000000006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2672184</v>
      </c>
      <c r="B3128">
        <v>1</v>
      </c>
      <c r="C3128" t="s">
        <v>76</v>
      </c>
      <c r="D3128" t="s">
        <v>86</v>
      </c>
      <c r="E3128" t="s">
        <v>144</v>
      </c>
      <c r="F3128" t="s">
        <v>8955</v>
      </c>
      <c r="G3128" t="s">
        <v>703</v>
      </c>
      <c r="H3128" t="s">
        <v>46</v>
      </c>
      <c r="I3128" t="s">
        <v>129</v>
      </c>
      <c r="J3128" t="s">
        <v>130</v>
      </c>
      <c r="K3128" t="s">
        <v>131</v>
      </c>
      <c r="L3128" t="s">
        <v>8956</v>
      </c>
      <c r="M3128" t="s">
        <v>8957</v>
      </c>
      <c r="N3128">
        <v>3.125</v>
      </c>
      <c r="O3128">
        <v>0</v>
      </c>
      <c r="P3128">
        <v>88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275</v>
      </c>
      <c r="W3128">
        <v>0</v>
      </c>
      <c r="X3128">
        <v>0</v>
      </c>
      <c r="Y3128">
        <v>0</v>
      </c>
      <c r="Z3128">
        <v>0</v>
      </c>
    </row>
    <row r="3129" spans="1:26" x14ac:dyDescent="0.3">
      <c r="A3129">
        <v>2672182</v>
      </c>
      <c r="B3129">
        <v>1</v>
      </c>
      <c r="C3129" t="s">
        <v>76</v>
      </c>
      <c r="D3129" t="s">
        <v>86</v>
      </c>
      <c r="E3129" t="s">
        <v>144</v>
      </c>
      <c r="F3129" t="s">
        <v>8958</v>
      </c>
      <c r="G3129" t="s">
        <v>703</v>
      </c>
      <c r="H3129" t="s">
        <v>46</v>
      </c>
      <c r="I3129" t="s">
        <v>129</v>
      </c>
      <c r="J3129" t="s">
        <v>130</v>
      </c>
      <c r="K3129" t="s">
        <v>131</v>
      </c>
      <c r="L3129" t="s">
        <v>8959</v>
      </c>
      <c r="M3129" t="s">
        <v>8960</v>
      </c>
      <c r="N3129">
        <v>2.835</v>
      </c>
      <c r="O3129">
        <v>0</v>
      </c>
      <c r="P3129">
        <v>75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212.625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2672192</v>
      </c>
      <c r="B3130">
        <v>1</v>
      </c>
      <c r="C3130" t="s">
        <v>76</v>
      </c>
      <c r="D3130" t="s">
        <v>86</v>
      </c>
      <c r="E3130" t="s">
        <v>134</v>
      </c>
      <c r="F3130" t="s">
        <v>8961</v>
      </c>
      <c r="G3130" t="s">
        <v>146</v>
      </c>
      <c r="H3130" t="s">
        <v>46</v>
      </c>
      <c r="I3130" t="s">
        <v>129</v>
      </c>
      <c r="J3130" t="s">
        <v>130</v>
      </c>
      <c r="K3130" t="s">
        <v>131</v>
      </c>
      <c r="L3130" t="s">
        <v>8962</v>
      </c>
      <c r="M3130" t="s">
        <v>8963</v>
      </c>
      <c r="N3130">
        <v>2.8144444439999998</v>
      </c>
      <c r="O3130">
        <v>0</v>
      </c>
      <c r="P3130">
        <v>995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2800.372222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2672198</v>
      </c>
      <c r="B3131">
        <v>1</v>
      </c>
      <c r="C3131" t="s">
        <v>76</v>
      </c>
      <c r="D3131" t="s">
        <v>90</v>
      </c>
      <c r="E3131" t="s">
        <v>144</v>
      </c>
      <c r="F3131" t="s">
        <v>8964</v>
      </c>
      <c r="G3131" t="s">
        <v>2919</v>
      </c>
      <c r="H3131" t="s">
        <v>46</v>
      </c>
      <c r="I3131" t="s">
        <v>129</v>
      </c>
      <c r="J3131" t="s">
        <v>130</v>
      </c>
      <c r="K3131" t="s">
        <v>131</v>
      </c>
      <c r="L3131" t="s">
        <v>8965</v>
      </c>
      <c r="M3131" t="s">
        <v>8966</v>
      </c>
      <c r="N3131">
        <v>1.1858333329999999</v>
      </c>
      <c r="O3131">
        <v>0</v>
      </c>
      <c r="P3131">
        <v>36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42.69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2672205</v>
      </c>
      <c r="B3132">
        <v>1</v>
      </c>
      <c r="C3132" t="s">
        <v>77</v>
      </c>
      <c r="D3132" t="s">
        <v>118</v>
      </c>
      <c r="E3132" t="s">
        <v>210</v>
      </c>
      <c r="F3132" t="s">
        <v>8967</v>
      </c>
      <c r="G3132" t="s">
        <v>290</v>
      </c>
      <c r="H3132" t="s">
        <v>46</v>
      </c>
      <c r="I3132" t="s">
        <v>129</v>
      </c>
      <c r="J3132" t="s">
        <v>130</v>
      </c>
      <c r="K3132" t="s">
        <v>131</v>
      </c>
      <c r="L3132" t="s">
        <v>8968</v>
      </c>
      <c r="M3132" t="s">
        <v>8969</v>
      </c>
      <c r="N3132">
        <v>6.875</v>
      </c>
      <c r="O3132">
        <v>0</v>
      </c>
      <c r="P3132">
        <v>3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20.625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2672208</v>
      </c>
      <c r="B3133">
        <v>1</v>
      </c>
      <c r="C3133" t="s">
        <v>77</v>
      </c>
      <c r="D3133" t="s">
        <v>109</v>
      </c>
      <c r="E3133" t="s">
        <v>210</v>
      </c>
      <c r="F3133" t="s">
        <v>8970</v>
      </c>
      <c r="G3133" t="s">
        <v>290</v>
      </c>
      <c r="H3133" t="s">
        <v>46</v>
      </c>
      <c r="I3133" t="s">
        <v>129</v>
      </c>
      <c r="J3133" t="s">
        <v>130</v>
      </c>
      <c r="K3133" t="s">
        <v>131</v>
      </c>
      <c r="L3133" t="s">
        <v>8971</v>
      </c>
      <c r="M3133" t="s">
        <v>8972</v>
      </c>
      <c r="N3133">
        <v>2.363888888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1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2.3638889999999999</v>
      </c>
    </row>
    <row r="3134" spans="1:26" x14ac:dyDescent="0.3">
      <c r="A3134">
        <v>2672232</v>
      </c>
      <c r="B3134">
        <v>1</v>
      </c>
      <c r="C3134" t="s">
        <v>77</v>
      </c>
      <c r="D3134" t="s">
        <v>118</v>
      </c>
      <c r="E3134" t="s">
        <v>126</v>
      </c>
      <c r="F3134" t="s">
        <v>8973</v>
      </c>
      <c r="G3134" t="s">
        <v>1575</v>
      </c>
      <c r="H3134" t="s">
        <v>47</v>
      </c>
      <c r="I3134" t="s">
        <v>129</v>
      </c>
      <c r="J3134" t="s">
        <v>17</v>
      </c>
      <c r="K3134" t="s">
        <v>131</v>
      </c>
      <c r="L3134" t="s">
        <v>8974</v>
      </c>
      <c r="M3134" t="s">
        <v>8975</v>
      </c>
      <c r="N3134">
        <v>7.6211111110000003</v>
      </c>
      <c r="O3134">
        <v>0</v>
      </c>
      <c r="P3134">
        <v>62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472.50888900000001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2672228</v>
      </c>
      <c r="B3135">
        <v>1</v>
      </c>
      <c r="C3135" t="s">
        <v>76</v>
      </c>
      <c r="D3135" t="s">
        <v>91</v>
      </c>
      <c r="E3135" t="s">
        <v>144</v>
      </c>
      <c r="F3135" t="s">
        <v>8976</v>
      </c>
      <c r="G3135" t="s">
        <v>146</v>
      </c>
      <c r="H3135" t="s">
        <v>46</v>
      </c>
      <c r="I3135" t="s">
        <v>129</v>
      </c>
      <c r="J3135" t="s">
        <v>130</v>
      </c>
      <c r="K3135" t="s">
        <v>131</v>
      </c>
      <c r="L3135" t="s">
        <v>8977</v>
      </c>
      <c r="M3135" t="s">
        <v>8978</v>
      </c>
      <c r="N3135">
        <v>0.55444444400000004</v>
      </c>
      <c r="O3135">
        <v>0</v>
      </c>
      <c r="P3135">
        <v>24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13.306666999999999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2672230</v>
      </c>
      <c r="B3136">
        <v>1</v>
      </c>
      <c r="C3136" t="s">
        <v>76</v>
      </c>
      <c r="D3136" t="s">
        <v>92</v>
      </c>
      <c r="E3136" t="s">
        <v>126</v>
      </c>
      <c r="F3136" t="s">
        <v>8979</v>
      </c>
      <c r="G3136" t="s">
        <v>146</v>
      </c>
      <c r="H3136" t="s">
        <v>47</v>
      </c>
      <c r="I3136" t="s">
        <v>129</v>
      </c>
      <c r="J3136" t="s">
        <v>130</v>
      </c>
      <c r="K3136" t="s">
        <v>131</v>
      </c>
      <c r="L3136" t="s">
        <v>8980</v>
      </c>
      <c r="M3136" t="s">
        <v>8981</v>
      </c>
      <c r="N3136">
        <v>0.141944444</v>
      </c>
      <c r="O3136">
        <v>0</v>
      </c>
      <c r="P3136">
        <v>0</v>
      </c>
      <c r="Q3136">
        <v>0</v>
      </c>
      <c r="R3136">
        <v>220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31.227778000000001</v>
      </c>
      <c r="Y3136">
        <v>0</v>
      </c>
      <c r="Z3136">
        <v>0</v>
      </c>
    </row>
    <row r="3137" spans="1:26" x14ac:dyDescent="0.3">
      <c r="A3137">
        <v>2672256</v>
      </c>
      <c r="B3137">
        <v>1</v>
      </c>
      <c r="C3137" t="s">
        <v>76</v>
      </c>
      <c r="D3137" t="s">
        <v>86</v>
      </c>
      <c r="E3137" t="s">
        <v>144</v>
      </c>
      <c r="F3137" t="s">
        <v>8982</v>
      </c>
      <c r="G3137" t="s">
        <v>136</v>
      </c>
      <c r="H3137" t="s">
        <v>46</v>
      </c>
      <c r="I3137" t="s">
        <v>129</v>
      </c>
      <c r="J3137" t="s">
        <v>130</v>
      </c>
      <c r="K3137" t="s">
        <v>131</v>
      </c>
      <c r="L3137" t="s">
        <v>8983</v>
      </c>
      <c r="M3137" t="s">
        <v>8984</v>
      </c>
      <c r="N3137">
        <v>1.062777777</v>
      </c>
      <c r="O3137">
        <v>0</v>
      </c>
      <c r="P3137">
        <v>290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308.205555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2672250</v>
      </c>
      <c r="B3138">
        <v>1</v>
      </c>
      <c r="C3138" t="s">
        <v>76</v>
      </c>
      <c r="D3138" t="s">
        <v>90</v>
      </c>
      <c r="E3138" t="s">
        <v>134</v>
      </c>
      <c r="F3138" t="s">
        <v>8985</v>
      </c>
      <c r="G3138" t="s">
        <v>146</v>
      </c>
      <c r="H3138" t="s">
        <v>46</v>
      </c>
      <c r="I3138" t="s">
        <v>129</v>
      </c>
      <c r="J3138" t="s">
        <v>130</v>
      </c>
      <c r="K3138" t="s">
        <v>131</v>
      </c>
      <c r="L3138" t="s">
        <v>8986</v>
      </c>
      <c r="M3138" t="s">
        <v>8987</v>
      </c>
      <c r="N3138">
        <v>0.36166666600000003</v>
      </c>
      <c r="O3138">
        <v>0</v>
      </c>
      <c r="P3138">
        <v>87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31.465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2672258</v>
      </c>
      <c r="B3139">
        <v>1</v>
      </c>
      <c r="C3139" t="s">
        <v>77</v>
      </c>
      <c r="D3139" t="s">
        <v>123</v>
      </c>
      <c r="E3139" t="s">
        <v>156</v>
      </c>
      <c r="F3139" t="s">
        <v>2976</v>
      </c>
      <c r="G3139" t="s">
        <v>169</v>
      </c>
      <c r="H3139" t="s">
        <v>47</v>
      </c>
      <c r="I3139" t="s">
        <v>129</v>
      </c>
      <c r="J3139" t="s">
        <v>130</v>
      </c>
      <c r="K3139" t="s">
        <v>131</v>
      </c>
      <c r="L3139" t="s">
        <v>8988</v>
      </c>
      <c r="M3139" t="s">
        <v>8989</v>
      </c>
      <c r="N3139">
        <v>0.77305555500000001</v>
      </c>
      <c r="O3139">
        <v>51</v>
      </c>
      <c r="P3139">
        <v>27</v>
      </c>
      <c r="Q3139">
        <v>0</v>
      </c>
      <c r="R3139">
        <v>0</v>
      </c>
      <c r="S3139">
        <v>0</v>
      </c>
      <c r="T3139">
        <v>0</v>
      </c>
      <c r="U3139">
        <v>39.425832999999997</v>
      </c>
      <c r="V3139">
        <v>20.872499999999999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2672264</v>
      </c>
      <c r="B3140">
        <v>1</v>
      </c>
      <c r="C3140" t="s">
        <v>77</v>
      </c>
      <c r="D3140" t="s">
        <v>114</v>
      </c>
      <c r="E3140" t="s">
        <v>156</v>
      </c>
      <c r="F3140" t="s">
        <v>8990</v>
      </c>
      <c r="G3140" t="s">
        <v>169</v>
      </c>
      <c r="H3140" t="s">
        <v>47</v>
      </c>
      <c r="I3140" t="s">
        <v>129</v>
      </c>
      <c r="J3140" t="s">
        <v>130</v>
      </c>
      <c r="K3140" t="s">
        <v>131</v>
      </c>
      <c r="L3140" t="s">
        <v>8991</v>
      </c>
      <c r="M3140" t="s">
        <v>8992</v>
      </c>
      <c r="N3140">
        <v>9.4444444000000002E-2</v>
      </c>
      <c r="O3140">
        <v>0</v>
      </c>
      <c r="P3140">
        <v>0</v>
      </c>
      <c r="Q3140">
        <v>3</v>
      </c>
      <c r="R3140">
        <v>0</v>
      </c>
      <c r="S3140">
        <v>62</v>
      </c>
      <c r="T3140">
        <v>501</v>
      </c>
      <c r="U3140">
        <v>0</v>
      </c>
      <c r="V3140">
        <v>0</v>
      </c>
      <c r="W3140">
        <v>0.283333</v>
      </c>
      <c r="X3140">
        <v>0</v>
      </c>
      <c r="Y3140">
        <v>5.855556</v>
      </c>
      <c r="Z3140">
        <v>47.316665999999998</v>
      </c>
    </row>
    <row r="3141" spans="1:26" x14ac:dyDescent="0.3">
      <c r="A3141">
        <v>2672266</v>
      </c>
      <c r="B3141">
        <v>1</v>
      </c>
      <c r="C3141" t="s">
        <v>77</v>
      </c>
      <c r="D3141" t="s">
        <v>109</v>
      </c>
      <c r="E3141" t="s">
        <v>126</v>
      </c>
      <c r="F3141" t="s">
        <v>4449</v>
      </c>
      <c r="G3141" t="s">
        <v>128</v>
      </c>
      <c r="H3141" t="s">
        <v>47</v>
      </c>
      <c r="I3141" t="s">
        <v>129</v>
      </c>
      <c r="J3141" t="s">
        <v>130</v>
      </c>
      <c r="K3141" t="s">
        <v>131</v>
      </c>
      <c r="L3141" t="s">
        <v>8993</v>
      </c>
      <c r="M3141" t="s">
        <v>8994</v>
      </c>
      <c r="N3141">
        <v>2.4166666659999998</v>
      </c>
      <c r="O3141">
        <v>0</v>
      </c>
      <c r="P3141">
        <v>40</v>
      </c>
      <c r="Q3141">
        <v>0</v>
      </c>
      <c r="R3141">
        <v>0</v>
      </c>
      <c r="S3141">
        <v>6</v>
      </c>
      <c r="T3141">
        <v>330</v>
      </c>
      <c r="U3141">
        <v>0</v>
      </c>
      <c r="V3141">
        <v>96.666667000000004</v>
      </c>
      <c r="W3141">
        <v>0</v>
      </c>
      <c r="X3141">
        <v>0</v>
      </c>
      <c r="Y3141">
        <v>14.5</v>
      </c>
      <c r="Z3141">
        <v>797.5</v>
      </c>
    </row>
    <row r="3142" spans="1:26" x14ac:dyDescent="0.3">
      <c r="A3142">
        <v>2672268</v>
      </c>
      <c r="B3142">
        <v>1</v>
      </c>
      <c r="C3142" t="s">
        <v>77</v>
      </c>
      <c r="D3142" t="s">
        <v>113</v>
      </c>
      <c r="E3142" t="s">
        <v>126</v>
      </c>
      <c r="F3142" t="s">
        <v>8995</v>
      </c>
      <c r="G3142" t="s">
        <v>128</v>
      </c>
      <c r="H3142" t="s">
        <v>47</v>
      </c>
      <c r="I3142" t="s">
        <v>129</v>
      </c>
      <c r="J3142" t="s">
        <v>130</v>
      </c>
      <c r="K3142" t="s">
        <v>131</v>
      </c>
      <c r="L3142" t="s">
        <v>8996</v>
      </c>
      <c r="M3142" t="s">
        <v>8997</v>
      </c>
      <c r="N3142">
        <v>1.5738888879999999</v>
      </c>
      <c r="O3142">
        <v>0</v>
      </c>
      <c r="P3142">
        <v>0</v>
      </c>
      <c r="Q3142">
        <v>0</v>
      </c>
      <c r="R3142">
        <v>61</v>
      </c>
      <c r="S3142">
        <v>2</v>
      </c>
      <c r="T3142">
        <v>0</v>
      </c>
      <c r="U3142">
        <v>0</v>
      </c>
      <c r="V3142">
        <v>0</v>
      </c>
      <c r="W3142">
        <v>0</v>
      </c>
      <c r="X3142">
        <v>96.007221999999999</v>
      </c>
      <c r="Y3142">
        <v>3.1477780000000002</v>
      </c>
      <c r="Z3142">
        <v>0</v>
      </c>
    </row>
    <row r="3143" spans="1:26" x14ac:dyDescent="0.3">
      <c r="A3143">
        <v>2672267</v>
      </c>
      <c r="B3143">
        <v>1</v>
      </c>
      <c r="C3143" t="s">
        <v>76</v>
      </c>
      <c r="D3143" t="s">
        <v>99</v>
      </c>
      <c r="E3143" t="s">
        <v>210</v>
      </c>
      <c r="F3143" t="s">
        <v>8998</v>
      </c>
      <c r="G3143" t="s">
        <v>3852</v>
      </c>
      <c r="H3143" t="s">
        <v>46</v>
      </c>
      <c r="I3143" t="s">
        <v>129</v>
      </c>
      <c r="J3143" t="s">
        <v>130</v>
      </c>
      <c r="K3143" t="s">
        <v>131</v>
      </c>
      <c r="L3143" t="s">
        <v>8999</v>
      </c>
      <c r="M3143" t="s">
        <v>9000</v>
      </c>
      <c r="N3143">
        <v>2.4027777769999998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2.4027780000000001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2672278</v>
      </c>
      <c r="B3144">
        <v>1</v>
      </c>
      <c r="C3144" t="s">
        <v>77</v>
      </c>
      <c r="D3144" t="s">
        <v>109</v>
      </c>
      <c r="E3144" t="s">
        <v>156</v>
      </c>
      <c r="F3144" t="s">
        <v>9001</v>
      </c>
      <c r="G3144" t="s">
        <v>169</v>
      </c>
      <c r="H3144" t="s">
        <v>47</v>
      </c>
      <c r="I3144" t="s">
        <v>247</v>
      </c>
      <c r="J3144" t="s">
        <v>130</v>
      </c>
      <c r="K3144" t="s">
        <v>131</v>
      </c>
      <c r="L3144" t="s">
        <v>9002</v>
      </c>
      <c r="M3144" t="s">
        <v>9003</v>
      </c>
      <c r="N3144">
        <v>8.3333330000000001E-3</v>
      </c>
      <c r="O3144">
        <v>24</v>
      </c>
      <c r="P3144">
        <v>325</v>
      </c>
      <c r="Q3144">
        <v>0</v>
      </c>
      <c r="R3144">
        <v>0</v>
      </c>
      <c r="S3144">
        <v>24</v>
      </c>
      <c r="T3144">
        <v>480</v>
      </c>
      <c r="U3144">
        <v>0.2</v>
      </c>
      <c r="V3144">
        <v>2.7083330000000001</v>
      </c>
      <c r="W3144">
        <v>0</v>
      </c>
      <c r="X3144">
        <v>0</v>
      </c>
      <c r="Y3144">
        <v>0.2</v>
      </c>
      <c r="Z3144">
        <v>4</v>
      </c>
    </row>
    <row r="3145" spans="1:26" x14ac:dyDescent="0.3">
      <c r="A3145">
        <v>2672159</v>
      </c>
      <c r="B3145">
        <v>2</v>
      </c>
      <c r="C3145" t="s">
        <v>76</v>
      </c>
      <c r="D3145" t="s">
        <v>78</v>
      </c>
      <c r="E3145" t="s">
        <v>152</v>
      </c>
      <c r="F3145" t="s">
        <v>9004</v>
      </c>
      <c r="G3145" t="s">
        <v>306</v>
      </c>
      <c r="H3145" t="s">
        <v>47</v>
      </c>
      <c r="I3145" t="s">
        <v>129</v>
      </c>
      <c r="J3145" t="s">
        <v>15</v>
      </c>
      <c r="K3145" t="s">
        <v>131</v>
      </c>
      <c r="L3145" t="s">
        <v>8918</v>
      </c>
      <c r="M3145" t="s">
        <v>9005</v>
      </c>
      <c r="N3145">
        <v>1.4258333329999999</v>
      </c>
      <c r="O3145">
        <v>12</v>
      </c>
      <c r="P3145">
        <v>361</v>
      </c>
      <c r="Q3145">
        <v>0</v>
      </c>
      <c r="R3145">
        <v>0</v>
      </c>
      <c r="S3145">
        <v>0</v>
      </c>
      <c r="T3145">
        <v>0</v>
      </c>
      <c r="U3145">
        <v>17.11</v>
      </c>
      <c r="V3145">
        <v>514.72583299999997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2672287</v>
      </c>
      <c r="B3146">
        <v>1</v>
      </c>
      <c r="C3146" t="s">
        <v>76</v>
      </c>
      <c r="D3146" t="s">
        <v>86</v>
      </c>
      <c r="E3146" t="s">
        <v>134</v>
      </c>
      <c r="F3146" t="s">
        <v>4422</v>
      </c>
      <c r="G3146" t="s">
        <v>146</v>
      </c>
      <c r="H3146" t="s">
        <v>46</v>
      </c>
      <c r="I3146" t="s">
        <v>129</v>
      </c>
      <c r="J3146" t="s">
        <v>130</v>
      </c>
      <c r="K3146" t="s">
        <v>131</v>
      </c>
      <c r="L3146" t="s">
        <v>9006</v>
      </c>
      <c r="M3146" t="s">
        <v>9007</v>
      </c>
      <c r="N3146">
        <v>0.100833333</v>
      </c>
      <c r="O3146">
        <v>0</v>
      </c>
      <c r="P3146">
        <v>353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35.594166999999999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2672286</v>
      </c>
      <c r="B3147">
        <v>1</v>
      </c>
      <c r="C3147" t="s">
        <v>76</v>
      </c>
      <c r="D3147" t="s">
        <v>81</v>
      </c>
      <c r="E3147" t="s">
        <v>210</v>
      </c>
      <c r="F3147" t="s">
        <v>9008</v>
      </c>
      <c r="G3147" t="s">
        <v>212</v>
      </c>
      <c r="H3147" t="s">
        <v>46</v>
      </c>
      <c r="I3147" t="s">
        <v>129</v>
      </c>
      <c r="J3147" t="s">
        <v>130</v>
      </c>
      <c r="K3147" t="s">
        <v>131</v>
      </c>
      <c r="L3147" t="s">
        <v>9009</v>
      </c>
      <c r="M3147" t="s">
        <v>9010</v>
      </c>
      <c r="N3147">
        <v>8.9572222220000004</v>
      </c>
      <c r="O3147">
        <v>0</v>
      </c>
      <c r="P3147">
        <v>15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134.35833299999999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2672295</v>
      </c>
      <c r="B3148">
        <v>1</v>
      </c>
      <c r="C3148" t="s">
        <v>76</v>
      </c>
      <c r="D3148" t="s">
        <v>97</v>
      </c>
      <c r="E3148" t="s">
        <v>144</v>
      </c>
      <c r="F3148" t="s">
        <v>9011</v>
      </c>
      <c r="G3148" t="s">
        <v>146</v>
      </c>
      <c r="H3148" t="s">
        <v>46</v>
      </c>
      <c r="I3148" t="s">
        <v>129</v>
      </c>
      <c r="J3148" t="s">
        <v>130</v>
      </c>
      <c r="K3148" t="s">
        <v>131</v>
      </c>
      <c r="L3148" t="s">
        <v>9012</v>
      </c>
      <c r="M3148" t="s">
        <v>9013</v>
      </c>
      <c r="N3148">
        <v>1.3219444440000001</v>
      </c>
      <c r="O3148">
        <v>0</v>
      </c>
      <c r="P3148">
        <v>31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40.980277999999998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2672297</v>
      </c>
      <c r="B3149">
        <v>1</v>
      </c>
      <c r="C3149" t="s">
        <v>77</v>
      </c>
      <c r="D3149" t="s">
        <v>124</v>
      </c>
      <c r="E3149" t="s">
        <v>144</v>
      </c>
      <c r="F3149" t="s">
        <v>9014</v>
      </c>
      <c r="G3149" t="s">
        <v>2919</v>
      </c>
      <c r="H3149" t="s">
        <v>46</v>
      </c>
      <c r="I3149" t="s">
        <v>129</v>
      </c>
      <c r="J3149" t="s">
        <v>130</v>
      </c>
      <c r="K3149" t="s">
        <v>131</v>
      </c>
      <c r="L3149" t="s">
        <v>9015</v>
      </c>
      <c r="M3149" t="s">
        <v>9016</v>
      </c>
      <c r="N3149">
        <v>0.92</v>
      </c>
      <c r="O3149">
        <v>0</v>
      </c>
      <c r="P3149">
        <v>53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48.76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2672299</v>
      </c>
      <c r="B3150">
        <v>1</v>
      </c>
      <c r="C3150" t="s">
        <v>77</v>
      </c>
      <c r="D3150" t="s">
        <v>114</v>
      </c>
      <c r="E3150" t="s">
        <v>126</v>
      </c>
      <c r="F3150" t="s">
        <v>9017</v>
      </c>
      <c r="G3150" t="s">
        <v>140</v>
      </c>
      <c r="H3150" t="s">
        <v>47</v>
      </c>
      <c r="I3150" t="s">
        <v>129</v>
      </c>
      <c r="J3150" t="s">
        <v>130</v>
      </c>
      <c r="K3150" t="s">
        <v>141</v>
      </c>
      <c r="L3150" t="s">
        <v>9018</v>
      </c>
      <c r="M3150" t="s">
        <v>9019</v>
      </c>
      <c r="N3150">
        <v>0.36583333299999998</v>
      </c>
      <c r="O3150">
        <v>21</v>
      </c>
      <c r="P3150">
        <v>16474</v>
      </c>
      <c r="Q3150">
        <v>0</v>
      </c>
      <c r="R3150">
        <v>0</v>
      </c>
      <c r="S3150">
        <v>0</v>
      </c>
      <c r="T3150">
        <v>0</v>
      </c>
      <c r="U3150">
        <v>7.6825000000000001</v>
      </c>
      <c r="V3150">
        <v>6026.7383280000004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2672310</v>
      </c>
      <c r="B3151">
        <v>1</v>
      </c>
      <c r="C3151" t="s">
        <v>76</v>
      </c>
      <c r="D3151" t="s">
        <v>103</v>
      </c>
      <c r="E3151" t="s">
        <v>126</v>
      </c>
      <c r="F3151" t="s">
        <v>9020</v>
      </c>
      <c r="G3151" t="s">
        <v>128</v>
      </c>
      <c r="H3151" t="s">
        <v>47</v>
      </c>
      <c r="I3151" t="s">
        <v>129</v>
      </c>
      <c r="J3151" t="s">
        <v>130</v>
      </c>
      <c r="K3151" t="s">
        <v>131</v>
      </c>
      <c r="L3151" t="s">
        <v>9021</v>
      </c>
      <c r="M3151" t="s">
        <v>9022</v>
      </c>
      <c r="N3151">
        <v>1.366944444</v>
      </c>
      <c r="O3151">
        <v>0</v>
      </c>
      <c r="P3151">
        <v>0</v>
      </c>
      <c r="Q3151">
        <v>0</v>
      </c>
      <c r="R3151">
        <v>2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2.733889</v>
      </c>
      <c r="Y3151">
        <v>0</v>
      </c>
      <c r="Z3151">
        <v>0</v>
      </c>
    </row>
    <row r="3152" spans="1:26" x14ac:dyDescent="0.3">
      <c r="A3152">
        <v>2672313</v>
      </c>
      <c r="B3152">
        <v>1</v>
      </c>
      <c r="C3152" t="s">
        <v>76</v>
      </c>
      <c r="D3152" t="s">
        <v>90</v>
      </c>
      <c r="E3152" t="s">
        <v>210</v>
      </c>
      <c r="F3152" t="s">
        <v>9023</v>
      </c>
      <c r="G3152" t="s">
        <v>306</v>
      </c>
      <c r="H3152" t="s">
        <v>46</v>
      </c>
      <c r="I3152" t="s">
        <v>129</v>
      </c>
      <c r="J3152" t="s">
        <v>15</v>
      </c>
      <c r="K3152" t="s">
        <v>131</v>
      </c>
      <c r="L3152" t="s">
        <v>9024</v>
      </c>
      <c r="M3152" t="s">
        <v>9025</v>
      </c>
      <c r="N3152">
        <v>1.7366666660000001</v>
      </c>
      <c r="O3152">
        <v>0</v>
      </c>
      <c r="P3152">
        <v>17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29.523333000000001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2672314</v>
      </c>
      <c r="B3153">
        <v>1</v>
      </c>
      <c r="C3153" t="s">
        <v>77</v>
      </c>
      <c r="D3153" t="s">
        <v>111</v>
      </c>
      <c r="E3153" t="s">
        <v>156</v>
      </c>
      <c r="F3153" t="s">
        <v>9026</v>
      </c>
      <c r="G3153" t="s">
        <v>169</v>
      </c>
      <c r="H3153" t="s">
        <v>47</v>
      </c>
      <c r="I3153" t="s">
        <v>247</v>
      </c>
      <c r="J3153" t="s">
        <v>130</v>
      </c>
      <c r="K3153" t="s">
        <v>131</v>
      </c>
      <c r="L3153" t="s">
        <v>9027</v>
      </c>
      <c r="M3153" t="s">
        <v>9028</v>
      </c>
      <c r="N3153">
        <v>8.6111109999999994E-3</v>
      </c>
      <c r="O3153">
        <v>0</v>
      </c>
      <c r="P3153">
        <v>0</v>
      </c>
      <c r="Q3153">
        <v>0</v>
      </c>
      <c r="R3153">
        <v>49</v>
      </c>
      <c r="S3153">
        <v>0</v>
      </c>
      <c r="T3153">
        <v>132</v>
      </c>
      <c r="U3153">
        <v>0</v>
      </c>
      <c r="V3153">
        <v>0</v>
      </c>
      <c r="W3153">
        <v>0</v>
      </c>
      <c r="X3153">
        <v>0.42194399999999999</v>
      </c>
      <c r="Y3153">
        <v>0</v>
      </c>
      <c r="Z3153">
        <v>1.1366670000000001</v>
      </c>
    </row>
    <row r="3154" spans="1:26" x14ac:dyDescent="0.3">
      <c r="A3154">
        <v>2672318</v>
      </c>
      <c r="B3154">
        <v>1</v>
      </c>
      <c r="C3154" t="s">
        <v>77</v>
      </c>
      <c r="D3154" t="s">
        <v>108</v>
      </c>
      <c r="E3154" t="s">
        <v>210</v>
      </c>
      <c r="F3154" t="s">
        <v>9029</v>
      </c>
      <c r="G3154" t="s">
        <v>290</v>
      </c>
      <c r="H3154" t="s">
        <v>46</v>
      </c>
      <c r="I3154" t="s">
        <v>129</v>
      </c>
      <c r="J3154" t="s">
        <v>130</v>
      </c>
      <c r="K3154" t="s">
        <v>131</v>
      </c>
      <c r="L3154" t="s">
        <v>9030</v>
      </c>
      <c r="M3154" t="s">
        <v>9031</v>
      </c>
      <c r="N3154">
        <v>2.9375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2.9375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2672322</v>
      </c>
      <c r="B3155">
        <v>1</v>
      </c>
      <c r="C3155" t="s">
        <v>77</v>
      </c>
      <c r="D3155" t="s">
        <v>108</v>
      </c>
      <c r="E3155" t="s">
        <v>144</v>
      </c>
      <c r="F3155" t="s">
        <v>9032</v>
      </c>
      <c r="G3155" t="s">
        <v>136</v>
      </c>
      <c r="H3155" t="s">
        <v>46</v>
      </c>
      <c r="I3155" t="s">
        <v>129</v>
      </c>
      <c r="J3155" t="s">
        <v>130</v>
      </c>
      <c r="K3155" t="s">
        <v>131</v>
      </c>
      <c r="L3155" t="s">
        <v>9033</v>
      </c>
      <c r="M3155" t="s">
        <v>9034</v>
      </c>
      <c r="N3155">
        <v>1.741666666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33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57.475000000000001</v>
      </c>
    </row>
    <row r="3156" spans="1:26" x14ac:dyDescent="0.3">
      <c r="A3156">
        <v>2672319</v>
      </c>
      <c r="B3156">
        <v>1</v>
      </c>
      <c r="C3156" t="s">
        <v>76</v>
      </c>
      <c r="D3156" t="s">
        <v>104</v>
      </c>
      <c r="E3156" t="s">
        <v>126</v>
      </c>
      <c r="F3156" t="s">
        <v>9035</v>
      </c>
      <c r="G3156" t="s">
        <v>146</v>
      </c>
      <c r="H3156" t="s">
        <v>47</v>
      </c>
      <c r="I3156" t="s">
        <v>247</v>
      </c>
      <c r="J3156" t="s">
        <v>130</v>
      </c>
      <c r="K3156" t="s">
        <v>131</v>
      </c>
      <c r="L3156" t="s">
        <v>9036</v>
      </c>
      <c r="M3156" t="s">
        <v>9037</v>
      </c>
      <c r="N3156">
        <v>4.7222222000000001E-2</v>
      </c>
      <c r="O3156">
        <v>0</v>
      </c>
      <c r="P3156">
        <v>0</v>
      </c>
      <c r="Q3156">
        <v>0</v>
      </c>
      <c r="R3156">
        <v>48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2.266667</v>
      </c>
      <c r="Y3156">
        <v>0</v>
      </c>
      <c r="Z3156">
        <v>0</v>
      </c>
    </row>
    <row r="3157" spans="1:26" x14ac:dyDescent="0.3">
      <c r="A3157">
        <v>2672331</v>
      </c>
      <c r="B3157">
        <v>1</v>
      </c>
      <c r="C3157" t="s">
        <v>76</v>
      </c>
      <c r="D3157" t="s">
        <v>86</v>
      </c>
      <c r="E3157" t="s">
        <v>144</v>
      </c>
      <c r="F3157" t="s">
        <v>8807</v>
      </c>
      <c r="G3157" t="s">
        <v>136</v>
      </c>
      <c r="H3157" t="s">
        <v>46</v>
      </c>
      <c r="I3157" t="s">
        <v>129</v>
      </c>
      <c r="J3157" t="s">
        <v>130</v>
      </c>
      <c r="K3157" t="s">
        <v>131</v>
      </c>
      <c r="L3157" t="s">
        <v>9038</v>
      </c>
      <c r="M3157" t="s">
        <v>9039</v>
      </c>
      <c r="N3157">
        <v>3.185277777</v>
      </c>
      <c r="O3157">
        <v>0</v>
      </c>
      <c r="P3157">
        <v>134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426.82722200000001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2672036</v>
      </c>
      <c r="B3158">
        <v>2</v>
      </c>
      <c r="C3158" t="s">
        <v>76</v>
      </c>
      <c r="D3158" t="s">
        <v>100</v>
      </c>
      <c r="E3158" t="s">
        <v>134</v>
      </c>
      <c r="F3158" t="s">
        <v>9040</v>
      </c>
      <c r="G3158" t="s">
        <v>406</v>
      </c>
      <c r="H3158" t="s">
        <v>46</v>
      </c>
      <c r="I3158" t="s">
        <v>129</v>
      </c>
      <c r="J3158" t="s">
        <v>130</v>
      </c>
      <c r="K3158" t="s">
        <v>131</v>
      </c>
      <c r="L3158" t="s">
        <v>8857</v>
      </c>
      <c r="M3158" t="s">
        <v>9041</v>
      </c>
      <c r="N3158">
        <v>0.108333333</v>
      </c>
      <c r="O3158">
        <v>0</v>
      </c>
      <c r="P3158">
        <v>50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5.4166670000000003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2672324</v>
      </c>
      <c r="B3159">
        <v>1</v>
      </c>
      <c r="C3159" t="s">
        <v>77</v>
      </c>
      <c r="D3159" t="s">
        <v>123</v>
      </c>
      <c r="E3159" t="s">
        <v>126</v>
      </c>
      <c r="F3159" t="s">
        <v>9042</v>
      </c>
      <c r="G3159" t="s">
        <v>169</v>
      </c>
      <c r="H3159" t="s">
        <v>47</v>
      </c>
      <c r="I3159" t="s">
        <v>129</v>
      </c>
      <c r="J3159" t="s">
        <v>130</v>
      </c>
      <c r="K3159" t="s">
        <v>131</v>
      </c>
      <c r="L3159" t="s">
        <v>9043</v>
      </c>
      <c r="M3159" t="s">
        <v>9044</v>
      </c>
      <c r="N3159">
        <v>0.36194444399999998</v>
      </c>
      <c r="O3159">
        <v>17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6.1530560000000003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2672327</v>
      </c>
      <c r="B3160">
        <v>1</v>
      </c>
      <c r="C3160" t="s">
        <v>76</v>
      </c>
      <c r="D3160" t="s">
        <v>84</v>
      </c>
      <c r="E3160" t="s">
        <v>210</v>
      </c>
      <c r="F3160" t="s">
        <v>9045</v>
      </c>
      <c r="G3160" t="s">
        <v>290</v>
      </c>
      <c r="H3160" t="s">
        <v>46</v>
      </c>
      <c r="I3160" t="s">
        <v>129</v>
      </c>
      <c r="J3160" t="s">
        <v>130</v>
      </c>
      <c r="K3160" t="s">
        <v>131</v>
      </c>
      <c r="L3160" t="s">
        <v>9046</v>
      </c>
      <c r="M3160" t="s">
        <v>9047</v>
      </c>
      <c r="N3160">
        <v>1.6741666660000001</v>
      </c>
      <c r="O3160">
        <v>0</v>
      </c>
      <c r="P3160">
        <v>2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3.3483329999999998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2672329</v>
      </c>
      <c r="B3161">
        <v>1</v>
      </c>
      <c r="C3161" t="s">
        <v>76</v>
      </c>
      <c r="D3161" t="s">
        <v>103</v>
      </c>
      <c r="E3161" t="s">
        <v>210</v>
      </c>
      <c r="F3161" t="s">
        <v>9048</v>
      </c>
      <c r="G3161" t="s">
        <v>212</v>
      </c>
      <c r="H3161" t="s">
        <v>46</v>
      </c>
      <c r="I3161" t="s">
        <v>129</v>
      </c>
      <c r="J3161" t="s">
        <v>130</v>
      </c>
      <c r="K3161" t="s">
        <v>131</v>
      </c>
      <c r="L3161" t="s">
        <v>9049</v>
      </c>
      <c r="M3161" t="s">
        <v>9050</v>
      </c>
      <c r="N3161">
        <v>2.0425</v>
      </c>
      <c r="O3161">
        <v>0</v>
      </c>
      <c r="P3161">
        <v>0</v>
      </c>
      <c r="Q3161">
        <v>0</v>
      </c>
      <c r="R3161">
        <v>13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26.552499999999998</v>
      </c>
      <c r="Y3161">
        <v>0</v>
      </c>
      <c r="Z3161">
        <v>0</v>
      </c>
    </row>
    <row r="3162" spans="1:26" x14ac:dyDescent="0.3">
      <c r="A3162">
        <v>2672330</v>
      </c>
      <c r="B3162">
        <v>1</v>
      </c>
      <c r="C3162" t="s">
        <v>76</v>
      </c>
      <c r="D3162" t="s">
        <v>106</v>
      </c>
      <c r="E3162" t="s">
        <v>126</v>
      </c>
      <c r="F3162" t="s">
        <v>9051</v>
      </c>
      <c r="G3162" t="s">
        <v>1915</v>
      </c>
      <c r="H3162" t="s">
        <v>47</v>
      </c>
      <c r="I3162" t="s">
        <v>129</v>
      </c>
      <c r="J3162" t="s">
        <v>130</v>
      </c>
      <c r="K3162" t="s">
        <v>131</v>
      </c>
      <c r="L3162" t="s">
        <v>9052</v>
      </c>
      <c r="M3162" t="s">
        <v>9053</v>
      </c>
      <c r="N3162">
        <v>2.363888888</v>
      </c>
      <c r="O3162">
        <v>0</v>
      </c>
      <c r="P3162">
        <v>524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1238.6777770000001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2672338</v>
      </c>
      <c r="B3163">
        <v>1</v>
      </c>
      <c r="C3163" t="s">
        <v>76</v>
      </c>
      <c r="D3163" t="s">
        <v>86</v>
      </c>
      <c r="E3163" t="s">
        <v>172</v>
      </c>
      <c r="F3163" t="s">
        <v>9054</v>
      </c>
      <c r="G3163" t="s">
        <v>136</v>
      </c>
      <c r="H3163" t="s">
        <v>46</v>
      </c>
      <c r="I3163" t="s">
        <v>129</v>
      </c>
      <c r="J3163" t="s">
        <v>130</v>
      </c>
      <c r="K3163" t="s">
        <v>131</v>
      </c>
      <c r="L3163" t="s">
        <v>9055</v>
      </c>
      <c r="M3163" t="s">
        <v>9056</v>
      </c>
      <c r="N3163">
        <v>1.585555555</v>
      </c>
      <c r="O3163">
        <v>0</v>
      </c>
      <c r="P3163">
        <v>173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274.30111099999999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2671943</v>
      </c>
      <c r="B3164">
        <v>2</v>
      </c>
      <c r="C3164" t="s">
        <v>76</v>
      </c>
      <c r="D3164" t="s">
        <v>100</v>
      </c>
      <c r="E3164" t="s">
        <v>126</v>
      </c>
      <c r="F3164" t="s">
        <v>9057</v>
      </c>
      <c r="G3164" t="s">
        <v>158</v>
      </c>
      <c r="H3164" t="s">
        <v>47</v>
      </c>
      <c r="I3164" t="s">
        <v>129</v>
      </c>
      <c r="J3164" t="s">
        <v>130</v>
      </c>
      <c r="K3164" t="s">
        <v>131</v>
      </c>
      <c r="L3164" t="s">
        <v>8794</v>
      </c>
      <c r="M3164" t="s">
        <v>9058</v>
      </c>
      <c r="N3164">
        <v>0.641666666</v>
      </c>
      <c r="O3164">
        <v>24</v>
      </c>
      <c r="P3164">
        <v>331</v>
      </c>
      <c r="Q3164">
        <v>0</v>
      </c>
      <c r="R3164">
        <v>0</v>
      </c>
      <c r="S3164">
        <v>0</v>
      </c>
      <c r="T3164">
        <v>0</v>
      </c>
      <c r="U3164">
        <v>15.4</v>
      </c>
      <c r="V3164">
        <v>212.39166599999999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2672297</v>
      </c>
      <c r="B3165">
        <v>2</v>
      </c>
      <c r="C3165" t="s">
        <v>77</v>
      </c>
      <c r="D3165" t="s">
        <v>124</v>
      </c>
      <c r="E3165" t="s">
        <v>134</v>
      </c>
      <c r="F3165" t="s">
        <v>9059</v>
      </c>
      <c r="G3165" t="s">
        <v>2919</v>
      </c>
      <c r="H3165" t="s">
        <v>46</v>
      </c>
      <c r="I3165" t="s">
        <v>129</v>
      </c>
      <c r="J3165" t="s">
        <v>130</v>
      </c>
      <c r="K3165" t="s">
        <v>131</v>
      </c>
      <c r="L3165" t="s">
        <v>9060</v>
      </c>
      <c r="M3165" t="s">
        <v>9061</v>
      </c>
      <c r="N3165">
        <v>1.372222222</v>
      </c>
      <c r="O3165">
        <v>0</v>
      </c>
      <c r="P3165">
        <v>169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231.90555599999999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2672354</v>
      </c>
      <c r="B3166">
        <v>1</v>
      </c>
      <c r="C3166" t="s">
        <v>76</v>
      </c>
      <c r="D3166" t="s">
        <v>80</v>
      </c>
      <c r="E3166" t="s">
        <v>210</v>
      </c>
      <c r="F3166" t="s">
        <v>9062</v>
      </c>
      <c r="G3166" t="s">
        <v>627</v>
      </c>
      <c r="H3166" t="s">
        <v>46</v>
      </c>
      <c r="I3166" t="s">
        <v>129</v>
      </c>
      <c r="J3166" t="s">
        <v>130</v>
      </c>
      <c r="K3166" t="s">
        <v>131</v>
      </c>
      <c r="L3166" t="s">
        <v>9063</v>
      </c>
      <c r="M3166" t="s">
        <v>9064</v>
      </c>
      <c r="N3166">
        <v>2.4136111109999998</v>
      </c>
      <c r="O3166">
        <v>0</v>
      </c>
      <c r="P3166">
        <v>4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9.6544439999999998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2672334</v>
      </c>
      <c r="B3167">
        <v>1</v>
      </c>
      <c r="C3167" t="s">
        <v>77</v>
      </c>
      <c r="D3167" t="s">
        <v>111</v>
      </c>
      <c r="E3167" t="s">
        <v>144</v>
      </c>
      <c r="F3167" t="s">
        <v>9065</v>
      </c>
      <c r="G3167" t="s">
        <v>136</v>
      </c>
      <c r="H3167" t="s">
        <v>46</v>
      </c>
      <c r="I3167" t="s">
        <v>129</v>
      </c>
      <c r="J3167" t="s">
        <v>130</v>
      </c>
      <c r="K3167" t="s">
        <v>131</v>
      </c>
      <c r="L3167" t="s">
        <v>9066</v>
      </c>
      <c r="M3167" t="s">
        <v>9067</v>
      </c>
      <c r="N3167">
        <v>1.465833333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2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2.931667</v>
      </c>
    </row>
    <row r="3168" spans="1:26" x14ac:dyDescent="0.3">
      <c r="A3168">
        <v>2672340</v>
      </c>
      <c r="B3168">
        <v>1</v>
      </c>
      <c r="C3168" t="s">
        <v>77</v>
      </c>
      <c r="D3168" t="s">
        <v>119</v>
      </c>
      <c r="E3168" t="s">
        <v>156</v>
      </c>
      <c r="F3168" t="s">
        <v>1650</v>
      </c>
      <c r="G3168" t="s">
        <v>146</v>
      </c>
      <c r="H3168" t="s">
        <v>47</v>
      </c>
      <c r="I3168" t="s">
        <v>247</v>
      </c>
      <c r="J3168" t="s">
        <v>130</v>
      </c>
      <c r="K3168" t="s">
        <v>131</v>
      </c>
      <c r="L3168" t="s">
        <v>9068</v>
      </c>
      <c r="M3168" t="s">
        <v>9069</v>
      </c>
      <c r="N3168">
        <v>0.03</v>
      </c>
      <c r="O3168">
        <v>29</v>
      </c>
      <c r="P3168">
        <v>290</v>
      </c>
      <c r="Q3168">
        <v>0</v>
      </c>
      <c r="R3168">
        <v>0</v>
      </c>
      <c r="S3168">
        <v>0</v>
      </c>
      <c r="T3168">
        <v>0</v>
      </c>
      <c r="U3168">
        <v>0.87</v>
      </c>
      <c r="V3168">
        <v>8.6999999999999993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2672347</v>
      </c>
      <c r="B3169">
        <v>1</v>
      </c>
      <c r="C3169" t="s">
        <v>76</v>
      </c>
      <c r="D3169" t="s">
        <v>91</v>
      </c>
      <c r="E3169" t="s">
        <v>210</v>
      </c>
      <c r="F3169" t="s">
        <v>9070</v>
      </c>
      <c r="G3169" t="s">
        <v>290</v>
      </c>
      <c r="H3169" t="s">
        <v>46</v>
      </c>
      <c r="I3169" t="s">
        <v>129</v>
      </c>
      <c r="J3169" t="s">
        <v>130</v>
      </c>
      <c r="K3169" t="s">
        <v>131</v>
      </c>
      <c r="L3169" t="s">
        <v>9071</v>
      </c>
      <c r="M3169" t="s">
        <v>9072</v>
      </c>
      <c r="N3169">
        <v>3.3438888879999999</v>
      </c>
      <c r="O3169">
        <v>0</v>
      </c>
      <c r="P3169">
        <v>2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6.6877779999999998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2672346</v>
      </c>
      <c r="B3170">
        <v>1</v>
      </c>
      <c r="C3170" t="s">
        <v>76</v>
      </c>
      <c r="D3170" t="s">
        <v>91</v>
      </c>
      <c r="E3170" t="s">
        <v>144</v>
      </c>
      <c r="F3170" t="s">
        <v>9073</v>
      </c>
      <c r="G3170" t="s">
        <v>146</v>
      </c>
      <c r="H3170" t="s">
        <v>46</v>
      </c>
      <c r="I3170" t="s">
        <v>129</v>
      </c>
      <c r="J3170" t="s">
        <v>130</v>
      </c>
      <c r="K3170" t="s">
        <v>131</v>
      </c>
      <c r="L3170" t="s">
        <v>9074</v>
      </c>
      <c r="M3170" t="s">
        <v>9075</v>
      </c>
      <c r="N3170">
        <v>1.175</v>
      </c>
      <c r="O3170">
        <v>0</v>
      </c>
      <c r="P3170">
        <v>7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8.2249999999999996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2672351</v>
      </c>
      <c r="B3171">
        <v>1</v>
      </c>
      <c r="C3171" t="s">
        <v>76</v>
      </c>
      <c r="D3171" t="s">
        <v>91</v>
      </c>
      <c r="E3171" t="s">
        <v>144</v>
      </c>
      <c r="F3171" t="s">
        <v>9076</v>
      </c>
      <c r="G3171" t="s">
        <v>146</v>
      </c>
      <c r="H3171" t="s">
        <v>46</v>
      </c>
      <c r="I3171" t="s">
        <v>129</v>
      </c>
      <c r="J3171" t="s">
        <v>130</v>
      </c>
      <c r="K3171" t="s">
        <v>131</v>
      </c>
      <c r="L3171" t="s">
        <v>9077</v>
      </c>
      <c r="M3171" t="s">
        <v>9078</v>
      </c>
      <c r="N3171">
        <v>1.1277777769999999</v>
      </c>
      <c r="O3171">
        <v>0</v>
      </c>
      <c r="P3171">
        <v>0</v>
      </c>
      <c r="Q3171">
        <v>0</v>
      </c>
      <c r="R3171">
        <v>28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31.577777999999999</v>
      </c>
      <c r="Y3171">
        <v>0</v>
      </c>
      <c r="Z3171">
        <v>0</v>
      </c>
    </row>
    <row r="3172" spans="1:26" x14ac:dyDescent="0.3">
      <c r="A3172">
        <v>2672159</v>
      </c>
      <c r="B3172">
        <v>3</v>
      </c>
      <c r="C3172" t="s">
        <v>76</v>
      </c>
      <c r="D3172" t="s">
        <v>78</v>
      </c>
      <c r="E3172" t="s">
        <v>126</v>
      </c>
      <c r="F3172" t="s">
        <v>9079</v>
      </c>
      <c r="G3172" t="s">
        <v>306</v>
      </c>
      <c r="H3172" t="s">
        <v>47</v>
      </c>
      <c r="I3172" t="s">
        <v>129</v>
      </c>
      <c r="J3172" t="s">
        <v>15</v>
      </c>
      <c r="K3172" t="s">
        <v>131</v>
      </c>
      <c r="L3172" t="s">
        <v>9005</v>
      </c>
      <c r="M3172" t="s">
        <v>9080</v>
      </c>
      <c r="N3172">
        <v>3.6788888879999999</v>
      </c>
      <c r="O3172">
        <v>3</v>
      </c>
      <c r="P3172">
        <v>7</v>
      </c>
      <c r="Q3172">
        <v>0</v>
      </c>
      <c r="R3172">
        <v>0</v>
      </c>
      <c r="S3172">
        <v>0</v>
      </c>
      <c r="T3172">
        <v>0</v>
      </c>
      <c r="U3172">
        <v>11.036667</v>
      </c>
      <c r="V3172">
        <v>25.752222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2672353</v>
      </c>
      <c r="B3173">
        <v>1</v>
      </c>
      <c r="C3173" t="s">
        <v>77</v>
      </c>
      <c r="D3173" t="s">
        <v>113</v>
      </c>
      <c r="E3173" t="s">
        <v>126</v>
      </c>
      <c r="F3173" t="s">
        <v>9081</v>
      </c>
      <c r="G3173" t="s">
        <v>128</v>
      </c>
      <c r="H3173" t="s">
        <v>47</v>
      </c>
      <c r="I3173" t="s">
        <v>129</v>
      </c>
      <c r="J3173" t="s">
        <v>130</v>
      </c>
      <c r="K3173" t="s">
        <v>131</v>
      </c>
      <c r="L3173" t="s">
        <v>9082</v>
      </c>
      <c r="M3173" t="s">
        <v>9083</v>
      </c>
      <c r="N3173">
        <v>0.509444444</v>
      </c>
      <c r="O3173">
        <v>0</v>
      </c>
      <c r="P3173">
        <v>0</v>
      </c>
      <c r="Q3173">
        <v>0</v>
      </c>
      <c r="R3173">
        <v>36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18.34</v>
      </c>
      <c r="Y3173">
        <v>0</v>
      </c>
      <c r="Z3173">
        <v>0</v>
      </c>
    </row>
    <row r="3174" spans="1:26" x14ac:dyDescent="0.3">
      <c r="A3174">
        <v>2672360</v>
      </c>
      <c r="B3174">
        <v>1</v>
      </c>
      <c r="C3174" t="s">
        <v>77</v>
      </c>
      <c r="D3174" t="s">
        <v>114</v>
      </c>
      <c r="E3174" t="s">
        <v>144</v>
      </c>
      <c r="F3174" t="s">
        <v>9084</v>
      </c>
      <c r="G3174" t="s">
        <v>146</v>
      </c>
      <c r="H3174" t="s">
        <v>46</v>
      </c>
      <c r="I3174" t="s">
        <v>129</v>
      </c>
      <c r="J3174" t="s">
        <v>130</v>
      </c>
      <c r="K3174" t="s">
        <v>131</v>
      </c>
      <c r="L3174" t="s">
        <v>9085</v>
      </c>
      <c r="M3174" t="s">
        <v>9086</v>
      </c>
      <c r="N3174">
        <v>0.68638888799999997</v>
      </c>
      <c r="O3174">
        <v>0</v>
      </c>
      <c r="P3174">
        <v>18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12.355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2672362</v>
      </c>
      <c r="B3175">
        <v>1</v>
      </c>
      <c r="C3175" t="s">
        <v>76</v>
      </c>
      <c r="D3175" t="s">
        <v>93</v>
      </c>
      <c r="E3175" t="s">
        <v>156</v>
      </c>
      <c r="F3175" t="s">
        <v>9087</v>
      </c>
      <c r="G3175" t="s">
        <v>169</v>
      </c>
      <c r="H3175" t="s">
        <v>47</v>
      </c>
      <c r="I3175" t="s">
        <v>129</v>
      </c>
      <c r="J3175" t="s">
        <v>130</v>
      </c>
      <c r="K3175" t="s">
        <v>131</v>
      </c>
      <c r="L3175" t="s">
        <v>9088</v>
      </c>
      <c r="M3175" t="s">
        <v>9089</v>
      </c>
      <c r="N3175">
        <v>1.0249999999999999</v>
      </c>
      <c r="O3175">
        <v>0</v>
      </c>
      <c r="P3175">
        <v>277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283.92500000000001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2672375</v>
      </c>
      <c r="B3176">
        <v>1</v>
      </c>
      <c r="C3176" t="s">
        <v>77</v>
      </c>
      <c r="D3176" t="s">
        <v>108</v>
      </c>
      <c r="E3176" t="s">
        <v>144</v>
      </c>
      <c r="F3176" t="s">
        <v>9090</v>
      </c>
      <c r="G3176" t="s">
        <v>136</v>
      </c>
      <c r="H3176" t="s">
        <v>46</v>
      </c>
      <c r="I3176" t="s">
        <v>129</v>
      </c>
      <c r="J3176" t="s">
        <v>130</v>
      </c>
      <c r="K3176" t="s">
        <v>131</v>
      </c>
      <c r="L3176" t="s">
        <v>9091</v>
      </c>
      <c r="M3176" t="s">
        <v>9092</v>
      </c>
      <c r="N3176">
        <v>2.8174999999999999</v>
      </c>
      <c r="O3176">
        <v>0</v>
      </c>
      <c r="P3176">
        <v>28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78.89</v>
      </c>
      <c r="W3176">
        <v>0</v>
      </c>
      <c r="X3176">
        <v>0</v>
      </c>
      <c r="Y3176">
        <v>0</v>
      </c>
      <c r="Z3176">
        <v>0</v>
      </c>
    </row>
    <row r="3177" spans="1:26" x14ac:dyDescent="0.3">
      <c r="A3177">
        <v>2672368</v>
      </c>
      <c r="B3177">
        <v>1</v>
      </c>
      <c r="C3177" t="s">
        <v>76</v>
      </c>
      <c r="D3177" t="s">
        <v>103</v>
      </c>
      <c r="E3177" t="s">
        <v>134</v>
      </c>
      <c r="F3177" t="s">
        <v>9093</v>
      </c>
      <c r="G3177" t="s">
        <v>146</v>
      </c>
      <c r="H3177" t="s">
        <v>46</v>
      </c>
      <c r="I3177" t="s">
        <v>129</v>
      </c>
      <c r="J3177" t="s">
        <v>130</v>
      </c>
      <c r="K3177" t="s">
        <v>131</v>
      </c>
      <c r="L3177" t="s">
        <v>9094</v>
      </c>
      <c r="M3177" t="s">
        <v>9095</v>
      </c>
      <c r="N3177">
        <v>1.154722222</v>
      </c>
      <c r="O3177">
        <v>0</v>
      </c>
      <c r="P3177">
        <v>0</v>
      </c>
      <c r="Q3177">
        <v>0</v>
      </c>
      <c r="R3177">
        <v>32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36.951110999999997</v>
      </c>
      <c r="Y3177">
        <v>0</v>
      </c>
      <c r="Z3177">
        <v>0</v>
      </c>
    </row>
    <row r="3178" spans="1:26" x14ac:dyDescent="0.3">
      <c r="A3178">
        <v>2672376</v>
      </c>
      <c r="B3178">
        <v>1</v>
      </c>
      <c r="C3178" t="s">
        <v>76</v>
      </c>
      <c r="D3178" t="s">
        <v>94</v>
      </c>
      <c r="E3178" t="s">
        <v>134</v>
      </c>
      <c r="F3178" t="s">
        <v>9096</v>
      </c>
      <c r="G3178" t="s">
        <v>240</v>
      </c>
      <c r="H3178" t="s">
        <v>46</v>
      </c>
      <c r="I3178" t="s">
        <v>129</v>
      </c>
      <c r="J3178" t="s">
        <v>130</v>
      </c>
      <c r="K3178" t="s">
        <v>131</v>
      </c>
      <c r="L3178" t="s">
        <v>9097</v>
      </c>
      <c r="M3178" t="s">
        <v>9098</v>
      </c>
      <c r="N3178">
        <v>2.0466666660000001</v>
      </c>
      <c r="O3178">
        <v>0</v>
      </c>
      <c r="P3178">
        <v>19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38.886667000000003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2672379</v>
      </c>
      <c r="B3179">
        <v>1</v>
      </c>
      <c r="C3179" t="s">
        <v>76</v>
      </c>
      <c r="D3179" t="s">
        <v>89</v>
      </c>
      <c r="E3179" t="s">
        <v>134</v>
      </c>
      <c r="F3179" t="s">
        <v>9099</v>
      </c>
      <c r="G3179" t="s">
        <v>240</v>
      </c>
      <c r="H3179" t="s">
        <v>46</v>
      </c>
      <c r="I3179" t="s">
        <v>129</v>
      </c>
      <c r="J3179" t="s">
        <v>130</v>
      </c>
      <c r="K3179" t="s">
        <v>131</v>
      </c>
      <c r="L3179" t="s">
        <v>9100</v>
      </c>
      <c r="M3179" t="s">
        <v>9101</v>
      </c>
      <c r="N3179">
        <v>0.98805555499999997</v>
      </c>
      <c r="O3179">
        <v>0</v>
      </c>
      <c r="P3179">
        <v>20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19.761111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2672378</v>
      </c>
      <c r="B3180">
        <v>1</v>
      </c>
      <c r="C3180" t="s">
        <v>77</v>
      </c>
      <c r="D3180" t="s">
        <v>123</v>
      </c>
      <c r="E3180" t="s">
        <v>156</v>
      </c>
      <c r="F3180" t="s">
        <v>6375</v>
      </c>
      <c r="G3180" t="s">
        <v>169</v>
      </c>
      <c r="H3180" t="s">
        <v>47</v>
      </c>
      <c r="I3180" t="s">
        <v>129</v>
      </c>
      <c r="J3180" t="s">
        <v>130</v>
      </c>
      <c r="K3180" t="s">
        <v>131</v>
      </c>
      <c r="L3180" t="s">
        <v>9102</v>
      </c>
      <c r="M3180" t="s">
        <v>9103</v>
      </c>
      <c r="N3180">
        <v>1.948055555</v>
      </c>
      <c r="O3180">
        <v>7</v>
      </c>
      <c r="P3180">
        <v>275</v>
      </c>
      <c r="Q3180">
        <v>0</v>
      </c>
      <c r="R3180">
        <v>0</v>
      </c>
      <c r="S3180">
        <v>0</v>
      </c>
      <c r="T3180">
        <v>0</v>
      </c>
      <c r="U3180">
        <v>13.636388999999999</v>
      </c>
      <c r="V3180">
        <v>535.71527800000001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2672380</v>
      </c>
      <c r="B3181">
        <v>1</v>
      </c>
      <c r="C3181" t="s">
        <v>76</v>
      </c>
      <c r="D3181" t="s">
        <v>93</v>
      </c>
      <c r="E3181" t="s">
        <v>126</v>
      </c>
      <c r="F3181" t="s">
        <v>8810</v>
      </c>
      <c r="G3181" t="s">
        <v>140</v>
      </c>
      <c r="H3181" t="s">
        <v>47</v>
      </c>
      <c r="I3181" t="s">
        <v>129</v>
      </c>
      <c r="J3181" t="s">
        <v>130</v>
      </c>
      <c r="K3181" t="s">
        <v>141</v>
      </c>
      <c r="L3181" t="s">
        <v>9104</v>
      </c>
      <c r="M3181" t="s">
        <v>9105</v>
      </c>
      <c r="N3181">
        <v>0.55944444400000004</v>
      </c>
      <c r="O3181">
        <v>21</v>
      </c>
      <c r="P3181">
        <v>2500</v>
      </c>
      <c r="Q3181">
        <v>0</v>
      </c>
      <c r="R3181">
        <v>0</v>
      </c>
      <c r="S3181">
        <v>0</v>
      </c>
      <c r="T3181">
        <v>0</v>
      </c>
      <c r="U3181">
        <v>11.748333000000001</v>
      </c>
      <c r="V3181">
        <v>1398.6111100000001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2672385</v>
      </c>
      <c r="B3182">
        <v>1</v>
      </c>
      <c r="C3182" t="s">
        <v>76</v>
      </c>
      <c r="D3182" t="s">
        <v>79</v>
      </c>
      <c r="E3182" t="s">
        <v>144</v>
      </c>
      <c r="F3182" t="s">
        <v>9106</v>
      </c>
      <c r="G3182" t="s">
        <v>136</v>
      </c>
      <c r="H3182" t="s">
        <v>46</v>
      </c>
      <c r="I3182" t="s">
        <v>129</v>
      </c>
      <c r="J3182" t="s">
        <v>130</v>
      </c>
      <c r="K3182" t="s">
        <v>131</v>
      </c>
      <c r="L3182" t="s">
        <v>9107</v>
      </c>
      <c r="M3182" t="s">
        <v>9108</v>
      </c>
      <c r="N3182">
        <v>2.1719444440000002</v>
      </c>
      <c r="O3182">
        <v>0</v>
      </c>
      <c r="P3182">
        <v>53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115.113056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2672384</v>
      </c>
      <c r="B3183">
        <v>1</v>
      </c>
      <c r="C3183" t="s">
        <v>77</v>
      </c>
      <c r="D3183" t="s">
        <v>115</v>
      </c>
      <c r="E3183" t="s">
        <v>144</v>
      </c>
      <c r="F3183" t="s">
        <v>9109</v>
      </c>
      <c r="G3183" t="s">
        <v>146</v>
      </c>
      <c r="H3183" t="s">
        <v>46</v>
      </c>
      <c r="I3183" t="s">
        <v>129</v>
      </c>
      <c r="J3183" t="s">
        <v>130</v>
      </c>
      <c r="K3183" t="s">
        <v>131</v>
      </c>
      <c r="L3183" t="s">
        <v>9110</v>
      </c>
      <c r="M3183" t="s">
        <v>9111</v>
      </c>
      <c r="N3183">
        <v>0.74527777699999997</v>
      </c>
      <c r="O3183">
        <v>0</v>
      </c>
      <c r="P3183">
        <v>0</v>
      </c>
      <c r="Q3183">
        <v>0</v>
      </c>
      <c r="R3183">
        <v>83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61.858055</v>
      </c>
      <c r="Y3183">
        <v>0</v>
      </c>
      <c r="Z3183">
        <v>0</v>
      </c>
    </row>
    <row r="3184" spans="1:26" x14ac:dyDescent="0.3">
      <c r="A3184">
        <v>2672390</v>
      </c>
      <c r="B3184">
        <v>1</v>
      </c>
      <c r="C3184" t="s">
        <v>76</v>
      </c>
      <c r="D3184" t="s">
        <v>86</v>
      </c>
      <c r="E3184" t="s">
        <v>144</v>
      </c>
      <c r="F3184" t="s">
        <v>9112</v>
      </c>
      <c r="G3184" t="s">
        <v>136</v>
      </c>
      <c r="H3184" t="s">
        <v>46</v>
      </c>
      <c r="I3184" t="s">
        <v>129</v>
      </c>
      <c r="J3184" t="s">
        <v>130</v>
      </c>
      <c r="K3184" t="s">
        <v>131</v>
      </c>
      <c r="L3184" t="s">
        <v>9113</v>
      </c>
      <c r="M3184" t="s">
        <v>9114</v>
      </c>
      <c r="N3184">
        <v>1.9597222219999999</v>
      </c>
      <c r="O3184">
        <v>0</v>
      </c>
      <c r="P3184">
        <v>182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356.669444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2672392</v>
      </c>
      <c r="B3185">
        <v>1</v>
      </c>
      <c r="C3185" t="s">
        <v>76</v>
      </c>
      <c r="D3185" t="s">
        <v>89</v>
      </c>
      <c r="E3185" t="s">
        <v>144</v>
      </c>
      <c r="F3185" t="s">
        <v>9115</v>
      </c>
      <c r="G3185" t="s">
        <v>136</v>
      </c>
      <c r="H3185" t="s">
        <v>46</v>
      </c>
      <c r="I3185" t="s">
        <v>129</v>
      </c>
      <c r="J3185" t="s">
        <v>130</v>
      </c>
      <c r="K3185" t="s">
        <v>131</v>
      </c>
      <c r="L3185" t="s">
        <v>9116</v>
      </c>
      <c r="M3185" t="s">
        <v>9117</v>
      </c>
      <c r="N3185">
        <v>1.743055555</v>
      </c>
      <c r="O3185">
        <v>0</v>
      </c>
      <c r="P3185">
        <v>147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256.22916700000002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2672397</v>
      </c>
      <c r="B3186">
        <v>1</v>
      </c>
      <c r="C3186" t="s">
        <v>76</v>
      </c>
      <c r="D3186" t="s">
        <v>95</v>
      </c>
      <c r="E3186" t="s">
        <v>144</v>
      </c>
      <c r="F3186" t="s">
        <v>9118</v>
      </c>
      <c r="G3186" t="s">
        <v>136</v>
      </c>
      <c r="H3186" t="s">
        <v>46</v>
      </c>
      <c r="I3186" t="s">
        <v>129</v>
      </c>
      <c r="J3186" t="s">
        <v>130</v>
      </c>
      <c r="K3186" t="s">
        <v>131</v>
      </c>
      <c r="L3186" t="s">
        <v>9119</v>
      </c>
      <c r="M3186" t="s">
        <v>9120</v>
      </c>
      <c r="N3186">
        <v>0.71611111100000002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41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29.360555999999999</v>
      </c>
    </row>
    <row r="3187" spans="1:26" x14ac:dyDescent="0.3">
      <c r="A3187">
        <v>2672404</v>
      </c>
      <c r="B3187">
        <v>1</v>
      </c>
      <c r="C3187" t="s">
        <v>76</v>
      </c>
      <c r="D3187" t="s">
        <v>89</v>
      </c>
      <c r="E3187" t="s">
        <v>144</v>
      </c>
      <c r="F3187" t="s">
        <v>9121</v>
      </c>
      <c r="G3187" t="s">
        <v>136</v>
      </c>
      <c r="H3187" t="s">
        <v>46</v>
      </c>
      <c r="I3187" t="s">
        <v>129</v>
      </c>
      <c r="J3187" t="s">
        <v>130</v>
      </c>
      <c r="K3187" t="s">
        <v>131</v>
      </c>
      <c r="L3187" t="s">
        <v>9122</v>
      </c>
      <c r="M3187" t="s">
        <v>9123</v>
      </c>
      <c r="N3187">
        <v>3.8744444439999999</v>
      </c>
      <c r="O3187">
        <v>0</v>
      </c>
      <c r="P3187">
        <v>43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166.601111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2672406</v>
      </c>
      <c r="B3188">
        <v>1</v>
      </c>
      <c r="C3188" t="s">
        <v>77</v>
      </c>
      <c r="D3188" t="s">
        <v>114</v>
      </c>
      <c r="E3188" t="s">
        <v>126</v>
      </c>
      <c r="F3188" t="s">
        <v>8095</v>
      </c>
      <c r="G3188" t="s">
        <v>128</v>
      </c>
      <c r="H3188" t="s">
        <v>47</v>
      </c>
      <c r="I3188" t="s">
        <v>129</v>
      </c>
      <c r="J3188" t="s">
        <v>130</v>
      </c>
      <c r="K3188" t="s">
        <v>131</v>
      </c>
      <c r="L3188" t="s">
        <v>9124</v>
      </c>
      <c r="M3188" t="s">
        <v>9125</v>
      </c>
      <c r="N3188">
        <v>2.4186111110000001</v>
      </c>
      <c r="O3188">
        <v>0</v>
      </c>
      <c r="P3188">
        <v>0</v>
      </c>
      <c r="Q3188">
        <v>0</v>
      </c>
      <c r="R3188">
        <v>0</v>
      </c>
      <c r="S3188">
        <v>3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7.255833</v>
      </c>
      <c r="Z3188">
        <v>0</v>
      </c>
    </row>
    <row r="3189" spans="1:26" x14ac:dyDescent="0.3">
      <c r="A3189">
        <v>2672408</v>
      </c>
      <c r="B3189">
        <v>1</v>
      </c>
      <c r="C3189" t="s">
        <v>76</v>
      </c>
      <c r="D3189" t="s">
        <v>100</v>
      </c>
      <c r="E3189" t="s">
        <v>152</v>
      </c>
      <c r="F3189" t="s">
        <v>9126</v>
      </c>
      <c r="G3189" t="s">
        <v>146</v>
      </c>
      <c r="H3189" t="s">
        <v>47</v>
      </c>
      <c r="I3189" t="s">
        <v>129</v>
      </c>
      <c r="J3189" t="s">
        <v>130</v>
      </c>
      <c r="K3189" t="s">
        <v>131</v>
      </c>
      <c r="L3189" t="s">
        <v>9127</v>
      </c>
      <c r="M3189" t="s">
        <v>9128</v>
      </c>
      <c r="N3189">
        <v>2.755833333</v>
      </c>
      <c r="O3189">
        <v>42</v>
      </c>
      <c r="P3189">
        <v>547</v>
      </c>
      <c r="Q3189">
        <v>0</v>
      </c>
      <c r="R3189">
        <v>0</v>
      </c>
      <c r="S3189">
        <v>0</v>
      </c>
      <c r="T3189">
        <v>0</v>
      </c>
      <c r="U3189">
        <v>115.745</v>
      </c>
      <c r="V3189">
        <v>1507.4408330000001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2672405</v>
      </c>
      <c r="B3190">
        <v>1</v>
      </c>
      <c r="C3190" t="s">
        <v>77</v>
      </c>
      <c r="D3190" t="s">
        <v>109</v>
      </c>
      <c r="E3190" t="s">
        <v>172</v>
      </c>
      <c r="F3190" t="s">
        <v>9129</v>
      </c>
      <c r="G3190" t="s">
        <v>146</v>
      </c>
      <c r="H3190" t="s">
        <v>46</v>
      </c>
      <c r="I3190" t="s">
        <v>129</v>
      </c>
      <c r="J3190" t="s">
        <v>130</v>
      </c>
      <c r="K3190" t="s">
        <v>131</v>
      </c>
      <c r="L3190" t="s">
        <v>9130</v>
      </c>
      <c r="M3190" t="s">
        <v>9131</v>
      </c>
      <c r="N3190">
        <v>0.44555555499999999</v>
      </c>
      <c r="O3190">
        <v>0</v>
      </c>
      <c r="P3190">
        <v>19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8.4655559999999994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2672410</v>
      </c>
      <c r="B3191">
        <v>1</v>
      </c>
      <c r="C3191" t="s">
        <v>76</v>
      </c>
      <c r="D3191" t="s">
        <v>96</v>
      </c>
      <c r="E3191" t="s">
        <v>156</v>
      </c>
      <c r="F3191" t="s">
        <v>236</v>
      </c>
      <c r="G3191" t="s">
        <v>169</v>
      </c>
      <c r="H3191" t="s">
        <v>47</v>
      </c>
      <c r="I3191" t="s">
        <v>129</v>
      </c>
      <c r="J3191" t="s">
        <v>130</v>
      </c>
      <c r="K3191" t="s">
        <v>131</v>
      </c>
      <c r="L3191" t="s">
        <v>9132</v>
      </c>
      <c r="M3191" t="s">
        <v>9133</v>
      </c>
      <c r="N3191">
        <v>1.0974999999999999</v>
      </c>
      <c r="O3191">
        <v>24</v>
      </c>
      <c r="P3191">
        <v>78</v>
      </c>
      <c r="Q3191">
        <v>0</v>
      </c>
      <c r="R3191">
        <v>0</v>
      </c>
      <c r="S3191">
        <v>0</v>
      </c>
      <c r="T3191">
        <v>0</v>
      </c>
      <c r="U3191">
        <v>26.34</v>
      </c>
      <c r="V3191">
        <v>85.605000000000004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2672418</v>
      </c>
      <c r="B3192">
        <v>1</v>
      </c>
      <c r="C3192" t="s">
        <v>76</v>
      </c>
      <c r="D3192" t="s">
        <v>103</v>
      </c>
      <c r="E3192" t="s">
        <v>144</v>
      </c>
      <c r="F3192" t="s">
        <v>9134</v>
      </c>
      <c r="G3192" t="s">
        <v>146</v>
      </c>
      <c r="H3192" t="s">
        <v>46</v>
      </c>
      <c r="I3192" t="s">
        <v>129</v>
      </c>
      <c r="J3192" t="s">
        <v>130</v>
      </c>
      <c r="K3192" t="s">
        <v>131</v>
      </c>
      <c r="L3192" t="s">
        <v>9135</v>
      </c>
      <c r="M3192" t="s">
        <v>9136</v>
      </c>
      <c r="N3192">
        <v>0.42777777700000003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37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15.827778</v>
      </c>
    </row>
    <row r="3193" spans="1:26" x14ac:dyDescent="0.3">
      <c r="A3193">
        <v>2672423</v>
      </c>
      <c r="B3193">
        <v>1</v>
      </c>
      <c r="C3193" t="s">
        <v>76</v>
      </c>
      <c r="D3193" t="s">
        <v>99</v>
      </c>
      <c r="E3193" t="s">
        <v>210</v>
      </c>
      <c r="F3193" t="s">
        <v>9137</v>
      </c>
      <c r="G3193" t="s">
        <v>290</v>
      </c>
      <c r="H3193" t="s">
        <v>46</v>
      </c>
      <c r="I3193" t="s">
        <v>129</v>
      </c>
      <c r="J3193" t="s">
        <v>130</v>
      </c>
      <c r="K3193" t="s">
        <v>131</v>
      </c>
      <c r="L3193" t="s">
        <v>9138</v>
      </c>
      <c r="M3193" t="s">
        <v>9139</v>
      </c>
      <c r="N3193">
        <v>3.4880555549999999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3.4880559999999998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2672429</v>
      </c>
      <c r="B3194">
        <v>1</v>
      </c>
      <c r="C3194" t="s">
        <v>76</v>
      </c>
      <c r="D3194" t="s">
        <v>97</v>
      </c>
      <c r="E3194" t="s">
        <v>144</v>
      </c>
      <c r="F3194" t="s">
        <v>9140</v>
      </c>
      <c r="G3194" t="s">
        <v>146</v>
      </c>
      <c r="H3194" t="s">
        <v>46</v>
      </c>
      <c r="I3194" t="s">
        <v>129</v>
      </c>
      <c r="J3194" t="s">
        <v>130</v>
      </c>
      <c r="K3194" t="s">
        <v>131</v>
      </c>
      <c r="L3194" t="s">
        <v>9141</v>
      </c>
      <c r="M3194" t="s">
        <v>9142</v>
      </c>
      <c r="N3194">
        <v>2.381388888</v>
      </c>
      <c r="O3194">
        <v>0</v>
      </c>
      <c r="P3194">
        <v>55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130.97638900000001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2672434</v>
      </c>
      <c r="B3195">
        <v>1</v>
      </c>
      <c r="C3195" t="s">
        <v>76</v>
      </c>
      <c r="D3195" t="s">
        <v>86</v>
      </c>
      <c r="E3195" t="s">
        <v>144</v>
      </c>
      <c r="F3195" t="s">
        <v>8982</v>
      </c>
      <c r="G3195" t="s">
        <v>2919</v>
      </c>
      <c r="H3195" t="s">
        <v>46</v>
      </c>
      <c r="I3195" t="s">
        <v>129</v>
      </c>
      <c r="J3195" t="s">
        <v>130</v>
      </c>
      <c r="K3195" t="s">
        <v>131</v>
      </c>
      <c r="L3195" t="s">
        <v>9143</v>
      </c>
      <c r="M3195" t="s">
        <v>9144</v>
      </c>
      <c r="N3195">
        <v>3.3486111109999999</v>
      </c>
      <c r="O3195">
        <v>0</v>
      </c>
      <c r="P3195">
        <v>290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971.09722199999999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2672435</v>
      </c>
      <c r="B3196">
        <v>1</v>
      </c>
      <c r="C3196" t="s">
        <v>76</v>
      </c>
      <c r="D3196" t="s">
        <v>78</v>
      </c>
      <c r="E3196" t="s">
        <v>134</v>
      </c>
      <c r="F3196" t="s">
        <v>9145</v>
      </c>
      <c r="G3196" t="s">
        <v>406</v>
      </c>
      <c r="H3196" t="s">
        <v>46</v>
      </c>
      <c r="I3196" t="s">
        <v>129</v>
      </c>
      <c r="J3196" t="s">
        <v>130</v>
      </c>
      <c r="K3196" t="s">
        <v>131</v>
      </c>
      <c r="L3196" t="s">
        <v>9146</v>
      </c>
      <c r="M3196" t="s">
        <v>9147</v>
      </c>
      <c r="N3196">
        <v>1.3033333330000001</v>
      </c>
      <c r="O3196">
        <v>0</v>
      </c>
      <c r="P3196">
        <v>277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361.02333299999998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2672436</v>
      </c>
      <c r="B3197">
        <v>1</v>
      </c>
      <c r="C3197" t="s">
        <v>76</v>
      </c>
      <c r="D3197" t="s">
        <v>99</v>
      </c>
      <c r="E3197" t="s">
        <v>144</v>
      </c>
      <c r="F3197" t="s">
        <v>9148</v>
      </c>
      <c r="G3197" t="s">
        <v>146</v>
      </c>
      <c r="H3197" t="s">
        <v>46</v>
      </c>
      <c r="I3197" t="s">
        <v>129</v>
      </c>
      <c r="J3197" t="s">
        <v>130</v>
      </c>
      <c r="K3197" t="s">
        <v>131</v>
      </c>
      <c r="L3197" t="s">
        <v>9149</v>
      </c>
      <c r="M3197" t="s">
        <v>9150</v>
      </c>
      <c r="N3197">
        <v>0.43138888800000003</v>
      </c>
      <c r="O3197">
        <v>0</v>
      </c>
      <c r="P3197">
        <v>163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70.316389000000001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2672437</v>
      </c>
      <c r="B3198">
        <v>1</v>
      </c>
      <c r="C3198" t="s">
        <v>76</v>
      </c>
      <c r="D3198" t="s">
        <v>103</v>
      </c>
      <c r="E3198" t="s">
        <v>144</v>
      </c>
      <c r="F3198" t="s">
        <v>9151</v>
      </c>
      <c r="G3198" t="s">
        <v>146</v>
      </c>
      <c r="H3198" t="s">
        <v>46</v>
      </c>
      <c r="I3198" t="s">
        <v>129</v>
      </c>
      <c r="J3198" t="s">
        <v>130</v>
      </c>
      <c r="K3198" t="s">
        <v>131</v>
      </c>
      <c r="L3198" t="s">
        <v>9152</v>
      </c>
      <c r="M3198" t="s">
        <v>9153</v>
      </c>
      <c r="N3198">
        <v>0.44388888799999998</v>
      </c>
      <c r="O3198">
        <v>0</v>
      </c>
      <c r="P3198">
        <v>0</v>
      </c>
      <c r="Q3198">
        <v>0</v>
      </c>
      <c r="R3198">
        <v>128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56.817777999999997</v>
      </c>
      <c r="Y3198">
        <v>0</v>
      </c>
      <c r="Z3198">
        <v>0</v>
      </c>
    </row>
    <row r="3199" spans="1:26" x14ac:dyDescent="0.3">
      <c r="A3199">
        <v>2672438</v>
      </c>
      <c r="B3199">
        <v>1</v>
      </c>
      <c r="C3199" t="s">
        <v>77</v>
      </c>
      <c r="D3199" t="s">
        <v>109</v>
      </c>
      <c r="E3199" t="s">
        <v>144</v>
      </c>
      <c r="F3199" t="s">
        <v>9154</v>
      </c>
      <c r="G3199" t="s">
        <v>146</v>
      </c>
      <c r="H3199" t="s">
        <v>46</v>
      </c>
      <c r="I3199" t="s">
        <v>129</v>
      </c>
      <c r="J3199" t="s">
        <v>130</v>
      </c>
      <c r="K3199" t="s">
        <v>131</v>
      </c>
      <c r="L3199" t="s">
        <v>9155</v>
      </c>
      <c r="M3199" t="s">
        <v>9156</v>
      </c>
      <c r="N3199">
        <v>0.97111111100000003</v>
      </c>
      <c r="O3199">
        <v>0</v>
      </c>
      <c r="P3199">
        <v>188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182.56888900000001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2672442</v>
      </c>
      <c r="B3200">
        <v>1</v>
      </c>
      <c r="C3200" t="s">
        <v>77</v>
      </c>
      <c r="D3200" t="s">
        <v>109</v>
      </c>
      <c r="E3200" t="s">
        <v>152</v>
      </c>
      <c r="F3200" t="s">
        <v>9157</v>
      </c>
      <c r="G3200" t="s">
        <v>169</v>
      </c>
      <c r="H3200" t="s">
        <v>47</v>
      </c>
      <c r="I3200" t="s">
        <v>129</v>
      </c>
      <c r="J3200" t="s">
        <v>130</v>
      </c>
      <c r="K3200" t="s">
        <v>131</v>
      </c>
      <c r="L3200" t="s">
        <v>9158</v>
      </c>
      <c r="M3200" t="s">
        <v>9159</v>
      </c>
      <c r="N3200">
        <v>1.3138888879999999</v>
      </c>
      <c r="O3200">
        <v>58</v>
      </c>
      <c r="P3200">
        <v>955</v>
      </c>
      <c r="Q3200">
        <v>0</v>
      </c>
      <c r="R3200">
        <v>0</v>
      </c>
      <c r="S3200">
        <v>3</v>
      </c>
      <c r="T3200">
        <v>59</v>
      </c>
      <c r="U3200">
        <v>76.205556000000001</v>
      </c>
      <c r="V3200">
        <v>1254.763888</v>
      </c>
      <c r="W3200">
        <v>0</v>
      </c>
      <c r="X3200">
        <v>0</v>
      </c>
      <c r="Y3200">
        <v>3.9416669999999998</v>
      </c>
      <c r="Z3200">
        <v>77.519443999999993</v>
      </c>
    </row>
    <row r="3201" spans="1:26" x14ac:dyDescent="0.3">
      <c r="A3201">
        <v>2672466</v>
      </c>
      <c r="B3201">
        <v>1</v>
      </c>
      <c r="C3201" t="s">
        <v>76</v>
      </c>
      <c r="D3201" t="s">
        <v>80</v>
      </c>
      <c r="E3201" t="s">
        <v>210</v>
      </c>
      <c r="F3201" t="s">
        <v>9160</v>
      </c>
      <c r="G3201" t="s">
        <v>627</v>
      </c>
      <c r="H3201" t="s">
        <v>46</v>
      </c>
      <c r="I3201" t="s">
        <v>129</v>
      </c>
      <c r="J3201" t="s">
        <v>130</v>
      </c>
      <c r="K3201" t="s">
        <v>131</v>
      </c>
      <c r="L3201" t="s">
        <v>9161</v>
      </c>
      <c r="M3201" t="s">
        <v>9162</v>
      </c>
      <c r="N3201">
        <v>2.6686111110000001</v>
      </c>
      <c r="O3201">
        <v>0</v>
      </c>
      <c r="P3201">
        <v>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13.343056000000001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2672453</v>
      </c>
      <c r="B3202">
        <v>1</v>
      </c>
      <c r="C3202" t="s">
        <v>76</v>
      </c>
      <c r="D3202" t="s">
        <v>78</v>
      </c>
      <c r="E3202" t="s">
        <v>126</v>
      </c>
      <c r="F3202" t="s">
        <v>9163</v>
      </c>
      <c r="G3202" t="s">
        <v>1915</v>
      </c>
      <c r="H3202" t="s">
        <v>47</v>
      </c>
      <c r="I3202" t="s">
        <v>129</v>
      </c>
      <c r="J3202" t="s">
        <v>130</v>
      </c>
      <c r="K3202" t="s">
        <v>131</v>
      </c>
      <c r="L3202" t="s">
        <v>9164</v>
      </c>
      <c r="M3202" t="s">
        <v>9165</v>
      </c>
      <c r="N3202">
        <v>1.2808333329999999</v>
      </c>
      <c r="O3202">
        <v>1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1.2808330000000001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2672457</v>
      </c>
      <c r="B3203">
        <v>1</v>
      </c>
      <c r="C3203" t="s">
        <v>76</v>
      </c>
      <c r="D3203" t="s">
        <v>78</v>
      </c>
      <c r="E3203" t="s">
        <v>210</v>
      </c>
      <c r="F3203" t="s">
        <v>9166</v>
      </c>
      <c r="G3203" t="s">
        <v>290</v>
      </c>
      <c r="H3203" t="s">
        <v>46</v>
      </c>
      <c r="I3203" t="s">
        <v>129</v>
      </c>
      <c r="J3203" t="s">
        <v>130</v>
      </c>
      <c r="K3203" t="s">
        <v>131</v>
      </c>
      <c r="L3203" t="s">
        <v>9167</v>
      </c>
      <c r="M3203" t="s">
        <v>9168</v>
      </c>
      <c r="N3203">
        <v>2.4436111110000001</v>
      </c>
      <c r="O3203">
        <v>0</v>
      </c>
      <c r="P3203">
        <v>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4.8872220000000004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2672456</v>
      </c>
      <c r="B3204">
        <v>1</v>
      </c>
      <c r="C3204" t="s">
        <v>76</v>
      </c>
      <c r="D3204" t="s">
        <v>106</v>
      </c>
      <c r="E3204" t="s">
        <v>126</v>
      </c>
      <c r="F3204" t="s">
        <v>9169</v>
      </c>
      <c r="G3204" t="s">
        <v>128</v>
      </c>
      <c r="H3204" t="s">
        <v>47</v>
      </c>
      <c r="I3204" t="s">
        <v>129</v>
      </c>
      <c r="J3204" t="s">
        <v>130</v>
      </c>
      <c r="K3204" t="s">
        <v>131</v>
      </c>
      <c r="L3204" t="s">
        <v>9170</v>
      </c>
      <c r="M3204" t="s">
        <v>9171</v>
      </c>
      <c r="N3204">
        <v>1.885</v>
      </c>
      <c r="O3204">
        <v>0</v>
      </c>
      <c r="P3204">
        <v>623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1174.355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2672462</v>
      </c>
      <c r="B3205">
        <v>1</v>
      </c>
      <c r="C3205" t="s">
        <v>76</v>
      </c>
      <c r="D3205" t="s">
        <v>94</v>
      </c>
      <c r="E3205" t="s">
        <v>210</v>
      </c>
      <c r="F3205" t="s">
        <v>9172</v>
      </c>
      <c r="G3205" t="s">
        <v>290</v>
      </c>
      <c r="H3205" t="s">
        <v>46</v>
      </c>
      <c r="I3205" t="s">
        <v>129</v>
      </c>
      <c r="J3205" t="s">
        <v>130</v>
      </c>
      <c r="K3205" t="s">
        <v>131</v>
      </c>
      <c r="L3205" t="s">
        <v>9173</v>
      </c>
      <c r="M3205" t="s">
        <v>9174</v>
      </c>
      <c r="N3205">
        <v>2.8030555549999998</v>
      </c>
      <c r="O3205">
        <v>0</v>
      </c>
      <c r="P3205">
        <v>2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5.6061110000000003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2672463</v>
      </c>
      <c r="B3206">
        <v>1</v>
      </c>
      <c r="C3206" t="s">
        <v>76</v>
      </c>
      <c r="D3206" t="s">
        <v>89</v>
      </c>
      <c r="E3206" t="s">
        <v>156</v>
      </c>
      <c r="F3206" t="s">
        <v>9175</v>
      </c>
      <c r="G3206" t="s">
        <v>169</v>
      </c>
      <c r="H3206" t="s">
        <v>47</v>
      </c>
      <c r="I3206" t="s">
        <v>129</v>
      </c>
      <c r="J3206" t="s">
        <v>130</v>
      </c>
      <c r="K3206" t="s">
        <v>131</v>
      </c>
      <c r="L3206" t="s">
        <v>9176</v>
      </c>
      <c r="M3206" t="s">
        <v>9177</v>
      </c>
      <c r="N3206">
        <v>1.2475000000000001</v>
      </c>
      <c r="O3206">
        <v>19</v>
      </c>
      <c r="P3206">
        <v>141</v>
      </c>
      <c r="Q3206">
        <v>0</v>
      </c>
      <c r="R3206">
        <v>0</v>
      </c>
      <c r="S3206">
        <v>0</v>
      </c>
      <c r="T3206">
        <v>0</v>
      </c>
      <c r="U3206">
        <v>23.702500000000001</v>
      </c>
      <c r="V3206">
        <v>175.89750000000001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2672468</v>
      </c>
      <c r="B3207">
        <v>1</v>
      </c>
      <c r="C3207" t="s">
        <v>76</v>
      </c>
      <c r="D3207" t="s">
        <v>79</v>
      </c>
      <c r="E3207" t="s">
        <v>210</v>
      </c>
      <c r="F3207" t="s">
        <v>9178</v>
      </c>
      <c r="G3207" t="s">
        <v>627</v>
      </c>
      <c r="H3207" t="s">
        <v>46</v>
      </c>
      <c r="I3207" t="s">
        <v>129</v>
      </c>
      <c r="J3207" t="s">
        <v>130</v>
      </c>
      <c r="K3207" t="s">
        <v>131</v>
      </c>
      <c r="L3207" t="s">
        <v>9179</v>
      </c>
      <c r="M3207" t="s">
        <v>9180</v>
      </c>
      <c r="N3207">
        <v>0.92305555500000003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0.92305599999999999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2672469</v>
      </c>
      <c r="B3208">
        <v>1</v>
      </c>
      <c r="C3208" t="s">
        <v>76</v>
      </c>
      <c r="D3208" t="s">
        <v>78</v>
      </c>
      <c r="E3208" t="s">
        <v>126</v>
      </c>
      <c r="F3208" t="s">
        <v>9181</v>
      </c>
      <c r="G3208" t="s">
        <v>140</v>
      </c>
      <c r="H3208" t="s">
        <v>47</v>
      </c>
      <c r="I3208" t="s">
        <v>129</v>
      </c>
      <c r="J3208" t="s">
        <v>130</v>
      </c>
      <c r="K3208" t="s">
        <v>141</v>
      </c>
      <c r="L3208" t="s">
        <v>9182</v>
      </c>
      <c r="M3208" t="s">
        <v>9183</v>
      </c>
      <c r="N3208">
        <v>4.5241666660000002</v>
      </c>
      <c r="O3208">
        <v>0</v>
      </c>
      <c r="P3208">
        <v>201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909.35749999999996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2672473</v>
      </c>
      <c r="B3209">
        <v>1</v>
      </c>
      <c r="C3209" t="s">
        <v>76</v>
      </c>
      <c r="D3209" t="s">
        <v>106</v>
      </c>
      <c r="E3209" t="s">
        <v>172</v>
      </c>
      <c r="F3209" t="s">
        <v>9184</v>
      </c>
      <c r="G3209" t="s">
        <v>1669</v>
      </c>
      <c r="H3209" t="s">
        <v>46</v>
      </c>
      <c r="I3209" t="s">
        <v>129</v>
      </c>
      <c r="J3209" t="s">
        <v>15</v>
      </c>
      <c r="K3209" t="s">
        <v>131</v>
      </c>
      <c r="L3209" t="s">
        <v>9185</v>
      </c>
      <c r="M3209" t="s">
        <v>9186</v>
      </c>
      <c r="N3209">
        <v>4.2188888880000004</v>
      </c>
      <c r="O3209">
        <v>0</v>
      </c>
      <c r="P3209">
        <v>164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691.89777800000002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2672476</v>
      </c>
      <c r="B3210">
        <v>1</v>
      </c>
      <c r="C3210" t="s">
        <v>76</v>
      </c>
      <c r="D3210" t="s">
        <v>89</v>
      </c>
      <c r="E3210" t="s">
        <v>144</v>
      </c>
      <c r="F3210" t="s">
        <v>9187</v>
      </c>
      <c r="G3210" t="s">
        <v>136</v>
      </c>
      <c r="H3210" t="s">
        <v>46</v>
      </c>
      <c r="I3210" t="s">
        <v>129</v>
      </c>
      <c r="J3210" t="s">
        <v>130</v>
      </c>
      <c r="K3210" t="s">
        <v>131</v>
      </c>
      <c r="L3210" t="s">
        <v>9188</v>
      </c>
      <c r="M3210" t="s">
        <v>9189</v>
      </c>
      <c r="N3210">
        <v>0.85916666600000002</v>
      </c>
      <c r="O3210">
        <v>0</v>
      </c>
      <c r="P3210">
        <v>14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12.028333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2672480</v>
      </c>
      <c r="B3211">
        <v>1</v>
      </c>
      <c r="C3211" t="s">
        <v>77</v>
      </c>
      <c r="D3211" t="s">
        <v>111</v>
      </c>
      <c r="E3211" t="s">
        <v>152</v>
      </c>
      <c r="F3211" t="s">
        <v>9190</v>
      </c>
      <c r="G3211" t="s">
        <v>169</v>
      </c>
      <c r="H3211" t="s">
        <v>47</v>
      </c>
      <c r="I3211" t="s">
        <v>129</v>
      </c>
      <c r="J3211" t="s">
        <v>130</v>
      </c>
      <c r="K3211" t="s">
        <v>131</v>
      </c>
      <c r="L3211" t="s">
        <v>9191</v>
      </c>
      <c r="M3211" t="s">
        <v>9192</v>
      </c>
      <c r="N3211">
        <v>0.85472222200000003</v>
      </c>
      <c r="O3211">
        <v>0</v>
      </c>
      <c r="P3211">
        <v>0</v>
      </c>
      <c r="Q3211">
        <v>5</v>
      </c>
      <c r="R3211">
        <v>664</v>
      </c>
      <c r="S3211">
        <v>5</v>
      </c>
      <c r="T3211">
        <v>139</v>
      </c>
      <c r="U3211">
        <v>0</v>
      </c>
      <c r="V3211">
        <v>0</v>
      </c>
      <c r="W3211">
        <v>4.2736109999999998</v>
      </c>
      <c r="X3211">
        <v>567.53555500000004</v>
      </c>
      <c r="Y3211">
        <v>4.2736109999999998</v>
      </c>
      <c r="Z3211">
        <v>118.806389</v>
      </c>
    </row>
    <row r="3212" spans="1:26" x14ac:dyDescent="0.3">
      <c r="A3212">
        <v>2672482</v>
      </c>
      <c r="B3212">
        <v>1</v>
      </c>
      <c r="C3212" t="s">
        <v>76</v>
      </c>
      <c r="D3212" t="s">
        <v>88</v>
      </c>
      <c r="E3212" t="s">
        <v>152</v>
      </c>
      <c r="F3212" t="s">
        <v>9193</v>
      </c>
      <c r="G3212" t="s">
        <v>169</v>
      </c>
      <c r="H3212" t="s">
        <v>47</v>
      </c>
      <c r="I3212" t="s">
        <v>129</v>
      </c>
      <c r="J3212" t="s">
        <v>130</v>
      </c>
      <c r="K3212" t="s">
        <v>131</v>
      </c>
      <c r="L3212" t="s">
        <v>9194</v>
      </c>
      <c r="M3212" t="s">
        <v>9195</v>
      </c>
      <c r="N3212">
        <v>0.66277777699999996</v>
      </c>
      <c r="O3212">
        <v>18</v>
      </c>
      <c r="P3212">
        <v>1460</v>
      </c>
      <c r="Q3212">
        <v>0</v>
      </c>
      <c r="R3212">
        <v>0</v>
      </c>
      <c r="S3212">
        <v>0</v>
      </c>
      <c r="T3212">
        <v>0</v>
      </c>
      <c r="U3212">
        <v>11.93</v>
      </c>
      <c r="V3212">
        <v>967.65555400000005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2672483</v>
      </c>
      <c r="B3213">
        <v>1</v>
      </c>
      <c r="C3213" t="s">
        <v>76</v>
      </c>
      <c r="D3213" t="s">
        <v>87</v>
      </c>
      <c r="E3213" t="s">
        <v>152</v>
      </c>
      <c r="F3213" t="s">
        <v>9196</v>
      </c>
      <c r="G3213" t="s">
        <v>169</v>
      </c>
      <c r="H3213" t="s">
        <v>47</v>
      </c>
      <c r="I3213" t="s">
        <v>129</v>
      </c>
      <c r="J3213" t="s">
        <v>130</v>
      </c>
      <c r="K3213" t="s">
        <v>131</v>
      </c>
      <c r="L3213" t="s">
        <v>9197</v>
      </c>
      <c r="M3213" t="s">
        <v>9198</v>
      </c>
      <c r="N3213">
        <v>1.9655555549999999</v>
      </c>
      <c r="O3213">
        <v>0</v>
      </c>
      <c r="P3213">
        <v>928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1824.0355549999999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2672485</v>
      </c>
      <c r="B3214">
        <v>1</v>
      </c>
      <c r="C3214" t="s">
        <v>76</v>
      </c>
      <c r="D3214" t="s">
        <v>80</v>
      </c>
      <c r="E3214" t="s">
        <v>126</v>
      </c>
      <c r="F3214" t="s">
        <v>9199</v>
      </c>
      <c r="G3214" t="s">
        <v>169</v>
      </c>
      <c r="H3214" t="s">
        <v>47</v>
      </c>
      <c r="I3214" t="s">
        <v>129</v>
      </c>
      <c r="J3214" t="s">
        <v>130</v>
      </c>
      <c r="K3214" t="s">
        <v>131</v>
      </c>
      <c r="L3214" t="s">
        <v>9200</v>
      </c>
      <c r="M3214" t="s">
        <v>9201</v>
      </c>
      <c r="N3214">
        <v>2.0750000000000002</v>
      </c>
      <c r="O3214">
        <v>11</v>
      </c>
      <c r="P3214">
        <v>886</v>
      </c>
      <c r="Q3214">
        <v>0</v>
      </c>
      <c r="R3214">
        <v>0</v>
      </c>
      <c r="S3214">
        <v>0</v>
      </c>
      <c r="T3214">
        <v>0</v>
      </c>
      <c r="U3214">
        <v>22.824999999999999</v>
      </c>
      <c r="V3214">
        <v>1838.45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2672491</v>
      </c>
      <c r="B3215">
        <v>1</v>
      </c>
      <c r="C3215" t="s">
        <v>77</v>
      </c>
      <c r="D3215" t="s">
        <v>111</v>
      </c>
      <c r="E3215" t="s">
        <v>126</v>
      </c>
      <c r="F3215" t="s">
        <v>9202</v>
      </c>
      <c r="G3215" t="s">
        <v>128</v>
      </c>
      <c r="H3215" t="s">
        <v>47</v>
      </c>
      <c r="I3215" t="s">
        <v>129</v>
      </c>
      <c r="J3215" t="s">
        <v>130</v>
      </c>
      <c r="K3215" t="s">
        <v>131</v>
      </c>
      <c r="L3215" t="s">
        <v>9203</v>
      </c>
      <c r="M3215" t="s">
        <v>9204</v>
      </c>
      <c r="N3215">
        <v>2.341111111</v>
      </c>
      <c r="O3215">
        <v>0</v>
      </c>
      <c r="P3215">
        <v>0</v>
      </c>
      <c r="Q3215">
        <v>4</v>
      </c>
      <c r="R3215">
        <v>116</v>
      </c>
      <c r="S3215">
        <v>5</v>
      </c>
      <c r="T3215">
        <v>122</v>
      </c>
      <c r="U3215">
        <v>0</v>
      </c>
      <c r="V3215">
        <v>0</v>
      </c>
      <c r="W3215">
        <v>9.3644440000000007</v>
      </c>
      <c r="X3215">
        <v>271.56888900000001</v>
      </c>
      <c r="Y3215">
        <v>11.705556</v>
      </c>
      <c r="Z3215">
        <v>285.61555600000003</v>
      </c>
    </row>
    <row r="3216" spans="1:26" x14ac:dyDescent="0.3">
      <c r="A3216">
        <v>2672489</v>
      </c>
      <c r="B3216">
        <v>1</v>
      </c>
      <c r="C3216" t="s">
        <v>76</v>
      </c>
      <c r="D3216" t="s">
        <v>101</v>
      </c>
      <c r="E3216" t="s">
        <v>152</v>
      </c>
      <c r="F3216" t="s">
        <v>9205</v>
      </c>
      <c r="G3216" t="s">
        <v>169</v>
      </c>
      <c r="H3216" t="s">
        <v>47</v>
      </c>
      <c r="I3216" t="s">
        <v>129</v>
      </c>
      <c r="J3216" t="s">
        <v>130</v>
      </c>
      <c r="K3216" t="s">
        <v>131</v>
      </c>
      <c r="L3216" t="s">
        <v>9206</v>
      </c>
      <c r="M3216" t="s">
        <v>9207</v>
      </c>
      <c r="N3216">
        <v>1.3788888880000001</v>
      </c>
      <c r="O3216">
        <v>23</v>
      </c>
      <c r="P3216">
        <v>401</v>
      </c>
      <c r="Q3216">
        <v>0</v>
      </c>
      <c r="R3216">
        <v>0</v>
      </c>
      <c r="S3216">
        <v>0</v>
      </c>
      <c r="T3216">
        <v>0</v>
      </c>
      <c r="U3216">
        <v>31.714444</v>
      </c>
      <c r="V3216">
        <v>552.93444399999998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2672493</v>
      </c>
      <c r="B3217">
        <v>1</v>
      </c>
      <c r="C3217" t="s">
        <v>76</v>
      </c>
      <c r="D3217" t="s">
        <v>80</v>
      </c>
      <c r="E3217" t="s">
        <v>144</v>
      </c>
      <c r="F3217" t="s">
        <v>6485</v>
      </c>
      <c r="G3217" t="s">
        <v>136</v>
      </c>
      <c r="H3217" t="s">
        <v>46</v>
      </c>
      <c r="I3217" t="s">
        <v>129</v>
      </c>
      <c r="J3217" t="s">
        <v>130</v>
      </c>
      <c r="K3217" t="s">
        <v>131</v>
      </c>
      <c r="L3217" t="s">
        <v>9208</v>
      </c>
      <c r="M3217" t="s">
        <v>9209</v>
      </c>
      <c r="N3217">
        <v>1.335</v>
      </c>
      <c r="O3217">
        <v>0</v>
      </c>
      <c r="P3217">
        <v>119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158.86500000000001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2672494</v>
      </c>
      <c r="B3218">
        <v>1</v>
      </c>
      <c r="C3218" t="s">
        <v>76</v>
      </c>
      <c r="D3218" t="s">
        <v>101</v>
      </c>
      <c r="E3218" t="s">
        <v>152</v>
      </c>
      <c r="F3218" t="s">
        <v>597</v>
      </c>
      <c r="G3218" t="s">
        <v>169</v>
      </c>
      <c r="H3218" t="s">
        <v>47</v>
      </c>
      <c r="I3218" t="s">
        <v>129</v>
      </c>
      <c r="J3218" t="s">
        <v>130</v>
      </c>
      <c r="K3218" t="s">
        <v>131</v>
      </c>
      <c r="L3218" t="s">
        <v>9210</v>
      </c>
      <c r="M3218" t="s">
        <v>9211</v>
      </c>
      <c r="N3218">
        <v>0.89694444399999995</v>
      </c>
      <c r="O3218">
        <v>136</v>
      </c>
      <c r="P3218">
        <v>199</v>
      </c>
      <c r="Q3218">
        <v>0</v>
      </c>
      <c r="R3218">
        <v>0</v>
      </c>
      <c r="S3218">
        <v>0</v>
      </c>
      <c r="T3218">
        <v>0</v>
      </c>
      <c r="U3218">
        <v>121.984444</v>
      </c>
      <c r="V3218">
        <v>178.49194399999999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2672495</v>
      </c>
      <c r="B3219">
        <v>1</v>
      </c>
      <c r="C3219" t="s">
        <v>76</v>
      </c>
      <c r="D3219" t="s">
        <v>102</v>
      </c>
      <c r="E3219" t="s">
        <v>126</v>
      </c>
      <c r="F3219" t="s">
        <v>9212</v>
      </c>
      <c r="G3219" t="s">
        <v>128</v>
      </c>
      <c r="H3219" t="s">
        <v>47</v>
      </c>
      <c r="I3219" t="s">
        <v>129</v>
      </c>
      <c r="J3219" t="s">
        <v>130</v>
      </c>
      <c r="K3219" t="s">
        <v>131</v>
      </c>
      <c r="L3219" t="s">
        <v>9213</v>
      </c>
      <c r="M3219" t="s">
        <v>9214</v>
      </c>
      <c r="N3219">
        <v>3.0375000000000001</v>
      </c>
      <c r="O3219">
        <v>0</v>
      </c>
      <c r="P3219">
        <v>22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66.825000000000003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2672501</v>
      </c>
      <c r="B3220">
        <v>1</v>
      </c>
      <c r="C3220" t="s">
        <v>77</v>
      </c>
      <c r="D3220" t="s">
        <v>118</v>
      </c>
      <c r="E3220" t="s">
        <v>126</v>
      </c>
      <c r="F3220" t="s">
        <v>9215</v>
      </c>
      <c r="G3220" t="s">
        <v>128</v>
      </c>
      <c r="H3220" t="s">
        <v>47</v>
      </c>
      <c r="I3220" t="s">
        <v>129</v>
      </c>
      <c r="J3220" t="s">
        <v>130</v>
      </c>
      <c r="K3220" t="s">
        <v>131</v>
      </c>
      <c r="L3220" t="s">
        <v>9216</v>
      </c>
      <c r="M3220" t="s">
        <v>9217</v>
      </c>
      <c r="N3220">
        <v>3.406111111</v>
      </c>
      <c r="O3220">
        <v>0</v>
      </c>
      <c r="P3220">
        <v>1</v>
      </c>
      <c r="Q3220">
        <v>0</v>
      </c>
      <c r="R3220">
        <v>0</v>
      </c>
      <c r="S3220">
        <v>15</v>
      </c>
      <c r="T3220">
        <v>88</v>
      </c>
      <c r="U3220">
        <v>0</v>
      </c>
      <c r="V3220">
        <v>3.4061110000000001</v>
      </c>
      <c r="W3220">
        <v>0</v>
      </c>
      <c r="X3220">
        <v>0</v>
      </c>
      <c r="Y3220">
        <v>51.091667000000001</v>
      </c>
      <c r="Z3220">
        <v>299.73777799999999</v>
      </c>
    </row>
    <row r="3221" spans="1:26" x14ac:dyDescent="0.3">
      <c r="A3221">
        <v>2672500</v>
      </c>
      <c r="B3221">
        <v>1</v>
      </c>
      <c r="C3221" t="s">
        <v>77</v>
      </c>
      <c r="D3221" t="s">
        <v>114</v>
      </c>
      <c r="E3221" t="s">
        <v>210</v>
      </c>
      <c r="F3221" t="s">
        <v>9218</v>
      </c>
      <c r="G3221" t="s">
        <v>627</v>
      </c>
      <c r="H3221" t="s">
        <v>46</v>
      </c>
      <c r="I3221" t="s">
        <v>129</v>
      </c>
      <c r="J3221" t="s">
        <v>130</v>
      </c>
      <c r="K3221" t="s">
        <v>131</v>
      </c>
      <c r="L3221" t="s">
        <v>9219</v>
      </c>
      <c r="M3221" t="s">
        <v>9220</v>
      </c>
      <c r="N3221">
        <v>1.1299999999999999</v>
      </c>
      <c r="O3221">
        <v>0</v>
      </c>
      <c r="P3221">
        <v>12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13.56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2672508</v>
      </c>
      <c r="B3222">
        <v>1</v>
      </c>
      <c r="C3222" t="s">
        <v>77</v>
      </c>
      <c r="D3222" t="s">
        <v>119</v>
      </c>
      <c r="E3222" t="s">
        <v>210</v>
      </c>
      <c r="F3222" t="s">
        <v>9221</v>
      </c>
      <c r="G3222" t="s">
        <v>290</v>
      </c>
      <c r="H3222" t="s">
        <v>46</v>
      </c>
      <c r="I3222" t="s">
        <v>129</v>
      </c>
      <c r="J3222" t="s">
        <v>130</v>
      </c>
      <c r="K3222" t="s">
        <v>131</v>
      </c>
      <c r="L3222" t="s">
        <v>9222</v>
      </c>
      <c r="M3222" t="s">
        <v>9223</v>
      </c>
      <c r="N3222">
        <v>3.3708333330000002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3.3708330000000002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2672504</v>
      </c>
      <c r="B3223">
        <v>1</v>
      </c>
      <c r="C3223" t="s">
        <v>77</v>
      </c>
      <c r="D3223" t="s">
        <v>116</v>
      </c>
      <c r="E3223" t="s">
        <v>152</v>
      </c>
      <c r="F3223" t="s">
        <v>9224</v>
      </c>
      <c r="G3223" t="s">
        <v>169</v>
      </c>
      <c r="H3223" t="s">
        <v>47</v>
      </c>
      <c r="I3223" t="s">
        <v>129</v>
      </c>
      <c r="J3223" t="s">
        <v>130</v>
      </c>
      <c r="K3223" t="s">
        <v>131</v>
      </c>
      <c r="L3223" t="s">
        <v>9225</v>
      </c>
      <c r="M3223" t="s">
        <v>9226</v>
      </c>
      <c r="N3223">
        <v>0.71833333300000002</v>
      </c>
      <c r="O3223">
        <v>146</v>
      </c>
      <c r="P3223">
        <v>1367</v>
      </c>
      <c r="Q3223">
        <v>0</v>
      </c>
      <c r="R3223">
        <v>0</v>
      </c>
      <c r="S3223">
        <v>0</v>
      </c>
      <c r="T3223">
        <v>0</v>
      </c>
      <c r="U3223">
        <v>104.876667</v>
      </c>
      <c r="V3223">
        <v>981.96166600000004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2672510</v>
      </c>
      <c r="B3224">
        <v>1</v>
      </c>
      <c r="C3224" t="s">
        <v>77</v>
      </c>
      <c r="D3224" t="s">
        <v>119</v>
      </c>
      <c r="E3224" t="s">
        <v>210</v>
      </c>
      <c r="F3224" t="s">
        <v>9227</v>
      </c>
      <c r="G3224" t="s">
        <v>627</v>
      </c>
      <c r="H3224" t="s">
        <v>46</v>
      </c>
      <c r="I3224" t="s">
        <v>129</v>
      </c>
      <c r="J3224" t="s">
        <v>130</v>
      </c>
      <c r="K3224" t="s">
        <v>131</v>
      </c>
      <c r="L3224" t="s">
        <v>9228</v>
      </c>
      <c r="M3224" t="s">
        <v>9229</v>
      </c>
      <c r="N3224">
        <v>1.7791666660000001</v>
      </c>
      <c r="O3224">
        <v>0</v>
      </c>
      <c r="P3224">
        <v>5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8.8958329999999997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2672503</v>
      </c>
      <c r="B3225">
        <v>1</v>
      </c>
      <c r="C3225" t="s">
        <v>76</v>
      </c>
      <c r="D3225" t="s">
        <v>91</v>
      </c>
      <c r="E3225" t="s">
        <v>126</v>
      </c>
      <c r="F3225" t="s">
        <v>9230</v>
      </c>
      <c r="G3225" t="s">
        <v>128</v>
      </c>
      <c r="H3225" t="s">
        <v>47</v>
      </c>
      <c r="I3225" t="s">
        <v>129</v>
      </c>
      <c r="J3225" t="s">
        <v>130</v>
      </c>
      <c r="K3225" t="s">
        <v>131</v>
      </c>
      <c r="L3225" t="s">
        <v>9231</v>
      </c>
      <c r="M3225" t="s">
        <v>9232</v>
      </c>
      <c r="N3225">
        <v>1.2083333329999999</v>
      </c>
      <c r="O3225">
        <v>11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13.291667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2672511</v>
      </c>
      <c r="B3226">
        <v>1</v>
      </c>
      <c r="C3226" t="s">
        <v>76</v>
      </c>
      <c r="D3226" t="s">
        <v>78</v>
      </c>
      <c r="E3226" t="s">
        <v>210</v>
      </c>
      <c r="F3226" t="s">
        <v>9233</v>
      </c>
      <c r="G3226" t="s">
        <v>627</v>
      </c>
      <c r="H3226" t="s">
        <v>46</v>
      </c>
      <c r="I3226" t="s">
        <v>129</v>
      </c>
      <c r="J3226" t="s">
        <v>130</v>
      </c>
      <c r="K3226" t="s">
        <v>131</v>
      </c>
      <c r="L3226" t="s">
        <v>9234</v>
      </c>
      <c r="M3226" t="s">
        <v>9235</v>
      </c>
      <c r="N3226">
        <v>0.88666666599999999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0.88666699999999998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2672538</v>
      </c>
      <c r="B3227">
        <v>1</v>
      </c>
      <c r="C3227" t="s">
        <v>76</v>
      </c>
      <c r="D3227" t="s">
        <v>90</v>
      </c>
      <c r="E3227" t="s">
        <v>144</v>
      </c>
      <c r="F3227" t="s">
        <v>9236</v>
      </c>
      <c r="G3227" t="s">
        <v>260</v>
      </c>
      <c r="H3227" t="s">
        <v>46</v>
      </c>
      <c r="I3227" t="s">
        <v>129</v>
      </c>
      <c r="J3227" t="s">
        <v>130</v>
      </c>
      <c r="K3227" t="s">
        <v>141</v>
      </c>
      <c r="L3227" t="s">
        <v>9237</v>
      </c>
      <c r="M3227" t="s">
        <v>9238</v>
      </c>
      <c r="N3227">
        <v>6.9080555549999998</v>
      </c>
      <c r="O3227">
        <v>0</v>
      </c>
      <c r="P3227">
        <v>110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759.88611100000003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2672523</v>
      </c>
      <c r="B3228">
        <v>1</v>
      </c>
      <c r="C3228" t="s">
        <v>77</v>
      </c>
      <c r="D3228" t="s">
        <v>117</v>
      </c>
      <c r="E3228" t="s">
        <v>144</v>
      </c>
      <c r="F3228" t="s">
        <v>9239</v>
      </c>
      <c r="G3228" t="s">
        <v>136</v>
      </c>
      <c r="H3228" t="s">
        <v>46</v>
      </c>
      <c r="I3228" t="s">
        <v>129</v>
      </c>
      <c r="J3228" t="s">
        <v>130</v>
      </c>
      <c r="K3228" t="s">
        <v>131</v>
      </c>
      <c r="L3228" t="s">
        <v>9240</v>
      </c>
      <c r="M3228" t="s">
        <v>9241</v>
      </c>
      <c r="N3228">
        <v>0.60055555500000002</v>
      </c>
      <c r="O3228">
        <v>0</v>
      </c>
      <c r="P3228">
        <v>0</v>
      </c>
      <c r="Q3228">
        <v>0</v>
      </c>
      <c r="R3228">
        <v>40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24.022221999999999</v>
      </c>
      <c r="Y3228">
        <v>0</v>
      </c>
      <c r="Z3228">
        <v>0</v>
      </c>
    </row>
    <row r="3229" spans="1:26" x14ac:dyDescent="0.3">
      <c r="A3229">
        <v>2672540</v>
      </c>
      <c r="B3229">
        <v>1</v>
      </c>
      <c r="C3229" t="s">
        <v>76</v>
      </c>
      <c r="D3229" t="s">
        <v>102</v>
      </c>
      <c r="E3229" t="s">
        <v>156</v>
      </c>
      <c r="F3229" t="s">
        <v>9242</v>
      </c>
      <c r="G3229" t="s">
        <v>169</v>
      </c>
      <c r="H3229" t="s">
        <v>47</v>
      </c>
      <c r="I3229" t="s">
        <v>129</v>
      </c>
      <c r="J3229" t="s">
        <v>130</v>
      </c>
      <c r="K3229" t="s">
        <v>131</v>
      </c>
      <c r="L3229" t="s">
        <v>9243</v>
      </c>
      <c r="M3229" t="s">
        <v>9244</v>
      </c>
      <c r="N3229">
        <v>0.97194444400000002</v>
      </c>
      <c r="O3229">
        <v>0</v>
      </c>
      <c r="P3229">
        <v>0</v>
      </c>
      <c r="Q3229">
        <v>0</v>
      </c>
      <c r="R3229">
        <v>0</v>
      </c>
      <c r="S3229">
        <v>29</v>
      </c>
      <c r="T3229">
        <v>1705</v>
      </c>
      <c r="U3229">
        <v>0</v>
      </c>
      <c r="V3229">
        <v>0</v>
      </c>
      <c r="W3229">
        <v>0</v>
      </c>
      <c r="X3229">
        <v>0</v>
      </c>
      <c r="Y3229">
        <v>28.186388999999998</v>
      </c>
      <c r="Z3229">
        <v>1657.1652770000001</v>
      </c>
    </row>
    <row r="3230" spans="1:26" x14ac:dyDescent="0.3">
      <c r="A3230">
        <v>2672530</v>
      </c>
      <c r="B3230">
        <v>1</v>
      </c>
      <c r="C3230" t="s">
        <v>77</v>
      </c>
      <c r="D3230" t="s">
        <v>124</v>
      </c>
      <c r="E3230" t="s">
        <v>144</v>
      </c>
      <c r="F3230" t="s">
        <v>9245</v>
      </c>
      <c r="G3230" t="s">
        <v>136</v>
      </c>
      <c r="H3230" t="s">
        <v>46</v>
      </c>
      <c r="I3230" t="s">
        <v>129</v>
      </c>
      <c r="J3230" t="s">
        <v>130</v>
      </c>
      <c r="K3230" t="s">
        <v>131</v>
      </c>
      <c r="L3230" t="s">
        <v>9246</v>
      </c>
      <c r="M3230" t="s">
        <v>9247</v>
      </c>
      <c r="N3230">
        <v>4.0758333330000003</v>
      </c>
      <c r="O3230">
        <v>0</v>
      </c>
      <c r="P3230">
        <v>32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130.42666700000001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2672532</v>
      </c>
      <c r="B3231">
        <v>1</v>
      </c>
      <c r="C3231" t="s">
        <v>76</v>
      </c>
      <c r="D3231" t="s">
        <v>102</v>
      </c>
      <c r="E3231" t="s">
        <v>152</v>
      </c>
      <c r="F3231" t="s">
        <v>9248</v>
      </c>
      <c r="G3231" t="s">
        <v>140</v>
      </c>
      <c r="H3231" t="s">
        <v>47</v>
      </c>
      <c r="I3231" t="s">
        <v>129</v>
      </c>
      <c r="J3231" t="s">
        <v>130</v>
      </c>
      <c r="K3231" t="s">
        <v>141</v>
      </c>
      <c r="L3231" t="s">
        <v>9249</v>
      </c>
      <c r="M3231" t="s">
        <v>9250</v>
      </c>
      <c r="N3231">
        <v>2.4780555550000001</v>
      </c>
      <c r="O3231">
        <v>7</v>
      </c>
      <c r="P3231">
        <v>5099</v>
      </c>
      <c r="Q3231">
        <v>0</v>
      </c>
      <c r="R3231">
        <v>0</v>
      </c>
      <c r="S3231">
        <v>0</v>
      </c>
      <c r="T3231">
        <v>0</v>
      </c>
      <c r="U3231">
        <v>17.346388999999999</v>
      </c>
      <c r="V3231">
        <v>12635.605275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2672541</v>
      </c>
      <c r="B3232">
        <v>1</v>
      </c>
      <c r="C3232" t="s">
        <v>77</v>
      </c>
      <c r="D3232" t="s">
        <v>109</v>
      </c>
      <c r="E3232" t="s">
        <v>126</v>
      </c>
      <c r="F3232" t="s">
        <v>9251</v>
      </c>
      <c r="G3232" t="s">
        <v>140</v>
      </c>
      <c r="H3232" t="s">
        <v>47</v>
      </c>
      <c r="I3232" t="s">
        <v>129</v>
      </c>
      <c r="J3232" t="s">
        <v>130</v>
      </c>
      <c r="K3232" t="s">
        <v>141</v>
      </c>
      <c r="L3232" t="s">
        <v>9252</v>
      </c>
      <c r="M3232" t="s">
        <v>9253</v>
      </c>
      <c r="N3232">
        <v>2.3644444440000001</v>
      </c>
      <c r="O3232">
        <v>0</v>
      </c>
      <c r="P3232">
        <v>394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931.59111099999996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2672543</v>
      </c>
      <c r="B3233">
        <v>1</v>
      </c>
      <c r="C3233" t="s">
        <v>76</v>
      </c>
      <c r="D3233" t="s">
        <v>95</v>
      </c>
      <c r="E3233" t="s">
        <v>134</v>
      </c>
      <c r="F3233" t="s">
        <v>2604</v>
      </c>
      <c r="G3233" t="s">
        <v>260</v>
      </c>
      <c r="H3233" t="s">
        <v>46</v>
      </c>
      <c r="I3233" t="s">
        <v>129</v>
      </c>
      <c r="J3233" t="s">
        <v>130</v>
      </c>
      <c r="K3233" t="s">
        <v>141</v>
      </c>
      <c r="L3233" t="s">
        <v>9254</v>
      </c>
      <c r="M3233" t="s">
        <v>9255</v>
      </c>
      <c r="N3233">
        <v>8.0272222220000007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183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1468.981667</v>
      </c>
    </row>
    <row r="3234" spans="1:26" x14ac:dyDescent="0.3">
      <c r="A3234">
        <v>2672545</v>
      </c>
      <c r="B3234">
        <v>1</v>
      </c>
      <c r="C3234" t="s">
        <v>76</v>
      </c>
      <c r="D3234" t="s">
        <v>93</v>
      </c>
      <c r="E3234" t="s">
        <v>152</v>
      </c>
      <c r="F3234" t="s">
        <v>5359</v>
      </c>
      <c r="G3234" t="s">
        <v>260</v>
      </c>
      <c r="H3234" t="s">
        <v>47</v>
      </c>
      <c r="I3234" t="s">
        <v>129</v>
      </c>
      <c r="J3234" t="s">
        <v>130</v>
      </c>
      <c r="K3234" t="s">
        <v>141</v>
      </c>
      <c r="L3234" t="s">
        <v>9256</v>
      </c>
      <c r="M3234" t="s">
        <v>9257</v>
      </c>
      <c r="N3234">
        <v>7.6863888879999998</v>
      </c>
      <c r="O3234">
        <v>29</v>
      </c>
      <c r="P3234">
        <v>211</v>
      </c>
      <c r="Q3234">
        <v>0</v>
      </c>
      <c r="R3234">
        <v>0</v>
      </c>
      <c r="S3234">
        <v>0</v>
      </c>
      <c r="T3234">
        <v>0</v>
      </c>
      <c r="U3234">
        <v>222.90527800000001</v>
      </c>
      <c r="V3234">
        <v>1621.8280549999999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2672577</v>
      </c>
      <c r="B3235">
        <v>1</v>
      </c>
      <c r="C3235" t="s">
        <v>76</v>
      </c>
      <c r="D3235" t="s">
        <v>89</v>
      </c>
      <c r="E3235" t="s">
        <v>134</v>
      </c>
      <c r="F3235" t="s">
        <v>9258</v>
      </c>
      <c r="G3235" t="s">
        <v>260</v>
      </c>
      <c r="H3235" t="s">
        <v>46</v>
      </c>
      <c r="I3235" t="s">
        <v>129</v>
      </c>
      <c r="J3235" t="s">
        <v>130</v>
      </c>
      <c r="K3235" t="s">
        <v>141</v>
      </c>
      <c r="L3235" t="s">
        <v>9259</v>
      </c>
      <c r="M3235" t="s">
        <v>9260</v>
      </c>
      <c r="N3235">
        <v>3.5263888880000001</v>
      </c>
      <c r="O3235">
        <v>0</v>
      </c>
      <c r="P3235">
        <v>174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613.59166700000003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2672550</v>
      </c>
      <c r="B3236">
        <v>1</v>
      </c>
      <c r="C3236" t="s">
        <v>76</v>
      </c>
      <c r="D3236" t="s">
        <v>79</v>
      </c>
      <c r="E3236" t="s">
        <v>126</v>
      </c>
      <c r="F3236" t="s">
        <v>9261</v>
      </c>
      <c r="G3236" t="s">
        <v>140</v>
      </c>
      <c r="H3236" t="s">
        <v>47</v>
      </c>
      <c r="I3236" t="s">
        <v>129</v>
      </c>
      <c r="J3236" t="s">
        <v>130</v>
      </c>
      <c r="K3236" t="s">
        <v>141</v>
      </c>
      <c r="L3236" t="s">
        <v>9262</v>
      </c>
      <c r="M3236" t="s">
        <v>9263</v>
      </c>
      <c r="N3236">
        <v>3.4836111110000001</v>
      </c>
      <c r="O3236">
        <v>1</v>
      </c>
      <c r="P3236">
        <v>2470</v>
      </c>
      <c r="Q3236">
        <v>0</v>
      </c>
      <c r="R3236">
        <v>0</v>
      </c>
      <c r="S3236">
        <v>0</v>
      </c>
      <c r="T3236">
        <v>0</v>
      </c>
      <c r="U3236">
        <v>3.4836109999999998</v>
      </c>
      <c r="V3236">
        <v>8604.5194439999996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2672643</v>
      </c>
      <c r="B3237">
        <v>1</v>
      </c>
      <c r="C3237" t="s">
        <v>77</v>
      </c>
      <c r="D3237" t="s">
        <v>113</v>
      </c>
      <c r="E3237" t="s">
        <v>156</v>
      </c>
      <c r="F3237" t="s">
        <v>9264</v>
      </c>
      <c r="G3237" t="s">
        <v>158</v>
      </c>
      <c r="H3237" t="s">
        <v>47</v>
      </c>
      <c r="I3237" t="s">
        <v>129</v>
      </c>
      <c r="J3237" t="s">
        <v>130</v>
      </c>
      <c r="K3237" t="s">
        <v>131</v>
      </c>
      <c r="L3237" t="s">
        <v>9265</v>
      </c>
      <c r="M3237" t="s">
        <v>9266</v>
      </c>
      <c r="N3237">
        <v>1.9355555550000001</v>
      </c>
      <c r="O3237">
        <v>0</v>
      </c>
      <c r="P3237">
        <v>0</v>
      </c>
      <c r="Q3237">
        <v>0</v>
      </c>
      <c r="R3237">
        <v>0</v>
      </c>
      <c r="S3237">
        <v>90</v>
      </c>
      <c r="T3237">
        <v>785</v>
      </c>
      <c r="U3237">
        <v>0</v>
      </c>
      <c r="V3237">
        <v>0</v>
      </c>
      <c r="W3237">
        <v>0</v>
      </c>
      <c r="X3237">
        <v>0</v>
      </c>
      <c r="Y3237">
        <v>174.2</v>
      </c>
      <c r="Z3237">
        <v>1519.4111109999999</v>
      </c>
    </row>
    <row r="3238" spans="1:26" x14ac:dyDescent="0.3">
      <c r="A3238">
        <v>2672559</v>
      </c>
      <c r="B3238">
        <v>1</v>
      </c>
      <c r="C3238" t="s">
        <v>77</v>
      </c>
      <c r="D3238" t="s">
        <v>123</v>
      </c>
      <c r="E3238" t="s">
        <v>126</v>
      </c>
      <c r="F3238" t="s">
        <v>8668</v>
      </c>
      <c r="G3238" t="s">
        <v>260</v>
      </c>
      <c r="H3238" t="s">
        <v>47</v>
      </c>
      <c r="I3238" t="s">
        <v>129</v>
      </c>
      <c r="J3238" t="s">
        <v>130</v>
      </c>
      <c r="K3238" t="s">
        <v>141</v>
      </c>
      <c r="L3238" t="s">
        <v>9267</v>
      </c>
      <c r="M3238" t="s">
        <v>9268</v>
      </c>
      <c r="N3238">
        <v>10.888333333</v>
      </c>
      <c r="O3238">
        <v>28</v>
      </c>
      <c r="P3238">
        <v>222</v>
      </c>
      <c r="Q3238">
        <v>0</v>
      </c>
      <c r="R3238">
        <v>0</v>
      </c>
      <c r="S3238">
        <v>0</v>
      </c>
      <c r="T3238">
        <v>0</v>
      </c>
      <c r="U3238">
        <v>304.873333</v>
      </c>
      <c r="V3238">
        <v>2417.21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2672560</v>
      </c>
      <c r="B3239">
        <v>1</v>
      </c>
      <c r="C3239" t="s">
        <v>76</v>
      </c>
      <c r="D3239" t="s">
        <v>90</v>
      </c>
      <c r="E3239" t="s">
        <v>144</v>
      </c>
      <c r="F3239" t="s">
        <v>9269</v>
      </c>
      <c r="G3239" t="s">
        <v>260</v>
      </c>
      <c r="H3239" t="s">
        <v>46</v>
      </c>
      <c r="I3239" t="s">
        <v>129</v>
      </c>
      <c r="J3239" t="s">
        <v>130</v>
      </c>
      <c r="K3239" t="s">
        <v>141</v>
      </c>
      <c r="L3239" t="s">
        <v>9270</v>
      </c>
      <c r="M3239" t="s">
        <v>9271</v>
      </c>
      <c r="N3239">
        <v>1.376666666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56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77.093333000000001</v>
      </c>
    </row>
    <row r="3240" spans="1:26" x14ac:dyDescent="0.3">
      <c r="A3240">
        <v>2672563</v>
      </c>
      <c r="B3240">
        <v>1</v>
      </c>
      <c r="C3240" t="s">
        <v>76</v>
      </c>
      <c r="D3240" t="s">
        <v>91</v>
      </c>
      <c r="E3240" t="s">
        <v>325</v>
      </c>
      <c r="F3240" t="s">
        <v>9272</v>
      </c>
      <c r="G3240" t="s">
        <v>140</v>
      </c>
      <c r="H3240" t="s">
        <v>47</v>
      </c>
      <c r="I3240" t="s">
        <v>129</v>
      </c>
      <c r="J3240" t="s">
        <v>130</v>
      </c>
      <c r="K3240" t="s">
        <v>141</v>
      </c>
      <c r="L3240" t="s">
        <v>9273</v>
      </c>
      <c r="M3240" t="s">
        <v>9274</v>
      </c>
      <c r="N3240">
        <v>3.3945647220000001</v>
      </c>
      <c r="O3240">
        <v>17</v>
      </c>
      <c r="P3240">
        <v>824</v>
      </c>
      <c r="Q3240">
        <v>0</v>
      </c>
      <c r="R3240">
        <v>0</v>
      </c>
      <c r="S3240">
        <v>0</v>
      </c>
      <c r="T3240">
        <v>0</v>
      </c>
      <c r="U3240">
        <v>57.707599999999999</v>
      </c>
      <c r="V3240">
        <v>2797.1213309999998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2672564</v>
      </c>
      <c r="B3241">
        <v>1</v>
      </c>
      <c r="C3241" t="s">
        <v>77</v>
      </c>
      <c r="D3241" t="s">
        <v>110</v>
      </c>
      <c r="E3241" t="s">
        <v>156</v>
      </c>
      <c r="F3241" t="s">
        <v>9275</v>
      </c>
      <c r="G3241" t="s">
        <v>169</v>
      </c>
      <c r="H3241" t="s">
        <v>47</v>
      </c>
      <c r="I3241" t="s">
        <v>247</v>
      </c>
      <c r="J3241" t="s">
        <v>130</v>
      </c>
      <c r="K3241" t="s">
        <v>131</v>
      </c>
      <c r="L3241" t="s">
        <v>9276</v>
      </c>
      <c r="M3241" t="s">
        <v>9277</v>
      </c>
      <c r="N3241">
        <v>8.3333330000000001E-3</v>
      </c>
      <c r="O3241">
        <v>0</v>
      </c>
      <c r="P3241">
        <v>0</v>
      </c>
      <c r="Q3241">
        <v>0</v>
      </c>
      <c r="R3241">
        <v>0</v>
      </c>
      <c r="S3241">
        <v>9</v>
      </c>
      <c r="T3241">
        <v>584</v>
      </c>
      <c r="U3241">
        <v>0</v>
      </c>
      <c r="V3241">
        <v>0</v>
      </c>
      <c r="W3241">
        <v>0</v>
      </c>
      <c r="X3241">
        <v>0</v>
      </c>
      <c r="Y3241">
        <v>7.4999999999999997E-2</v>
      </c>
      <c r="Z3241">
        <v>4.8666660000000004</v>
      </c>
    </row>
    <row r="3242" spans="1:26" x14ac:dyDescent="0.3">
      <c r="A3242">
        <v>2672565</v>
      </c>
      <c r="B3242">
        <v>1</v>
      </c>
      <c r="C3242" t="s">
        <v>76</v>
      </c>
      <c r="D3242" t="s">
        <v>82</v>
      </c>
      <c r="E3242" t="s">
        <v>152</v>
      </c>
      <c r="F3242" t="s">
        <v>9278</v>
      </c>
      <c r="G3242" t="s">
        <v>1557</v>
      </c>
      <c r="H3242" t="s">
        <v>47</v>
      </c>
      <c r="I3242" t="s">
        <v>129</v>
      </c>
      <c r="J3242" t="s">
        <v>130</v>
      </c>
      <c r="K3242" t="s">
        <v>131</v>
      </c>
      <c r="L3242" t="s">
        <v>9279</v>
      </c>
      <c r="M3242" t="s">
        <v>9280</v>
      </c>
      <c r="N3242">
        <v>0.93777777699999998</v>
      </c>
      <c r="O3242">
        <v>6</v>
      </c>
      <c r="P3242">
        <v>4875</v>
      </c>
      <c r="Q3242">
        <v>0</v>
      </c>
      <c r="R3242">
        <v>0</v>
      </c>
      <c r="S3242">
        <v>0</v>
      </c>
      <c r="T3242">
        <v>0</v>
      </c>
      <c r="U3242">
        <v>5.6266670000000003</v>
      </c>
      <c r="V3242">
        <v>4571.666663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2672569</v>
      </c>
      <c r="B3243">
        <v>1</v>
      </c>
      <c r="C3243" t="s">
        <v>76</v>
      </c>
      <c r="D3243" t="s">
        <v>104</v>
      </c>
      <c r="E3243" t="s">
        <v>134</v>
      </c>
      <c r="F3243" t="s">
        <v>3691</v>
      </c>
      <c r="G3243" t="s">
        <v>260</v>
      </c>
      <c r="H3243" t="s">
        <v>46</v>
      </c>
      <c r="I3243" t="s">
        <v>129</v>
      </c>
      <c r="J3243" t="s">
        <v>130</v>
      </c>
      <c r="K3243" t="s">
        <v>141</v>
      </c>
      <c r="L3243" t="s">
        <v>9281</v>
      </c>
      <c r="M3243" t="s">
        <v>9282</v>
      </c>
      <c r="N3243">
        <v>8.3625000000000007</v>
      </c>
      <c r="O3243">
        <v>0</v>
      </c>
      <c r="P3243">
        <v>0</v>
      </c>
      <c r="Q3243">
        <v>0</v>
      </c>
      <c r="R3243">
        <v>47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393.03750000000002</v>
      </c>
      <c r="Y3243">
        <v>0</v>
      </c>
      <c r="Z3243">
        <v>0</v>
      </c>
    </row>
    <row r="3244" spans="1:26" x14ac:dyDescent="0.3">
      <c r="A3244">
        <v>2672571</v>
      </c>
      <c r="B3244">
        <v>1</v>
      </c>
      <c r="C3244" t="s">
        <v>77</v>
      </c>
      <c r="D3244" t="s">
        <v>116</v>
      </c>
      <c r="E3244" t="s">
        <v>126</v>
      </c>
      <c r="F3244" t="s">
        <v>9283</v>
      </c>
      <c r="G3244" t="s">
        <v>169</v>
      </c>
      <c r="H3244" t="s">
        <v>47</v>
      </c>
      <c r="I3244" t="s">
        <v>129</v>
      </c>
      <c r="J3244" t="s">
        <v>130</v>
      </c>
      <c r="K3244" t="s">
        <v>131</v>
      </c>
      <c r="L3244" t="s">
        <v>9284</v>
      </c>
      <c r="M3244" t="s">
        <v>9285</v>
      </c>
      <c r="N3244">
        <v>0.401388888</v>
      </c>
      <c r="O3244">
        <v>35</v>
      </c>
      <c r="P3244">
        <v>14</v>
      </c>
      <c r="Q3244">
        <v>0</v>
      </c>
      <c r="R3244">
        <v>0</v>
      </c>
      <c r="S3244">
        <v>0</v>
      </c>
      <c r="T3244">
        <v>0</v>
      </c>
      <c r="U3244">
        <v>14.048610999999999</v>
      </c>
      <c r="V3244">
        <v>5.6194439999999997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2672579</v>
      </c>
      <c r="B3245">
        <v>1</v>
      </c>
      <c r="C3245" t="s">
        <v>76</v>
      </c>
      <c r="D3245" t="s">
        <v>88</v>
      </c>
      <c r="E3245" t="s">
        <v>126</v>
      </c>
      <c r="F3245" t="s">
        <v>9286</v>
      </c>
      <c r="G3245" t="s">
        <v>140</v>
      </c>
      <c r="H3245" t="s">
        <v>47</v>
      </c>
      <c r="I3245" t="s">
        <v>129</v>
      </c>
      <c r="J3245" t="s">
        <v>130</v>
      </c>
      <c r="K3245" t="s">
        <v>141</v>
      </c>
      <c r="L3245" t="s">
        <v>9287</v>
      </c>
      <c r="M3245" t="s">
        <v>9288</v>
      </c>
      <c r="N3245">
        <v>5.0902777769999998</v>
      </c>
      <c r="O3245">
        <v>0</v>
      </c>
      <c r="P3245">
        <v>22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111.98611099999999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2672580</v>
      </c>
      <c r="B3246">
        <v>1</v>
      </c>
      <c r="C3246" t="s">
        <v>76</v>
      </c>
      <c r="D3246" t="s">
        <v>100</v>
      </c>
      <c r="E3246" t="s">
        <v>156</v>
      </c>
      <c r="F3246" t="s">
        <v>9289</v>
      </c>
      <c r="G3246" t="s">
        <v>140</v>
      </c>
      <c r="H3246" t="s">
        <v>47</v>
      </c>
      <c r="I3246" t="s">
        <v>129</v>
      </c>
      <c r="J3246" t="s">
        <v>130</v>
      </c>
      <c r="K3246" t="s">
        <v>141</v>
      </c>
      <c r="L3246" t="s">
        <v>9290</v>
      </c>
      <c r="M3246" t="s">
        <v>9291</v>
      </c>
      <c r="N3246">
        <v>7.5636111110000002</v>
      </c>
      <c r="O3246">
        <v>10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75.636111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2672589</v>
      </c>
      <c r="B3247">
        <v>1</v>
      </c>
      <c r="C3247" t="s">
        <v>76</v>
      </c>
      <c r="D3247" t="s">
        <v>89</v>
      </c>
      <c r="E3247" t="s">
        <v>144</v>
      </c>
      <c r="F3247" t="s">
        <v>9292</v>
      </c>
      <c r="G3247" t="s">
        <v>136</v>
      </c>
      <c r="H3247" t="s">
        <v>46</v>
      </c>
      <c r="I3247" t="s">
        <v>129</v>
      </c>
      <c r="J3247" t="s">
        <v>130</v>
      </c>
      <c r="K3247" t="s">
        <v>131</v>
      </c>
      <c r="L3247" t="s">
        <v>9293</v>
      </c>
      <c r="M3247" t="s">
        <v>9294</v>
      </c>
      <c r="N3247">
        <v>1.4783333329999999</v>
      </c>
      <c r="O3247">
        <v>0</v>
      </c>
      <c r="P3247">
        <v>10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14.783333000000001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2672581</v>
      </c>
      <c r="B3248">
        <v>1</v>
      </c>
      <c r="C3248" t="s">
        <v>77</v>
      </c>
      <c r="D3248" t="s">
        <v>122</v>
      </c>
      <c r="E3248" t="s">
        <v>156</v>
      </c>
      <c r="F3248" t="s">
        <v>9295</v>
      </c>
      <c r="G3248" t="s">
        <v>140</v>
      </c>
      <c r="H3248" t="s">
        <v>47</v>
      </c>
      <c r="I3248" t="s">
        <v>129</v>
      </c>
      <c r="J3248" t="s">
        <v>130</v>
      </c>
      <c r="K3248" t="s">
        <v>141</v>
      </c>
      <c r="L3248" t="s">
        <v>9296</v>
      </c>
      <c r="M3248" t="s">
        <v>9297</v>
      </c>
      <c r="N3248">
        <v>4.8744444439999999</v>
      </c>
      <c r="O3248">
        <v>0</v>
      </c>
      <c r="P3248">
        <v>0</v>
      </c>
      <c r="Q3248">
        <v>40</v>
      </c>
      <c r="R3248">
        <v>363</v>
      </c>
      <c r="S3248">
        <v>12</v>
      </c>
      <c r="T3248">
        <v>111</v>
      </c>
      <c r="U3248">
        <v>0</v>
      </c>
      <c r="V3248">
        <v>0</v>
      </c>
      <c r="W3248">
        <v>194.977778</v>
      </c>
      <c r="X3248">
        <v>1769.423333</v>
      </c>
      <c r="Y3248">
        <v>58.493333</v>
      </c>
      <c r="Z3248">
        <v>541.06333299999994</v>
      </c>
    </row>
    <row r="3249" spans="1:26" x14ac:dyDescent="0.3">
      <c r="A3249">
        <v>2672584</v>
      </c>
      <c r="B3249">
        <v>1</v>
      </c>
      <c r="C3249" t="s">
        <v>77</v>
      </c>
      <c r="D3249" t="s">
        <v>118</v>
      </c>
      <c r="E3249" t="s">
        <v>152</v>
      </c>
      <c r="F3249" t="s">
        <v>4867</v>
      </c>
      <c r="G3249" t="s">
        <v>169</v>
      </c>
      <c r="H3249" t="s">
        <v>47</v>
      </c>
      <c r="I3249" t="s">
        <v>129</v>
      </c>
      <c r="J3249" t="s">
        <v>130</v>
      </c>
      <c r="K3249" t="s">
        <v>131</v>
      </c>
      <c r="L3249" t="s">
        <v>9298</v>
      </c>
      <c r="M3249" t="s">
        <v>9299</v>
      </c>
      <c r="N3249">
        <v>0.35833333299999998</v>
      </c>
      <c r="O3249">
        <v>41</v>
      </c>
      <c r="P3249">
        <v>410</v>
      </c>
      <c r="Q3249">
        <v>156</v>
      </c>
      <c r="R3249">
        <v>430</v>
      </c>
      <c r="S3249">
        <v>33</v>
      </c>
      <c r="T3249">
        <v>52</v>
      </c>
      <c r="U3249">
        <v>14.691667000000001</v>
      </c>
      <c r="V3249">
        <v>146.91666699999999</v>
      </c>
      <c r="W3249">
        <v>55.9</v>
      </c>
      <c r="X3249">
        <v>154.08333300000001</v>
      </c>
      <c r="Y3249">
        <v>11.824999999999999</v>
      </c>
      <c r="Z3249">
        <v>18.633333</v>
      </c>
    </row>
    <row r="3250" spans="1:26" x14ac:dyDescent="0.3">
      <c r="A3250">
        <v>2672590</v>
      </c>
      <c r="B3250">
        <v>1</v>
      </c>
      <c r="C3250" t="s">
        <v>76</v>
      </c>
      <c r="D3250" t="s">
        <v>97</v>
      </c>
      <c r="E3250" t="s">
        <v>144</v>
      </c>
      <c r="F3250" t="s">
        <v>9300</v>
      </c>
      <c r="G3250" t="s">
        <v>146</v>
      </c>
      <c r="H3250" t="s">
        <v>46</v>
      </c>
      <c r="I3250" t="s">
        <v>129</v>
      </c>
      <c r="J3250" t="s">
        <v>130</v>
      </c>
      <c r="K3250" t="s">
        <v>131</v>
      </c>
      <c r="L3250" t="s">
        <v>9301</v>
      </c>
      <c r="M3250" t="s">
        <v>9302</v>
      </c>
      <c r="N3250">
        <v>2.3888888879999999</v>
      </c>
      <c r="O3250">
        <v>0</v>
      </c>
      <c r="P3250">
        <v>114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272.33333299999998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2672586</v>
      </c>
      <c r="B3251">
        <v>1</v>
      </c>
      <c r="C3251" t="s">
        <v>76</v>
      </c>
      <c r="D3251" t="s">
        <v>80</v>
      </c>
      <c r="E3251" t="s">
        <v>126</v>
      </c>
      <c r="F3251" t="s">
        <v>9303</v>
      </c>
      <c r="G3251" t="s">
        <v>260</v>
      </c>
      <c r="H3251" t="s">
        <v>47</v>
      </c>
      <c r="I3251" t="s">
        <v>129</v>
      </c>
      <c r="J3251" t="s">
        <v>130</v>
      </c>
      <c r="K3251" t="s">
        <v>141</v>
      </c>
      <c r="L3251" t="s">
        <v>9304</v>
      </c>
      <c r="M3251" t="s">
        <v>9305</v>
      </c>
      <c r="N3251">
        <v>5.3708333330000002</v>
      </c>
      <c r="O3251">
        <v>1</v>
      </c>
      <c r="P3251">
        <v>3756</v>
      </c>
      <c r="Q3251">
        <v>0</v>
      </c>
      <c r="R3251">
        <v>0</v>
      </c>
      <c r="S3251">
        <v>0</v>
      </c>
      <c r="T3251">
        <v>0</v>
      </c>
      <c r="U3251">
        <v>5.3708330000000002</v>
      </c>
      <c r="V3251">
        <v>20172.849998999998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2672592</v>
      </c>
      <c r="B3252">
        <v>1</v>
      </c>
      <c r="C3252" t="s">
        <v>77</v>
      </c>
      <c r="D3252" t="s">
        <v>108</v>
      </c>
      <c r="E3252" t="s">
        <v>134</v>
      </c>
      <c r="F3252" t="s">
        <v>9306</v>
      </c>
      <c r="G3252" t="s">
        <v>140</v>
      </c>
      <c r="H3252" t="s">
        <v>46</v>
      </c>
      <c r="I3252" t="s">
        <v>129</v>
      </c>
      <c r="J3252" t="s">
        <v>130</v>
      </c>
      <c r="K3252" t="s">
        <v>141</v>
      </c>
      <c r="L3252" t="s">
        <v>9307</v>
      </c>
      <c r="M3252" t="s">
        <v>9308</v>
      </c>
      <c r="N3252">
        <v>1.9608333330000001</v>
      </c>
      <c r="O3252">
        <v>0</v>
      </c>
      <c r="P3252">
        <v>351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688.25250000000005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2672595</v>
      </c>
      <c r="B3253">
        <v>1</v>
      </c>
      <c r="C3253" t="s">
        <v>76</v>
      </c>
      <c r="D3253" t="s">
        <v>86</v>
      </c>
      <c r="E3253" t="s">
        <v>126</v>
      </c>
      <c r="F3253" t="s">
        <v>9309</v>
      </c>
      <c r="G3253" t="s">
        <v>140</v>
      </c>
      <c r="H3253" t="s">
        <v>47</v>
      </c>
      <c r="I3253" t="s">
        <v>129</v>
      </c>
      <c r="J3253" t="s">
        <v>130</v>
      </c>
      <c r="K3253" t="s">
        <v>141</v>
      </c>
      <c r="L3253" t="s">
        <v>9310</v>
      </c>
      <c r="M3253" t="s">
        <v>9311</v>
      </c>
      <c r="N3253">
        <v>3.0924999999999998</v>
      </c>
      <c r="O3253">
        <v>0</v>
      </c>
      <c r="P3253">
        <v>210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649.42499999999995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2672637</v>
      </c>
      <c r="B3254">
        <v>1</v>
      </c>
      <c r="C3254" t="s">
        <v>77</v>
      </c>
      <c r="D3254" t="s">
        <v>124</v>
      </c>
      <c r="E3254" t="s">
        <v>126</v>
      </c>
      <c r="F3254" t="s">
        <v>9312</v>
      </c>
      <c r="G3254" t="s">
        <v>260</v>
      </c>
      <c r="H3254" t="s">
        <v>47</v>
      </c>
      <c r="I3254" t="s">
        <v>129</v>
      </c>
      <c r="J3254" t="s">
        <v>130</v>
      </c>
      <c r="K3254" t="s">
        <v>141</v>
      </c>
      <c r="L3254" t="s">
        <v>9313</v>
      </c>
      <c r="M3254" t="s">
        <v>9314</v>
      </c>
      <c r="N3254">
        <v>4.9086111109999999</v>
      </c>
      <c r="O3254">
        <v>3</v>
      </c>
      <c r="P3254">
        <v>349</v>
      </c>
      <c r="Q3254">
        <v>0</v>
      </c>
      <c r="R3254">
        <v>0</v>
      </c>
      <c r="S3254">
        <v>0</v>
      </c>
      <c r="T3254">
        <v>0</v>
      </c>
      <c r="U3254">
        <v>14.725833</v>
      </c>
      <c r="V3254">
        <v>1713.105278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2672621</v>
      </c>
      <c r="B3255">
        <v>1</v>
      </c>
      <c r="C3255" t="s">
        <v>76</v>
      </c>
      <c r="D3255" t="s">
        <v>93</v>
      </c>
      <c r="E3255" t="s">
        <v>144</v>
      </c>
      <c r="F3255" t="s">
        <v>9315</v>
      </c>
      <c r="G3255" t="s">
        <v>136</v>
      </c>
      <c r="H3255" t="s">
        <v>46</v>
      </c>
      <c r="I3255" t="s">
        <v>129</v>
      </c>
      <c r="J3255" t="s">
        <v>130</v>
      </c>
      <c r="K3255" t="s">
        <v>131</v>
      </c>
      <c r="L3255" t="s">
        <v>9316</v>
      </c>
      <c r="M3255" t="s">
        <v>9317</v>
      </c>
      <c r="N3255">
        <v>0.82055555499999999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0.82055599999999995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2672598</v>
      </c>
      <c r="B3256">
        <v>1</v>
      </c>
      <c r="C3256" t="s">
        <v>76</v>
      </c>
      <c r="D3256" t="s">
        <v>104</v>
      </c>
      <c r="E3256" t="s">
        <v>134</v>
      </c>
      <c r="F3256" t="s">
        <v>4689</v>
      </c>
      <c r="G3256" t="s">
        <v>260</v>
      </c>
      <c r="H3256" t="s">
        <v>46</v>
      </c>
      <c r="I3256" t="s">
        <v>129</v>
      </c>
      <c r="J3256" t="s">
        <v>130</v>
      </c>
      <c r="K3256" t="s">
        <v>141</v>
      </c>
      <c r="L3256" t="s">
        <v>9318</v>
      </c>
      <c r="M3256" t="s">
        <v>9319</v>
      </c>
      <c r="N3256">
        <v>8.3105555550000005</v>
      </c>
      <c r="O3256">
        <v>0</v>
      </c>
      <c r="P3256">
        <v>0</v>
      </c>
      <c r="Q3256">
        <v>0</v>
      </c>
      <c r="R3256">
        <v>40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332.42222199999998</v>
      </c>
      <c r="Y3256">
        <v>0</v>
      </c>
      <c r="Z3256">
        <v>0</v>
      </c>
    </row>
    <row r="3257" spans="1:26" x14ac:dyDescent="0.3">
      <c r="A3257">
        <v>2672604</v>
      </c>
      <c r="B3257">
        <v>1</v>
      </c>
      <c r="C3257" t="s">
        <v>76</v>
      </c>
      <c r="D3257" t="s">
        <v>96</v>
      </c>
      <c r="E3257" t="s">
        <v>210</v>
      </c>
      <c r="F3257" t="s">
        <v>9320</v>
      </c>
      <c r="G3257" t="s">
        <v>306</v>
      </c>
      <c r="H3257" t="s">
        <v>46</v>
      </c>
      <c r="I3257" t="s">
        <v>129</v>
      </c>
      <c r="J3257" t="s">
        <v>15</v>
      </c>
      <c r="K3257" t="s">
        <v>131</v>
      </c>
      <c r="L3257" t="s">
        <v>9321</v>
      </c>
      <c r="M3257" t="s">
        <v>9322</v>
      </c>
      <c r="N3257">
        <v>4.3358333330000001</v>
      </c>
      <c r="O3257">
        <v>0</v>
      </c>
      <c r="P3257">
        <v>6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26.015000000000001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2672606</v>
      </c>
      <c r="B3258">
        <v>1</v>
      </c>
      <c r="C3258" t="s">
        <v>76</v>
      </c>
      <c r="D3258" t="s">
        <v>80</v>
      </c>
      <c r="E3258" t="s">
        <v>210</v>
      </c>
      <c r="F3258" t="s">
        <v>9323</v>
      </c>
      <c r="G3258" t="s">
        <v>306</v>
      </c>
      <c r="H3258" t="s">
        <v>46</v>
      </c>
      <c r="I3258" t="s">
        <v>129</v>
      </c>
      <c r="J3258" t="s">
        <v>15</v>
      </c>
      <c r="K3258" t="s">
        <v>131</v>
      </c>
      <c r="L3258" t="s">
        <v>9324</v>
      </c>
      <c r="M3258" t="s">
        <v>9325</v>
      </c>
      <c r="N3258">
        <v>1.8644444440000001</v>
      </c>
      <c r="O3258">
        <v>0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1.864444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2672605</v>
      </c>
      <c r="B3259">
        <v>1</v>
      </c>
      <c r="C3259" t="s">
        <v>76</v>
      </c>
      <c r="D3259" t="s">
        <v>86</v>
      </c>
      <c r="E3259" t="s">
        <v>172</v>
      </c>
      <c r="F3259" t="s">
        <v>9326</v>
      </c>
      <c r="G3259" t="s">
        <v>174</v>
      </c>
      <c r="H3259" t="s">
        <v>46</v>
      </c>
      <c r="I3259" t="s">
        <v>129</v>
      </c>
      <c r="J3259" t="s">
        <v>130</v>
      </c>
      <c r="K3259" t="s">
        <v>131</v>
      </c>
      <c r="L3259" t="s">
        <v>9327</v>
      </c>
      <c r="M3259" t="s">
        <v>9328</v>
      </c>
      <c r="N3259">
        <v>0.82083333300000005</v>
      </c>
      <c r="O3259">
        <v>0</v>
      </c>
      <c r="P3259">
        <v>17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13.954167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2672603</v>
      </c>
      <c r="B3260">
        <v>1</v>
      </c>
      <c r="C3260" t="s">
        <v>76</v>
      </c>
      <c r="D3260" t="s">
        <v>97</v>
      </c>
      <c r="E3260" t="s">
        <v>144</v>
      </c>
      <c r="F3260" t="s">
        <v>9329</v>
      </c>
      <c r="G3260" t="s">
        <v>146</v>
      </c>
      <c r="H3260" t="s">
        <v>46</v>
      </c>
      <c r="I3260" t="s">
        <v>129</v>
      </c>
      <c r="J3260" t="s">
        <v>130</v>
      </c>
      <c r="K3260" t="s">
        <v>131</v>
      </c>
      <c r="L3260" t="s">
        <v>9330</v>
      </c>
      <c r="M3260" t="s">
        <v>9331</v>
      </c>
      <c r="N3260">
        <v>0.47222222200000002</v>
      </c>
      <c r="O3260">
        <v>0</v>
      </c>
      <c r="P3260">
        <v>12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5.6666670000000003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2672610</v>
      </c>
      <c r="B3261">
        <v>1</v>
      </c>
      <c r="C3261" t="s">
        <v>77</v>
      </c>
      <c r="D3261" t="s">
        <v>108</v>
      </c>
      <c r="E3261" t="s">
        <v>152</v>
      </c>
      <c r="F3261" t="s">
        <v>2877</v>
      </c>
      <c r="G3261" t="s">
        <v>169</v>
      </c>
      <c r="H3261" t="s">
        <v>47</v>
      </c>
      <c r="I3261" t="s">
        <v>129</v>
      </c>
      <c r="J3261" t="s">
        <v>130</v>
      </c>
      <c r="K3261" t="s">
        <v>131</v>
      </c>
      <c r="L3261" t="s">
        <v>9332</v>
      </c>
      <c r="M3261" t="s">
        <v>9333</v>
      </c>
      <c r="N3261">
        <v>0.15361111099999999</v>
      </c>
      <c r="O3261">
        <v>14</v>
      </c>
      <c r="P3261">
        <v>76</v>
      </c>
      <c r="Q3261">
        <v>0</v>
      </c>
      <c r="R3261">
        <v>0</v>
      </c>
      <c r="S3261">
        <v>0</v>
      </c>
      <c r="T3261">
        <v>0</v>
      </c>
      <c r="U3261">
        <v>2.1505559999999999</v>
      </c>
      <c r="V3261">
        <v>11.674443999999999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2672613</v>
      </c>
      <c r="B3262">
        <v>1</v>
      </c>
      <c r="C3262" t="s">
        <v>76</v>
      </c>
      <c r="D3262" t="s">
        <v>101</v>
      </c>
      <c r="E3262" t="s">
        <v>152</v>
      </c>
      <c r="F3262" t="s">
        <v>7465</v>
      </c>
      <c r="G3262" t="s">
        <v>169</v>
      </c>
      <c r="H3262" t="s">
        <v>47</v>
      </c>
      <c r="I3262" t="s">
        <v>129</v>
      </c>
      <c r="J3262" t="s">
        <v>130</v>
      </c>
      <c r="K3262" t="s">
        <v>131</v>
      </c>
      <c r="L3262" t="s">
        <v>9334</v>
      </c>
      <c r="M3262" t="s">
        <v>9335</v>
      </c>
      <c r="N3262">
        <v>6.8888887999999995E-2</v>
      </c>
      <c r="O3262">
        <v>4</v>
      </c>
      <c r="P3262">
        <v>1243</v>
      </c>
      <c r="Q3262">
        <v>0</v>
      </c>
      <c r="R3262">
        <v>0</v>
      </c>
      <c r="S3262">
        <v>0</v>
      </c>
      <c r="T3262">
        <v>0</v>
      </c>
      <c r="U3262">
        <v>0.27555600000000002</v>
      </c>
      <c r="V3262">
        <v>85.628888000000003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2672614</v>
      </c>
      <c r="B3263">
        <v>1</v>
      </c>
      <c r="C3263" t="s">
        <v>76</v>
      </c>
      <c r="D3263" t="s">
        <v>100</v>
      </c>
      <c r="E3263" t="s">
        <v>156</v>
      </c>
      <c r="F3263" t="s">
        <v>9336</v>
      </c>
      <c r="G3263" t="s">
        <v>140</v>
      </c>
      <c r="H3263" t="s">
        <v>47</v>
      </c>
      <c r="I3263" t="s">
        <v>129</v>
      </c>
      <c r="J3263" t="s">
        <v>130</v>
      </c>
      <c r="K3263" t="s">
        <v>141</v>
      </c>
      <c r="L3263" t="s">
        <v>9337</v>
      </c>
      <c r="M3263" t="s">
        <v>9338</v>
      </c>
      <c r="N3263">
        <v>7.1052777770000004</v>
      </c>
      <c r="O3263">
        <v>11</v>
      </c>
      <c r="P3263">
        <v>585</v>
      </c>
      <c r="Q3263">
        <v>0</v>
      </c>
      <c r="R3263">
        <v>0</v>
      </c>
      <c r="S3263">
        <v>0</v>
      </c>
      <c r="T3263">
        <v>0</v>
      </c>
      <c r="U3263">
        <v>78.158056000000002</v>
      </c>
      <c r="V3263">
        <v>4156.5874999999996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2672616</v>
      </c>
      <c r="B3264">
        <v>1</v>
      </c>
      <c r="C3264" t="s">
        <v>77</v>
      </c>
      <c r="D3264" t="s">
        <v>120</v>
      </c>
      <c r="E3264" t="s">
        <v>152</v>
      </c>
      <c r="F3264" t="s">
        <v>9339</v>
      </c>
      <c r="G3264" t="s">
        <v>140</v>
      </c>
      <c r="H3264" t="s">
        <v>47</v>
      </c>
      <c r="I3264" t="s">
        <v>129</v>
      </c>
      <c r="J3264" t="s">
        <v>130</v>
      </c>
      <c r="K3264" t="s">
        <v>141</v>
      </c>
      <c r="L3264" t="s">
        <v>9340</v>
      </c>
      <c r="M3264" t="s">
        <v>9341</v>
      </c>
      <c r="N3264">
        <v>3.6697222219999999</v>
      </c>
      <c r="O3264">
        <v>21</v>
      </c>
      <c r="P3264">
        <v>0</v>
      </c>
      <c r="Q3264">
        <v>148</v>
      </c>
      <c r="R3264">
        <v>2100</v>
      </c>
      <c r="S3264">
        <v>0</v>
      </c>
      <c r="T3264">
        <v>0</v>
      </c>
      <c r="U3264">
        <v>77.064166999999998</v>
      </c>
      <c r="V3264">
        <v>0</v>
      </c>
      <c r="W3264">
        <v>543.11888899999997</v>
      </c>
      <c r="X3264">
        <v>7706.4166660000001</v>
      </c>
      <c r="Y3264">
        <v>0</v>
      </c>
      <c r="Z3264">
        <v>0</v>
      </c>
    </row>
    <row r="3265" spans="1:26" x14ac:dyDescent="0.3">
      <c r="A3265">
        <v>2672617</v>
      </c>
      <c r="B3265">
        <v>1</v>
      </c>
      <c r="C3265" t="s">
        <v>76</v>
      </c>
      <c r="D3265" t="s">
        <v>93</v>
      </c>
      <c r="E3265" t="s">
        <v>156</v>
      </c>
      <c r="F3265" t="s">
        <v>6205</v>
      </c>
      <c r="G3265" t="s">
        <v>260</v>
      </c>
      <c r="H3265" t="s">
        <v>47</v>
      </c>
      <c r="I3265" t="s">
        <v>129</v>
      </c>
      <c r="J3265" t="s">
        <v>130</v>
      </c>
      <c r="K3265" t="s">
        <v>141</v>
      </c>
      <c r="L3265" t="s">
        <v>9342</v>
      </c>
      <c r="M3265" t="s">
        <v>9343</v>
      </c>
      <c r="N3265">
        <v>7.6769444440000001</v>
      </c>
      <c r="O3265">
        <v>13</v>
      </c>
      <c r="P3265">
        <v>412</v>
      </c>
      <c r="Q3265">
        <v>0</v>
      </c>
      <c r="R3265">
        <v>0</v>
      </c>
      <c r="S3265">
        <v>27</v>
      </c>
      <c r="T3265">
        <v>567</v>
      </c>
      <c r="U3265">
        <v>99.800278000000006</v>
      </c>
      <c r="V3265">
        <v>3162.9011110000001</v>
      </c>
      <c r="W3265">
        <v>0</v>
      </c>
      <c r="X3265">
        <v>0</v>
      </c>
      <c r="Y3265">
        <v>207.2775</v>
      </c>
      <c r="Z3265">
        <v>4352.8275000000003</v>
      </c>
    </row>
    <row r="3266" spans="1:26" x14ac:dyDescent="0.3">
      <c r="A3266">
        <v>2672618</v>
      </c>
      <c r="B3266">
        <v>1</v>
      </c>
      <c r="C3266" t="s">
        <v>77</v>
      </c>
      <c r="D3266" t="s">
        <v>120</v>
      </c>
      <c r="E3266" t="s">
        <v>152</v>
      </c>
      <c r="F3266" t="s">
        <v>9344</v>
      </c>
      <c r="G3266" t="s">
        <v>169</v>
      </c>
      <c r="H3266" t="s">
        <v>47</v>
      </c>
      <c r="I3266" t="s">
        <v>247</v>
      </c>
      <c r="J3266" t="s">
        <v>130</v>
      </c>
      <c r="K3266" t="s">
        <v>131</v>
      </c>
      <c r="L3266" t="s">
        <v>9345</v>
      </c>
      <c r="M3266" t="s">
        <v>9346</v>
      </c>
      <c r="N3266">
        <v>2.3611111000000001E-2</v>
      </c>
      <c r="O3266">
        <v>0</v>
      </c>
      <c r="P3266">
        <v>0</v>
      </c>
      <c r="Q3266">
        <v>50</v>
      </c>
      <c r="R3266">
        <v>6475</v>
      </c>
      <c r="S3266">
        <v>0</v>
      </c>
      <c r="T3266">
        <v>0</v>
      </c>
      <c r="U3266">
        <v>0</v>
      </c>
      <c r="V3266">
        <v>0</v>
      </c>
      <c r="W3266">
        <v>1.1805559999999999</v>
      </c>
      <c r="X3266">
        <v>152.881944</v>
      </c>
      <c r="Y3266">
        <v>0</v>
      </c>
      <c r="Z3266">
        <v>0</v>
      </c>
    </row>
    <row r="3267" spans="1:26" x14ac:dyDescent="0.3">
      <c r="A3267">
        <v>2672620</v>
      </c>
      <c r="B3267">
        <v>1</v>
      </c>
      <c r="C3267" t="s">
        <v>76</v>
      </c>
      <c r="D3267" t="s">
        <v>87</v>
      </c>
      <c r="E3267" t="s">
        <v>126</v>
      </c>
      <c r="F3267" t="s">
        <v>9347</v>
      </c>
      <c r="G3267" t="s">
        <v>1669</v>
      </c>
      <c r="H3267" t="s">
        <v>47</v>
      </c>
      <c r="I3267" t="s">
        <v>129</v>
      </c>
      <c r="J3267" t="s">
        <v>130</v>
      </c>
      <c r="K3267" t="s">
        <v>131</v>
      </c>
      <c r="L3267" t="s">
        <v>9348</v>
      </c>
      <c r="M3267" t="s">
        <v>9349</v>
      </c>
      <c r="N3267">
        <v>4.318888888</v>
      </c>
      <c r="O3267">
        <v>0</v>
      </c>
      <c r="P3267">
        <v>7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30.232222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2672624</v>
      </c>
      <c r="B3268">
        <v>1</v>
      </c>
      <c r="C3268" t="s">
        <v>77</v>
      </c>
      <c r="D3268" t="s">
        <v>123</v>
      </c>
      <c r="E3268" t="s">
        <v>156</v>
      </c>
      <c r="F3268" t="s">
        <v>8180</v>
      </c>
      <c r="G3268" t="s">
        <v>169</v>
      </c>
      <c r="H3268" t="s">
        <v>47</v>
      </c>
      <c r="I3268" t="s">
        <v>129</v>
      </c>
      <c r="J3268" t="s">
        <v>130</v>
      </c>
      <c r="K3268" t="s">
        <v>131</v>
      </c>
      <c r="L3268" t="s">
        <v>9350</v>
      </c>
      <c r="M3268" t="s">
        <v>9351</v>
      </c>
      <c r="N3268">
        <v>2.309722222</v>
      </c>
      <c r="O3268">
        <v>67</v>
      </c>
      <c r="P3268">
        <v>40</v>
      </c>
      <c r="Q3268">
        <v>0</v>
      </c>
      <c r="R3268">
        <v>0</v>
      </c>
      <c r="S3268">
        <v>0</v>
      </c>
      <c r="T3268">
        <v>0</v>
      </c>
      <c r="U3268">
        <v>154.75138899999999</v>
      </c>
      <c r="V3268">
        <v>92.388889000000006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2672630</v>
      </c>
      <c r="B3269">
        <v>1</v>
      </c>
      <c r="C3269" t="s">
        <v>77</v>
      </c>
      <c r="D3269" t="s">
        <v>117</v>
      </c>
      <c r="E3269" t="s">
        <v>210</v>
      </c>
      <c r="F3269" t="s">
        <v>9352</v>
      </c>
      <c r="G3269" t="s">
        <v>290</v>
      </c>
      <c r="H3269" t="s">
        <v>46</v>
      </c>
      <c r="I3269" t="s">
        <v>129</v>
      </c>
      <c r="J3269" t="s">
        <v>130</v>
      </c>
      <c r="K3269" t="s">
        <v>131</v>
      </c>
      <c r="L3269" t="s">
        <v>9353</v>
      </c>
      <c r="M3269" t="s">
        <v>9354</v>
      </c>
      <c r="N3269">
        <v>2.7352777769999999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2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5.4705560000000002</v>
      </c>
    </row>
    <row r="3270" spans="1:26" x14ac:dyDescent="0.3">
      <c r="A3270">
        <v>2672627</v>
      </c>
      <c r="B3270">
        <v>1</v>
      </c>
      <c r="C3270" t="s">
        <v>76</v>
      </c>
      <c r="D3270" t="s">
        <v>81</v>
      </c>
      <c r="E3270" t="s">
        <v>144</v>
      </c>
      <c r="F3270" t="s">
        <v>9355</v>
      </c>
      <c r="G3270" t="s">
        <v>260</v>
      </c>
      <c r="H3270" t="s">
        <v>46</v>
      </c>
      <c r="I3270" t="s">
        <v>129</v>
      </c>
      <c r="J3270" t="s">
        <v>130</v>
      </c>
      <c r="K3270" t="s">
        <v>141</v>
      </c>
      <c r="L3270" t="s">
        <v>9356</v>
      </c>
      <c r="M3270" t="s">
        <v>9357</v>
      </c>
      <c r="N3270">
        <v>4.8425000000000002</v>
      </c>
      <c r="O3270">
        <v>0</v>
      </c>
      <c r="P3270">
        <v>122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590.78499999999997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2672628</v>
      </c>
      <c r="B3271">
        <v>1</v>
      </c>
      <c r="C3271" t="s">
        <v>76</v>
      </c>
      <c r="D3271" t="s">
        <v>78</v>
      </c>
      <c r="E3271" t="s">
        <v>126</v>
      </c>
      <c r="F3271" t="s">
        <v>9358</v>
      </c>
      <c r="G3271" t="s">
        <v>260</v>
      </c>
      <c r="H3271" t="s">
        <v>47</v>
      </c>
      <c r="I3271" t="s">
        <v>129</v>
      </c>
      <c r="J3271" t="s">
        <v>130</v>
      </c>
      <c r="K3271" t="s">
        <v>141</v>
      </c>
      <c r="L3271" t="s">
        <v>9359</v>
      </c>
      <c r="M3271" t="s">
        <v>9360</v>
      </c>
      <c r="N3271">
        <v>3.7016666659999999</v>
      </c>
      <c r="O3271">
        <v>0</v>
      </c>
      <c r="P3271">
        <v>639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2365.3649999999998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2672565</v>
      </c>
      <c r="B3272">
        <v>2</v>
      </c>
      <c r="C3272" t="s">
        <v>76</v>
      </c>
      <c r="D3272" t="s">
        <v>107</v>
      </c>
      <c r="E3272" t="s">
        <v>126</v>
      </c>
      <c r="F3272" t="s">
        <v>9361</v>
      </c>
      <c r="G3272" t="s">
        <v>1557</v>
      </c>
      <c r="H3272" t="s">
        <v>47</v>
      </c>
      <c r="I3272" t="s">
        <v>129</v>
      </c>
      <c r="J3272" t="s">
        <v>130</v>
      </c>
      <c r="K3272" t="s">
        <v>131</v>
      </c>
      <c r="L3272" t="s">
        <v>9280</v>
      </c>
      <c r="M3272" t="s">
        <v>9362</v>
      </c>
      <c r="N3272">
        <v>0.69583333300000005</v>
      </c>
      <c r="O3272">
        <v>1</v>
      </c>
      <c r="P3272">
        <v>2440</v>
      </c>
      <c r="Q3272">
        <v>0</v>
      </c>
      <c r="R3272">
        <v>0</v>
      </c>
      <c r="S3272">
        <v>0</v>
      </c>
      <c r="T3272">
        <v>0</v>
      </c>
      <c r="U3272">
        <v>0.69583300000000003</v>
      </c>
      <c r="V3272">
        <v>1697.833333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2672634</v>
      </c>
      <c r="B3273">
        <v>1</v>
      </c>
      <c r="C3273" t="s">
        <v>76</v>
      </c>
      <c r="D3273" t="s">
        <v>88</v>
      </c>
      <c r="E3273" t="s">
        <v>126</v>
      </c>
      <c r="F3273" t="s">
        <v>9363</v>
      </c>
      <c r="G3273" t="s">
        <v>140</v>
      </c>
      <c r="H3273" t="s">
        <v>47</v>
      </c>
      <c r="I3273" t="s">
        <v>129</v>
      </c>
      <c r="J3273" t="s">
        <v>130</v>
      </c>
      <c r="K3273" t="s">
        <v>141</v>
      </c>
      <c r="L3273" t="s">
        <v>9364</v>
      </c>
      <c r="M3273" t="s">
        <v>9365</v>
      </c>
      <c r="N3273">
        <v>7.8769444440000003</v>
      </c>
      <c r="O3273">
        <v>0</v>
      </c>
      <c r="P3273">
        <v>123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968.86416699999995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2672644</v>
      </c>
      <c r="B3274">
        <v>1</v>
      </c>
      <c r="C3274" t="s">
        <v>77</v>
      </c>
      <c r="D3274" t="s">
        <v>119</v>
      </c>
      <c r="E3274" t="s">
        <v>144</v>
      </c>
      <c r="F3274" t="s">
        <v>9366</v>
      </c>
      <c r="G3274" t="s">
        <v>136</v>
      </c>
      <c r="H3274" t="s">
        <v>46</v>
      </c>
      <c r="I3274" t="s">
        <v>129</v>
      </c>
      <c r="J3274" t="s">
        <v>130</v>
      </c>
      <c r="K3274" t="s">
        <v>131</v>
      </c>
      <c r="L3274" t="s">
        <v>9367</v>
      </c>
      <c r="M3274" t="s">
        <v>9368</v>
      </c>
      <c r="N3274">
        <v>3.3222222220000002</v>
      </c>
      <c r="O3274">
        <v>0</v>
      </c>
      <c r="P3274">
        <v>4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13.288888999999999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2672642</v>
      </c>
      <c r="B3275">
        <v>1</v>
      </c>
      <c r="C3275" t="s">
        <v>76</v>
      </c>
      <c r="D3275" t="s">
        <v>100</v>
      </c>
      <c r="E3275" t="s">
        <v>156</v>
      </c>
      <c r="F3275" t="s">
        <v>9369</v>
      </c>
      <c r="G3275" t="s">
        <v>140</v>
      </c>
      <c r="H3275" t="s">
        <v>47</v>
      </c>
      <c r="I3275" t="s">
        <v>129</v>
      </c>
      <c r="J3275" t="s">
        <v>130</v>
      </c>
      <c r="K3275" t="s">
        <v>141</v>
      </c>
      <c r="L3275" t="s">
        <v>9370</v>
      </c>
      <c r="M3275" t="s">
        <v>9371</v>
      </c>
      <c r="N3275">
        <v>6.7319444439999998</v>
      </c>
      <c r="O3275">
        <v>14</v>
      </c>
      <c r="P3275">
        <v>537</v>
      </c>
      <c r="Q3275">
        <v>0</v>
      </c>
      <c r="R3275">
        <v>0</v>
      </c>
      <c r="S3275">
        <v>0</v>
      </c>
      <c r="T3275">
        <v>0</v>
      </c>
      <c r="U3275">
        <v>94.247221999999994</v>
      </c>
      <c r="V3275">
        <v>3615.0541659999999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2672646</v>
      </c>
      <c r="B3276">
        <v>1</v>
      </c>
      <c r="C3276" t="s">
        <v>76</v>
      </c>
      <c r="D3276" t="s">
        <v>99</v>
      </c>
      <c r="E3276" t="s">
        <v>126</v>
      </c>
      <c r="F3276" t="s">
        <v>9372</v>
      </c>
      <c r="G3276" t="s">
        <v>837</v>
      </c>
      <c r="H3276" t="s">
        <v>47</v>
      </c>
      <c r="I3276" t="s">
        <v>129</v>
      </c>
      <c r="J3276" t="s">
        <v>130</v>
      </c>
      <c r="K3276" t="s">
        <v>131</v>
      </c>
      <c r="L3276" t="s">
        <v>9373</v>
      </c>
      <c r="M3276" t="s">
        <v>9374</v>
      </c>
      <c r="N3276">
        <v>1.714444444</v>
      </c>
      <c r="O3276">
        <v>0</v>
      </c>
      <c r="P3276">
        <v>14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24.002222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2672665</v>
      </c>
      <c r="B3277">
        <v>1</v>
      </c>
      <c r="C3277" t="s">
        <v>76</v>
      </c>
      <c r="D3277" t="s">
        <v>86</v>
      </c>
      <c r="E3277" t="s">
        <v>126</v>
      </c>
      <c r="F3277" t="s">
        <v>9375</v>
      </c>
      <c r="G3277" t="s">
        <v>140</v>
      </c>
      <c r="H3277" t="s">
        <v>47</v>
      </c>
      <c r="I3277" t="s">
        <v>129</v>
      </c>
      <c r="J3277" t="s">
        <v>130</v>
      </c>
      <c r="K3277" t="s">
        <v>141</v>
      </c>
      <c r="L3277" t="s">
        <v>9376</v>
      </c>
      <c r="M3277" t="s">
        <v>9377</v>
      </c>
      <c r="N3277">
        <v>4.3486111110000003</v>
      </c>
      <c r="O3277">
        <v>1</v>
      </c>
      <c r="P3277">
        <v>574</v>
      </c>
      <c r="Q3277">
        <v>0</v>
      </c>
      <c r="R3277">
        <v>0</v>
      </c>
      <c r="S3277">
        <v>0</v>
      </c>
      <c r="T3277">
        <v>0</v>
      </c>
      <c r="U3277">
        <v>4.348611</v>
      </c>
      <c r="V3277">
        <v>2496.1027779999999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2672661</v>
      </c>
      <c r="B3278">
        <v>1</v>
      </c>
      <c r="C3278" t="s">
        <v>76</v>
      </c>
      <c r="D3278" t="s">
        <v>81</v>
      </c>
      <c r="E3278" t="s">
        <v>210</v>
      </c>
      <c r="F3278" t="s">
        <v>9378</v>
      </c>
      <c r="G3278" t="s">
        <v>212</v>
      </c>
      <c r="H3278" t="s">
        <v>46</v>
      </c>
      <c r="I3278" t="s">
        <v>129</v>
      </c>
      <c r="J3278" t="s">
        <v>130</v>
      </c>
      <c r="K3278" t="s">
        <v>131</v>
      </c>
      <c r="L3278" t="s">
        <v>9379</v>
      </c>
      <c r="M3278" t="s">
        <v>9380</v>
      </c>
      <c r="N3278">
        <v>1.1599999999999999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1.1599999999999999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2672658</v>
      </c>
      <c r="B3279">
        <v>1</v>
      </c>
      <c r="C3279" t="s">
        <v>76</v>
      </c>
      <c r="D3279" t="s">
        <v>93</v>
      </c>
      <c r="E3279" t="s">
        <v>134</v>
      </c>
      <c r="F3279" t="s">
        <v>3357</v>
      </c>
      <c r="G3279" t="s">
        <v>5757</v>
      </c>
      <c r="H3279" t="s">
        <v>46</v>
      </c>
      <c r="I3279" t="s">
        <v>129</v>
      </c>
      <c r="J3279" t="s">
        <v>130</v>
      </c>
      <c r="K3279" t="s">
        <v>131</v>
      </c>
      <c r="L3279" t="s">
        <v>9381</v>
      </c>
      <c r="M3279" t="s">
        <v>9382</v>
      </c>
      <c r="N3279">
        <v>2.105555555</v>
      </c>
      <c r="O3279">
        <v>0</v>
      </c>
      <c r="P3279">
        <v>196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412.68888900000002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2672666</v>
      </c>
      <c r="B3280">
        <v>1</v>
      </c>
      <c r="C3280" t="s">
        <v>76</v>
      </c>
      <c r="D3280" t="s">
        <v>87</v>
      </c>
      <c r="E3280" t="s">
        <v>152</v>
      </c>
      <c r="F3280" t="s">
        <v>2804</v>
      </c>
      <c r="G3280" t="s">
        <v>146</v>
      </c>
      <c r="H3280" t="s">
        <v>47</v>
      </c>
      <c r="I3280" t="s">
        <v>129</v>
      </c>
      <c r="J3280" t="s">
        <v>130</v>
      </c>
      <c r="K3280" t="s">
        <v>131</v>
      </c>
      <c r="L3280" t="s">
        <v>9383</v>
      </c>
      <c r="M3280" t="s">
        <v>9384</v>
      </c>
      <c r="N3280">
        <v>1.8886111109999999</v>
      </c>
      <c r="O3280">
        <v>34</v>
      </c>
      <c r="P3280">
        <v>347</v>
      </c>
      <c r="Q3280">
        <v>7</v>
      </c>
      <c r="R3280">
        <v>35</v>
      </c>
      <c r="S3280">
        <v>0</v>
      </c>
      <c r="T3280">
        <v>0</v>
      </c>
      <c r="U3280">
        <v>64.212778</v>
      </c>
      <c r="V3280">
        <v>655.34805600000004</v>
      </c>
      <c r="W3280">
        <v>13.220278</v>
      </c>
      <c r="X3280">
        <v>66.101388999999998</v>
      </c>
      <c r="Y3280">
        <v>0</v>
      </c>
      <c r="Z3280">
        <v>0</v>
      </c>
    </row>
    <row r="3281" spans="1:26" x14ac:dyDescent="0.3">
      <c r="A3281">
        <v>2672663</v>
      </c>
      <c r="B3281">
        <v>1</v>
      </c>
      <c r="C3281" t="s">
        <v>76</v>
      </c>
      <c r="D3281" t="s">
        <v>93</v>
      </c>
      <c r="E3281" t="s">
        <v>144</v>
      </c>
      <c r="F3281" t="s">
        <v>9385</v>
      </c>
      <c r="G3281" t="s">
        <v>406</v>
      </c>
      <c r="H3281" t="s">
        <v>46</v>
      </c>
      <c r="I3281" t="s">
        <v>129</v>
      </c>
      <c r="J3281" t="s">
        <v>130</v>
      </c>
      <c r="K3281" t="s">
        <v>131</v>
      </c>
      <c r="L3281" t="s">
        <v>9386</v>
      </c>
      <c r="M3281" t="s">
        <v>9387</v>
      </c>
      <c r="N3281">
        <v>0.78194444399999996</v>
      </c>
      <c r="O3281">
        <v>0</v>
      </c>
      <c r="P3281">
        <v>97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75.848611000000005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2672669</v>
      </c>
      <c r="B3282">
        <v>1</v>
      </c>
      <c r="C3282" t="s">
        <v>76</v>
      </c>
      <c r="D3282" t="s">
        <v>103</v>
      </c>
      <c r="E3282" t="s">
        <v>144</v>
      </c>
      <c r="F3282" t="s">
        <v>9388</v>
      </c>
      <c r="G3282" t="s">
        <v>146</v>
      </c>
      <c r="H3282" t="s">
        <v>46</v>
      </c>
      <c r="I3282" t="s">
        <v>129</v>
      </c>
      <c r="J3282" t="s">
        <v>130</v>
      </c>
      <c r="K3282" t="s">
        <v>131</v>
      </c>
      <c r="L3282" t="s">
        <v>9389</v>
      </c>
      <c r="M3282" t="s">
        <v>9390</v>
      </c>
      <c r="N3282">
        <v>2.0930555549999998</v>
      </c>
      <c r="O3282">
        <v>0</v>
      </c>
      <c r="P3282">
        <v>0</v>
      </c>
      <c r="Q3282">
        <v>0</v>
      </c>
      <c r="R3282">
        <v>43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90.001389000000003</v>
      </c>
      <c r="Y3282">
        <v>0</v>
      </c>
      <c r="Z3282">
        <v>0</v>
      </c>
    </row>
    <row r="3283" spans="1:26" x14ac:dyDescent="0.3">
      <c r="A3283">
        <v>2672565</v>
      </c>
      <c r="B3283">
        <v>3</v>
      </c>
      <c r="C3283" t="s">
        <v>76</v>
      </c>
      <c r="D3283" t="s">
        <v>86</v>
      </c>
      <c r="E3283" t="s">
        <v>126</v>
      </c>
      <c r="F3283" t="s">
        <v>9391</v>
      </c>
      <c r="G3283" t="s">
        <v>1557</v>
      </c>
      <c r="H3283" t="s">
        <v>47</v>
      </c>
      <c r="I3283" t="s">
        <v>129</v>
      </c>
      <c r="J3283" t="s">
        <v>130</v>
      </c>
      <c r="K3283" t="s">
        <v>131</v>
      </c>
      <c r="L3283" t="s">
        <v>9362</v>
      </c>
      <c r="M3283" t="s">
        <v>9392</v>
      </c>
      <c r="N3283">
        <v>1.514444444</v>
      </c>
      <c r="O3283">
        <v>0</v>
      </c>
      <c r="P3283">
        <v>766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1160.0644440000001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2672677</v>
      </c>
      <c r="B3284">
        <v>1</v>
      </c>
      <c r="C3284" t="s">
        <v>77</v>
      </c>
      <c r="D3284" t="s">
        <v>112</v>
      </c>
      <c r="E3284" t="s">
        <v>152</v>
      </c>
      <c r="F3284" t="s">
        <v>2277</v>
      </c>
      <c r="G3284" t="s">
        <v>169</v>
      </c>
      <c r="H3284" t="s">
        <v>47</v>
      </c>
      <c r="I3284" t="s">
        <v>129</v>
      </c>
      <c r="J3284" t="s">
        <v>130</v>
      </c>
      <c r="K3284" t="s">
        <v>131</v>
      </c>
      <c r="L3284" t="s">
        <v>9393</v>
      </c>
      <c r="M3284" t="s">
        <v>9394</v>
      </c>
      <c r="N3284">
        <v>8.6666666000000003E-2</v>
      </c>
      <c r="O3284">
        <v>0</v>
      </c>
      <c r="P3284">
        <v>0</v>
      </c>
      <c r="Q3284">
        <v>287</v>
      </c>
      <c r="R3284">
        <v>2872</v>
      </c>
      <c r="S3284">
        <v>2</v>
      </c>
      <c r="T3284">
        <v>859</v>
      </c>
      <c r="U3284">
        <v>0</v>
      </c>
      <c r="V3284">
        <v>0</v>
      </c>
      <c r="W3284">
        <v>24.873332999999999</v>
      </c>
      <c r="X3284">
        <v>248.906665</v>
      </c>
      <c r="Y3284">
        <v>0.17333299999999999</v>
      </c>
      <c r="Z3284">
        <v>74.446665999999993</v>
      </c>
    </row>
    <row r="3285" spans="1:26" x14ac:dyDescent="0.3">
      <c r="A3285">
        <v>2672682</v>
      </c>
      <c r="B3285">
        <v>1</v>
      </c>
      <c r="C3285" t="s">
        <v>77</v>
      </c>
      <c r="D3285" t="s">
        <v>108</v>
      </c>
      <c r="E3285" t="s">
        <v>152</v>
      </c>
      <c r="F3285" t="s">
        <v>9395</v>
      </c>
      <c r="G3285" t="s">
        <v>140</v>
      </c>
      <c r="H3285" t="s">
        <v>47</v>
      </c>
      <c r="I3285" t="s">
        <v>129</v>
      </c>
      <c r="J3285" t="s">
        <v>130</v>
      </c>
      <c r="K3285" t="s">
        <v>141</v>
      </c>
      <c r="L3285" t="s">
        <v>9396</v>
      </c>
      <c r="M3285" t="s">
        <v>9397</v>
      </c>
      <c r="N3285">
        <v>0.402777777</v>
      </c>
      <c r="O3285">
        <v>16</v>
      </c>
      <c r="P3285">
        <v>258</v>
      </c>
      <c r="Q3285">
        <v>49</v>
      </c>
      <c r="R3285">
        <v>0</v>
      </c>
      <c r="S3285">
        <v>0</v>
      </c>
      <c r="T3285">
        <v>0</v>
      </c>
      <c r="U3285">
        <v>6.4444439999999998</v>
      </c>
      <c r="V3285">
        <v>103.91666600000001</v>
      </c>
      <c r="W3285">
        <v>19.736111000000001</v>
      </c>
      <c r="X3285">
        <v>0</v>
      </c>
      <c r="Y3285">
        <v>0</v>
      </c>
      <c r="Z3285">
        <v>0</v>
      </c>
    </row>
    <row r="3286" spans="1:26" x14ac:dyDescent="0.3">
      <c r="A3286">
        <v>2672685</v>
      </c>
      <c r="B3286">
        <v>1</v>
      </c>
      <c r="C3286" t="s">
        <v>76</v>
      </c>
      <c r="D3286" t="s">
        <v>105</v>
      </c>
      <c r="E3286" t="s">
        <v>152</v>
      </c>
      <c r="F3286" t="s">
        <v>9398</v>
      </c>
      <c r="G3286" t="s">
        <v>567</v>
      </c>
      <c r="H3286" t="s">
        <v>47</v>
      </c>
      <c r="I3286" t="s">
        <v>129</v>
      </c>
      <c r="J3286" t="s">
        <v>130</v>
      </c>
      <c r="K3286" t="s">
        <v>141</v>
      </c>
      <c r="L3286" t="s">
        <v>9399</v>
      </c>
      <c r="M3286" t="s">
        <v>9400</v>
      </c>
      <c r="N3286">
        <v>0.26361111100000001</v>
      </c>
      <c r="O3286">
        <v>0</v>
      </c>
      <c r="P3286">
        <v>0</v>
      </c>
      <c r="Q3286">
        <v>34</v>
      </c>
      <c r="R3286">
        <v>7246</v>
      </c>
      <c r="S3286">
        <v>8</v>
      </c>
      <c r="T3286">
        <v>1088</v>
      </c>
      <c r="U3286">
        <v>0</v>
      </c>
      <c r="V3286">
        <v>0</v>
      </c>
      <c r="W3286">
        <v>8.9627780000000001</v>
      </c>
      <c r="X3286">
        <v>1910.1261099999999</v>
      </c>
      <c r="Y3286">
        <v>2.108889</v>
      </c>
      <c r="Z3286">
        <v>286.80888900000002</v>
      </c>
    </row>
    <row r="3287" spans="1:26" x14ac:dyDescent="0.3">
      <c r="A3287">
        <v>2672687</v>
      </c>
      <c r="B3287">
        <v>1</v>
      </c>
      <c r="C3287" t="s">
        <v>76</v>
      </c>
      <c r="D3287" t="s">
        <v>97</v>
      </c>
      <c r="E3287" t="s">
        <v>144</v>
      </c>
      <c r="F3287" t="s">
        <v>9401</v>
      </c>
      <c r="G3287" t="s">
        <v>146</v>
      </c>
      <c r="H3287" t="s">
        <v>46</v>
      </c>
      <c r="I3287" t="s">
        <v>129</v>
      </c>
      <c r="J3287" t="s">
        <v>130</v>
      </c>
      <c r="K3287" t="s">
        <v>131</v>
      </c>
      <c r="L3287" t="s">
        <v>9399</v>
      </c>
      <c r="M3287" t="s">
        <v>9402</v>
      </c>
      <c r="N3287">
        <v>0.520277777</v>
      </c>
      <c r="O3287">
        <v>0</v>
      </c>
      <c r="P3287">
        <v>30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15.608333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2672689</v>
      </c>
      <c r="B3288">
        <v>1</v>
      </c>
      <c r="C3288" t="s">
        <v>76</v>
      </c>
      <c r="D3288" t="s">
        <v>101</v>
      </c>
      <c r="E3288" t="s">
        <v>144</v>
      </c>
      <c r="F3288" t="s">
        <v>9403</v>
      </c>
      <c r="G3288" t="s">
        <v>136</v>
      </c>
      <c r="H3288" t="s">
        <v>46</v>
      </c>
      <c r="I3288" t="s">
        <v>129</v>
      </c>
      <c r="J3288" t="s">
        <v>130</v>
      </c>
      <c r="K3288" t="s">
        <v>131</v>
      </c>
      <c r="L3288" t="s">
        <v>9404</v>
      </c>
      <c r="M3288" t="s">
        <v>9405</v>
      </c>
      <c r="N3288">
        <v>1.311666666</v>
      </c>
      <c r="O3288">
        <v>0</v>
      </c>
      <c r="P3288">
        <v>24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31.48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2672699</v>
      </c>
      <c r="B3289">
        <v>1</v>
      </c>
      <c r="C3289" t="s">
        <v>77</v>
      </c>
      <c r="D3289" t="s">
        <v>108</v>
      </c>
      <c r="E3289" t="s">
        <v>210</v>
      </c>
      <c r="F3289" t="s">
        <v>9406</v>
      </c>
      <c r="G3289" t="s">
        <v>290</v>
      </c>
      <c r="H3289" t="s">
        <v>46</v>
      </c>
      <c r="I3289" t="s">
        <v>129</v>
      </c>
      <c r="J3289" t="s">
        <v>130</v>
      </c>
      <c r="K3289" t="s">
        <v>131</v>
      </c>
      <c r="L3289" t="s">
        <v>9407</v>
      </c>
      <c r="M3289" t="s">
        <v>9408</v>
      </c>
      <c r="N3289">
        <v>2.7949999999999999</v>
      </c>
      <c r="O3289">
        <v>0</v>
      </c>
      <c r="P3289">
        <v>2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5.59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2672706</v>
      </c>
      <c r="B3290">
        <v>1</v>
      </c>
      <c r="C3290" t="s">
        <v>76</v>
      </c>
      <c r="D3290" t="s">
        <v>98</v>
      </c>
      <c r="E3290" t="s">
        <v>126</v>
      </c>
      <c r="F3290" t="s">
        <v>9409</v>
      </c>
      <c r="G3290" t="s">
        <v>128</v>
      </c>
      <c r="H3290" t="s">
        <v>47</v>
      </c>
      <c r="I3290" t="s">
        <v>129</v>
      </c>
      <c r="J3290" t="s">
        <v>130</v>
      </c>
      <c r="K3290" t="s">
        <v>131</v>
      </c>
      <c r="L3290" t="s">
        <v>9410</v>
      </c>
      <c r="M3290" t="s">
        <v>9411</v>
      </c>
      <c r="N3290">
        <v>0.62111111100000005</v>
      </c>
      <c r="O3290">
        <v>0</v>
      </c>
      <c r="P3290">
        <v>0</v>
      </c>
      <c r="Q3290">
        <v>0</v>
      </c>
      <c r="R3290">
        <v>0</v>
      </c>
      <c r="S3290">
        <v>7</v>
      </c>
      <c r="T3290">
        <v>174</v>
      </c>
      <c r="U3290">
        <v>0</v>
      </c>
      <c r="V3290">
        <v>0</v>
      </c>
      <c r="W3290">
        <v>0</v>
      </c>
      <c r="X3290">
        <v>0</v>
      </c>
      <c r="Y3290">
        <v>4.3477779999999999</v>
      </c>
      <c r="Z3290">
        <v>108.07333300000001</v>
      </c>
    </row>
    <row r="3291" spans="1:26" x14ac:dyDescent="0.3">
      <c r="A3291">
        <v>2672704</v>
      </c>
      <c r="B3291">
        <v>1</v>
      </c>
      <c r="C3291" t="s">
        <v>76</v>
      </c>
      <c r="D3291" t="s">
        <v>107</v>
      </c>
      <c r="E3291" t="s">
        <v>210</v>
      </c>
      <c r="F3291" t="s">
        <v>9412</v>
      </c>
      <c r="G3291" t="s">
        <v>212</v>
      </c>
      <c r="H3291" t="s">
        <v>46</v>
      </c>
      <c r="I3291" t="s">
        <v>129</v>
      </c>
      <c r="J3291" t="s">
        <v>130</v>
      </c>
      <c r="K3291" t="s">
        <v>131</v>
      </c>
      <c r="L3291" t="s">
        <v>9413</v>
      </c>
      <c r="M3291" t="s">
        <v>9414</v>
      </c>
      <c r="N3291">
        <v>2.2152777769999998</v>
      </c>
      <c r="O3291">
        <v>0</v>
      </c>
      <c r="P3291">
        <v>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8.8611109999999993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2672698</v>
      </c>
      <c r="B3292">
        <v>1</v>
      </c>
      <c r="C3292" t="s">
        <v>76</v>
      </c>
      <c r="D3292" t="s">
        <v>92</v>
      </c>
      <c r="E3292" t="s">
        <v>210</v>
      </c>
      <c r="F3292" t="s">
        <v>663</v>
      </c>
      <c r="G3292" t="s">
        <v>212</v>
      </c>
      <c r="H3292" t="s">
        <v>46</v>
      </c>
      <c r="I3292" t="s">
        <v>129</v>
      </c>
      <c r="J3292" t="s">
        <v>130</v>
      </c>
      <c r="K3292" t="s">
        <v>131</v>
      </c>
      <c r="L3292" t="s">
        <v>9415</v>
      </c>
      <c r="M3292" t="s">
        <v>9416</v>
      </c>
      <c r="N3292">
        <v>2.6225000000000001</v>
      </c>
      <c r="O3292">
        <v>0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2.6225000000000001</v>
      </c>
      <c r="Y3292">
        <v>0</v>
      </c>
      <c r="Z3292">
        <v>0</v>
      </c>
    </row>
    <row r="3293" spans="1:26" x14ac:dyDescent="0.3">
      <c r="A3293">
        <v>2672702</v>
      </c>
      <c r="B3293">
        <v>1</v>
      </c>
      <c r="C3293" t="s">
        <v>76</v>
      </c>
      <c r="D3293" t="s">
        <v>93</v>
      </c>
      <c r="E3293" t="s">
        <v>210</v>
      </c>
      <c r="F3293" t="s">
        <v>9417</v>
      </c>
      <c r="G3293" t="s">
        <v>212</v>
      </c>
      <c r="H3293" t="s">
        <v>46</v>
      </c>
      <c r="I3293" t="s">
        <v>129</v>
      </c>
      <c r="J3293" t="s">
        <v>130</v>
      </c>
      <c r="K3293" t="s">
        <v>131</v>
      </c>
      <c r="L3293" t="s">
        <v>9418</v>
      </c>
      <c r="M3293" t="s">
        <v>9419</v>
      </c>
      <c r="N3293">
        <v>2.7916666659999998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2.7916669999999999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2672663</v>
      </c>
      <c r="B3294">
        <v>2</v>
      </c>
      <c r="C3294" t="s">
        <v>76</v>
      </c>
      <c r="D3294" t="s">
        <v>93</v>
      </c>
      <c r="E3294" t="s">
        <v>134</v>
      </c>
      <c r="F3294" t="s">
        <v>9420</v>
      </c>
      <c r="G3294" t="s">
        <v>406</v>
      </c>
      <c r="H3294" t="s">
        <v>46</v>
      </c>
      <c r="I3294" t="s">
        <v>129</v>
      </c>
      <c r="J3294" t="s">
        <v>130</v>
      </c>
      <c r="K3294" t="s">
        <v>131</v>
      </c>
      <c r="L3294" t="s">
        <v>9387</v>
      </c>
      <c r="M3294" t="s">
        <v>9421</v>
      </c>
      <c r="N3294">
        <v>0.83805555499999995</v>
      </c>
      <c r="O3294">
        <v>0</v>
      </c>
      <c r="P3294">
        <v>236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197.78111100000001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2672734</v>
      </c>
      <c r="B3295">
        <v>1</v>
      </c>
      <c r="C3295" t="s">
        <v>76</v>
      </c>
      <c r="D3295" t="s">
        <v>89</v>
      </c>
      <c r="E3295" t="s">
        <v>144</v>
      </c>
      <c r="F3295" t="s">
        <v>9422</v>
      </c>
      <c r="G3295" t="s">
        <v>703</v>
      </c>
      <c r="H3295" t="s">
        <v>46</v>
      </c>
      <c r="I3295" t="s">
        <v>129</v>
      </c>
      <c r="J3295" t="s">
        <v>130</v>
      </c>
      <c r="K3295" t="s">
        <v>131</v>
      </c>
      <c r="L3295" t="s">
        <v>9423</v>
      </c>
      <c r="M3295" t="s">
        <v>9424</v>
      </c>
      <c r="N3295">
        <v>1.9969444439999999</v>
      </c>
      <c r="O3295">
        <v>0</v>
      </c>
      <c r="P3295">
        <v>9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17.9725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2672606</v>
      </c>
      <c r="B3296">
        <v>2</v>
      </c>
      <c r="C3296" t="s">
        <v>76</v>
      </c>
      <c r="D3296" t="s">
        <v>80</v>
      </c>
      <c r="E3296" t="s">
        <v>134</v>
      </c>
      <c r="F3296" t="s">
        <v>9425</v>
      </c>
      <c r="G3296" t="s">
        <v>306</v>
      </c>
      <c r="H3296" t="s">
        <v>46</v>
      </c>
      <c r="I3296" t="s">
        <v>129</v>
      </c>
      <c r="J3296" t="s">
        <v>15</v>
      </c>
      <c r="K3296" t="s">
        <v>131</v>
      </c>
      <c r="L3296" t="s">
        <v>9325</v>
      </c>
      <c r="M3296" t="s">
        <v>9426</v>
      </c>
      <c r="N3296">
        <v>0.91416666599999996</v>
      </c>
      <c r="O3296">
        <v>0</v>
      </c>
      <c r="P3296">
        <v>120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109.7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2672735</v>
      </c>
      <c r="B3297">
        <v>1</v>
      </c>
      <c r="C3297" t="s">
        <v>77</v>
      </c>
      <c r="D3297" t="s">
        <v>109</v>
      </c>
      <c r="E3297" t="s">
        <v>210</v>
      </c>
      <c r="F3297" t="s">
        <v>2626</v>
      </c>
      <c r="G3297" t="s">
        <v>212</v>
      </c>
      <c r="H3297" t="s">
        <v>46</v>
      </c>
      <c r="I3297" t="s">
        <v>129</v>
      </c>
      <c r="J3297" t="s">
        <v>130</v>
      </c>
      <c r="K3297" t="s">
        <v>131</v>
      </c>
      <c r="L3297" t="s">
        <v>9427</v>
      </c>
      <c r="M3297" t="s">
        <v>9428</v>
      </c>
      <c r="N3297">
        <v>0.38305555499999999</v>
      </c>
      <c r="O3297">
        <v>0</v>
      </c>
      <c r="P3297">
        <v>3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1.149167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2672749</v>
      </c>
      <c r="B3298">
        <v>1</v>
      </c>
      <c r="C3298" t="s">
        <v>76</v>
      </c>
      <c r="D3298" t="s">
        <v>101</v>
      </c>
      <c r="E3298" t="s">
        <v>152</v>
      </c>
      <c r="F3298" t="s">
        <v>9429</v>
      </c>
      <c r="G3298" t="s">
        <v>169</v>
      </c>
      <c r="H3298" t="s">
        <v>47</v>
      </c>
      <c r="I3298" t="s">
        <v>129</v>
      </c>
      <c r="J3298" t="s">
        <v>130</v>
      </c>
      <c r="K3298" t="s">
        <v>131</v>
      </c>
      <c r="L3298" t="s">
        <v>9430</v>
      </c>
      <c r="M3298" t="s">
        <v>9431</v>
      </c>
      <c r="N3298">
        <v>0.49277777699999997</v>
      </c>
      <c r="O3298">
        <v>136</v>
      </c>
      <c r="P3298">
        <v>199</v>
      </c>
      <c r="Q3298">
        <v>0</v>
      </c>
      <c r="R3298">
        <v>0</v>
      </c>
      <c r="S3298">
        <v>0</v>
      </c>
      <c r="T3298">
        <v>0</v>
      </c>
      <c r="U3298">
        <v>67.017778000000007</v>
      </c>
      <c r="V3298">
        <v>98.062777999999994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2672751</v>
      </c>
      <c r="B3299">
        <v>1</v>
      </c>
      <c r="C3299" t="s">
        <v>76</v>
      </c>
      <c r="D3299" t="s">
        <v>102</v>
      </c>
      <c r="E3299" t="s">
        <v>152</v>
      </c>
      <c r="F3299" t="s">
        <v>9432</v>
      </c>
      <c r="G3299" t="s">
        <v>140</v>
      </c>
      <c r="H3299" t="s">
        <v>47</v>
      </c>
      <c r="I3299" t="s">
        <v>129</v>
      </c>
      <c r="J3299" t="s">
        <v>130</v>
      </c>
      <c r="K3299" t="s">
        <v>141</v>
      </c>
      <c r="L3299" t="s">
        <v>9433</v>
      </c>
      <c r="M3299" t="s">
        <v>9434</v>
      </c>
      <c r="N3299">
        <v>1.8461111109999999</v>
      </c>
      <c r="O3299">
        <v>28</v>
      </c>
      <c r="P3299">
        <v>14140</v>
      </c>
      <c r="Q3299">
        <v>0</v>
      </c>
      <c r="R3299">
        <v>0</v>
      </c>
      <c r="S3299">
        <v>0</v>
      </c>
      <c r="T3299">
        <v>0</v>
      </c>
      <c r="U3299">
        <v>51.691110999999999</v>
      </c>
      <c r="V3299">
        <v>26104.011109999999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2672762</v>
      </c>
      <c r="B3300">
        <v>1</v>
      </c>
      <c r="C3300" t="s">
        <v>76</v>
      </c>
      <c r="D3300" t="s">
        <v>79</v>
      </c>
      <c r="E3300" t="s">
        <v>144</v>
      </c>
      <c r="F3300" t="s">
        <v>9435</v>
      </c>
      <c r="G3300" t="s">
        <v>136</v>
      </c>
      <c r="H3300" t="s">
        <v>46</v>
      </c>
      <c r="I3300" t="s">
        <v>129</v>
      </c>
      <c r="J3300" t="s">
        <v>130</v>
      </c>
      <c r="K3300" t="s">
        <v>131</v>
      </c>
      <c r="L3300" t="s">
        <v>9436</v>
      </c>
      <c r="M3300" t="s">
        <v>9437</v>
      </c>
      <c r="N3300">
        <v>1.5686111110000001</v>
      </c>
      <c r="O3300">
        <v>0</v>
      </c>
      <c r="P3300">
        <v>38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59.607222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2672646</v>
      </c>
      <c r="B3301">
        <v>2</v>
      </c>
      <c r="C3301" t="s">
        <v>76</v>
      </c>
      <c r="D3301" t="s">
        <v>99</v>
      </c>
      <c r="E3301" t="s">
        <v>152</v>
      </c>
      <c r="F3301" t="s">
        <v>9438</v>
      </c>
      <c r="G3301" t="s">
        <v>837</v>
      </c>
      <c r="H3301" t="s">
        <v>47</v>
      </c>
      <c r="I3301" t="s">
        <v>129</v>
      </c>
      <c r="J3301" t="s">
        <v>130</v>
      </c>
      <c r="K3301" t="s">
        <v>131</v>
      </c>
      <c r="L3301" t="s">
        <v>9374</v>
      </c>
      <c r="M3301" t="s">
        <v>9439</v>
      </c>
      <c r="N3301">
        <v>1.2661111110000001</v>
      </c>
      <c r="O3301">
        <v>23</v>
      </c>
      <c r="P3301">
        <v>112</v>
      </c>
      <c r="Q3301">
        <v>0</v>
      </c>
      <c r="R3301">
        <v>0</v>
      </c>
      <c r="S3301">
        <v>0</v>
      </c>
      <c r="T3301">
        <v>0</v>
      </c>
      <c r="U3301">
        <v>29.120556000000001</v>
      </c>
      <c r="V3301">
        <v>141.80444399999999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2672756</v>
      </c>
      <c r="B3302">
        <v>1</v>
      </c>
      <c r="C3302" t="s">
        <v>76</v>
      </c>
      <c r="D3302" t="s">
        <v>97</v>
      </c>
      <c r="E3302" t="s">
        <v>210</v>
      </c>
      <c r="F3302" t="s">
        <v>9440</v>
      </c>
      <c r="G3302" t="s">
        <v>212</v>
      </c>
      <c r="H3302" t="s">
        <v>46</v>
      </c>
      <c r="I3302" t="s">
        <v>129</v>
      </c>
      <c r="J3302" t="s">
        <v>130</v>
      </c>
      <c r="K3302" t="s">
        <v>131</v>
      </c>
      <c r="L3302" t="s">
        <v>9441</v>
      </c>
      <c r="M3302" t="s">
        <v>9442</v>
      </c>
      <c r="N3302">
        <v>2.926388888</v>
      </c>
      <c r="O3302">
        <v>0</v>
      </c>
      <c r="P3302">
        <v>3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8.7791669999999993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2672759</v>
      </c>
      <c r="B3303">
        <v>1</v>
      </c>
      <c r="C3303" t="s">
        <v>76</v>
      </c>
      <c r="D3303" t="s">
        <v>94</v>
      </c>
      <c r="E3303" t="s">
        <v>156</v>
      </c>
      <c r="F3303" t="s">
        <v>9443</v>
      </c>
      <c r="G3303" t="s">
        <v>169</v>
      </c>
      <c r="H3303" t="s">
        <v>47</v>
      </c>
      <c r="I3303" t="s">
        <v>129</v>
      </c>
      <c r="J3303" t="s">
        <v>130</v>
      </c>
      <c r="K3303" t="s">
        <v>131</v>
      </c>
      <c r="L3303" t="s">
        <v>9444</v>
      </c>
      <c r="M3303" t="s">
        <v>9445</v>
      </c>
      <c r="N3303">
        <v>0.15555555500000001</v>
      </c>
      <c r="O3303">
        <v>0</v>
      </c>
      <c r="P3303">
        <v>3</v>
      </c>
      <c r="Q3303">
        <v>0</v>
      </c>
      <c r="R3303">
        <v>0</v>
      </c>
      <c r="S3303">
        <v>2</v>
      </c>
      <c r="T3303">
        <v>335</v>
      </c>
      <c r="U3303">
        <v>0</v>
      </c>
      <c r="V3303">
        <v>0.466667</v>
      </c>
      <c r="W3303">
        <v>0</v>
      </c>
      <c r="X3303">
        <v>0</v>
      </c>
      <c r="Y3303">
        <v>0.31111100000000003</v>
      </c>
      <c r="Z3303">
        <v>52.111111000000001</v>
      </c>
    </row>
    <row r="3304" spans="1:26" x14ac:dyDescent="0.3">
      <c r="A3304">
        <v>2672761</v>
      </c>
      <c r="B3304">
        <v>1</v>
      </c>
      <c r="C3304" t="s">
        <v>76</v>
      </c>
      <c r="D3304" t="s">
        <v>91</v>
      </c>
      <c r="E3304" t="s">
        <v>325</v>
      </c>
      <c r="F3304" t="s">
        <v>9446</v>
      </c>
      <c r="G3304" t="s">
        <v>169</v>
      </c>
      <c r="H3304" t="s">
        <v>47</v>
      </c>
      <c r="I3304" t="s">
        <v>129</v>
      </c>
      <c r="J3304" t="s">
        <v>130</v>
      </c>
      <c r="K3304" t="s">
        <v>131</v>
      </c>
      <c r="L3304" t="s">
        <v>9447</v>
      </c>
      <c r="M3304" t="s">
        <v>9448</v>
      </c>
      <c r="N3304">
        <v>6.8111111000000002E-2</v>
      </c>
      <c r="O3304">
        <v>61</v>
      </c>
      <c r="P3304">
        <v>2586</v>
      </c>
      <c r="Q3304">
        <v>0</v>
      </c>
      <c r="R3304">
        <v>0</v>
      </c>
      <c r="S3304">
        <v>0</v>
      </c>
      <c r="T3304">
        <v>0</v>
      </c>
      <c r="U3304">
        <v>4.1547780000000003</v>
      </c>
      <c r="V3304">
        <v>176.135333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2672763</v>
      </c>
      <c r="B3305">
        <v>1</v>
      </c>
      <c r="C3305" t="s">
        <v>76</v>
      </c>
      <c r="D3305" t="s">
        <v>79</v>
      </c>
      <c r="E3305" t="s">
        <v>126</v>
      </c>
      <c r="F3305" t="s">
        <v>9449</v>
      </c>
      <c r="G3305" t="s">
        <v>567</v>
      </c>
      <c r="H3305" t="s">
        <v>47</v>
      </c>
      <c r="I3305" t="s">
        <v>129</v>
      </c>
      <c r="J3305" t="s">
        <v>130</v>
      </c>
      <c r="K3305" t="s">
        <v>131</v>
      </c>
      <c r="L3305" t="s">
        <v>9450</v>
      </c>
      <c r="M3305" t="s">
        <v>9451</v>
      </c>
      <c r="N3305">
        <v>0.158611111</v>
      </c>
      <c r="O3305">
        <v>0</v>
      </c>
      <c r="P3305">
        <v>2381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377.65305499999999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2672786</v>
      </c>
      <c r="B3306">
        <v>1</v>
      </c>
      <c r="C3306" t="s">
        <v>77</v>
      </c>
      <c r="D3306" t="s">
        <v>119</v>
      </c>
      <c r="E3306" t="s">
        <v>152</v>
      </c>
      <c r="F3306" t="s">
        <v>1776</v>
      </c>
      <c r="G3306" t="s">
        <v>169</v>
      </c>
      <c r="H3306" t="s">
        <v>47</v>
      </c>
      <c r="I3306" t="s">
        <v>129</v>
      </c>
      <c r="J3306" t="s">
        <v>130</v>
      </c>
      <c r="K3306" t="s">
        <v>131</v>
      </c>
      <c r="L3306" t="s">
        <v>9452</v>
      </c>
      <c r="M3306" t="s">
        <v>9453</v>
      </c>
      <c r="N3306">
        <v>1.4522222220000001</v>
      </c>
      <c r="O3306">
        <v>225</v>
      </c>
      <c r="P3306">
        <v>3</v>
      </c>
      <c r="Q3306">
        <v>0</v>
      </c>
      <c r="R3306">
        <v>0</v>
      </c>
      <c r="S3306">
        <v>0</v>
      </c>
      <c r="T3306">
        <v>0</v>
      </c>
      <c r="U3306">
        <v>326.75</v>
      </c>
      <c r="V3306">
        <v>4.3566669999999998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2672766</v>
      </c>
      <c r="B3307">
        <v>1</v>
      </c>
      <c r="C3307" t="s">
        <v>76</v>
      </c>
      <c r="D3307" t="s">
        <v>104</v>
      </c>
      <c r="E3307" t="s">
        <v>152</v>
      </c>
      <c r="F3307" t="s">
        <v>9454</v>
      </c>
      <c r="G3307" t="s">
        <v>140</v>
      </c>
      <c r="H3307" t="s">
        <v>47</v>
      </c>
      <c r="I3307" t="s">
        <v>129</v>
      </c>
      <c r="J3307" t="s">
        <v>130</v>
      </c>
      <c r="K3307" t="s">
        <v>141</v>
      </c>
      <c r="L3307" t="s">
        <v>9455</v>
      </c>
      <c r="M3307" t="s">
        <v>9456</v>
      </c>
      <c r="N3307">
        <v>0.40944444400000002</v>
      </c>
      <c r="O3307">
        <v>0</v>
      </c>
      <c r="P3307">
        <v>0</v>
      </c>
      <c r="Q3307">
        <v>19</v>
      </c>
      <c r="R3307">
        <v>5389</v>
      </c>
      <c r="S3307">
        <v>4</v>
      </c>
      <c r="T3307">
        <v>847</v>
      </c>
      <c r="U3307">
        <v>0</v>
      </c>
      <c r="V3307">
        <v>0</v>
      </c>
      <c r="W3307">
        <v>7.7794439999999998</v>
      </c>
      <c r="X3307">
        <v>2206.4961090000002</v>
      </c>
      <c r="Y3307">
        <v>1.637778</v>
      </c>
      <c r="Z3307">
        <v>346.79944399999999</v>
      </c>
    </row>
    <row r="3308" spans="1:26" x14ac:dyDescent="0.3">
      <c r="A3308">
        <v>2672770</v>
      </c>
      <c r="B3308">
        <v>1</v>
      </c>
      <c r="C3308" t="s">
        <v>76</v>
      </c>
      <c r="D3308" t="s">
        <v>99</v>
      </c>
      <c r="E3308" t="s">
        <v>210</v>
      </c>
      <c r="F3308" t="s">
        <v>9457</v>
      </c>
      <c r="G3308" t="s">
        <v>212</v>
      </c>
      <c r="H3308" t="s">
        <v>46</v>
      </c>
      <c r="I3308" t="s">
        <v>129</v>
      </c>
      <c r="J3308" t="s">
        <v>130</v>
      </c>
      <c r="K3308" t="s">
        <v>131</v>
      </c>
      <c r="L3308" t="s">
        <v>9458</v>
      </c>
      <c r="M3308" t="s">
        <v>9459</v>
      </c>
      <c r="N3308">
        <v>5.0352777770000001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5.0352779999999999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2672773</v>
      </c>
      <c r="B3309">
        <v>1</v>
      </c>
      <c r="C3309" t="s">
        <v>77</v>
      </c>
      <c r="D3309" t="s">
        <v>122</v>
      </c>
      <c r="E3309" t="s">
        <v>156</v>
      </c>
      <c r="F3309" t="s">
        <v>2271</v>
      </c>
      <c r="G3309" t="s">
        <v>169</v>
      </c>
      <c r="H3309" t="s">
        <v>47</v>
      </c>
      <c r="I3309" t="s">
        <v>247</v>
      </c>
      <c r="J3309" t="s">
        <v>130</v>
      </c>
      <c r="K3309" t="s">
        <v>131</v>
      </c>
      <c r="L3309" t="s">
        <v>9460</v>
      </c>
      <c r="M3309" t="s">
        <v>9461</v>
      </c>
      <c r="N3309">
        <v>2.3333333000000001E-2</v>
      </c>
      <c r="O3309">
        <v>0</v>
      </c>
      <c r="P3309">
        <v>0</v>
      </c>
      <c r="Q3309">
        <v>11</v>
      </c>
      <c r="R3309">
        <v>141</v>
      </c>
      <c r="S3309">
        <v>50</v>
      </c>
      <c r="T3309">
        <v>984</v>
      </c>
      <c r="U3309">
        <v>0</v>
      </c>
      <c r="V3309">
        <v>0</v>
      </c>
      <c r="W3309">
        <v>0.25666699999999998</v>
      </c>
      <c r="X3309">
        <v>3.29</v>
      </c>
      <c r="Y3309">
        <v>1.1666669999999999</v>
      </c>
      <c r="Z3309">
        <v>22.96</v>
      </c>
    </row>
    <row r="3310" spans="1:26" x14ac:dyDescent="0.3">
      <c r="A3310">
        <v>2672778</v>
      </c>
      <c r="B3310">
        <v>1</v>
      </c>
      <c r="C3310" t="s">
        <v>76</v>
      </c>
      <c r="D3310" t="s">
        <v>94</v>
      </c>
      <c r="E3310" t="s">
        <v>126</v>
      </c>
      <c r="F3310" t="s">
        <v>9462</v>
      </c>
      <c r="G3310" t="s">
        <v>169</v>
      </c>
      <c r="H3310" t="s">
        <v>47</v>
      </c>
      <c r="I3310" t="s">
        <v>129</v>
      </c>
      <c r="J3310" t="s">
        <v>130</v>
      </c>
      <c r="K3310" t="s">
        <v>131</v>
      </c>
      <c r="L3310" t="s">
        <v>9463</v>
      </c>
      <c r="M3310" t="s">
        <v>9464</v>
      </c>
      <c r="N3310">
        <v>0.42777777700000003</v>
      </c>
      <c r="O3310">
        <v>0</v>
      </c>
      <c r="P3310">
        <v>0</v>
      </c>
      <c r="Q3310">
        <v>0</v>
      </c>
      <c r="R3310">
        <v>261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111.65</v>
      </c>
      <c r="Y3310">
        <v>0</v>
      </c>
      <c r="Z3310">
        <v>0</v>
      </c>
    </row>
    <row r="3311" spans="1:26" x14ac:dyDescent="0.3">
      <c r="A3311">
        <v>2672775</v>
      </c>
      <c r="B3311">
        <v>1</v>
      </c>
      <c r="C3311" t="s">
        <v>76</v>
      </c>
      <c r="D3311" t="s">
        <v>99</v>
      </c>
      <c r="E3311" t="s">
        <v>144</v>
      </c>
      <c r="F3311" t="s">
        <v>9465</v>
      </c>
      <c r="G3311" t="s">
        <v>136</v>
      </c>
      <c r="H3311" t="s">
        <v>46</v>
      </c>
      <c r="I3311" t="s">
        <v>129</v>
      </c>
      <c r="J3311" t="s">
        <v>130</v>
      </c>
      <c r="K3311" t="s">
        <v>131</v>
      </c>
      <c r="L3311" t="s">
        <v>9466</v>
      </c>
      <c r="M3311" t="s">
        <v>9467</v>
      </c>
      <c r="N3311">
        <v>4.7144444439999997</v>
      </c>
      <c r="O3311">
        <v>0</v>
      </c>
      <c r="P3311">
        <v>72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339.44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2672780</v>
      </c>
      <c r="B3312">
        <v>1</v>
      </c>
      <c r="C3312" t="s">
        <v>77</v>
      </c>
      <c r="D3312" t="s">
        <v>113</v>
      </c>
      <c r="E3312" t="s">
        <v>126</v>
      </c>
      <c r="F3312" t="s">
        <v>9468</v>
      </c>
      <c r="G3312" t="s">
        <v>128</v>
      </c>
      <c r="H3312" t="s">
        <v>47</v>
      </c>
      <c r="I3312" t="s">
        <v>129</v>
      </c>
      <c r="J3312" t="s">
        <v>130</v>
      </c>
      <c r="K3312" t="s">
        <v>131</v>
      </c>
      <c r="L3312" t="s">
        <v>9469</v>
      </c>
      <c r="M3312" t="s">
        <v>9470</v>
      </c>
      <c r="N3312">
        <v>1.9880555550000001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23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45.725278000000003</v>
      </c>
    </row>
    <row r="3313" spans="1:26" x14ac:dyDescent="0.3">
      <c r="A3313">
        <v>2672781</v>
      </c>
      <c r="B3313">
        <v>1</v>
      </c>
      <c r="C3313" t="s">
        <v>76</v>
      </c>
      <c r="D3313" t="s">
        <v>78</v>
      </c>
      <c r="E3313" t="s">
        <v>172</v>
      </c>
      <c r="F3313" t="s">
        <v>9471</v>
      </c>
      <c r="G3313" t="s">
        <v>174</v>
      </c>
      <c r="H3313" t="s">
        <v>46</v>
      </c>
      <c r="I3313" t="s">
        <v>129</v>
      </c>
      <c r="J3313" t="s">
        <v>130</v>
      </c>
      <c r="K3313" t="s">
        <v>131</v>
      </c>
      <c r="L3313" t="s">
        <v>9472</v>
      </c>
      <c r="M3313" t="s">
        <v>9473</v>
      </c>
      <c r="N3313">
        <v>1.76</v>
      </c>
      <c r="O3313">
        <v>0</v>
      </c>
      <c r="P3313">
        <v>105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184.8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2672792</v>
      </c>
      <c r="B3314">
        <v>1</v>
      </c>
      <c r="C3314" t="s">
        <v>77</v>
      </c>
      <c r="D3314" t="s">
        <v>123</v>
      </c>
      <c r="E3314" t="s">
        <v>152</v>
      </c>
      <c r="F3314" t="s">
        <v>9474</v>
      </c>
      <c r="G3314" t="s">
        <v>7574</v>
      </c>
      <c r="H3314" t="s">
        <v>47</v>
      </c>
      <c r="I3314" t="s">
        <v>129</v>
      </c>
      <c r="J3314" t="s">
        <v>15</v>
      </c>
      <c r="K3314" t="s">
        <v>131</v>
      </c>
      <c r="L3314" t="s">
        <v>9475</v>
      </c>
      <c r="M3314" t="s">
        <v>9476</v>
      </c>
      <c r="N3314">
        <v>1.0722222219999999</v>
      </c>
      <c r="O3314">
        <v>1</v>
      </c>
      <c r="P3314">
        <v>385</v>
      </c>
      <c r="Q3314">
        <v>0</v>
      </c>
      <c r="R3314">
        <v>0</v>
      </c>
      <c r="S3314">
        <v>0</v>
      </c>
      <c r="T3314">
        <v>0</v>
      </c>
      <c r="U3314">
        <v>1.072222</v>
      </c>
      <c r="V3314">
        <v>412.80555500000003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2672793</v>
      </c>
      <c r="B3315">
        <v>1</v>
      </c>
      <c r="C3315" t="s">
        <v>76</v>
      </c>
      <c r="D3315" t="s">
        <v>106</v>
      </c>
      <c r="E3315" t="s">
        <v>325</v>
      </c>
      <c r="F3315" t="s">
        <v>9477</v>
      </c>
      <c r="G3315" t="s">
        <v>140</v>
      </c>
      <c r="H3315" t="s">
        <v>47</v>
      </c>
      <c r="I3315" t="s">
        <v>129</v>
      </c>
      <c r="J3315" t="s">
        <v>130</v>
      </c>
      <c r="K3315" t="s">
        <v>141</v>
      </c>
      <c r="L3315" t="s">
        <v>9478</v>
      </c>
      <c r="M3315" t="s">
        <v>9479</v>
      </c>
      <c r="N3315">
        <v>4.6094444440000002</v>
      </c>
      <c r="O3315">
        <v>5</v>
      </c>
      <c r="P3315">
        <v>6175</v>
      </c>
      <c r="Q3315">
        <v>0</v>
      </c>
      <c r="R3315">
        <v>0</v>
      </c>
      <c r="S3315">
        <v>0</v>
      </c>
      <c r="T3315">
        <v>0</v>
      </c>
      <c r="U3315">
        <v>23.047222000000001</v>
      </c>
      <c r="V3315">
        <v>28463.319442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2672802</v>
      </c>
      <c r="B3316">
        <v>1</v>
      </c>
      <c r="C3316" t="s">
        <v>77</v>
      </c>
      <c r="D3316" t="s">
        <v>109</v>
      </c>
      <c r="E3316" t="s">
        <v>126</v>
      </c>
      <c r="F3316" t="s">
        <v>9480</v>
      </c>
      <c r="G3316" t="s">
        <v>140</v>
      </c>
      <c r="H3316" t="s">
        <v>47</v>
      </c>
      <c r="I3316" t="s">
        <v>129</v>
      </c>
      <c r="J3316" t="s">
        <v>130</v>
      </c>
      <c r="K3316" t="s">
        <v>141</v>
      </c>
      <c r="L3316" t="s">
        <v>9481</v>
      </c>
      <c r="M3316" t="s">
        <v>9482</v>
      </c>
      <c r="N3316">
        <v>2.3113888880000002</v>
      </c>
      <c r="O3316">
        <v>0</v>
      </c>
      <c r="P3316">
        <v>553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1278.1980550000001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2672828</v>
      </c>
      <c r="B3317">
        <v>1</v>
      </c>
      <c r="C3317" t="s">
        <v>76</v>
      </c>
      <c r="D3317" t="s">
        <v>90</v>
      </c>
      <c r="E3317" t="s">
        <v>152</v>
      </c>
      <c r="F3317" t="s">
        <v>9483</v>
      </c>
      <c r="G3317" t="s">
        <v>158</v>
      </c>
      <c r="H3317" t="s">
        <v>47</v>
      </c>
      <c r="I3317" t="s">
        <v>129</v>
      </c>
      <c r="J3317" t="s">
        <v>130</v>
      </c>
      <c r="K3317" t="s">
        <v>131</v>
      </c>
      <c r="L3317" t="s">
        <v>9484</v>
      </c>
      <c r="M3317" t="s">
        <v>9485</v>
      </c>
      <c r="N3317">
        <v>1.6025</v>
      </c>
      <c r="O3317">
        <v>0</v>
      </c>
      <c r="P3317">
        <v>0</v>
      </c>
      <c r="Q3317">
        <v>0</v>
      </c>
      <c r="R3317">
        <v>0</v>
      </c>
      <c r="S3317">
        <v>1</v>
      </c>
      <c r="T3317">
        <v>552</v>
      </c>
      <c r="U3317">
        <v>0</v>
      </c>
      <c r="V3317">
        <v>0</v>
      </c>
      <c r="W3317">
        <v>0</v>
      </c>
      <c r="X3317">
        <v>0</v>
      </c>
      <c r="Y3317">
        <v>1.6025</v>
      </c>
      <c r="Z3317">
        <v>884.58</v>
      </c>
    </row>
    <row r="3318" spans="1:26" x14ac:dyDescent="0.3">
      <c r="A3318">
        <v>2672811</v>
      </c>
      <c r="B3318">
        <v>1</v>
      </c>
      <c r="C3318" t="s">
        <v>77</v>
      </c>
      <c r="D3318" t="s">
        <v>120</v>
      </c>
      <c r="E3318" t="s">
        <v>152</v>
      </c>
      <c r="F3318" t="s">
        <v>9486</v>
      </c>
      <c r="G3318" t="s">
        <v>146</v>
      </c>
      <c r="H3318" t="s">
        <v>47</v>
      </c>
      <c r="I3318" t="s">
        <v>247</v>
      </c>
      <c r="J3318" t="s">
        <v>130</v>
      </c>
      <c r="K3318" t="s">
        <v>131</v>
      </c>
      <c r="L3318" t="s">
        <v>9487</v>
      </c>
      <c r="M3318" t="s">
        <v>9488</v>
      </c>
      <c r="N3318">
        <v>3.1388887999999997E-2</v>
      </c>
      <c r="O3318">
        <v>0</v>
      </c>
      <c r="P3318">
        <v>0</v>
      </c>
      <c r="Q3318">
        <v>99</v>
      </c>
      <c r="R3318">
        <v>6475</v>
      </c>
      <c r="S3318">
        <v>0</v>
      </c>
      <c r="T3318">
        <v>0</v>
      </c>
      <c r="U3318">
        <v>0</v>
      </c>
      <c r="V3318">
        <v>0</v>
      </c>
      <c r="W3318">
        <v>3.1074999999999999</v>
      </c>
      <c r="X3318">
        <v>203.24305000000001</v>
      </c>
      <c r="Y3318">
        <v>0</v>
      </c>
      <c r="Z3318">
        <v>0</v>
      </c>
    </row>
    <row r="3319" spans="1:26" x14ac:dyDescent="0.3">
      <c r="A3319">
        <v>2672815</v>
      </c>
      <c r="B3319">
        <v>1</v>
      </c>
      <c r="C3319" t="s">
        <v>76</v>
      </c>
      <c r="D3319" t="s">
        <v>102</v>
      </c>
      <c r="E3319" t="s">
        <v>152</v>
      </c>
      <c r="F3319" t="s">
        <v>9489</v>
      </c>
      <c r="G3319" t="s">
        <v>140</v>
      </c>
      <c r="H3319" t="s">
        <v>47</v>
      </c>
      <c r="I3319" t="s">
        <v>129</v>
      </c>
      <c r="J3319" t="s">
        <v>130</v>
      </c>
      <c r="K3319" t="s">
        <v>141</v>
      </c>
      <c r="L3319" t="s">
        <v>9490</v>
      </c>
      <c r="M3319" t="s">
        <v>9491</v>
      </c>
      <c r="N3319">
        <v>3.2486111110000002</v>
      </c>
      <c r="O3319">
        <v>2</v>
      </c>
      <c r="P3319">
        <v>3517</v>
      </c>
      <c r="Q3319">
        <v>0</v>
      </c>
      <c r="R3319">
        <v>0</v>
      </c>
      <c r="S3319">
        <v>0</v>
      </c>
      <c r="T3319">
        <v>0</v>
      </c>
      <c r="U3319">
        <v>6.4972219999999998</v>
      </c>
      <c r="V3319">
        <v>11425.365277000001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2672734</v>
      </c>
      <c r="B3320">
        <v>2</v>
      </c>
      <c r="C3320" t="s">
        <v>76</v>
      </c>
      <c r="D3320" t="s">
        <v>89</v>
      </c>
      <c r="E3320" t="s">
        <v>134</v>
      </c>
      <c r="F3320" t="s">
        <v>9492</v>
      </c>
      <c r="G3320" t="s">
        <v>703</v>
      </c>
      <c r="H3320" t="s">
        <v>46</v>
      </c>
      <c r="I3320" t="s">
        <v>129</v>
      </c>
      <c r="J3320" t="s">
        <v>130</v>
      </c>
      <c r="K3320" t="s">
        <v>131</v>
      </c>
      <c r="L3320" t="s">
        <v>9424</v>
      </c>
      <c r="M3320" t="s">
        <v>9493</v>
      </c>
      <c r="N3320">
        <v>0.84611111100000003</v>
      </c>
      <c r="O3320">
        <v>0</v>
      </c>
      <c r="P3320">
        <v>40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33.844444000000003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2672819</v>
      </c>
      <c r="B3321">
        <v>1</v>
      </c>
      <c r="C3321" t="s">
        <v>77</v>
      </c>
      <c r="D3321" t="s">
        <v>120</v>
      </c>
      <c r="E3321" t="s">
        <v>152</v>
      </c>
      <c r="F3321" t="s">
        <v>639</v>
      </c>
      <c r="G3321" t="s">
        <v>140</v>
      </c>
      <c r="H3321" t="s">
        <v>47</v>
      </c>
      <c r="I3321" t="s">
        <v>129</v>
      </c>
      <c r="J3321" t="s">
        <v>130</v>
      </c>
      <c r="K3321" t="s">
        <v>141</v>
      </c>
      <c r="L3321" t="s">
        <v>9494</v>
      </c>
      <c r="M3321" t="s">
        <v>9495</v>
      </c>
      <c r="N3321">
        <v>2.2666666659999999</v>
      </c>
      <c r="O3321">
        <v>0</v>
      </c>
      <c r="P3321">
        <v>0</v>
      </c>
      <c r="Q3321">
        <v>50</v>
      </c>
      <c r="R3321">
        <v>6475</v>
      </c>
      <c r="S3321">
        <v>0</v>
      </c>
      <c r="T3321">
        <v>0</v>
      </c>
      <c r="U3321">
        <v>0</v>
      </c>
      <c r="V3321">
        <v>0</v>
      </c>
      <c r="W3321">
        <v>113.333333</v>
      </c>
      <c r="X3321">
        <v>14676.666662</v>
      </c>
      <c r="Y3321">
        <v>0</v>
      </c>
      <c r="Z3321">
        <v>0</v>
      </c>
    </row>
    <row r="3322" spans="1:26" x14ac:dyDescent="0.3">
      <c r="A3322">
        <v>2672823</v>
      </c>
      <c r="B3322">
        <v>1</v>
      </c>
      <c r="C3322" t="s">
        <v>77</v>
      </c>
      <c r="D3322" t="s">
        <v>123</v>
      </c>
      <c r="E3322" t="s">
        <v>144</v>
      </c>
      <c r="F3322" t="s">
        <v>9496</v>
      </c>
      <c r="G3322" t="s">
        <v>146</v>
      </c>
      <c r="H3322" t="s">
        <v>46</v>
      </c>
      <c r="I3322" t="s">
        <v>129</v>
      </c>
      <c r="J3322" t="s">
        <v>130</v>
      </c>
      <c r="K3322" t="s">
        <v>131</v>
      </c>
      <c r="L3322" t="s">
        <v>9497</v>
      </c>
      <c r="M3322" t="s">
        <v>9498</v>
      </c>
      <c r="N3322">
        <v>0.3075</v>
      </c>
      <c r="O3322">
        <v>0</v>
      </c>
      <c r="P3322">
        <v>156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47.97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2672895</v>
      </c>
      <c r="B3323">
        <v>1</v>
      </c>
      <c r="C3323" t="s">
        <v>77</v>
      </c>
      <c r="D3323" t="s">
        <v>119</v>
      </c>
      <c r="E3323" t="s">
        <v>144</v>
      </c>
      <c r="F3323" t="s">
        <v>9499</v>
      </c>
      <c r="G3323" t="s">
        <v>136</v>
      </c>
      <c r="H3323" t="s">
        <v>46</v>
      </c>
      <c r="I3323" t="s">
        <v>129</v>
      </c>
      <c r="J3323" t="s">
        <v>130</v>
      </c>
      <c r="K3323" t="s">
        <v>131</v>
      </c>
      <c r="L3323" t="s">
        <v>9500</v>
      </c>
      <c r="M3323" t="s">
        <v>9501</v>
      </c>
      <c r="N3323">
        <v>2.2422222220000001</v>
      </c>
      <c r="O3323">
        <v>0</v>
      </c>
      <c r="P3323">
        <v>539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1208.5577780000001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2672826</v>
      </c>
      <c r="B3324">
        <v>1</v>
      </c>
      <c r="C3324" t="s">
        <v>76</v>
      </c>
      <c r="D3324" t="s">
        <v>92</v>
      </c>
      <c r="E3324" t="s">
        <v>210</v>
      </c>
      <c r="F3324" t="s">
        <v>9502</v>
      </c>
      <c r="G3324" t="s">
        <v>212</v>
      </c>
      <c r="H3324" t="s">
        <v>46</v>
      </c>
      <c r="I3324" t="s">
        <v>129</v>
      </c>
      <c r="J3324" t="s">
        <v>130</v>
      </c>
      <c r="K3324" t="s">
        <v>131</v>
      </c>
      <c r="L3324" t="s">
        <v>9503</v>
      </c>
      <c r="M3324" t="s">
        <v>9504</v>
      </c>
      <c r="N3324">
        <v>2.0108333329999999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2.0108329999999999</v>
      </c>
      <c r="Y3324">
        <v>0</v>
      </c>
      <c r="Z3324">
        <v>0</v>
      </c>
    </row>
    <row r="3325" spans="1:26" x14ac:dyDescent="0.3">
      <c r="A3325">
        <v>2672834</v>
      </c>
      <c r="B3325">
        <v>1</v>
      </c>
      <c r="C3325" t="s">
        <v>76</v>
      </c>
      <c r="D3325" t="s">
        <v>102</v>
      </c>
      <c r="E3325" t="s">
        <v>134</v>
      </c>
      <c r="F3325" t="s">
        <v>8935</v>
      </c>
      <c r="G3325" t="s">
        <v>240</v>
      </c>
      <c r="H3325" t="s">
        <v>46</v>
      </c>
      <c r="I3325" t="s">
        <v>129</v>
      </c>
      <c r="J3325" t="s">
        <v>130</v>
      </c>
      <c r="K3325" t="s">
        <v>131</v>
      </c>
      <c r="L3325" t="s">
        <v>9505</v>
      </c>
      <c r="M3325" t="s">
        <v>9506</v>
      </c>
      <c r="N3325">
        <v>6.0525000000000002</v>
      </c>
      <c r="O3325">
        <v>0</v>
      </c>
      <c r="P3325">
        <v>18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108.94499999999999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2672832</v>
      </c>
      <c r="B3326">
        <v>1</v>
      </c>
      <c r="C3326" t="s">
        <v>76</v>
      </c>
      <c r="D3326" t="s">
        <v>81</v>
      </c>
      <c r="E3326" t="s">
        <v>126</v>
      </c>
      <c r="F3326" t="s">
        <v>9507</v>
      </c>
      <c r="G3326" t="s">
        <v>158</v>
      </c>
      <c r="H3326" t="s">
        <v>47</v>
      </c>
      <c r="I3326" t="s">
        <v>129</v>
      </c>
      <c r="J3326" t="s">
        <v>130</v>
      </c>
      <c r="K3326" t="s">
        <v>131</v>
      </c>
      <c r="L3326" t="s">
        <v>9508</v>
      </c>
      <c r="M3326" t="s">
        <v>9509</v>
      </c>
      <c r="N3326">
        <v>3.134166666</v>
      </c>
      <c r="O3326">
        <v>0</v>
      </c>
      <c r="P3326">
        <v>310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971.59166600000003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2672840</v>
      </c>
      <c r="B3327">
        <v>1</v>
      </c>
      <c r="C3327" t="s">
        <v>77</v>
      </c>
      <c r="D3327" t="s">
        <v>111</v>
      </c>
      <c r="E3327" t="s">
        <v>144</v>
      </c>
      <c r="F3327" t="s">
        <v>9510</v>
      </c>
      <c r="G3327" t="s">
        <v>136</v>
      </c>
      <c r="H3327" t="s">
        <v>46</v>
      </c>
      <c r="I3327" t="s">
        <v>129</v>
      </c>
      <c r="J3327" t="s">
        <v>130</v>
      </c>
      <c r="K3327" t="s">
        <v>131</v>
      </c>
      <c r="L3327" t="s">
        <v>9511</v>
      </c>
      <c r="M3327" t="s">
        <v>9512</v>
      </c>
      <c r="N3327">
        <v>1.7497222219999999</v>
      </c>
      <c r="O3327">
        <v>0</v>
      </c>
      <c r="P3327">
        <v>0</v>
      </c>
      <c r="Q3327">
        <v>0</v>
      </c>
      <c r="R3327">
        <v>63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110.2325</v>
      </c>
      <c r="Y3327">
        <v>0</v>
      </c>
      <c r="Z3327">
        <v>0</v>
      </c>
    </row>
    <row r="3328" spans="1:26" x14ac:dyDescent="0.3">
      <c r="A3328">
        <v>2672848</v>
      </c>
      <c r="B3328">
        <v>1</v>
      </c>
      <c r="C3328" t="s">
        <v>76</v>
      </c>
      <c r="D3328" t="s">
        <v>102</v>
      </c>
      <c r="E3328" t="s">
        <v>152</v>
      </c>
      <c r="F3328" t="s">
        <v>9513</v>
      </c>
      <c r="G3328" t="s">
        <v>169</v>
      </c>
      <c r="H3328" t="s">
        <v>47</v>
      </c>
      <c r="I3328" t="s">
        <v>247</v>
      </c>
      <c r="J3328" t="s">
        <v>130</v>
      </c>
      <c r="K3328" t="s">
        <v>131</v>
      </c>
      <c r="L3328" t="s">
        <v>9514</v>
      </c>
      <c r="M3328" t="s">
        <v>9515</v>
      </c>
      <c r="N3328">
        <v>2.2222222E-2</v>
      </c>
      <c r="O3328">
        <v>438</v>
      </c>
      <c r="P3328">
        <v>8189</v>
      </c>
      <c r="Q3328">
        <v>13</v>
      </c>
      <c r="R3328">
        <v>6</v>
      </c>
      <c r="S3328">
        <v>263</v>
      </c>
      <c r="T3328">
        <v>4356</v>
      </c>
      <c r="U3328">
        <v>9.733333</v>
      </c>
      <c r="V3328">
        <v>181.97777600000001</v>
      </c>
      <c r="W3328">
        <v>0.28888900000000001</v>
      </c>
      <c r="X3328">
        <v>0.13333300000000001</v>
      </c>
      <c r="Y3328">
        <v>5.8444440000000002</v>
      </c>
      <c r="Z3328">
        <v>96.799999</v>
      </c>
    </row>
    <row r="3329" spans="1:26" x14ac:dyDescent="0.3">
      <c r="A3329">
        <v>2672851</v>
      </c>
      <c r="B3329">
        <v>1</v>
      </c>
      <c r="C3329" t="s">
        <v>76</v>
      </c>
      <c r="D3329" t="s">
        <v>99</v>
      </c>
      <c r="E3329" t="s">
        <v>210</v>
      </c>
      <c r="F3329" t="s">
        <v>9516</v>
      </c>
      <c r="G3329" t="s">
        <v>290</v>
      </c>
      <c r="H3329" t="s">
        <v>46</v>
      </c>
      <c r="I3329" t="s">
        <v>129</v>
      </c>
      <c r="J3329" t="s">
        <v>130</v>
      </c>
      <c r="K3329" t="s">
        <v>131</v>
      </c>
      <c r="L3329" t="s">
        <v>9517</v>
      </c>
      <c r="M3329" t="s">
        <v>9518</v>
      </c>
      <c r="N3329">
        <v>3.7741666660000002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3.7741669999999998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2672857</v>
      </c>
      <c r="B3330">
        <v>1</v>
      </c>
      <c r="C3330" t="s">
        <v>76</v>
      </c>
      <c r="D3330" t="s">
        <v>78</v>
      </c>
      <c r="E3330" t="s">
        <v>210</v>
      </c>
      <c r="F3330" t="s">
        <v>9519</v>
      </c>
      <c r="G3330" t="s">
        <v>627</v>
      </c>
      <c r="H3330" t="s">
        <v>46</v>
      </c>
      <c r="I3330" t="s">
        <v>129</v>
      </c>
      <c r="J3330" t="s">
        <v>130</v>
      </c>
      <c r="K3330" t="s">
        <v>131</v>
      </c>
      <c r="L3330" t="s">
        <v>9520</v>
      </c>
      <c r="M3330" t="s">
        <v>9521</v>
      </c>
      <c r="N3330">
        <v>1.5719444440000001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1.571944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2672859</v>
      </c>
      <c r="B3331">
        <v>1</v>
      </c>
      <c r="C3331" t="s">
        <v>77</v>
      </c>
      <c r="D3331" t="s">
        <v>123</v>
      </c>
      <c r="E3331" t="s">
        <v>156</v>
      </c>
      <c r="F3331" t="s">
        <v>4138</v>
      </c>
      <c r="G3331" t="s">
        <v>169</v>
      </c>
      <c r="H3331" t="s">
        <v>47</v>
      </c>
      <c r="I3331" t="s">
        <v>129</v>
      </c>
      <c r="J3331" t="s">
        <v>130</v>
      </c>
      <c r="K3331" t="s">
        <v>131</v>
      </c>
      <c r="L3331" t="s">
        <v>9522</v>
      </c>
      <c r="M3331" t="s">
        <v>9523</v>
      </c>
      <c r="N3331">
        <v>1.0377777770000001</v>
      </c>
      <c r="O3331">
        <v>51</v>
      </c>
      <c r="P3331">
        <v>27</v>
      </c>
      <c r="Q3331">
        <v>0</v>
      </c>
      <c r="R3331">
        <v>0</v>
      </c>
      <c r="S3331">
        <v>0</v>
      </c>
      <c r="T3331">
        <v>0</v>
      </c>
      <c r="U3331">
        <v>52.926667000000002</v>
      </c>
      <c r="V3331">
        <v>28.02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2672856</v>
      </c>
      <c r="B3332">
        <v>1</v>
      </c>
      <c r="C3332" t="s">
        <v>76</v>
      </c>
      <c r="D3332" t="s">
        <v>96</v>
      </c>
      <c r="E3332" t="s">
        <v>152</v>
      </c>
      <c r="F3332" t="s">
        <v>9524</v>
      </c>
      <c r="G3332" t="s">
        <v>169</v>
      </c>
      <c r="H3332" t="s">
        <v>47</v>
      </c>
      <c r="I3332" t="s">
        <v>129</v>
      </c>
      <c r="J3332" t="s">
        <v>130</v>
      </c>
      <c r="K3332" t="s">
        <v>131</v>
      </c>
      <c r="L3332" t="s">
        <v>9525</v>
      </c>
      <c r="M3332" t="s">
        <v>9526</v>
      </c>
      <c r="N3332">
        <v>0.124444444</v>
      </c>
      <c r="O3332">
        <v>7</v>
      </c>
      <c r="P3332">
        <v>63</v>
      </c>
      <c r="Q3332">
        <v>0</v>
      </c>
      <c r="R3332">
        <v>0</v>
      </c>
      <c r="S3332">
        <v>0</v>
      </c>
      <c r="T3332">
        <v>0</v>
      </c>
      <c r="U3332">
        <v>0.87111099999999997</v>
      </c>
      <c r="V3332">
        <v>7.84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2672875</v>
      </c>
      <c r="B3333">
        <v>1</v>
      </c>
      <c r="C3333" t="s">
        <v>77</v>
      </c>
      <c r="D3333" t="s">
        <v>112</v>
      </c>
      <c r="E3333" t="s">
        <v>126</v>
      </c>
      <c r="F3333" t="s">
        <v>9527</v>
      </c>
      <c r="G3333" t="s">
        <v>169</v>
      </c>
      <c r="H3333" t="s">
        <v>47</v>
      </c>
      <c r="I3333" t="s">
        <v>129</v>
      </c>
      <c r="J3333" t="s">
        <v>130</v>
      </c>
      <c r="K3333" t="s">
        <v>131</v>
      </c>
      <c r="L3333" t="s">
        <v>9528</v>
      </c>
      <c r="M3333" t="s">
        <v>9529</v>
      </c>
      <c r="N3333">
        <v>0.329166666</v>
      </c>
      <c r="O3333">
        <v>0</v>
      </c>
      <c r="P3333">
        <v>0</v>
      </c>
      <c r="Q3333">
        <v>0</v>
      </c>
      <c r="R3333">
        <v>784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258.066666</v>
      </c>
      <c r="Y3333">
        <v>0</v>
      </c>
      <c r="Z3333">
        <v>0</v>
      </c>
    </row>
    <row r="3334" spans="1:26" x14ac:dyDescent="0.3">
      <c r="A3334">
        <v>2672879</v>
      </c>
      <c r="B3334">
        <v>1</v>
      </c>
      <c r="C3334" t="s">
        <v>77</v>
      </c>
      <c r="D3334" t="s">
        <v>123</v>
      </c>
      <c r="E3334" t="s">
        <v>126</v>
      </c>
      <c r="F3334" t="s">
        <v>9530</v>
      </c>
      <c r="G3334" t="s">
        <v>169</v>
      </c>
      <c r="H3334" t="s">
        <v>47</v>
      </c>
      <c r="I3334" t="s">
        <v>129</v>
      </c>
      <c r="J3334" t="s">
        <v>130</v>
      </c>
      <c r="K3334" t="s">
        <v>131</v>
      </c>
      <c r="L3334" t="s">
        <v>9531</v>
      </c>
      <c r="M3334" t="s">
        <v>9532</v>
      </c>
      <c r="N3334">
        <v>1.6291666659999999</v>
      </c>
      <c r="O3334">
        <v>106</v>
      </c>
      <c r="P3334">
        <v>1052</v>
      </c>
      <c r="Q3334">
        <v>0</v>
      </c>
      <c r="R3334">
        <v>0</v>
      </c>
      <c r="S3334">
        <v>0</v>
      </c>
      <c r="T3334">
        <v>0</v>
      </c>
      <c r="U3334">
        <v>172.691667</v>
      </c>
      <c r="V3334">
        <v>1713.883333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2672893</v>
      </c>
      <c r="B3335">
        <v>1</v>
      </c>
      <c r="C3335" t="s">
        <v>76</v>
      </c>
      <c r="D3335" t="s">
        <v>101</v>
      </c>
      <c r="E3335" t="s">
        <v>156</v>
      </c>
      <c r="F3335" t="s">
        <v>9533</v>
      </c>
      <c r="G3335" t="s">
        <v>306</v>
      </c>
      <c r="H3335" t="s">
        <v>47</v>
      </c>
      <c r="I3335" t="s">
        <v>129</v>
      </c>
      <c r="J3335" t="s">
        <v>15</v>
      </c>
      <c r="K3335" t="s">
        <v>131</v>
      </c>
      <c r="L3335" t="s">
        <v>9534</v>
      </c>
      <c r="M3335" t="s">
        <v>9535</v>
      </c>
      <c r="N3335">
        <v>6.66</v>
      </c>
      <c r="O3335">
        <v>0</v>
      </c>
      <c r="P3335">
        <v>470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3130.2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2672894</v>
      </c>
      <c r="B3336">
        <v>1</v>
      </c>
      <c r="C3336" t="s">
        <v>77</v>
      </c>
      <c r="D3336" t="s">
        <v>116</v>
      </c>
      <c r="E3336" t="s">
        <v>156</v>
      </c>
      <c r="F3336" t="s">
        <v>9536</v>
      </c>
      <c r="G3336" t="s">
        <v>169</v>
      </c>
      <c r="H3336" t="s">
        <v>47</v>
      </c>
      <c r="I3336" t="s">
        <v>129</v>
      </c>
      <c r="J3336" t="s">
        <v>130</v>
      </c>
      <c r="K3336" t="s">
        <v>131</v>
      </c>
      <c r="L3336" t="s">
        <v>9537</v>
      </c>
      <c r="M3336" t="s">
        <v>9538</v>
      </c>
      <c r="N3336">
        <v>1.4375</v>
      </c>
      <c r="O3336">
        <v>26</v>
      </c>
      <c r="P3336">
        <v>0</v>
      </c>
      <c r="Q3336">
        <v>0</v>
      </c>
      <c r="R3336">
        <v>0</v>
      </c>
      <c r="S3336">
        <v>2</v>
      </c>
      <c r="T3336">
        <v>0</v>
      </c>
      <c r="U3336">
        <v>37.375</v>
      </c>
      <c r="V3336">
        <v>0</v>
      </c>
      <c r="W3336">
        <v>0</v>
      </c>
      <c r="X3336">
        <v>0</v>
      </c>
      <c r="Y3336">
        <v>2.875</v>
      </c>
      <c r="Z3336">
        <v>0</v>
      </c>
    </row>
    <row r="3337" spans="1:26" x14ac:dyDescent="0.3">
      <c r="A3337">
        <v>2672898</v>
      </c>
      <c r="B3337">
        <v>1</v>
      </c>
      <c r="C3337" t="s">
        <v>76</v>
      </c>
      <c r="D3337" t="s">
        <v>90</v>
      </c>
      <c r="E3337" t="s">
        <v>152</v>
      </c>
      <c r="F3337" t="s">
        <v>9539</v>
      </c>
      <c r="G3337" t="s">
        <v>169</v>
      </c>
      <c r="H3337" t="s">
        <v>47</v>
      </c>
      <c r="I3337" t="s">
        <v>129</v>
      </c>
      <c r="J3337" t="s">
        <v>130</v>
      </c>
      <c r="K3337" t="s">
        <v>131</v>
      </c>
      <c r="L3337" t="s">
        <v>9540</v>
      </c>
      <c r="M3337" t="s">
        <v>9541</v>
      </c>
      <c r="N3337">
        <v>1.6513888880000001</v>
      </c>
      <c r="O3337">
        <v>18</v>
      </c>
      <c r="P3337">
        <v>0</v>
      </c>
      <c r="Q3337">
        <v>0</v>
      </c>
      <c r="R3337">
        <v>0</v>
      </c>
      <c r="S3337">
        <v>15</v>
      </c>
      <c r="T3337">
        <v>252</v>
      </c>
      <c r="U3337">
        <v>29.725000000000001</v>
      </c>
      <c r="V3337">
        <v>0</v>
      </c>
      <c r="W3337">
        <v>0</v>
      </c>
      <c r="X3337">
        <v>0</v>
      </c>
      <c r="Y3337">
        <v>24.770833</v>
      </c>
      <c r="Z3337">
        <v>416.15</v>
      </c>
    </row>
    <row r="3338" spans="1:26" x14ac:dyDescent="0.3">
      <c r="A3338">
        <v>2672900</v>
      </c>
      <c r="B3338">
        <v>1</v>
      </c>
      <c r="C3338" t="s">
        <v>77</v>
      </c>
      <c r="D3338" t="s">
        <v>114</v>
      </c>
      <c r="E3338" t="s">
        <v>156</v>
      </c>
      <c r="F3338" t="s">
        <v>654</v>
      </c>
      <c r="G3338" t="s">
        <v>169</v>
      </c>
      <c r="H3338" t="s">
        <v>47</v>
      </c>
      <c r="I3338" t="s">
        <v>247</v>
      </c>
      <c r="J3338" t="s">
        <v>130</v>
      </c>
      <c r="K3338" t="s">
        <v>131</v>
      </c>
      <c r="L3338" t="s">
        <v>9542</v>
      </c>
      <c r="M3338" t="s">
        <v>9543</v>
      </c>
      <c r="N3338">
        <v>3.8333332999999997E-2</v>
      </c>
      <c r="O3338">
        <v>0</v>
      </c>
      <c r="P3338">
        <v>0</v>
      </c>
      <c r="Q3338">
        <v>3</v>
      </c>
      <c r="R3338">
        <v>0</v>
      </c>
      <c r="S3338">
        <v>62</v>
      </c>
      <c r="T3338">
        <v>501</v>
      </c>
      <c r="U3338">
        <v>0</v>
      </c>
      <c r="V3338">
        <v>0</v>
      </c>
      <c r="W3338">
        <v>0.115</v>
      </c>
      <c r="X3338">
        <v>0</v>
      </c>
      <c r="Y3338">
        <v>2.3766669999999999</v>
      </c>
      <c r="Z3338">
        <v>19.204999999999998</v>
      </c>
    </row>
    <row r="3339" spans="1:26" x14ac:dyDescent="0.3">
      <c r="A3339">
        <v>2672911</v>
      </c>
      <c r="B3339">
        <v>1</v>
      </c>
      <c r="C3339" t="s">
        <v>77</v>
      </c>
      <c r="D3339" t="s">
        <v>114</v>
      </c>
      <c r="E3339" t="s">
        <v>126</v>
      </c>
      <c r="F3339" t="s">
        <v>9544</v>
      </c>
      <c r="G3339" t="s">
        <v>128</v>
      </c>
      <c r="H3339" t="s">
        <v>47</v>
      </c>
      <c r="I3339" t="s">
        <v>129</v>
      </c>
      <c r="J3339" t="s">
        <v>130</v>
      </c>
      <c r="K3339" t="s">
        <v>131</v>
      </c>
      <c r="L3339" t="s">
        <v>9545</v>
      </c>
      <c r="M3339" t="s">
        <v>9546</v>
      </c>
      <c r="N3339">
        <v>1.5166666660000001</v>
      </c>
      <c r="O3339">
        <v>0</v>
      </c>
      <c r="P3339">
        <v>0</v>
      </c>
      <c r="Q3339">
        <v>0</v>
      </c>
      <c r="R3339">
        <v>0</v>
      </c>
      <c r="S3339">
        <v>3</v>
      </c>
      <c r="T3339">
        <v>2</v>
      </c>
      <c r="U3339">
        <v>0</v>
      </c>
      <c r="V3339">
        <v>0</v>
      </c>
      <c r="W3339">
        <v>0</v>
      </c>
      <c r="X3339">
        <v>0</v>
      </c>
      <c r="Y3339">
        <v>4.55</v>
      </c>
      <c r="Z3339">
        <v>3.0333329999999998</v>
      </c>
    </row>
    <row r="3340" spans="1:26" x14ac:dyDescent="0.3">
      <c r="A3340">
        <v>2672916</v>
      </c>
      <c r="B3340">
        <v>1</v>
      </c>
      <c r="C3340" t="s">
        <v>77</v>
      </c>
      <c r="D3340" t="s">
        <v>117</v>
      </c>
      <c r="E3340" t="s">
        <v>210</v>
      </c>
      <c r="F3340" t="s">
        <v>9547</v>
      </c>
      <c r="G3340" t="s">
        <v>290</v>
      </c>
      <c r="H3340" t="s">
        <v>46</v>
      </c>
      <c r="I3340" t="s">
        <v>129</v>
      </c>
      <c r="J3340" t="s">
        <v>130</v>
      </c>
      <c r="K3340" t="s">
        <v>131</v>
      </c>
      <c r="L3340" t="s">
        <v>9548</v>
      </c>
      <c r="M3340" t="s">
        <v>9549</v>
      </c>
      <c r="N3340">
        <v>2.3930555550000001</v>
      </c>
      <c r="O3340">
        <v>0</v>
      </c>
      <c r="P3340">
        <v>0</v>
      </c>
      <c r="Q3340">
        <v>0</v>
      </c>
      <c r="R3340">
        <v>3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7.1791669999999996</v>
      </c>
      <c r="Y3340">
        <v>0</v>
      </c>
      <c r="Z3340">
        <v>0</v>
      </c>
    </row>
    <row r="3341" spans="1:26" x14ac:dyDescent="0.3">
      <c r="A3341">
        <v>2672918</v>
      </c>
      <c r="B3341">
        <v>1</v>
      </c>
      <c r="C3341" t="s">
        <v>77</v>
      </c>
      <c r="D3341" t="s">
        <v>123</v>
      </c>
      <c r="E3341" t="s">
        <v>126</v>
      </c>
      <c r="F3341" t="s">
        <v>9550</v>
      </c>
      <c r="G3341" t="s">
        <v>169</v>
      </c>
      <c r="H3341" t="s">
        <v>47</v>
      </c>
      <c r="I3341" t="s">
        <v>129</v>
      </c>
      <c r="J3341" t="s">
        <v>130</v>
      </c>
      <c r="K3341" t="s">
        <v>131</v>
      </c>
      <c r="L3341" t="s">
        <v>9551</v>
      </c>
      <c r="M3341" t="s">
        <v>9552</v>
      </c>
      <c r="N3341">
        <v>3.355555555</v>
      </c>
      <c r="O3341">
        <v>35</v>
      </c>
      <c r="P3341">
        <v>561</v>
      </c>
      <c r="Q3341">
        <v>0</v>
      </c>
      <c r="R3341">
        <v>0</v>
      </c>
      <c r="S3341">
        <v>0</v>
      </c>
      <c r="T3341">
        <v>0</v>
      </c>
      <c r="U3341">
        <v>117.444444</v>
      </c>
      <c r="V3341">
        <v>1882.466666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2672919</v>
      </c>
      <c r="B3342">
        <v>1</v>
      </c>
      <c r="C3342" t="s">
        <v>77</v>
      </c>
      <c r="D3342" t="s">
        <v>118</v>
      </c>
      <c r="E3342" t="s">
        <v>156</v>
      </c>
      <c r="F3342" t="s">
        <v>9553</v>
      </c>
      <c r="G3342" t="s">
        <v>169</v>
      </c>
      <c r="H3342" t="s">
        <v>47</v>
      </c>
      <c r="I3342" t="s">
        <v>129</v>
      </c>
      <c r="J3342" t="s">
        <v>130</v>
      </c>
      <c r="K3342" t="s">
        <v>131</v>
      </c>
      <c r="L3342" t="s">
        <v>9554</v>
      </c>
      <c r="M3342" t="s">
        <v>9555</v>
      </c>
      <c r="N3342">
        <v>0.259722222</v>
      </c>
      <c r="O3342">
        <v>18</v>
      </c>
      <c r="P3342">
        <v>246</v>
      </c>
      <c r="Q3342">
        <v>0</v>
      </c>
      <c r="R3342">
        <v>0</v>
      </c>
      <c r="S3342">
        <v>0</v>
      </c>
      <c r="T3342">
        <v>0</v>
      </c>
      <c r="U3342">
        <v>4.6749999999999998</v>
      </c>
      <c r="V3342">
        <v>63.891666999999998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2672923</v>
      </c>
      <c r="B3343">
        <v>1</v>
      </c>
      <c r="C3343" t="s">
        <v>76</v>
      </c>
      <c r="D3343" t="s">
        <v>102</v>
      </c>
      <c r="E3343" t="s">
        <v>144</v>
      </c>
      <c r="F3343" t="s">
        <v>9556</v>
      </c>
      <c r="G3343" t="s">
        <v>240</v>
      </c>
      <c r="H3343" t="s">
        <v>46</v>
      </c>
      <c r="I3343" t="s">
        <v>129</v>
      </c>
      <c r="J3343" t="s">
        <v>130</v>
      </c>
      <c r="K3343" t="s">
        <v>131</v>
      </c>
      <c r="L3343" t="s">
        <v>9557</v>
      </c>
      <c r="M3343" t="s">
        <v>9558</v>
      </c>
      <c r="N3343">
        <v>0.95277777699999999</v>
      </c>
      <c r="O3343">
        <v>0</v>
      </c>
      <c r="P3343">
        <v>4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3.8111109999999999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2672927</v>
      </c>
      <c r="B3344">
        <v>1</v>
      </c>
      <c r="C3344" t="s">
        <v>77</v>
      </c>
      <c r="D3344" t="s">
        <v>123</v>
      </c>
      <c r="E3344" t="s">
        <v>126</v>
      </c>
      <c r="F3344" t="s">
        <v>9559</v>
      </c>
      <c r="G3344" t="s">
        <v>169</v>
      </c>
      <c r="H3344" t="s">
        <v>47</v>
      </c>
      <c r="I3344" t="s">
        <v>247</v>
      </c>
      <c r="J3344" t="s">
        <v>130</v>
      </c>
      <c r="K3344" t="s">
        <v>131</v>
      </c>
      <c r="L3344" t="s">
        <v>9560</v>
      </c>
      <c r="M3344" t="s">
        <v>9561</v>
      </c>
      <c r="N3344">
        <v>3.1944444000000002E-2</v>
      </c>
      <c r="O3344">
        <v>24</v>
      </c>
      <c r="P3344">
        <v>551</v>
      </c>
      <c r="Q3344">
        <v>0</v>
      </c>
      <c r="R3344">
        <v>0</v>
      </c>
      <c r="S3344">
        <v>0</v>
      </c>
      <c r="T3344">
        <v>0</v>
      </c>
      <c r="U3344">
        <v>0.76666699999999999</v>
      </c>
      <c r="V3344">
        <v>17.601389000000001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2672932</v>
      </c>
      <c r="B3345">
        <v>1</v>
      </c>
      <c r="C3345" t="s">
        <v>76</v>
      </c>
      <c r="D3345" t="s">
        <v>80</v>
      </c>
      <c r="E3345" t="s">
        <v>210</v>
      </c>
      <c r="F3345" t="s">
        <v>9562</v>
      </c>
      <c r="G3345" t="s">
        <v>212</v>
      </c>
      <c r="H3345" t="s">
        <v>46</v>
      </c>
      <c r="I3345" t="s">
        <v>129</v>
      </c>
      <c r="J3345" t="s">
        <v>130</v>
      </c>
      <c r="K3345" t="s">
        <v>131</v>
      </c>
      <c r="L3345" t="s">
        <v>9563</v>
      </c>
      <c r="M3345" t="s">
        <v>9564</v>
      </c>
      <c r="N3345">
        <v>4.5122222220000001</v>
      </c>
      <c r="O3345">
        <v>0</v>
      </c>
      <c r="P3345">
        <v>5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22.561111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2672933</v>
      </c>
      <c r="B3346">
        <v>1</v>
      </c>
      <c r="C3346" t="s">
        <v>77</v>
      </c>
      <c r="D3346" t="s">
        <v>124</v>
      </c>
      <c r="E3346" t="s">
        <v>126</v>
      </c>
      <c r="F3346" t="s">
        <v>9565</v>
      </c>
      <c r="G3346" t="s">
        <v>158</v>
      </c>
      <c r="H3346" t="s">
        <v>47</v>
      </c>
      <c r="I3346" t="s">
        <v>129</v>
      </c>
      <c r="J3346" t="s">
        <v>130</v>
      </c>
      <c r="K3346" t="s">
        <v>131</v>
      </c>
      <c r="L3346" t="s">
        <v>9566</v>
      </c>
      <c r="M3346" t="s">
        <v>9567</v>
      </c>
      <c r="N3346">
        <v>7.2102777769999999</v>
      </c>
      <c r="O3346">
        <v>65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468.66805599999998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2672941</v>
      </c>
      <c r="B3347">
        <v>1</v>
      </c>
      <c r="C3347" t="s">
        <v>77</v>
      </c>
      <c r="D3347" t="s">
        <v>111</v>
      </c>
      <c r="E3347" t="s">
        <v>172</v>
      </c>
      <c r="F3347" t="s">
        <v>9568</v>
      </c>
      <c r="G3347" t="s">
        <v>455</v>
      </c>
      <c r="H3347" t="s">
        <v>46</v>
      </c>
      <c r="I3347" t="s">
        <v>129</v>
      </c>
      <c r="J3347" t="s">
        <v>130</v>
      </c>
      <c r="K3347" t="s">
        <v>131</v>
      </c>
      <c r="L3347" t="s">
        <v>9569</v>
      </c>
      <c r="M3347" t="s">
        <v>9570</v>
      </c>
      <c r="N3347">
        <v>5.0830555549999996</v>
      </c>
      <c r="O3347">
        <v>0</v>
      </c>
      <c r="P3347">
        <v>0</v>
      </c>
      <c r="Q3347">
        <v>0</v>
      </c>
      <c r="R3347">
        <v>92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467.64111100000002</v>
      </c>
      <c r="Y3347">
        <v>0</v>
      </c>
      <c r="Z3347">
        <v>0</v>
      </c>
    </row>
    <row r="3348" spans="1:26" x14ac:dyDescent="0.3">
      <c r="A3348">
        <v>2672943</v>
      </c>
      <c r="B3348">
        <v>1</v>
      </c>
      <c r="C3348" t="s">
        <v>76</v>
      </c>
      <c r="D3348" t="s">
        <v>83</v>
      </c>
      <c r="E3348" t="s">
        <v>210</v>
      </c>
      <c r="F3348" t="s">
        <v>9571</v>
      </c>
      <c r="G3348" t="s">
        <v>627</v>
      </c>
      <c r="H3348" t="s">
        <v>46</v>
      </c>
      <c r="I3348" t="s">
        <v>129</v>
      </c>
      <c r="J3348" t="s">
        <v>130</v>
      </c>
      <c r="K3348" t="s">
        <v>131</v>
      </c>
      <c r="L3348" t="s">
        <v>9572</v>
      </c>
      <c r="M3348" t="s">
        <v>9573</v>
      </c>
      <c r="N3348">
        <v>1.334166666</v>
      </c>
      <c r="O3348">
        <v>0</v>
      </c>
      <c r="P3348">
        <v>11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14.675833000000001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2672947</v>
      </c>
      <c r="B3349">
        <v>1</v>
      </c>
      <c r="C3349" t="s">
        <v>76</v>
      </c>
      <c r="D3349" t="s">
        <v>90</v>
      </c>
      <c r="E3349" t="s">
        <v>210</v>
      </c>
      <c r="F3349" t="s">
        <v>9574</v>
      </c>
      <c r="G3349" t="s">
        <v>290</v>
      </c>
      <c r="H3349" t="s">
        <v>46</v>
      </c>
      <c r="I3349" t="s">
        <v>129</v>
      </c>
      <c r="J3349" t="s">
        <v>130</v>
      </c>
      <c r="K3349" t="s">
        <v>131</v>
      </c>
      <c r="L3349" t="s">
        <v>9575</v>
      </c>
      <c r="M3349" t="s">
        <v>9576</v>
      </c>
      <c r="N3349">
        <v>2.872777777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2.8727779999999998</v>
      </c>
    </row>
    <row r="3350" spans="1:26" x14ac:dyDescent="0.3">
      <c r="A3350">
        <v>2672951</v>
      </c>
      <c r="B3350">
        <v>1</v>
      </c>
      <c r="C3350" t="s">
        <v>77</v>
      </c>
      <c r="D3350" t="s">
        <v>113</v>
      </c>
      <c r="E3350" t="s">
        <v>126</v>
      </c>
      <c r="F3350" t="s">
        <v>9577</v>
      </c>
      <c r="G3350" t="s">
        <v>128</v>
      </c>
      <c r="H3350" t="s">
        <v>47</v>
      </c>
      <c r="I3350" t="s">
        <v>129</v>
      </c>
      <c r="J3350" t="s">
        <v>130</v>
      </c>
      <c r="K3350" t="s">
        <v>131</v>
      </c>
      <c r="L3350" t="s">
        <v>9578</v>
      </c>
      <c r="M3350" t="s">
        <v>9579</v>
      </c>
      <c r="N3350">
        <v>0.76249999999999996</v>
      </c>
      <c r="O3350">
        <v>0</v>
      </c>
      <c r="P3350">
        <v>0</v>
      </c>
      <c r="Q3350">
        <v>8</v>
      </c>
      <c r="R3350">
        <v>10</v>
      </c>
      <c r="S3350">
        <v>11</v>
      </c>
      <c r="T3350">
        <v>14</v>
      </c>
      <c r="U3350">
        <v>0</v>
      </c>
      <c r="V3350">
        <v>0</v>
      </c>
      <c r="W3350">
        <v>6.1</v>
      </c>
      <c r="X3350">
        <v>7.625</v>
      </c>
      <c r="Y3350">
        <v>8.3874999999999993</v>
      </c>
      <c r="Z3350">
        <v>10.675000000000001</v>
      </c>
    </row>
    <row r="3351" spans="1:26" x14ac:dyDescent="0.3">
      <c r="A3351">
        <v>2672953</v>
      </c>
      <c r="B3351">
        <v>1</v>
      </c>
      <c r="C3351" t="s">
        <v>77</v>
      </c>
      <c r="D3351" t="s">
        <v>116</v>
      </c>
      <c r="E3351" t="s">
        <v>126</v>
      </c>
      <c r="F3351" t="s">
        <v>9580</v>
      </c>
      <c r="G3351" t="s">
        <v>169</v>
      </c>
      <c r="H3351" t="s">
        <v>47</v>
      </c>
      <c r="I3351" t="s">
        <v>247</v>
      </c>
      <c r="J3351" t="s">
        <v>130</v>
      </c>
      <c r="K3351" t="s">
        <v>131</v>
      </c>
      <c r="L3351" t="s">
        <v>9581</v>
      </c>
      <c r="M3351" t="s">
        <v>9582</v>
      </c>
      <c r="N3351">
        <v>8.3333330000000001E-3</v>
      </c>
      <c r="O3351">
        <v>126</v>
      </c>
      <c r="P3351">
        <v>433</v>
      </c>
      <c r="Q3351">
        <v>0</v>
      </c>
      <c r="R3351">
        <v>0</v>
      </c>
      <c r="S3351">
        <v>0</v>
      </c>
      <c r="T3351">
        <v>18</v>
      </c>
      <c r="U3351">
        <v>1.05</v>
      </c>
      <c r="V3351">
        <v>3.608333</v>
      </c>
      <c r="W3351">
        <v>0</v>
      </c>
      <c r="X3351">
        <v>0</v>
      </c>
      <c r="Y3351">
        <v>0</v>
      </c>
      <c r="Z3351">
        <v>0.15</v>
      </c>
    </row>
    <row r="3352" spans="1:26" x14ac:dyDescent="0.3">
      <c r="A3352">
        <v>2672958</v>
      </c>
      <c r="B3352">
        <v>1</v>
      </c>
      <c r="C3352" t="s">
        <v>77</v>
      </c>
      <c r="D3352" t="s">
        <v>111</v>
      </c>
      <c r="E3352" t="s">
        <v>144</v>
      </c>
      <c r="F3352" t="s">
        <v>9583</v>
      </c>
      <c r="G3352" t="s">
        <v>136</v>
      </c>
      <c r="H3352" t="s">
        <v>46</v>
      </c>
      <c r="I3352" t="s">
        <v>129</v>
      </c>
      <c r="J3352" t="s">
        <v>130</v>
      </c>
      <c r="K3352" t="s">
        <v>131</v>
      </c>
      <c r="L3352" t="s">
        <v>9584</v>
      </c>
      <c r="M3352" t="s">
        <v>9585</v>
      </c>
      <c r="N3352">
        <v>6.8141666660000002</v>
      </c>
      <c r="O3352">
        <v>0</v>
      </c>
      <c r="P3352">
        <v>0</v>
      </c>
      <c r="Q3352">
        <v>0</v>
      </c>
      <c r="R3352">
        <v>16</v>
      </c>
      <c r="S3352">
        <v>0</v>
      </c>
      <c r="T3352">
        <v>3</v>
      </c>
      <c r="U3352">
        <v>0</v>
      </c>
      <c r="V3352">
        <v>0</v>
      </c>
      <c r="W3352">
        <v>0</v>
      </c>
      <c r="X3352">
        <v>109.026667</v>
      </c>
      <c r="Y3352">
        <v>0</v>
      </c>
      <c r="Z3352">
        <v>20.442499999999999</v>
      </c>
    </row>
    <row r="3353" spans="1:26" x14ac:dyDescent="0.3">
      <c r="A3353">
        <v>2672959</v>
      </c>
      <c r="B3353">
        <v>1</v>
      </c>
      <c r="C3353" t="s">
        <v>77</v>
      </c>
      <c r="D3353" t="s">
        <v>118</v>
      </c>
      <c r="E3353" t="s">
        <v>126</v>
      </c>
      <c r="F3353" t="s">
        <v>9586</v>
      </c>
      <c r="G3353" t="s">
        <v>128</v>
      </c>
      <c r="H3353" t="s">
        <v>47</v>
      </c>
      <c r="I3353" t="s">
        <v>129</v>
      </c>
      <c r="J3353" t="s">
        <v>130</v>
      </c>
      <c r="K3353" t="s">
        <v>131</v>
      </c>
      <c r="L3353" t="s">
        <v>9587</v>
      </c>
      <c r="M3353" t="s">
        <v>9588</v>
      </c>
      <c r="N3353">
        <v>1.9611111109999999</v>
      </c>
      <c r="O3353">
        <v>0</v>
      </c>
      <c r="P3353">
        <v>120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235.33333300000001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2672960</v>
      </c>
      <c r="B3354">
        <v>1</v>
      </c>
      <c r="C3354" t="s">
        <v>77</v>
      </c>
      <c r="D3354" t="s">
        <v>114</v>
      </c>
      <c r="E3354" t="s">
        <v>156</v>
      </c>
      <c r="F3354" t="s">
        <v>654</v>
      </c>
      <c r="G3354" t="s">
        <v>169</v>
      </c>
      <c r="H3354" t="s">
        <v>47</v>
      </c>
      <c r="I3354" t="s">
        <v>129</v>
      </c>
      <c r="J3354" t="s">
        <v>130</v>
      </c>
      <c r="K3354" t="s">
        <v>131</v>
      </c>
      <c r="L3354" t="s">
        <v>9589</v>
      </c>
      <c r="M3354" t="s">
        <v>9590</v>
      </c>
      <c r="N3354">
        <v>0.197222222</v>
      </c>
      <c r="O3354">
        <v>0</v>
      </c>
      <c r="P3354">
        <v>0</v>
      </c>
      <c r="Q3354">
        <v>3</v>
      </c>
      <c r="R3354">
        <v>0</v>
      </c>
      <c r="S3354">
        <v>62</v>
      </c>
      <c r="T3354">
        <v>501</v>
      </c>
      <c r="U3354">
        <v>0</v>
      </c>
      <c r="V3354">
        <v>0</v>
      </c>
      <c r="W3354">
        <v>0.59166700000000005</v>
      </c>
      <c r="X3354">
        <v>0</v>
      </c>
      <c r="Y3354">
        <v>12.227778000000001</v>
      </c>
      <c r="Z3354">
        <v>98.808333000000005</v>
      </c>
    </row>
    <row r="3355" spans="1:26" x14ac:dyDescent="0.3">
      <c r="A3355">
        <v>2672963</v>
      </c>
      <c r="B3355">
        <v>1</v>
      </c>
      <c r="C3355" t="s">
        <v>77</v>
      </c>
      <c r="D3355" t="s">
        <v>123</v>
      </c>
      <c r="E3355" t="s">
        <v>156</v>
      </c>
      <c r="F3355" t="s">
        <v>4753</v>
      </c>
      <c r="G3355" t="s">
        <v>146</v>
      </c>
      <c r="H3355" t="s">
        <v>47</v>
      </c>
      <c r="I3355" t="s">
        <v>247</v>
      </c>
      <c r="J3355" t="s">
        <v>130</v>
      </c>
      <c r="K3355" t="s">
        <v>131</v>
      </c>
      <c r="L3355" t="s">
        <v>9591</v>
      </c>
      <c r="M3355" t="s">
        <v>9592</v>
      </c>
      <c r="N3355">
        <v>3.2500000000000001E-2</v>
      </c>
      <c r="O3355">
        <v>90</v>
      </c>
      <c r="P3355">
        <v>1310</v>
      </c>
      <c r="Q3355">
        <v>0</v>
      </c>
      <c r="R3355">
        <v>0</v>
      </c>
      <c r="S3355">
        <v>0</v>
      </c>
      <c r="T3355">
        <v>0</v>
      </c>
      <c r="U3355">
        <v>2.9249999999999998</v>
      </c>
      <c r="V3355">
        <v>42.575000000000003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2672972</v>
      </c>
      <c r="B3356">
        <v>1</v>
      </c>
      <c r="C3356" t="s">
        <v>76</v>
      </c>
      <c r="D3356" t="s">
        <v>92</v>
      </c>
      <c r="E3356" t="s">
        <v>210</v>
      </c>
      <c r="F3356" t="s">
        <v>9593</v>
      </c>
      <c r="G3356" t="s">
        <v>306</v>
      </c>
      <c r="H3356" t="s">
        <v>46</v>
      </c>
      <c r="I3356" t="s">
        <v>129</v>
      </c>
      <c r="J3356" t="s">
        <v>130</v>
      </c>
      <c r="K3356" t="s">
        <v>131</v>
      </c>
      <c r="L3356" t="s">
        <v>9594</v>
      </c>
      <c r="M3356" t="s">
        <v>9595</v>
      </c>
      <c r="N3356">
        <v>2.9541666659999999</v>
      </c>
      <c r="O3356">
        <v>0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2.954167</v>
      </c>
      <c r="Y3356">
        <v>0</v>
      </c>
      <c r="Z3356">
        <v>0</v>
      </c>
    </row>
    <row r="3357" spans="1:26" x14ac:dyDescent="0.3">
      <c r="A3357">
        <v>2672968</v>
      </c>
      <c r="B3357">
        <v>1</v>
      </c>
      <c r="C3357" t="s">
        <v>77</v>
      </c>
      <c r="D3357" t="s">
        <v>123</v>
      </c>
      <c r="E3357" t="s">
        <v>126</v>
      </c>
      <c r="F3357" t="s">
        <v>9596</v>
      </c>
      <c r="G3357" t="s">
        <v>2412</v>
      </c>
      <c r="H3357" t="s">
        <v>47</v>
      </c>
      <c r="I3357" t="s">
        <v>129</v>
      </c>
      <c r="J3357" t="s">
        <v>130</v>
      </c>
      <c r="K3357" t="s">
        <v>131</v>
      </c>
      <c r="L3357" t="s">
        <v>9597</v>
      </c>
      <c r="M3357" t="s">
        <v>9598</v>
      </c>
      <c r="N3357">
        <v>3.216111111</v>
      </c>
      <c r="O3357">
        <v>2</v>
      </c>
      <c r="P3357">
        <v>452</v>
      </c>
      <c r="Q3357">
        <v>0</v>
      </c>
      <c r="R3357">
        <v>0</v>
      </c>
      <c r="S3357">
        <v>0</v>
      </c>
      <c r="T3357">
        <v>0</v>
      </c>
      <c r="U3357">
        <v>6.4322220000000003</v>
      </c>
      <c r="V3357">
        <v>1453.6822219999999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2672970</v>
      </c>
      <c r="B3358">
        <v>1</v>
      </c>
      <c r="C3358" t="s">
        <v>76</v>
      </c>
      <c r="D3358" t="s">
        <v>89</v>
      </c>
      <c r="E3358" t="s">
        <v>134</v>
      </c>
      <c r="F3358" t="s">
        <v>9099</v>
      </c>
      <c r="G3358" t="s">
        <v>240</v>
      </c>
      <c r="H3358" t="s">
        <v>46</v>
      </c>
      <c r="I3358" t="s">
        <v>129</v>
      </c>
      <c r="J3358" t="s">
        <v>130</v>
      </c>
      <c r="K3358" t="s">
        <v>131</v>
      </c>
      <c r="L3358" t="s">
        <v>9599</v>
      </c>
      <c r="M3358" t="s">
        <v>9600</v>
      </c>
      <c r="N3358">
        <v>1.6030555550000001</v>
      </c>
      <c r="O3358">
        <v>0</v>
      </c>
      <c r="P3358">
        <v>20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32.061110999999997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2672971</v>
      </c>
      <c r="B3359">
        <v>1</v>
      </c>
      <c r="C3359" t="s">
        <v>76</v>
      </c>
      <c r="D3359" t="s">
        <v>97</v>
      </c>
      <c r="E3359" t="s">
        <v>144</v>
      </c>
      <c r="F3359" t="s">
        <v>9601</v>
      </c>
      <c r="G3359" t="s">
        <v>146</v>
      </c>
      <c r="H3359" t="s">
        <v>46</v>
      </c>
      <c r="I3359" t="s">
        <v>129</v>
      </c>
      <c r="J3359" t="s">
        <v>130</v>
      </c>
      <c r="K3359" t="s">
        <v>131</v>
      </c>
      <c r="L3359" t="s">
        <v>9602</v>
      </c>
      <c r="M3359" t="s">
        <v>9603</v>
      </c>
      <c r="N3359">
        <v>0.84333333300000002</v>
      </c>
      <c r="O3359">
        <v>0</v>
      </c>
      <c r="P3359">
        <v>118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99.513333000000003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2672975</v>
      </c>
      <c r="B3360">
        <v>1</v>
      </c>
      <c r="C3360" t="s">
        <v>76</v>
      </c>
      <c r="D3360" t="s">
        <v>100</v>
      </c>
      <c r="E3360" t="s">
        <v>210</v>
      </c>
      <c r="F3360" t="s">
        <v>9604</v>
      </c>
      <c r="G3360" t="s">
        <v>212</v>
      </c>
      <c r="H3360" t="s">
        <v>46</v>
      </c>
      <c r="I3360" t="s">
        <v>129</v>
      </c>
      <c r="J3360" t="s">
        <v>130</v>
      </c>
      <c r="K3360" t="s">
        <v>131</v>
      </c>
      <c r="L3360" t="s">
        <v>9605</v>
      </c>
      <c r="M3360" t="s">
        <v>9606</v>
      </c>
      <c r="N3360">
        <v>0.90833333299999997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0.90833299999999995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2672974</v>
      </c>
      <c r="B3361">
        <v>1</v>
      </c>
      <c r="C3361" t="s">
        <v>76</v>
      </c>
      <c r="D3361" t="s">
        <v>78</v>
      </c>
      <c r="E3361" t="s">
        <v>210</v>
      </c>
      <c r="F3361" t="s">
        <v>9607</v>
      </c>
      <c r="G3361" t="s">
        <v>627</v>
      </c>
      <c r="H3361" t="s">
        <v>46</v>
      </c>
      <c r="I3361" t="s">
        <v>129</v>
      </c>
      <c r="J3361" t="s">
        <v>130</v>
      </c>
      <c r="K3361" t="s">
        <v>131</v>
      </c>
      <c r="L3361" t="s">
        <v>9608</v>
      </c>
      <c r="M3361" t="s">
        <v>9609</v>
      </c>
      <c r="N3361">
        <v>1.041111111</v>
      </c>
      <c r="O3361">
        <v>0</v>
      </c>
      <c r="P3361">
        <v>6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6.2466670000000004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2672980</v>
      </c>
      <c r="B3362">
        <v>1</v>
      </c>
      <c r="C3362" t="s">
        <v>76</v>
      </c>
      <c r="D3362" t="s">
        <v>88</v>
      </c>
      <c r="E3362" t="s">
        <v>210</v>
      </c>
      <c r="F3362" t="s">
        <v>9610</v>
      </c>
      <c r="G3362" t="s">
        <v>212</v>
      </c>
      <c r="H3362" t="s">
        <v>46</v>
      </c>
      <c r="I3362" t="s">
        <v>129</v>
      </c>
      <c r="J3362" t="s">
        <v>130</v>
      </c>
      <c r="K3362" t="s">
        <v>131</v>
      </c>
      <c r="L3362" t="s">
        <v>9611</v>
      </c>
      <c r="M3362" t="s">
        <v>9612</v>
      </c>
      <c r="N3362">
        <v>5.0105555549999998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5.0105560000000002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2672976</v>
      </c>
      <c r="B3363">
        <v>1</v>
      </c>
      <c r="C3363" t="s">
        <v>77</v>
      </c>
      <c r="D3363" t="s">
        <v>113</v>
      </c>
      <c r="E3363" t="s">
        <v>156</v>
      </c>
      <c r="F3363" t="s">
        <v>9613</v>
      </c>
      <c r="G3363" t="s">
        <v>169</v>
      </c>
      <c r="H3363" t="s">
        <v>47</v>
      </c>
      <c r="I3363" t="s">
        <v>247</v>
      </c>
      <c r="J3363" t="s">
        <v>130</v>
      </c>
      <c r="K3363" t="s">
        <v>131</v>
      </c>
      <c r="L3363" t="s">
        <v>9614</v>
      </c>
      <c r="M3363" t="s">
        <v>9615</v>
      </c>
      <c r="N3363">
        <v>2.7777769999999999E-3</v>
      </c>
      <c r="O3363">
        <v>0</v>
      </c>
      <c r="P3363">
        <v>0</v>
      </c>
      <c r="Q3363">
        <v>19</v>
      </c>
      <c r="R3363">
        <v>83</v>
      </c>
      <c r="S3363">
        <v>26</v>
      </c>
      <c r="T3363">
        <v>66</v>
      </c>
      <c r="U3363">
        <v>0</v>
      </c>
      <c r="V3363">
        <v>0</v>
      </c>
      <c r="W3363">
        <v>5.2777999999999999E-2</v>
      </c>
      <c r="X3363">
        <v>0.23055500000000001</v>
      </c>
      <c r="Y3363">
        <v>7.2221999999999995E-2</v>
      </c>
      <c r="Z3363">
        <v>0.183333</v>
      </c>
    </row>
    <row r="3364" spans="1:26" x14ac:dyDescent="0.3">
      <c r="A3364">
        <v>2672979</v>
      </c>
      <c r="B3364">
        <v>1</v>
      </c>
      <c r="C3364" t="s">
        <v>77</v>
      </c>
      <c r="D3364" t="s">
        <v>116</v>
      </c>
      <c r="E3364" t="s">
        <v>152</v>
      </c>
      <c r="F3364" t="s">
        <v>1963</v>
      </c>
      <c r="G3364" t="s">
        <v>169</v>
      </c>
      <c r="H3364" t="s">
        <v>47</v>
      </c>
      <c r="I3364" t="s">
        <v>247</v>
      </c>
      <c r="J3364" t="s">
        <v>130</v>
      </c>
      <c r="K3364" t="s">
        <v>131</v>
      </c>
      <c r="L3364" t="s">
        <v>9616</v>
      </c>
      <c r="M3364" t="s">
        <v>9617</v>
      </c>
      <c r="N3364">
        <v>9.7222220000000008E-3</v>
      </c>
      <c r="O3364">
        <v>117</v>
      </c>
      <c r="P3364">
        <v>371</v>
      </c>
      <c r="Q3364">
        <v>0</v>
      </c>
      <c r="R3364">
        <v>0</v>
      </c>
      <c r="S3364">
        <v>0</v>
      </c>
      <c r="T3364">
        <v>0</v>
      </c>
      <c r="U3364">
        <v>1.1375</v>
      </c>
      <c r="V3364">
        <v>3.6069439999999999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2672982</v>
      </c>
      <c r="B3365">
        <v>1</v>
      </c>
      <c r="C3365" t="s">
        <v>76</v>
      </c>
      <c r="D3365" t="s">
        <v>102</v>
      </c>
      <c r="E3365" t="s">
        <v>156</v>
      </c>
      <c r="F3365" t="s">
        <v>9618</v>
      </c>
      <c r="G3365" t="s">
        <v>169</v>
      </c>
      <c r="H3365" t="s">
        <v>47</v>
      </c>
      <c r="I3365" t="s">
        <v>129</v>
      </c>
      <c r="J3365" t="s">
        <v>130</v>
      </c>
      <c r="K3365" t="s">
        <v>131</v>
      </c>
      <c r="L3365" t="s">
        <v>9619</v>
      </c>
      <c r="M3365" t="s">
        <v>9620</v>
      </c>
      <c r="N3365">
        <v>0.705555555</v>
      </c>
      <c r="O3365">
        <v>16</v>
      </c>
      <c r="P3365">
        <v>186</v>
      </c>
      <c r="Q3365">
        <v>0</v>
      </c>
      <c r="R3365">
        <v>0</v>
      </c>
      <c r="S3365">
        <v>0</v>
      </c>
      <c r="T3365">
        <v>0</v>
      </c>
      <c r="U3365">
        <v>11.288888999999999</v>
      </c>
      <c r="V3365">
        <v>131.23333299999999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2672984</v>
      </c>
      <c r="B3366">
        <v>1</v>
      </c>
      <c r="C3366" t="s">
        <v>77</v>
      </c>
      <c r="D3366" t="s">
        <v>114</v>
      </c>
      <c r="E3366" t="s">
        <v>325</v>
      </c>
      <c r="F3366" t="s">
        <v>9621</v>
      </c>
      <c r="G3366" t="s">
        <v>169</v>
      </c>
      <c r="H3366" t="s">
        <v>47</v>
      </c>
      <c r="I3366" t="s">
        <v>129</v>
      </c>
      <c r="J3366" t="s">
        <v>130</v>
      </c>
      <c r="K3366" t="s">
        <v>131</v>
      </c>
      <c r="L3366" t="s">
        <v>9622</v>
      </c>
      <c r="M3366" t="s">
        <v>9623</v>
      </c>
      <c r="N3366">
        <v>0.10249999999999999</v>
      </c>
      <c r="O3366">
        <v>0</v>
      </c>
      <c r="P3366">
        <v>0</v>
      </c>
      <c r="Q3366">
        <v>3</v>
      </c>
      <c r="R3366">
        <v>0</v>
      </c>
      <c r="S3366">
        <v>248</v>
      </c>
      <c r="T3366">
        <v>1356</v>
      </c>
      <c r="U3366">
        <v>0</v>
      </c>
      <c r="V3366">
        <v>0</v>
      </c>
      <c r="W3366">
        <v>0.3075</v>
      </c>
      <c r="X3366">
        <v>0</v>
      </c>
      <c r="Y3366">
        <v>25.42</v>
      </c>
      <c r="Z3366">
        <v>138.99</v>
      </c>
    </row>
    <row r="3367" spans="1:26" x14ac:dyDescent="0.3">
      <c r="A3367">
        <v>2672986</v>
      </c>
      <c r="B3367">
        <v>1</v>
      </c>
      <c r="C3367" t="s">
        <v>76</v>
      </c>
      <c r="D3367" t="s">
        <v>83</v>
      </c>
      <c r="E3367" t="s">
        <v>144</v>
      </c>
      <c r="F3367" t="s">
        <v>9624</v>
      </c>
      <c r="G3367" t="s">
        <v>136</v>
      </c>
      <c r="H3367" t="s">
        <v>46</v>
      </c>
      <c r="I3367" t="s">
        <v>129</v>
      </c>
      <c r="J3367" t="s">
        <v>130</v>
      </c>
      <c r="K3367" t="s">
        <v>131</v>
      </c>
      <c r="L3367" t="s">
        <v>9625</v>
      </c>
      <c r="M3367" t="s">
        <v>9626</v>
      </c>
      <c r="N3367">
        <v>1.537222222</v>
      </c>
      <c r="O3367">
        <v>0</v>
      </c>
      <c r="P3367">
        <v>2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3.0744440000000002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2693217</v>
      </c>
      <c r="B3368">
        <v>1</v>
      </c>
      <c r="C3368" t="s">
        <v>76</v>
      </c>
      <c r="D3368" t="s">
        <v>106</v>
      </c>
      <c r="E3368" t="s">
        <v>134</v>
      </c>
      <c r="F3368" t="s">
        <v>9627</v>
      </c>
      <c r="G3368" t="s">
        <v>240</v>
      </c>
      <c r="H3368" t="s">
        <v>46</v>
      </c>
      <c r="I3368" t="s">
        <v>129</v>
      </c>
      <c r="J3368" t="s">
        <v>130</v>
      </c>
      <c r="K3368" t="s">
        <v>131</v>
      </c>
      <c r="L3368" t="s">
        <v>9628</v>
      </c>
      <c r="M3368" t="s">
        <v>9629</v>
      </c>
      <c r="N3368">
        <v>0.31333333299999999</v>
      </c>
      <c r="O3368">
        <v>0</v>
      </c>
      <c r="P3368">
        <v>743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232.80666600000001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2672987</v>
      </c>
      <c r="B3369">
        <v>1</v>
      </c>
      <c r="C3369" t="s">
        <v>77</v>
      </c>
      <c r="D3369" t="s">
        <v>109</v>
      </c>
      <c r="E3369" t="s">
        <v>156</v>
      </c>
      <c r="F3369" t="s">
        <v>9630</v>
      </c>
      <c r="G3369" t="s">
        <v>169</v>
      </c>
      <c r="H3369" t="s">
        <v>47</v>
      </c>
      <c r="I3369" t="s">
        <v>247</v>
      </c>
      <c r="J3369" t="s">
        <v>130</v>
      </c>
      <c r="K3369" t="s">
        <v>131</v>
      </c>
      <c r="L3369" t="s">
        <v>9631</v>
      </c>
      <c r="M3369" t="s">
        <v>9632</v>
      </c>
      <c r="N3369">
        <v>8.3333330000000001E-3</v>
      </c>
      <c r="O3369">
        <v>0</v>
      </c>
      <c r="P3369">
        <v>0</v>
      </c>
      <c r="Q3369">
        <v>2</v>
      </c>
      <c r="R3369">
        <v>247</v>
      </c>
      <c r="S3369">
        <v>0</v>
      </c>
      <c r="T3369">
        <v>0</v>
      </c>
      <c r="U3369">
        <v>0</v>
      </c>
      <c r="V3369">
        <v>0</v>
      </c>
      <c r="W3369">
        <v>1.6667000000000001E-2</v>
      </c>
      <c r="X3369">
        <v>2.0583330000000002</v>
      </c>
      <c r="Y3369">
        <v>0</v>
      </c>
      <c r="Z3369">
        <v>0</v>
      </c>
    </row>
    <row r="3370" spans="1:26" x14ac:dyDescent="0.3">
      <c r="A3370">
        <v>2672988</v>
      </c>
      <c r="B3370">
        <v>1</v>
      </c>
      <c r="C3370" t="s">
        <v>76</v>
      </c>
      <c r="D3370" t="s">
        <v>106</v>
      </c>
      <c r="E3370" t="s">
        <v>126</v>
      </c>
      <c r="F3370" t="s">
        <v>9633</v>
      </c>
      <c r="G3370" t="s">
        <v>567</v>
      </c>
      <c r="H3370" t="s">
        <v>47</v>
      </c>
      <c r="I3370" t="s">
        <v>247</v>
      </c>
      <c r="J3370" t="s">
        <v>130</v>
      </c>
      <c r="K3370" t="s">
        <v>131</v>
      </c>
      <c r="L3370" t="s">
        <v>9634</v>
      </c>
      <c r="M3370" t="s">
        <v>9635</v>
      </c>
      <c r="N3370">
        <v>1.3888888E-2</v>
      </c>
      <c r="O3370">
        <v>0</v>
      </c>
      <c r="P3370">
        <v>1056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14.666665999999999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2672775</v>
      </c>
      <c r="B3371">
        <v>2</v>
      </c>
      <c r="C3371" t="s">
        <v>76</v>
      </c>
      <c r="D3371" t="s">
        <v>99</v>
      </c>
      <c r="E3371" t="s">
        <v>134</v>
      </c>
      <c r="F3371" t="s">
        <v>9636</v>
      </c>
      <c r="G3371" t="s">
        <v>136</v>
      </c>
      <c r="H3371" t="s">
        <v>46</v>
      </c>
      <c r="I3371" t="s">
        <v>129</v>
      </c>
      <c r="J3371" t="s">
        <v>130</v>
      </c>
      <c r="K3371" t="s">
        <v>131</v>
      </c>
      <c r="L3371" t="s">
        <v>9467</v>
      </c>
      <c r="M3371" t="s">
        <v>9637</v>
      </c>
      <c r="N3371">
        <v>3.8538888880000002</v>
      </c>
      <c r="O3371">
        <v>0</v>
      </c>
      <c r="P3371">
        <v>198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763.07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2672989</v>
      </c>
      <c r="B3372">
        <v>1</v>
      </c>
      <c r="C3372" t="s">
        <v>76</v>
      </c>
      <c r="D3372" t="s">
        <v>78</v>
      </c>
      <c r="E3372" t="s">
        <v>144</v>
      </c>
      <c r="F3372" t="s">
        <v>9638</v>
      </c>
      <c r="G3372" t="s">
        <v>306</v>
      </c>
      <c r="H3372" t="s">
        <v>46</v>
      </c>
      <c r="I3372" t="s">
        <v>129</v>
      </c>
      <c r="J3372" t="s">
        <v>15</v>
      </c>
      <c r="K3372" t="s">
        <v>131</v>
      </c>
      <c r="L3372" t="s">
        <v>9639</v>
      </c>
      <c r="M3372" t="s">
        <v>9640</v>
      </c>
      <c r="N3372">
        <v>2.6930555549999999</v>
      </c>
      <c r="O3372">
        <v>0</v>
      </c>
      <c r="P3372">
        <v>98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263.919444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2672994</v>
      </c>
      <c r="B3373">
        <v>1</v>
      </c>
      <c r="C3373" t="s">
        <v>77</v>
      </c>
      <c r="D3373" t="s">
        <v>118</v>
      </c>
      <c r="E3373" t="s">
        <v>156</v>
      </c>
      <c r="F3373" t="s">
        <v>9553</v>
      </c>
      <c r="G3373" t="s">
        <v>169</v>
      </c>
      <c r="H3373" t="s">
        <v>47</v>
      </c>
      <c r="I3373" t="s">
        <v>129</v>
      </c>
      <c r="J3373" t="s">
        <v>130</v>
      </c>
      <c r="K3373" t="s">
        <v>131</v>
      </c>
      <c r="L3373" t="s">
        <v>9641</v>
      </c>
      <c r="M3373" t="s">
        <v>9642</v>
      </c>
      <c r="N3373">
        <v>1.5083333329999999</v>
      </c>
      <c r="O3373">
        <v>18</v>
      </c>
      <c r="P3373">
        <v>246</v>
      </c>
      <c r="Q3373">
        <v>0</v>
      </c>
      <c r="R3373">
        <v>0</v>
      </c>
      <c r="S3373">
        <v>0</v>
      </c>
      <c r="T3373">
        <v>0</v>
      </c>
      <c r="U3373">
        <v>27.15</v>
      </c>
      <c r="V3373">
        <v>371.05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2672997</v>
      </c>
      <c r="B3374">
        <v>1</v>
      </c>
      <c r="C3374" t="s">
        <v>76</v>
      </c>
      <c r="D3374" t="s">
        <v>96</v>
      </c>
      <c r="E3374" t="s">
        <v>152</v>
      </c>
      <c r="F3374" t="s">
        <v>198</v>
      </c>
      <c r="G3374" t="s">
        <v>169</v>
      </c>
      <c r="H3374" t="s">
        <v>47</v>
      </c>
      <c r="I3374" t="s">
        <v>129</v>
      </c>
      <c r="J3374" t="s">
        <v>130</v>
      </c>
      <c r="K3374" t="s">
        <v>131</v>
      </c>
      <c r="L3374" t="s">
        <v>9643</v>
      </c>
      <c r="M3374" t="s">
        <v>9644</v>
      </c>
      <c r="N3374">
        <v>0.32500000000000001</v>
      </c>
      <c r="O3374">
        <v>11</v>
      </c>
      <c r="P3374">
        <v>518</v>
      </c>
      <c r="Q3374">
        <v>0</v>
      </c>
      <c r="R3374">
        <v>0</v>
      </c>
      <c r="S3374">
        <v>0</v>
      </c>
      <c r="T3374">
        <v>0</v>
      </c>
      <c r="U3374">
        <v>3.5750000000000002</v>
      </c>
      <c r="V3374">
        <v>168.35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2673009</v>
      </c>
      <c r="B3375">
        <v>1</v>
      </c>
      <c r="C3375" t="s">
        <v>77</v>
      </c>
      <c r="D3375" t="s">
        <v>108</v>
      </c>
      <c r="E3375" t="s">
        <v>156</v>
      </c>
      <c r="F3375" t="s">
        <v>9645</v>
      </c>
      <c r="G3375" t="s">
        <v>169</v>
      </c>
      <c r="H3375" t="s">
        <v>47</v>
      </c>
      <c r="I3375" t="s">
        <v>129</v>
      </c>
      <c r="J3375" t="s">
        <v>130</v>
      </c>
      <c r="K3375" t="s">
        <v>131</v>
      </c>
      <c r="L3375" t="s">
        <v>9646</v>
      </c>
      <c r="M3375" t="s">
        <v>9647</v>
      </c>
      <c r="N3375">
        <v>3.5074999999999998</v>
      </c>
      <c r="O3375">
        <v>0</v>
      </c>
      <c r="P3375">
        <v>0</v>
      </c>
      <c r="Q3375">
        <v>24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84.18</v>
      </c>
      <c r="X3375">
        <v>0</v>
      </c>
      <c r="Y3375">
        <v>0</v>
      </c>
      <c r="Z3375">
        <v>0</v>
      </c>
    </row>
    <row r="3376" spans="1:26" x14ac:dyDescent="0.3">
      <c r="A3376">
        <v>2673000</v>
      </c>
      <c r="B3376">
        <v>1</v>
      </c>
      <c r="C3376" t="s">
        <v>76</v>
      </c>
      <c r="D3376" t="s">
        <v>80</v>
      </c>
      <c r="E3376" t="s">
        <v>144</v>
      </c>
      <c r="F3376" t="s">
        <v>9648</v>
      </c>
      <c r="G3376" t="s">
        <v>5757</v>
      </c>
      <c r="H3376" t="s">
        <v>46</v>
      </c>
      <c r="I3376" t="s">
        <v>129</v>
      </c>
      <c r="J3376" t="s">
        <v>130</v>
      </c>
      <c r="K3376" t="s">
        <v>131</v>
      </c>
      <c r="L3376" t="s">
        <v>9649</v>
      </c>
      <c r="M3376" t="s">
        <v>9650</v>
      </c>
      <c r="N3376">
        <v>0.900277777</v>
      </c>
      <c r="O3376">
        <v>0</v>
      </c>
      <c r="P3376">
        <v>147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132.340833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2673004</v>
      </c>
      <c r="B3377">
        <v>1</v>
      </c>
      <c r="C3377" t="s">
        <v>77</v>
      </c>
      <c r="D3377" t="s">
        <v>116</v>
      </c>
      <c r="E3377" t="s">
        <v>156</v>
      </c>
      <c r="F3377" t="s">
        <v>6121</v>
      </c>
      <c r="G3377" t="s">
        <v>169</v>
      </c>
      <c r="H3377" t="s">
        <v>47</v>
      </c>
      <c r="I3377" t="s">
        <v>129</v>
      </c>
      <c r="J3377" t="s">
        <v>130</v>
      </c>
      <c r="K3377" t="s">
        <v>131</v>
      </c>
      <c r="L3377" t="s">
        <v>9651</v>
      </c>
      <c r="M3377" t="s">
        <v>9652</v>
      </c>
      <c r="N3377">
        <v>1.676388888</v>
      </c>
      <c r="O3377">
        <v>79</v>
      </c>
      <c r="P3377">
        <v>104</v>
      </c>
      <c r="Q3377">
        <v>0</v>
      </c>
      <c r="R3377">
        <v>0</v>
      </c>
      <c r="S3377">
        <v>0</v>
      </c>
      <c r="T3377">
        <v>0</v>
      </c>
      <c r="U3377">
        <v>132.43472199999999</v>
      </c>
      <c r="V3377">
        <v>174.34444400000001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2672916</v>
      </c>
      <c r="B3378">
        <v>2</v>
      </c>
      <c r="C3378" t="s">
        <v>77</v>
      </c>
      <c r="D3378" t="s">
        <v>117</v>
      </c>
      <c r="E3378" t="s">
        <v>144</v>
      </c>
      <c r="F3378" t="s">
        <v>9653</v>
      </c>
      <c r="G3378" t="s">
        <v>290</v>
      </c>
      <c r="H3378" t="s">
        <v>46</v>
      </c>
      <c r="I3378" t="s">
        <v>129</v>
      </c>
      <c r="J3378" t="s">
        <v>130</v>
      </c>
      <c r="K3378" t="s">
        <v>131</v>
      </c>
      <c r="L3378" t="s">
        <v>9549</v>
      </c>
      <c r="M3378" t="s">
        <v>9654</v>
      </c>
      <c r="N3378">
        <v>0.65583333300000002</v>
      </c>
      <c r="O3378">
        <v>0</v>
      </c>
      <c r="P3378">
        <v>0</v>
      </c>
      <c r="Q3378">
        <v>0</v>
      </c>
      <c r="R3378">
        <v>111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72.797499999999999</v>
      </c>
      <c r="Y3378">
        <v>0</v>
      </c>
      <c r="Z3378">
        <v>0</v>
      </c>
    </row>
    <row r="3379" spans="1:26" x14ac:dyDescent="0.3">
      <c r="A3379">
        <v>2673005</v>
      </c>
      <c r="B3379">
        <v>1</v>
      </c>
      <c r="C3379" t="s">
        <v>77</v>
      </c>
      <c r="D3379" t="s">
        <v>123</v>
      </c>
      <c r="E3379" t="s">
        <v>156</v>
      </c>
      <c r="F3379" t="s">
        <v>4753</v>
      </c>
      <c r="G3379" t="s">
        <v>146</v>
      </c>
      <c r="H3379" t="s">
        <v>47</v>
      </c>
      <c r="I3379" t="s">
        <v>129</v>
      </c>
      <c r="J3379" t="s">
        <v>130</v>
      </c>
      <c r="K3379" t="s">
        <v>131</v>
      </c>
      <c r="L3379" t="s">
        <v>9655</v>
      </c>
      <c r="M3379" t="s">
        <v>9656</v>
      </c>
      <c r="N3379">
        <v>1.9808333330000001</v>
      </c>
      <c r="O3379">
        <v>116</v>
      </c>
      <c r="P3379">
        <v>1080</v>
      </c>
      <c r="Q3379">
        <v>0</v>
      </c>
      <c r="R3379">
        <v>0</v>
      </c>
      <c r="S3379">
        <v>0</v>
      </c>
      <c r="T3379">
        <v>0</v>
      </c>
      <c r="U3379">
        <v>229.776667</v>
      </c>
      <c r="V3379">
        <v>2139.3000000000002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2673007</v>
      </c>
      <c r="B3380">
        <v>1</v>
      </c>
      <c r="C3380" t="s">
        <v>76</v>
      </c>
      <c r="D3380" t="s">
        <v>86</v>
      </c>
      <c r="E3380" t="s">
        <v>210</v>
      </c>
      <c r="F3380" t="s">
        <v>9657</v>
      </c>
      <c r="G3380" t="s">
        <v>627</v>
      </c>
      <c r="H3380" t="s">
        <v>46</v>
      </c>
      <c r="I3380" t="s">
        <v>129</v>
      </c>
      <c r="J3380" t="s">
        <v>130</v>
      </c>
      <c r="K3380" t="s">
        <v>131</v>
      </c>
      <c r="L3380" t="s">
        <v>9658</v>
      </c>
      <c r="M3380" t="s">
        <v>9659</v>
      </c>
      <c r="N3380">
        <v>1.894722222</v>
      </c>
      <c r="O3380">
        <v>0</v>
      </c>
      <c r="P3380">
        <v>4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7.5788890000000002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2673008</v>
      </c>
      <c r="B3381">
        <v>1</v>
      </c>
      <c r="C3381" t="s">
        <v>76</v>
      </c>
      <c r="D3381" t="s">
        <v>88</v>
      </c>
      <c r="E3381" t="s">
        <v>210</v>
      </c>
      <c r="F3381" t="s">
        <v>9660</v>
      </c>
      <c r="G3381" t="s">
        <v>290</v>
      </c>
      <c r="H3381" t="s">
        <v>46</v>
      </c>
      <c r="I3381" t="s">
        <v>129</v>
      </c>
      <c r="J3381" t="s">
        <v>130</v>
      </c>
      <c r="K3381" t="s">
        <v>131</v>
      </c>
      <c r="L3381" t="s">
        <v>9661</v>
      </c>
      <c r="M3381" t="s">
        <v>9662</v>
      </c>
      <c r="N3381">
        <v>1.706388888</v>
      </c>
      <c r="O3381">
        <v>0</v>
      </c>
      <c r="P3381">
        <v>1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1.7063889999999999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2673010</v>
      </c>
      <c r="B3382">
        <v>1</v>
      </c>
      <c r="C3382" t="s">
        <v>76</v>
      </c>
      <c r="D3382" t="s">
        <v>97</v>
      </c>
      <c r="E3382" t="s">
        <v>134</v>
      </c>
      <c r="F3382" t="s">
        <v>4486</v>
      </c>
      <c r="G3382" t="s">
        <v>146</v>
      </c>
      <c r="H3382" t="s">
        <v>46</v>
      </c>
      <c r="I3382" t="s">
        <v>129</v>
      </c>
      <c r="J3382" t="s">
        <v>130</v>
      </c>
      <c r="K3382" t="s">
        <v>131</v>
      </c>
      <c r="L3382" t="s">
        <v>9663</v>
      </c>
      <c r="M3382" t="s">
        <v>9664</v>
      </c>
      <c r="N3382">
        <v>0.84750000000000003</v>
      </c>
      <c r="O3382">
        <v>0</v>
      </c>
      <c r="P3382">
        <v>157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133.0575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2673016</v>
      </c>
      <c r="B3383">
        <v>1</v>
      </c>
      <c r="C3383" t="s">
        <v>77</v>
      </c>
      <c r="D3383" t="s">
        <v>108</v>
      </c>
      <c r="E3383" t="s">
        <v>152</v>
      </c>
      <c r="F3383" t="s">
        <v>9665</v>
      </c>
      <c r="G3383" t="s">
        <v>169</v>
      </c>
      <c r="H3383" t="s">
        <v>47</v>
      </c>
      <c r="I3383" t="s">
        <v>129</v>
      </c>
      <c r="J3383" t="s">
        <v>130</v>
      </c>
      <c r="K3383" t="s">
        <v>131</v>
      </c>
      <c r="L3383" t="s">
        <v>9666</v>
      </c>
      <c r="M3383" t="s">
        <v>9667</v>
      </c>
      <c r="N3383">
        <v>0.13861111100000001</v>
      </c>
      <c r="O3383">
        <v>0</v>
      </c>
      <c r="P3383">
        <v>0</v>
      </c>
      <c r="Q3383">
        <v>54</v>
      </c>
      <c r="R3383">
        <v>10607</v>
      </c>
      <c r="S3383">
        <v>69</v>
      </c>
      <c r="T3383">
        <v>9744</v>
      </c>
      <c r="U3383">
        <v>0</v>
      </c>
      <c r="V3383">
        <v>0</v>
      </c>
      <c r="W3383">
        <v>7.4850000000000003</v>
      </c>
      <c r="X3383">
        <v>1470.2480539999999</v>
      </c>
      <c r="Y3383">
        <v>9.5641669999999994</v>
      </c>
      <c r="Z3383">
        <v>1350.6266659999999</v>
      </c>
    </row>
    <row r="3384" spans="1:26" x14ac:dyDescent="0.3">
      <c r="A3384">
        <v>2673020</v>
      </c>
      <c r="B3384">
        <v>1</v>
      </c>
      <c r="C3384" t="s">
        <v>77</v>
      </c>
      <c r="D3384" t="s">
        <v>108</v>
      </c>
      <c r="E3384" t="s">
        <v>325</v>
      </c>
      <c r="F3384" t="s">
        <v>9668</v>
      </c>
      <c r="G3384" t="s">
        <v>169</v>
      </c>
      <c r="H3384" t="s">
        <v>47</v>
      </c>
      <c r="I3384" t="s">
        <v>129</v>
      </c>
      <c r="J3384" t="s">
        <v>130</v>
      </c>
      <c r="K3384" t="s">
        <v>131</v>
      </c>
      <c r="L3384" t="s">
        <v>9669</v>
      </c>
      <c r="M3384" t="s">
        <v>9670</v>
      </c>
      <c r="N3384">
        <v>0.169444444</v>
      </c>
      <c r="O3384">
        <v>89</v>
      </c>
      <c r="P3384">
        <v>265</v>
      </c>
      <c r="Q3384">
        <v>81</v>
      </c>
      <c r="R3384">
        <v>95</v>
      </c>
      <c r="S3384">
        <v>55</v>
      </c>
      <c r="T3384">
        <v>0</v>
      </c>
      <c r="U3384">
        <v>15.080556</v>
      </c>
      <c r="V3384">
        <v>44.902777999999998</v>
      </c>
      <c r="W3384">
        <v>13.725</v>
      </c>
      <c r="X3384">
        <v>16.097221999999999</v>
      </c>
      <c r="Y3384">
        <v>9.3194440000000007</v>
      </c>
      <c r="Z3384">
        <v>0</v>
      </c>
    </row>
    <row r="3385" spans="1:26" x14ac:dyDescent="0.3">
      <c r="A3385">
        <v>2673025</v>
      </c>
      <c r="B3385">
        <v>1</v>
      </c>
      <c r="C3385" t="s">
        <v>76</v>
      </c>
      <c r="D3385" t="s">
        <v>84</v>
      </c>
      <c r="E3385" t="s">
        <v>210</v>
      </c>
      <c r="F3385" t="s">
        <v>9671</v>
      </c>
      <c r="G3385" t="s">
        <v>627</v>
      </c>
      <c r="H3385" t="s">
        <v>46</v>
      </c>
      <c r="I3385" t="s">
        <v>129</v>
      </c>
      <c r="J3385" t="s">
        <v>130</v>
      </c>
      <c r="K3385" t="s">
        <v>131</v>
      </c>
      <c r="L3385" t="s">
        <v>9672</v>
      </c>
      <c r="M3385" t="s">
        <v>9673</v>
      </c>
      <c r="N3385">
        <v>1.6333333329999999</v>
      </c>
      <c r="O3385">
        <v>0</v>
      </c>
      <c r="P3385">
        <v>13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21.233332999999998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2673036</v>
      </c>
      <c r="B3386">
        <v>1</v>
      </c>
      <c r="C3386" t="s">
        <v>77</v>
      </c>
      <c r="D3386" t="s">
        <v>124</v>
      </c>
      <c r="E3386" t="s">
        <v>210</v>
      </c>
      <c r="F3386" t="s">
        <v>9674</v>
      </c>
      <c r="G3386" t="s">
        <v>212</v>
      </c>
      <c r="H3386" t="s">
        <v>46</v>
      </c>
      <c r="I3386" t="s">
        <v>129</v>
      </c>
      <c r="J3386" t="s">
        <v>130</v>
      </c>
      <c r="K3386" t="s">
        <v>131</v>
      </c>
      <c r="L3386" t="s">
        <v>9675</v>
      </c>
      <c r="M3386" t="s">
        <v>9676</v>
      </c>
      <c r="N3386">
        <v>2.750555555</v>
      </c>
      <c r="O3386">
        <v>0</v>
      </c>
      <c r="P3386">
        <v>11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30.256111000000001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2673044</v>
      </c>
      <c r="B3387">
        <v>1</v>
      </c>
      <c r="C3387" t="s">
        <v>76</v>
      </c>
      <c r="D3387" t="s">
        <v>86</v>
      </c>
      <c r="E3387" t="s">
        <v>144</v>
      </c>
      <c r="F3387" t="s">
        <v>9677</v>
      </c>
      <c r="G3387" t="s">
        <v>1592</v>
      </c>
      <c r="H3387" t="s">
        <v>46</v>
      </c>
      <c r="I3387" t="s">
        <v>129</v>
      </c>
      <c r="J3387" t="s">
        <v>130</v>
      </c>
      <c r="K3387" t="s">
        <v>131</v>
      </c>
      <c r="L3387" t="s">
        <v>9678</v>
      </c>
      <c r="M3387" t="s">
        <v>9679</v>
      </c>
      <c r="N3387">
        <v>0.90055555499999995</v>
      </c>
      <c r="O3387">
        <v>0</v>
      </c>
      <c r="P3387">
        <v>172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154.895555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2673050</v>
      </c>
      <c r="B3388">
        <v>1</v>
      </c>
      <c r="C3388" t="s">
        <v>76</v>
      </c>
      <c r="D3388" t="s">
        <v>87</v>
      </c>
      <c r="E3388" t="s">
        <v>126</v>
      </c>
      <c r="F3388" t="s">
        <v>9680</v>
      </c>
      <c r="G3388" t="s">
        <v>158</v>
      </c>
      <c r="H3388" t="s">
        <v>47</v>
      </c>
      <c r="I3388" t="s">
        <v>129</v>
      </c>
      <c r="J3388" t="s">
        <v>130</v>
      </c>
      <c r="K3388" t="s">
        <v>131</v>
      </c>
      <c r="L3388" t="s">
        <v>9681</v>
      </c>
      <c r="M3388" t="s">
        <v>9682</v>
      </c>
      <c r="N3388">
        <v>3.31</v>
      </c>
      <c r="O3388">
        <v>0</v>
      </c>
      <c r="P3388">
        <v>0</v>
      </c>
      <c r="Q3388">
        <v>1</v>
      </c>
      <c r="R3388">
        <v>12</v>
      </c>
      <c r="S3388">
        <v>0</v>
      </c>
      <c r="T3388">
        <v>0</v>
      </c>
      <c r="U3388">
        <v>0</v>
      </c>
      <c r="V3388">
        <v>0</v>
      </c>
      <c r="W3388">
        <v>3.31</v>
      </c>
      <c r="X3388">
        <v>39.72</v>
      </c>
      <c r="Y3388">
        <v>0</v>
      </c>
      <c r="Z3388">
        <v>0</v>
      </c>
    </row>
    <row r="3389" spans="1:26" x14ac:dyDescent="0.3">
      <c r="A3389">
        <v>2673052</v>
      </c>
      <c r="B3389">
        <v>1</v>
      </c>
      <c r="C3389" t="s">
        <v>76</v>
      </c>
      <c r="D3389" t="s">
        <v>106</v>
      </c>
      <c r="E3389" t="s">
        <v>210</v>
      </c>
      <c r="F3389" t="s">
        <v>9683</v>
      </c>
      <c r="G3389" t="s">
        <v>212</v>
      </c>
      <c r="H3389" t="s">
        <v>46</v>
      </c>
      <c r="I3389" t="s">
        <v>129</v>
      </c>
      <c r="J3389" t="s">
        <v>130</v>
      </c>
      <c r="K3389" t="s">
        <v>131</v>
      </c>
      <c r="L3389" t="s">
        <v>9684</v>
      </c>
      <c r="M3389" t="s">
        <v>9685</v>
      </c>
      <c r="N3389">
        <v>3.4155555550000001</v>
      </c>
      <c r="O3389">
        <v>0</v>
      </c>
      <c r="P3389">
        <v>8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27.324444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2673031</v>
      </c>
      <c r="B3390">
        <v>1</v>
      </c>
      <c r="C3390" t="s">
        <v>76</v>
      </c>
      <c r="D3390" t="s">
        <v>96</v>
      </c>
      <c r="E3390" t="s">
        <v>152</v>
      </c>
      <c r="F3390" t="s">
        <v>9686</v>
      </c>
      <c r="G3390" t="s">
        <v>169</v>
      </c>
      <c r="H3390" t="s">
        <v>47</v>
      </c>
      <c r="I3390" t="s">
        <v>129</v>
      </c>
      <c r="J3390" t="s">
        <v>130</v>
      </c>
      <c r="K3390" t="s">
        <v>131</v>
      </c>
      <c r="L3390" t="s">
        <v>9687</v>
      </c>
      <c r="M3390" t="s">
        <v>9688</v>
      </c>
      <c r="N3390">
        <v>0.48861111099999999</v>
      </c>
      <c r="O3390">
        <v>11</v>
      </c>
      <c r="P3390">
        <v>518</v>
      </c>
      <c r="Q3390">
        <v>0</v>
      </c>
      <c r="R3390">
        <v>0</v>
      </c>
      <c r="S3390">
        <v>0</v>
      </c>
      <c r="T3390">
        <v>0</v>
      </c>
      <c r="U3390">
        <v>5.3747220000000002</v>
      </c>
      <c r="V3390">
        <v>253.10055500000001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2673058</v>
      </c>
      <c r="B3391">
        <v>1</v>
      </c>
      <c r="C3391" t="s">
        <v>76</v>
      </c>
      <c r="D3391" t="s">
        <v>104</v>
      </c>
      <c r="E3391" t="s">
        <v>134</v>
      </c>
      <c r="F3391" t="s">
        <v>1767</v>
      </c>
      <c r="G3391" t="s">
        <v>146</v>
      </c>
      <c r="H3391" t="s">
        <v>46</v>
      </c>
      <c r="I3391" t="s">
        <v>129</v>
      </c>
      <c r="J3391" t="s">
        <v>130</v>
      </c>
      <c r="K3391" t="s">
        <v>131</v>
      </c>
      <c r="L3391" t="s">
        <v>9689</v>
      </c>
      <c r="M3391" t="s">
        <v>9690</v>
      </c>
      <c r="N3391">
        <v>0.53472222199999997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25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13.368055999999999</v>
      </c>
    </row>
    <row r="3392" spans="1:26" x14ac:dyDescent="0.3">
      <c r="A3392">
        <v>2673075</v>
      </c>
      <c r="B3392">
        <v>1</v>
      </c>
      <c r="C3392" t="s">
        <v>77</v>
      </c>
      <c r="D3392" t="s">
        <v>111</v>
      </c>
      <c r="E3392" t="s">
        <v>156</v>
      </c>
      <c r="F3392" t="s">
        <v>1536</v>
      </c>
      <c r="G3392" t="s">
        <v>169</v>
      </c>
      <c r="H3392" t="s">
        <v>47</v>
      </c>
      <c r="I3392" t="s">
        <v>247</v>
      </c>
      <c r="J3392" t="s">
        <v>130</v>
      </c>
      <c r="K3392" t="s">
        <v>131</v>
      </c>
      <c r="L3392" t="s">
        <v>9691</v>
      </c>
      <c r="M3392" t="s">
        <v>9692</v>
      </c>
      <c r="N3392">
        <v>1.9444444000000002E-2</v>
      </c>
      <c r="O3392">
        <v>0</v>
      </c>
      <c r="P3392">
        <v>0</v>
      </c>
      <c r="Q3392">
        <v>0</v>
      </c>
      <c r="R3392">
        <v>6</v>
      </c>
      <c r="S3392">
        <v>4</v>
      </c>
      <c r="T3392">
        <v>935</v>
      </c>
      <c r="U3392">
        <v>0</v>
      </c>
      <c r="V3392">
        <v>0</v>
      </c>
      <c r="W3392">
        <v>0</v>
      </c>
      <c r="X3392">
        <v>0.11666700000000001</v>
      </c>
      <c r="Y3392">
        <v>7.7778E-2</v>
      </c>
      <c r="Z3392">
        <v>18.180554999999998</v>
      </c>
    </row>
    <row r="3393" spans="1:26" x14ac:dyDescent="0.3">
      <c r="A3393">
        <v>2673079</v>
      </c>
      <c r="B3393">
        <v>1</v>
      </c>
      <c r="C3393" t="s">
        <v>76</v>
      </c>
      <c r="D3393" t="s">
        <v>99</v>
      </c>
      <c r="E3393" t="s">
        <v>144</v>
      </c>
      <c r="F3393" t="s">
        <v>9693</v>
      </c>
      <c r="G3393" t="s">
        <v>136</v>
      </c>
      <c r="H3393" t="s">
        <v>46</v>
      </c>
      <c r="I3393" t="s">
        <v>129</v>
      </c>
      <c r="J3393" t="s">
        <v>130</v>
      </c>
      <c r="K3393" t="s">
        <v>131</v>
      </c>
      <c r="L3393" t="s">
        <v>9694</v>
      </c>
      <c r="M3393" t="s">
        <v>9695</v>
      </c>
      <c r="N3393">
        <v>0.87</v>
      </c>
      <c r="O3393">
        <v>0</v>
      </c>
      <c r="P3393">
        <v>52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45.24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2673078</v>
      </c>
      <c r="B3394">
        <v>1</v>
      </c>
      <c r="C3394" t="s">
        <v>76</v>
      </c>
      <c r="D3394" t="s">
        <v>97</v>
      </c>
      <c r="E3394" t="s">
        <v>134</v>
      </c>
      <c r="F3394" t="s">
        <v>9696</v>
      </c>
      <c r="G3394" t="s">
        <v>146</v>
      </c>
      <c r="H3394" t="s">
        <v>46</v>
      </c>
      <c r="I3394" t="s">
        <v>129</v>
      </c>
      <c r="J3394" t="s">
        <v>130</v>
      </c>
      <c r="K3394" t="s">
        <v>131</v>
      </c>
      <c r="L3394" t="s">
        <v>9697</v>
      </c>
      <c r="M3394" t="s">
        <v>9698</v>
      </c>
      <c r="N3394">
        <v>1.0733333329999999</v>
      </c>
      <c r="O3394">
        <v>0</v>
      </c>
      <c r="P3394">
        <v>90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96.6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2673086</v>
      </c>
      <c r="B3395">
        <v>1</v>
      </c>
      <c r="C3395" t="s">
        <v>77</v>
      </c>
      <c r="D3395" t="s">
        <v>118</v>
      </c>
      <c r="E3395" t="s">
        <v>210</v>
      </c>
      <c r="F3395" t="s">
        <v>9699</v>
      </c>
      <c r="G3395" t="s">
        <v>290</v>
      </c>
      <c r="H3395" t="s">
        <v>46</v>
      </c>
      <c r="I3395" t="s">
        <v>129</v>
      </c>
      <c r="J3395" t="s">
        <v>130</v>
      </c>
      <c r="K3395" t="s">
        <v>131</v>
      </c>
      <c r="L3395" t="s">
        <v>9700</v>
      </c>
      <c r="M3395" t="s">
        <v>9701</v>
      </c>
      <c r="N3395">
        <v>1.0055555549999999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1.0055559999999999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2673089</v>
      </c>
      <c r="B3396">
        <v>1</v>
      </c>
      <c r="C3396" t="s">
        <v>76</v>
      </c>
      <c r="D3396" t="s">
        <v>83</v>
      </c>
      <c r="E3396" t="s">
        <v>134</v>
      </c>
      <c r="F3396" t="s">
        <v>9702</v>
      </c>
      <c r="G3396" t="s">
        <v>406</v>
      </c>
      <c r="H3396" t="s">
        <v>46</v>
      </c>
      <c r="I3396" t="s">
        <v>129</v>
      </c>
      <c r="J3396" t="s">
        <v>130</v>
      </c>
      <c r="K3396" t="s">
        <v>131</v>
      </c>
      <c r="L3396" t="s">
        <v>9703</v>
      </c>
      <c r="M3396" t="s">
        <v>9704</v>
      </c>
      <c r="N3396">
        <v>0.61861111099999999</v>
      </c>
      <c r="O3396">
        <v>0</v>
      </c>
      <c r="P3396">
        <v>580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358.794444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2673091</v>
      </c>
      <c r="B3397">
        <v>1</v>
      </c>
      <c r="C3397" t="s">
        <v>76</v>
      </c>
      <c r="D3397" t="s">
        <v>88</v>
      </c>
      <c r="E3397" t="s">
        <v>210</v>
      </c>
      <c r="F3397" t="s">
        <v>9705</v>
      </c>
      <c r="G3397" t="s">
        <v>212</v>
      </c>
      <c r="H3397" t="s">
        <v>46</v>
      </c>
      <c r="I3397" t="s">
        <v>129</v>
      </c>
      <c r="J3397" t="s">
        <v>130</v>
      </c>
      <c r="K3397" t="s">
        <v>131</v>
      </c>
      <c r="L3397" t="s">
        <v>9706</v>
      </c>
      <c r="M3397" t="s">
        <v>9707</v>
      </c>
      <c r="N3397">
        <v>1.3955555550000001</v>
      </c>
      <c r="O3397">
        <v>0</v>
      </c>
      <c r="P3397">
        <v>1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1.395556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2673092</v>
      </c>
      <c r="B3398">
        <v>1</v>
      </c>
      <c r="C3398" t="s">
        <v>76</v>
      </c>
      <c r="D3398" t="s">
        <v>96</v>
      </c>
      <c r="E3398" t="s">
        <v>210</v>
      </c>
      <c r="F3398" t="s">
        <v>9708</v>
      </c>
      <c r="G3398" t="s">
        <v>290</v>
      </c>
      <c r="H3398" t="s">
        <v>46</v>
      </c>
      <c r="I3398" t="s">
        <v>129</v>
      </c>
      <c r="J3398" t="s">
        <v>130</v>
      </c>
      <c r="K3398" t="s">
        <v>131</v>
      </c>
      <c r="L3398" t="s">
        <v>9709</v>
      </c>
      <c r="M3398" t="s">
        <v>9710</v>
      </c>
      <c r="N3398">
        <v>4.9852777770000003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4.9852780000000001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2673097</v>
      </c>
      <c r="B3399">
        <v>1</v>
      </c>
      <c r="C3399" t="s">
        <v>77</v>
      </c>
      <c r="D3399" t="s">
        <v>108</v>
      </c>
      <c r="E3399" t="s">
        <v>144</v>
      </c>
      <c r="F3399" t="s">
        <v>9711</v>
      </c>
      <c r="G3399" t="s">
        <v>146</v>
      </c>
      <c r="H3399" t="s">
        <v>46</v>
      </c>
      <c r="I3399" t="s">
        <v>129</v>
      </c>
      <c r="J3399" t="s">
        <v>130</v>
      </c>
      <c r="K3399" t="s">
        <v>131</v>
      </c>
      <c r="L3399" t="s">
        <v>9712</v>
      </c>
      <c r="M3399" t="s">
        <v>9713</v>
      </c>
      <c r="N3399">
        <v>0.30638888800000003</v>
      </c>
      <c r="O3399">
        <v>0</v>
      </c>
      <c r="P3399">
        <v>58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17.770555999999999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2673097</v>
      </c>
      <c r="B3400">
        <v>2</v>
      </c>
      <c r="C3400" t="s">
        <v>77</v>
      </c>
      <c r="D3400" t="s">
        <v>108</v>
      </c>
      <c r="E3400" t="s">
        <v>134</v>
      </c>
      <c r="F3400" t="s">
        <v>9714</v>
      </c>
      <c r="G3400" t="s">
        <v>406</v>
      </c>
      <c r="H3400" t="s">
        <v>46</v>
      </c>
      <c r="I3400" t="s">
        <v>129</v>
      </c>
      <c r="J3400" t="s">
        <v>130</v>
      </c>
      <c r="K3400" t="s">
        <v>131</v>
      </c>
      <c r="L3400" t="s">
        <v>9713</v>
      </c>
      <c r="M3400" t="s">
        <v>9715</v>
      </c>
      <c r="N3400">
        <v>0.63555555500000005</v>
      </c>
      <c r="O3400">
        <v>0</v>
      </c>
      <c r="P3400">
        <v>200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127.11111099999999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2673099</v>
      </c>
      <c r="B3401">
        <v>1</v>
      </c>
      <c r="C3401" t="s">
        <v>77</v>
      </c>
      <c r="D3401" t="s">
        <v>112</v>
      </c>
      <c r="E3401" t="s">
        <v>144</v>
      </c>
      <c r="F3401" t="s">
        <v>9716</v>
      </c>
      <c r="G3401" t="s">
        <v>136</v>
      </c>
      <c r="H3401" t="s">
        <v>46</v>
      </c>
      <c r="I3401" t="s">
        <v>129</v>
      </c>
      <c r="J3401" t="s">
        <v>130</v>
      </c>
      <c r="K3401" t="s">
        <v>131</v>
      </c>
      <c r="L3401" t="s">
        <v>9717</v>
      </c>
      <c r="M3401" t="s">
        <v>9718</v>
      </c>
      <c r="N3401">
        <v>1.8516666660000001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33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61.104999999999997</v>
      </c>
    </row>
    <row r="3402" spans="1:26" x14ac:dyDescent="0.3">
      <c r="A3402">
        <v>2673107</v>
      </c>
      <c r="B3402">
        <v>1</v>
      </c>
      <c r="C3402" t="s">
        <v>76</v>
      </c>
      <c r="D3402" t="s">
        <v>96</v>
      </c>
      <c r="E3402" t="s">
        <v>210</v>
      </c>
      <c r="F3402" t="s">
        <v>9719</v>
      </c>
      <c r="G3402" t="s">
        <v>627</v>
      </c>
      <c r="H3402" t="s">
        <v>46</v>
      </c>
      <c r="I3402" t="s">
        <v>129</v>
      </c>
      <c r="J3402" t="s">
        <v>130</v>
      </c>
      <c r="K3402" t="s">
        <v>131</v>
      </c>
      <c r="L3402" t="s">
        <v>9720</v>
      </c>
      <c r="M3402" t="s">
        <v>9721</v>
      </c>
      <c r="N3402">
        <v>0.94</v>
      </c>
      <c r="O3402">
        <v>0</v>
      </c>
      <c r="P3402">
        <v>6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5.64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2673115</v>
      </c>
      <c r="B3403">
        <v>1</v>
      </c>
      <c r="C3403" t="s">
        <v>76</v>
      </c>
      <c r="D3403" t="s">
        <v>86</v>
      </c>
      <c r="E3403" t="s">
        <v>134</v>
      </c>
      <c r="F3403" t="s">
        <v>9722</v>
      </c>
      <c r="G3403" t="s">
        <v>146</v>
      </c>
      <c r="H3403" t="s">
        <v>46</v>
      </c>
      <c r="I3403" t="s">
        <v>129</v>
      </c>
      <c r="J3403" t="s">
        <v>130</v>
      </c>
      <c r="K3403" t="s">
        <v>131</v>
      </c>
      <c r="L3403" t="s">
        <v>9723</v>
      </c>
      <c r="M3403" t="s">
        <v>9724</v>
      </c>
      <c r="N3403">
        <v>0.57166666600000005</v>
      </c>
      <c r="O3403">
        <v>0</v>
      </c>
      <c r="P3403">
        <v>790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451.61666600000001</v>
      </c>
      <c r="W3403">
        <v>0</v>
      </c>
      <c r="X3403">
        <v>0</v>
      </c>
      <c r="Y3403">
        <v>0</v>
      </c>
      <c r="Z3403">
        <v>0</v>
      </c>
    </row>
    <row r="3404" spans="1:26" x14ac:dyDescent="0.3">
      <c r="A3404">
        <v>2673119</v>
      </c>
      <c r="B3404">
        <v>1</v>
      </c>
      <c r="C3404" t="s">
        <v>77</v>
      </c>
      <c r="D3404" t="s">
        <v>113</v>
      </c>
      <c r="E3404" t="s">
        <v>325</v>
      </c>
      <c r="F3404" t="s">
        <v>1711</v>
      </c>
      <c r="G3404" t="s">
        <v>260</v>
      </c>
      <c r="H3404" t="s">
        <v>47</v>
      </c>
      <c r="I3404" t="s">
        <v>129</v>
      </c>
      <c r="J3404" t="s">
        <v>130</v>
      </c>
      <c r="K3404" t="s">
        <v>141</v>
      </c>
      <c r="L3404" t="s">
        <v>9725</v>
      </c>
      <c r="M3404" t="s">
        <v>9726</v>
      </c>
      <c r="N3404">
        <v>4.8791666659999997</v>
      </c>
      <c r="O3404">
        <v>0</v>
      </c>
      <c r="P3404">
        <v>12</v>
      </c>
      <c r="Q3404">
        <v>193</v>
      </c>
      <c r="R3404">
        <v>18320</v>
      </c>
      <c r="S3404">
        <v>289</v>
      </c>
      <c r="T3404">
        <v>6241</v>
      </c>
      <c r="U3404">
        <v>0</v>
      </c>
      <c r="V3404">
        <v>58.55</v>
      </c>
      <c r="W3404">
        <v>941.67916700000001</v>
      </c>
      <c r="X3404">
        <v>89386.333320999998</v>
      </c>
      <c r="Y3404">
        <v>1410.079166</v>
      </c>
      <c r="Z3404">
        <v>30450.879163000001</v>
      </c>
    </row>
    <row r="3405" spans="1:26" x14ac:dyDescent="0.3">
      <c r="A3405">
        <v>2673125</v>
      </c>
      <c r="B3405">
        <v>1</v>
      </c>
      <c r="C3405" t="s">
        <v>76</v>
      </c>
      <c r="D3405" t="s">
        <v>78</v>
      </c>
      <c r="E3405" t="s">
        <v>126</v>
      </c>
      <c r="F3405" t="s">
        <v>9727</v>
      </c>
      <c r="G3405" t="s">
        <v>567</v>
      </c>
      <c r="H3405" t="s">
        <v>47</v>
      </c>
      <c r="I3405" t="s">
        <v>129</v>
      </c>
      <c r="J3405" t="s">
        <v>130</v>
      </c>
      <c r="K3405" t="s">
        <v>141</v>
      </c>
      <c r="L3405" t="s">
        <v>9728</v>
      </c>
      <c r="M3405" t="s">
        <v>9729</v>
      </c>
      <c r="N3405">
        <v>0.29805555500000003</v>
      </c>
      <c r="O3405">
        <v>1</v>
      </c>
      <c r="P3405">
        <v>2632</v>
      </c>
      <c r="Q3405">
        <v>0</v>
      </c>
      <c r="R3405">
        <v>0</v>
      </c>
      <c r="S3405">
        <v>0</v>
      </c>
      <c r="T3405">
        <v>0</v>
      </c>
      <c r="U3405">
        <v>0.29805599999999999</v>
      </c>
      <c r="V3405">
        <v>784.48222099999998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2673132</v>
      </c>
      <c r="B3406">
        <v>1</v>
      </c>
      <c r="C3406" t="s">
        <v>77</v>
      </c>
      <c r="D3406" t="s">
        <v>114</v>
      </c>
      <c r="E3406" t="s">
        <v>156</v>
      </c>
      <c r="F3406" t="s">
        <v>929</v>
      </c>
      <c r="G3406" t="s">
        <v>169</v>
      </c>
      <c r="H3406" t="s">
        <v>47</v>
      </c>
      <c r="I3406" t="s">
        <v>129</v>
      </c>
      <c r="J3406" t="s">
        <v>130</v>
      </c>
      <c r="K3406" t="s">
        <v>131</v>
      </c>
      <c r="L3406" t="s">
        <v>9730</v>
      </c>
      <c r="M3406" t="s">
        <v>9731</v>
      </c>
      <c r="N3406">
        <v>0.47472222200000003</v>
      </c>
      <c r="O3406">
        <v>23</v>
      </c>
      <c r="P3406">
        <v>267</v>
      </c>
      <c r="Q3406">
        <v>0</v>
      </c>
      <c r="R3406">
        <v>0</v>
      </c>
      <c r="S3406">
        <v>0</v>
      </c>
      <c r="T3406">
        <v>0</v>
      </c>
      <c r="U3406">
        <v>10.918611</v>
      </c>
      <c r="V3406">
        <v>126.750833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2673134</v>
      </c>
      <c r="B3407">
        <v>1</v>
      </c>
      <c r="C3407" t="s">
        <v>77</v>
      </c>
      <c r="D3407" t="s">
        <v>110</v>
      </c>
      <c r="E3407" t="s">
        <v>156</v>
      </c>
      <c r="F3407" t="s">
        <v>9732</v>
      </c>
      <c r="G3407" t="s">
        <v>169</v>
      </c>
      <c r="H3407" t="s">
        <v>47</v>
      </c>
      <c r="I3407" t="s">
        <v>129</v>
      </c>
      <c r="J3407" t="s">
        <v>130</v>
      </c>
      <c r="K3407" t="s">
        <v>131</v>
      </c>
      <c r="L3407" t="s">
        <v>9733</v>
      </c>
      <c r="M3407" t="s">
        <v>9734</v>
      </c>
      <c r="N3407">
        <v>1.5236111109999999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1079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1643.9763889999999</v>
      </c>
    </row>
    <row r="3408" spans="1:26" x14ac:dyDescent="0.3">
      <c r="A3408">
        <v>2673141</v>
      </c>
      <c r="B3408">
        <v>1</v>
      </c>
      <c r="C3408" t="s">
        <v>77</v>
      </c>
      <c r="D3408" t="s">
        <v>110</v>
      </c>
      <c r="E3408" t="s">
        <v>156</v>
      </c>
      <c r="F3408" t="s">
        <v>9275</v>
      </c>
      <c r="G3408" t="s">
        <v>169</v>
      </c>
      <c r="H3408" t="s">
        <v>47</v>
      </c>
      <c r="I3408" t="s">
        <v>129</v>
      </c>
      <c r="J3408" t="s">
        <v>130</v>
      </c>
      <c r="K3408" t="s">
        <v>131</v>
      </c>
      <c r="L3408" t="s">
        <v>9735</v>
      </c>
      <c r="M3408" t="s">
        <v>9736</v>
      </c>
      <c r="N3408">
        <v>8.9166666000000006E-2</v>
      </c>
      <c r="O3408">
        <v>0</v>
      </c>
      <c r="P3408">
        <v>0</v>
      </c>
      <c r="Q3408">
        <v>0</v>
      </c>
      <c r="R3408">
        <v>0</v>
      </c>
      <c r="S3408">
        <v>9</v>
      </c>
      <c r="T3408">
        <v>584</v>
      </c>
      <c r="U3408">
        <v>0</v>
      </c>
      <c r="V3408">
        <v>0</v>
      </c>
      <c r="W3408">
        <v>0</v>
      </c>
      <c r="X3408">
        <v>0</v>
      </c>
      <c r="Y3408">
        <v>0.80249999999999999</v>
      </c>
      <c r="Z3408">
        <v>52.073332999999998</v>
      </c>
    </row>
    <row r="3409" spans="1:26" x14ac:dyDescent="0.3">
      <c r="A3409">
        <v>2673146</v>
      </c>
      <c r="B3409">
        <v>1</v>
      </c>
      <c r="C3409" t="s">
        <v>76</v>
      </c>
      <c r="D3409" t="s">
        <v>85</v>
      </c>
      <c r="E3409" t="s">
        <v>152</v>
      </c>
      <c r="F3409" t="s">
        <v>3901</v>
      </c>
      <c r="G3409" t="s">
        <v>169</v>
      </c>
      <c r="H3409" t="s">
        <v>47</v>
      </c>
      <c r="I3409" t="s">
        <v>129</v>
      </c>
      <c r="J3409" t="s">
        <v>130</v>
      </c>
      <c r="K3409" t="s">
        <v>131</v>
      </c>
      <c r="L3409" t="s">
        <v>9737</v>
      </c>
      <c r="M3409" t="s">
        <v>9738</v>
      </c>
      <c r="N3409">
        <v>0.86972222200000004</v>
      </c>
      <c r="O3409">
        <v>4</v>
      </c>
      <c r="P3409">
        <v>536</v>
      </c>
      <c r="Q3409">
        <v>0</v>
      </c>
      <c r="R3409">
        <v>0</v>
      </c>
      <c r="S3409">
        <v>0</v>
      </c>
      <c r="T3409">
        <v>0</v>
      </c>
      <c r="U3409">
        <v>3.4788890000000001</v>
      </c>
      <c r="V3409">
        <v>466.171111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2673147</v>
      </c>
      <c r="B3410">
        <v>1</v>
      </c>
      <c r="C3410" t="s">
        <v>76</v>
      </c>
      <c r="D3410" t="s">
        <v>92</v>
      </c>
      <c r="E3410" t="s">
        <v>152</v>
      </c>
      <c r="F3410" t="s">
        <v>9739</v>
      </c>
      <c r="G3410" t="s">
        <v>169</v>
      </c>
      <c r="H3410" t="s">
        <v>47</v>
      </c>
      <c r="I3410" t="s">
        <v>129</v>
      </c>
      <c r="J3410" t="s">
        <v>130</v>
      </c>
      <c r="K3410" t="s">
        <v>131</v>
      </c>
      <c r="L3410" t="s">
        <v>9740</v>
      </c>
      <c r="M3410" t="s">
        <v>9741</v>
      </c>
      <c r="N3410">
        <v>9.4444444000000002E-2</v>
      </c>
      <c r="O3410">
        <v>0</v>
      </c>
      <c r="P3410">
        <v>0</v>
      </c>
      <c r="Q3410">
        <v>0</v>
      </c>
      <c r="R3410">
        <v>1180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111.444444</v>
      </c>
      <c r="Y3410">
        <v>0</v>
      </c>
      <c r="Z3410">
        <v>0</v>
      </c>
    </row>
    <row r="3411" spans="1:26" x14ac:dyDescent="0.3">
      <c r="A3411">
        <v>2673152</v>
      </c>
      <c r="B3411">
        <v>1</v>
      </c>
      <c r="C3411" t="s">
        <v>76</v>
      </c>
      <c r="D3411" t="s">
        <v>101</v>
      </c>
      <c r="E3411" t="s">
        <v>210</v>
      </c>
      <c r="F3411" t="s">
        <v>9742</v>
      </c>
      <c r="G3411" t="s">
        <v>627</v>
      </c>
      <c r="H3411" t="s">
        <v>46</v>
      </c>
      <c r="I3411" t="s">
        <v>129</v>
      </c>
      <c r="J3411" t="s">
        <v>130</v>
      </c>
      <c r="K3411" t="s">
        <v>131</v>
      </c>
      <c r="L3411" t="s">
        <v>9743</v>
      </c>
      <c r="M3411" t="s">
        <v>9744</v>
      </c>
      <c r="N3411">
        <v>1.003333333</v>
      </c>
      <c r="O3411">
        <v>0</v>
      </c>
      <c r="P3411">
        <v>5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5.016667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2673156</v>
      </c>
      <c r="B3412">
        <v>1</v>
      </c>
      <c r="C3412" t="s">
        <v>77</v>
      </c>
      <c r="D3412" t="s">
        <v>116</v>
      </c>
      <c r="E3412" t="s">
        <v>156</v>
      </c>
      <c r="F3412" t="s">
        <v>9745</v>
      </c>
      <c r="G3412" t="s">
        <v>169</v>
      </c>
      <c r="H3412" t="s">
        <v>47</v>
      </c>
      <c r="I3412" t="s">
        <v>129</v>
      </c>
      <c r="J3412" t="s">
        <v>130</v>
      </c>
      <c r="K3412" t="s">
        <v>131</v>
      </c>
      <c r="L3412" t="s">
        <v>9746</v>
      </c>
      <c r="M3412" t="s">
        <v>9747</v>
      </c>
      <c r="N3412">
        <v>1.0791666660000001</v>
      </c>
      <c r="O3412">
        <v>26</v>
      </c>
      <c r="P3412">
        <v>0</v>
      </c>
      <c r="Q3412">
        <v>0</v>
      </c>
      <c r="R3412">
        <v>0</v>
      </c>
      <c r="S3412">
        <v>13</v>
      </c>
      <c r="T3412">
        <v>168</v>
      </c>
      <c r="U3412">
        <v>28.058333000000001</v>
      </c>
      <c r="V3412">
        <v>0</v>
      </c>
      <c r="W3412">
        <v>0</v>
      </c>
      <c r="X3412">
        <v>0</v>
      </c>
      <c r="Y3412">
        <v>14.029166999999999</v>
      </c>
      <c r="Z3412">
        <v>181.3</v>
      </c>
    </row>
    <row r="3413" spans="1:26" x14ac:dyDescent="0.3">
      <c r="A3413">
        <v>2673159</v>
      </c>
      <c r="B3413">
        <v>1</v>
      </c>
      <c r="C3413" t="s">
        <v>77</v>
      </c>
      <c r="D3413" t="s">
        <v>109</v>
      </c>
      <c r="E3413" t="s">
        <v>152</v>
      </c>
      <c r="F3413" t="s">
        <v>9748</v>
      </c>
      <c r="G3413" t="s">
        <v>169</v>
      </c>
      <c r="H3413" t="s">
        <v>47</v>
      </c>
      <c r="I3413" t="s">
        <v>247</v>
      </c>
      <c r="J3413" t="s">
        <v>130</v>
      </c>
      <c r="K3413" t="s">
        <v>131</v>
      </c>
      <c r="L3413" t="s">
        <v>9749</v>
      </c>
      <c r="M3413" t="s">
        <v>9750</v>
      </c>
      <c r="N3413">
        <v>9.7222220000000008E-3</v>
      </c>
      <c r="O3413">
        <v>0</v>
      </c>
      <c r="P3413">
        <v>0</v>
      </c>
      <c r="Q3413">
        <v>3</v>
      </c>
      <c r="R3413">
        <v>403</v>
      </c>
      <c r="S3413">
        <v>0</v>
      </c>
      <c r="T3413">
        <v>406</v>
      </c>
      <c r="U3413">
        <v>0</v>
      </c>
      <c r="V3413">
        <v>0</v>
      </c>
      <c r="W3413">
        <v>2.9166999999999998E-2</v>
      </c>
      <c r="X3413">
        <v>3.9180549999999998</v>
      </c>
      <c r="Y3413">
        <v>0</v>
      </c>
      <c r="Z3413">
        <v>3.947222</v>
      </c>
    </row>
    <row r="3414" spans="1:26" x14ac:dyDescent="0.3">
      <c r="A3414">
        <v>2673161</v>
      </c>
      <c r="B3414">
        <v>1</v>
      </c>
      <c r="C3414" t="s">
        <v>76</v>
      </c>
      <c r="D3414" t="s">
        <v>99</v>
      </c>
      <c r="E3414" t="s">
        <v>156</v>
      </c>
      <c r="F3414" t="s">
        <v>9751</v>
      </c>
      <c r="G3414" t="s">
        <v>169</v>
      </c>
      <c r="H3414" t="s">
        <v>47</v>
      </c>
      <c r="I3414" t="s">
        <v>247</v>
      </c>
      <c r="J3414" t="s">
        <v>130</v>
      </c>
      <c r="K3414" t="s">
        <v>131</v>
      </c>
      <c r="L3414" t="s">
        <v>9752</v>
      </c>
      <c r="M3414" t="s">
        <v>9753</v>
      </c>
      <c r="N3414">
        <v>3.8888888000000003E-2</v>
      </c>
      <c r="O3414">
        <v>67</v>
      </c>
      <c r="P3414">
        <v>4158</v>
      </c>
      <c r="Q3414">
        <v>0</v>
      </c>
      <c r="R3414">
        <v>0</v>
      </c>
      <c r="S3414">
        <v>0</v>
      </c>
      <c r="T3414">
        <v>0</v>
      </c>
      <c r="U3414">
        <v>2.6055549999999998</v>
      </c>
      <c r="V3414">
        <v>161.699996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2673162</v>
      </c>
      <c r="B3415">
        <v>1</v>
      </c>
      <c r="C3415" t="s">
        <v>77</v>
      </c>
      <c r="D3415" t="s">
        <v>113</v>
      </c>
      <c r="E3415" t="s">
        <v>152</v>
      </c>
      <c r="F3415" t="s">
        <v>9754</v>
      </c>
      <c r="G3415" t="s">
        <v>169</v>
      </c>
      <c r="H3415" t="s">
        <v>47</v>
      </c>
      <c r="I3415" t="s">
        <v>129</v>
      </c>
      <c r="J3415" t="s">
        <v>130</v>
      </c>
      <c r="K3415" t="s">
        <v>131</v>
      </c>
      <c r="L3415" t="s">
        <v>9755</v>
      </c>
      <c r="M3415" t="s">
        <v>9756</v>
      </c>
      <c r="N3415">
        <v>0.19027777700000001</v>
      </c>
      <c r="O3415">
        <v>0</v>
      </c>
      <c r="P3415">
        <v>0</v>
      </c>
      <c r="Q3415">
        <v>47</v>
      </c>
      <c r="R3415">
        <v>286</v>
      </c>
      <c r="S3415">
        <v>73</v>
      </c>
      <c r="T3415">
        <v>2421</v>
      </c>
      <c r="U3415">
        <v>0</v>
      </c>
      <c r="V3415">
        <v>0</v>
      </c>
      <c r="W3415">
        <v>8.9430560000000003</v>
      </c>
      <c r="X3415">
        <v>54.419443999999999</v>
      </c>
      <c r="Y3415">
        <v>13.890278</v>
      </c>
      <c r="Z3415">
        <v>460.66249800000003</v>
      </c>
    </row>
    <row r="3416" spans="1:26" x14ac:dyDescent="0.3">
      <c r="A3416">
        <v>2673166</v>
      </c>
      <c r="B3416">
        <v>1</v>
      </c>
      <c r="C3416" t="s">
        <v>77</v>
      </c>
      <c r="D3416" t="s">
        <v>112</v>
      </c>
      <c r="E3416" t="s">
        <v>152</v>
      </c>
      <c r="F3416" t="s">
        <v>415</v>
      </c>
      <c r="G3416" t="s">
        <v>169</v>
      </c>
      <c r="H3416" t="s">
        <v>47</v>
      </c>
      <c r="I3416" t="s">
        <v>129</v>
      </c>
      <c r="J3416" t="s">
        <v>130</v>
      </c>
      <c r="K3416" t="s">
        <v>131</v>
      </c>
      <c r="L3416" t="s">
        <v>9757</v>
      </c>
      <c r="M3416" t="s">
        <v>9758</v>
      </c>
      <c r="N3416">
        <v>0.145555555</v>
      </c>
      <c r="O3416">
        <v>0</v>
      </c>
      <c r="P3416">
        <v>0</v>
      </c>
      <c r="Q3416">
        <v>22</v>
      </c>
      <c r="R3416">
        <v>30</v>
      </c>
      <c r="S3416">
        <v>41</v>
      </c>
      <c r="T3416">
        <v>808</v>
      </c>
      <c r="U3416">
        <v>0</v>
      </c>
      <c r="V3416">
        <v>0</v>
      </c>
      <c r="W3416">
        <v>3.2022219999999999</v>
      </c>
      <c r="X3416">
        <v>4.3666669999999996</v>
      </c>
      <c r="Y3416">
        <v>5.967778</v>
      </c>
      <c r="Z3416">
        <v>117.60888799999999</v>
      </c>
    </row>
    <row r="3417" spans="1:26" x14ac:dyDescent="0.3">
      <c r="A3417">
        <v>2673169</v>
      </c>
      <c r="B3417">
        <v>1</v>
      </c>
      <c r="C3417" t="s">
        <v>76</v>
      </c>
      <c r="D3417" t="s">
        <v>96</v>
      </c>
      <c r="E3417" t="s">
        <v>210</v>
      </c>
      <c r="F3417" t="s">
        <v>9759</v>
      </c>
      <c r="G3417" t="s">
        <v>627</v>
      </c>
      <c r="H3417" t="s">
        <v>46</v>
      </c>
      <c r="I3417" t="s">
        <v>129</v>
      </c>
      <c r="J3417" t="s">
        <v>130</v>
      </c>
      <c r="K3417" t="s">
        <v>131</v>
      </c>
      <c r="L3417" t="s">
        <v>9760</v>
      </c>
      <c r="M3417" t="s">
        <v>9761</v>
      </c>
      <c r="N3417">
        <v>1.525833333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1.525833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2673171</v>
      </c>
      <c r="B3418">
        <v>1</v>
      </c>
      <c r="C3418" t="s">
        <v>76</v>
      </c>
      <c r="D3418" t="s">
        <v>86</v>
      </c>
      <c r="E3418" t="s">
        <v>144</v>
      </c>
      <c r="F3418" t="s">
        <v>9762</v>
      </c>
      <c r="G3418" t="s">
        <v>1669</v>
      </c>
      <c r="H3418" t="s">
        <v>46</v>
      </c>
      <c r="I3418" t="s">
        <v>129</v>
      </c>
      <c r="J3418" t="s">
        <v>15</v>
      </c>
      <c r="K3418" t="s">
        <v>131</v>
      </c>
      <c r="L3418" t="s">
        <v>9763</v>
      </c>
      <c r="M3418" t="s">
        <v>9764</v>
      </c>
      <c r="N3418">
        <v>0.64361111100000001</v>
      </c>
      <c r="O3418">
        <v>0</v>
      </c>
      <c r="P3418">
        <v>67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43.121943999999999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2673173</v>
      </c>
      <c r="B3419">
        <v>1</v>
      </c>
      <c r="C3419" t="s">
        <v>77</v>
      </c>
      <c r="D3419" t="s">
        <v>119</v>
      </c>
      <c r="E3419" t="s">
        <v>156</v>
      </c>
      <c r="F3419" t="s">
        <v>9765</v>
      </c>
      <c r="G3419" t="s">
        <v>169</v>
      </c>
      <c r="H3419" t="s">
        <v>47</v>
      </c>
      <c r="I3419" t="s">
        <v>129</v>
      </c>
      <c r="J3419" t="s">
        <v>130</v>
      </c>
      <c r="K3419" t="s">
        <v>131</v>
      </c>
      <c r="L3419" t="s">
        <v>9766</v>
      </c>
      <c r="M3419" t="s">
        <v>9767</v>
      </c>
      <c r="N3419">
        <v>0.447222222</v>
      </c>
      <c r="O3419">
        <v>29</v>
      </c>
      <c r="P3419">
        <v>290</v>
      </c>
      <c r="Q3419">
        <v>0</v>
      </c>
      <c r="R3419">
        <v>0</v>
      </c>
      <c r="S3419">
        <v>0</v>
      </c>
      <c r="T3419">
        <v>0</v>
      </c>
      <c r="U3419">
        <v>12.969443999999999</v>
      </c>
      <c r="V3419">
        <v>129.694444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2673174</v>
      </c>
      <c r="B3420">
        <v>1</v>
      </c>
      <c r="C3420" t="s">
        <v>76</v>
      </c>
      <c r="D3420" t="s">
        <v>100</v>
      </c>
      <c r="E3420" t="s">
        <v>126</v>
      </c>
      <c r="F3420" t="s">
        <v>9768</v>
      </c>
      <c r="G3420" t="s">
        <v>306</v>
      </c>
      <c r="H3420" t="s">
        <v>47</v>
      </c>
      <c r="I3420" t="s">
        <v>129</v>
      </c>
      <c r="J3420" t="s">
        <v>15</v>
      </c>
      <c r="K3420" t="s">
        <v>131</v>
      </c>
      <c r="L3420" t="s">
        <v>9769</v>
      </c>
      <c r="M3420" t="s">
        <v>9770</v>
      </c>
      <c r="N3420">
        <v>0.65555555499999996</v>
      </c>
      <c r="O3420">
        <v>0</v>
      </c>
      <c r="P3420">
        <v>578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378.91111100000001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2673253</v>
      </c>
      <c r="B3421">
        <v>1</v>
      </c>
      <c r="C3421" t="s">
        <v>76</v>
      </c>
      <c r="D3421" t="s">
        <v>83</v>
      </c>
      <c r="E3421" t="s">
        <v>134</v>
      </c>
      <c r="F3421" t="s">
        <v>9771</v>
      </c>
      <c r="G3421" t="s">
        <v>140</v>
      </c>
      <c r="H3421" t="s">
        <v>46</v>
      </c>
      <c r="I3421" t="s">
        <v>129</v>
      </c>
      <c r="J3421" t="s">
        <v>130</v>
      </c>
      <c r="K3421" t="s">
        <v>141</v>
      </c>
      <c r="L3421" t="s">
        <v>9772</v>
      </c>
      <c r="M3421" t="s">
        <v>9773</v>
      </c>
      <c r="N3421">
        <v>1.7</v>
      </c>
      <c r="O3421">
        <v>0</v>
      </c>
      <c r="P3421">
        <v>286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486.2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2673176</v>
      </c>
      <c r="B3422">
        <v>1</v>
      </c>
      <c r="C3422" t="s">
        <v>77</v>
      </c>
      <c r="D3422" t="s">
        <v>119</v>
      </c>
      <c r="E3422" t="s">
        <v>144</v>
      </c>
      <c r="F3422" t="s">
        <v>9774</v>
      </c>
      <c r="G3422" t="s">
        <v>136</v>
      </c>
      <c r="H3422" t="s">
        <v>46</v>
      </c>
      <c r="I3422" t="s">
        <v>129</v>
      </c>
      <c r="J3422" t="s">
        <v>130</v>
      </c>
      <c r="K3422" t="s">
        <v>131</v>
      </c>
      <c r="L3422" t="s">
        <v>9775</v>
      </c>
      <c r="M3422" t="s">
        <v>9776</v>
      </c>
      <c r="N3422">
        <v>3.1011111109999998</v>
      </c>
      <c r="O3422">
        <v>0</v>
      </c>
      <c r="P3422">
        <v>53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164.358889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2673179</v>
      </c>
      <c r="B3423">
        <v>1</v>
      </c>
      <c r="C3423" t="s">
        <v>76</v>
      </c>
      <c r="D3423" t="s">
        <v>99</v>
      </c>
      <c r="E3423" t="s">
        <v>126</v>
      </c>
      <c r="F3423" t="s">
        <v>9777</v>
      </c>
      <c r="G3423" t="s">
        <v>158</v>
      </c>
      <c r="H3423" t="s">
        <v>47</v>
      </c>
      <c r="I3423" t="s">
        <v>129</v>
      </c>
      <c r="J3423" t="s">
        <v>130</v>
      </c>
      <c r="K3423" t="s">
        <v>131</v>
      </c>
      <c r="L3423" t="s">
        <v>9778</v>
      </c>
      <c r="M3423" t="s">
        <v>9779</v>
      </c>
      <c r="N3423">
        <v>1.886666666</v>
      </c>
      <c r="O3423">
        <v>0</v>
      </c>
      <c r="P3423">
        <v>81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152.82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2673180</v>
      </c>
      <c r="B3424">
        <v>1</v>
      </c>
      <c r="C3424" t="s">
        <v>76</v>
      </c>
      <c r="D3424" t="s">
        <v>89</v>
      </c>
      <c r="E3424" t="s">
        <v>144</v>
      </c>
      <c r="F3424" t="s">
        <v>9780</v>
      </c>
      <c r="G3424" t="s">
        <v>136</v>
      </c>
      <c r="H3424" t="s">
        <v>46</v>
      </c>
      <c r="I3424" t="s">
        <v>129</v>
      </c>
      <c r="J3424" t="s">
        <v>130</v>
      </c>
      <c r="K3424" t="s">
        <v>131</v>
      </c>
      <c r="L3424" t="s">
        <v>9781</v>
      </c>
      <c r="M3424" t="s">
        <v>9782</v>
      </c>
      <c r="N3424">
        <v>1.5008333330000001</v>
      </c>
      <c r="O3424">
        <v>0</v>
      </c>
      <c r="P3424">
        <v>9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13.5075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2673183</v>
      </c>
      <c r="B3425">
        <v>1</v>
      </c>
      <c r="C3425" t="s">
        <v>77</v>
      </c>
      <c r="D3425" t="s">
        <v>116</v>
      </c>
      <c r="E3425" t="s">
        <v>156</v>
      </c>
      <c r="F3425" t="s">
        <v>9783</v>
      </c>
      <c r="G3425" t="s">
        <v>169</v>
      </c>
      <c r="H3425" t="s">
        <v>47</v>
      </c>
      <c r="I3425" t="s">
        <v>247</v>
      </c>
      <c r="J3425" t="s">
        <v>130</v>
      </c>
      <c r="K3425" t="s">
        <v>131</v>
      </c>
      <c r="L3425" t="s">
        <v>9784</v>
      </c>
      <c r="M3425" t="s">
        <v>9785</v>
      </c>
      <c r="N3425">
        <v>1.388888E-3</v>
      </c>
      <c r="O3425">
        <v>83</v>
      </c>
      <c r="P3425">
        <v>71</v>
      </c>
      <c r="Q3425">
        <v>0</v>
      </c>
      <c r="R3425">
        <v>0</v>
      </c>
      <c r="S3425">
        <v>0</v>
      </c>
      <c r="T3425">
        <v>0</v>
      </c>
      <c r="U3425">
        <v>0.11527800000000001</v>
      </c>
      <c r="V3425">
        <v>9.8611000000000004E-2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2673187</v>
      </c>
      <c r="B3426">
        <v>1</v>
      </c>
      <c r="C3426" t="s">
        <v>77</v>
      </c>
      <c r="D3426" t="s">
        <v>111</v>
      </c>
      <c r="E3426" t="s">
        <v>126</v>
      </c>
      <c r="F3426" t="s">
        <v>1262</v>
      </c>
      <c r="G3426" t="s">
        <v>128</v>
      </c>
      <c r="H3426" t="s">
        <v>47</v>
      </c>
      <c r="I3426" t="s">
        <v>129</v>
      </c>
      <c r="J3426" t="s">
        <v>130</v>
      </c>
      <c r="K3426" t="s">
        <v>131</v>
      </c>
      <c r="L3426" t="s">
        <v>9786</v>
      </c>
      <c r="M3426" t="s">
        <v>9787</v>
      </c>
      <c r="N3426">
        <v>3.0024999999999999</v>
      </c>
      <c r="O3426">
        <v>0</v>
      </c>
      <c r="P3426">
        <v>0</v>
      </c>
      <c r="Q3426">
        <v>0</v>
      </c>
      <c r="R3426">
        <v>0</v>
      </c>
      <c r="S3426">
        <v>4</v>
      </c>
      <c r="T3426">
        <v>287</v>
      </c>
      <c r="U3426">
        <v>0</v>
      </c>
      <c r="V3426">
        <v>0</v>
      </c>
      <c r="W3426">
        <v>0</v>
      </c>
      <c r="X3426">
        <v>0</v>
      </c>
      <c r="Y3426">
        <v>12.01</v>
      </c>
      <c r="Z3426">
        <v>861.71749999999997</v>
      </c>
    </row>
    <row r="3427" spans="1:26" x14ac:dyDescent="0.3">
      <c r="A3427">
        <v>2673188</v>
      </c>
      <c r="B3427">
        <v>1</v>
      </c>
      <c r="C3427" t="s">
        <v>76</v>
      </c>
      <c r="D3427" t="s">
        <v>79</v>
      </c>
      <c r="E3427" t="s">
        <v>126</v>
      </c>
      <c r="F3427" t="s">
        <v>1195</v>
      </c>
      <c r="G3427" t="s">
        <v>169</v>
      </c>
      <c r="H3427" t="s">
        <v>47</v>
      </c>
      <c r="I3427" t="s">
        <v>129</v>
      </c>
      <c r="J3427" t="s">
        <v>130</v>
      </c>
      <c r="K3427" t="s">
        <v>131</v>
      </c>
      <c r="L3427" t="s">
        <v>9788</v>
      </c>
      <c r="M3427" t="s">
        <v>9789</v>
      </c>
      <c r="N3427">
        <v>0.15555555500000001</v>
      </c>
      <c r="O3427">
        <v>44</v>
      </c>
      <c r="P3427">
        <v>173</v>
      </c>
      <c r="Q3427">
        <v>0</v>
      </c>
      <c r="R3427">
        <v>0</v>
      </c>
      <c r="S3427">
        <v>0</v>
      </c>
      <c r="T3427">
        <v>0</v>
      </c>
      <c r="U3427">
        <v>6.8444440000000002</v>
      </c>
      <c r="V3427">
        <v>26.911110999999998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2673171</v>
      </c>
      <c r="B3428">
        <v>2</v>
      </c>
      <c r="C3428" t="s">
        <v>76</v>
      </c>
      <c r="D3428" t="s">
        <v>86</v>
      </c>
      <c r="E3428" t="s">
        <v>134</v>
      </c>
      <c r="F3428" t="s">
        <v>9790</v>
      </c>
      <c r="G3428" t="s">
        <v>1669</v>
      </c>
      <c r="H3428" t="s">
        <v>46</v>
      </c>
      <c r="I3428" t="s">
        <v>129</v>
      </c>
      <c r="J3428" t="s">
        <v>15</v>
      </c>
      <c r="K3428" t="s">
        <v>131</v>
      </c>
      <c r="L3428" t="s">
        <v>9764</v>
      </c>
      <c r="M3428" t="s">
        <v>9791</v>
      </c>
      <c r="N3428">
        <v>2.454722222</v>
      </c>
      <c r="O3428">
        <v>0</v>
      </c>
      <c r="P3428">
        <v>144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353.48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2673196</v>
      </c>
      <c r="B3429">
        <v>1</v>
      </c>
      <c r="C3429" t="s">
        <v>77</v>
      </c>
      <c r="D3429" t="s">
        <v>116</v>
      </c>
      <c r="E3429" t="s">
        <v>134</v>
      </c>
      <c r="F3429" t="s">
        <v>9792</v>
      </c>
      <c r="G3429" t="s">
        <v>240</v>
      </c>
      <c r="H3429" t="s">
        <v>46</v>
      </c>
      <c r="I3429" t="s">
        <v>129</v>
      </c>
      <c r="J3429" t="s">
        <v>130</v>
      </c>
      <c r="K3429" t="s">
        <v>131</v>
      </c>
      <c r="L3429" t="s">
        <v>9793</v>
      </c>
      <c r="M3429" t="s">
        <v>9794</v>
      </c>
      <c r="N3429">
        <v>2.9016666660000001</v>
      </c>
      <c r="O3429">
        <v>0</v>
      </c>
      <c r="P3429">
        <v>240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696.4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2673197</v>
      </c>
      <c r="B3430">
        <v>1</v>
      </c>
      <c r="C3430" t="s">
        <v>77</v>
      </c>
      <c r="D3430" t="s">
        <v>118</v>
      </c>
      <c r="E3430" t="s">
        <v>134</v>
      </c>
      <c r="F3430" t="s">
        <v>9795</v>
      </c>
      <c r="G3430" t="s">
        <v>140</v>
      </c>
      <c r="H3430" t="s">
        <v>46</v>
      </c>
      <c r="I3430" t="s">
        <v>129</v>
      </c>
      <c r="J3430" t="s">
        <v>130</v>
      </c>
      <c r="K3430" t="s">
        <v>141</v>
      </c>
      <c r="L3430" t="s">
        <v>9796</v>
      </c>
      <c r="M3430" t="s">
        <v>9797</v>
      </c>
      <c r="N3430">
        <v>5.789722222</v>
      </c>
      <c r="O3430">
        <v>0</v>
      </c>
      <c r="P3430">
        <v>539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3120.6602779999998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2673194</v>
      </c>
      <c r="B3431">
        <v>1</v>
      </c>
      <c r="C3431" t="s">
        <v>76</v>
      </c>
      <c r="D3431" t="s">
        <v>78</v>
      </c>
      <c r="E3431" t="s">
        <v>134</v>
      </c>
      <c r="F3431" t="s">
        <v>9798</v>
      </c>
      <c r="G3431" t="s">
        <v>140</v>
      </c>
      <c r="H3431" t="s">
        <v>46</v>
      </c>
      <c r="I3431" t="s">
        <v>129</v>
      </c>
      <c r="J3431" t="s">
        <v>130</v>
      </c>
      <c r="K3431" t="s">
        <v>141</v>
      </c>
      <c r="L3431" t="s">
        <v>9799</v>
      </c>
      <c r="M3431" t="s">
        <v>9800</v>
      </c>
      <c r="N3431">
        <v>2</v>
      </c>
      <c r="O3431">
        <v>0</v>
      </c>
      <c r="P3431">
        <v>229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458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2673199</v>
      </c>
      <c r="B3432">
        <v>1</v>
      </c>
      <c r="C3432" t="s">
        <v>77</v>
      </c>
      <c r="D3432" t="s">
        <v>118</v>
      </c>
      <c r="E3432" t="s">
        <v>134</v>
      </c>
      <c r="F3432" t="s">
        <v>9801</v>
      </c>
      <c r="G3432" t="s">
        <v>140</v>
      </c>
      <c r="H3432" t="s">
        <v>46</v>
      </c>
      <c r="I3432" t="s">
        <v>129</v>
      </c>
      <c r="J3432" t="s">
        <v>130</v>
      </c>
      <c r="K3432" t="s">
        <v>141</v>
      </c>
      <c r="L3432" t="s">
        <v>9802</v>
      </c>
      <c r="M3432" t="s">
        <v>9803</v>
      </c>
      <c r="N3432">
        <v>5.8022222220000002</v>
      </c>
      <c r="O3432">
        <v>0</v>
      </c>
      <c r="P3432">
        <v>915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5309.0333330000003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2673203</v>
      </c>
      <c r="B3433">
        <v>1</v>
      </c>
      <c r="C3433" t="s">
        <v>76</v>
      </c>
      <c r="D3433" t="s">
        <v>79</v>
      </c>
      <c r="E3433" t="s">
        <v>152</v>
      </c>
      <c r="F3433" t="s">
        <v>9804</v>
      </c>
      <c r="G3433" t="s">
        <v>140</v>
      </c>
      <c r="H3433" t="s">
        <v>47</v>
      </c>
      <c r="I3433" t="s">
        <v>129</v>
      </c>
      <c r="J3433" t="s">
        <v>130</v>
      </c>
      <c r="K3433" t="s">
        <v>141</v>
      </c>
      <c r="L3433" t="s">
        <v>9805</v>
      </c>
      <c r="M3433" t="s">
        <v>9806</v>
      </c>
      <c r="N3433">
        <v>4.9027777769999998</v>
      </c>
      <c r="O3433">
        <v>3</v>
      </c>
      <c r="P3433">
        <v>5709</v>
      </c>
      <c r="Q3433">
        <v>0</v>
      </c>
      <c r="R3433">
        <v>0</v>
      </c>
      <c r="S3433">
        <v>0</v>
      </c>
      <c r="T3433">
        <v>0</v>
      </c>
      <c r="U3433">
        <v>14.708333</v>
      </c>
      <c r="V3433">
        <v>27989.958329000001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2673291</v>
      </c>
      <c r="B3434">
        <v>1</v>
      </c>
      <c r="C3434" t="s">
        <v>77</v>
      </c>
      <c r="D3434" t="s">
        <v>109</v>
      </c>
      <c r="E3434" t="s">
        <v>156</v>
      </c>
      <c r="F3434" t="s">
        <v>9807</v>
      </c>
      <c r="G3434" t="s">
        <v>140</v>
      </c>
      <c r="H3434" t="s">
        <v>47</v>
      </c>
      <c r="I3434" t="s">
        <v>129</v>
      </c>
      <c r="J3434" t="s">
        <v>130</v>
      </c>
      <c r="K3434" t="s">
        <v>141</v>
      </c>
      <c r="L3434" t="s">
        <v>9808</v>
      </c>
      <c r="M3434" t="s">
        <v>9809</v>
      </c>
      <c r="N3434">
        <v>7.7069444440000003</v>
      </c>
      <c r="O3434">
        <v>7</v>
      </c>
      <c r="P3434">
        <v>604</v>
      </c>
      <c r="Q3434">
        <v>2</v>
      </c>
      <c r="R3434">
        <v>131</v>
      </c>
      <c r="S3434">
        <v>21</v>
      </c>
      <c r="T3434">
        <v>1450</v>
      </c>
      <c r="U3434">
        <v>53.948611</v>
      </c>
      <c r="V3434">
        <v>4654.9944439999999</v>
      </c>
      <c r="W3434">
        <v>15.413888999999999</v>
      </c>
      <c r="X3434">
        <v>1009.609722</v>
      </c>
      <c r="Y3434">
        <v>161.845833</v>
      </c>
      <c r="Z3434">
        <v>11175.069444000001</v>
      </c>
    </row>
    <row r="3435" spans="1:26" x14ac:dyDescent="0.3">
      <c r="A3435">
        <v>2673205</v>
      </c>
      <c r="B3435">
        <v>1</v>
      </c>
      <c r="C3435" t="s">
        <v>77</v>
      </c>
      <c r="D3435" t="s">
        <v>123</v>
      </c>
      <c r="E3435" t="s">
        <v>325</v>
      </c>
      <c r="F3435" t="s">
        <v>9810</v>
      </c>
      <c r="G3435" t="s">
        <v>140</v>
      </c>
      <c r="H3435" t="s">
        <v>47</v>
      </c>
      <c r="I3435" t="s">
        <v>129</v>
      </c>
      <c r="J3435" t="s">
        <v>130</v>
      </c>
      <c r="K3435" t="s">
        <v>141</v>
      </c>
      <c r="L3435" t="s">
        <v>9811</v>
      </c>
      <c r="M3435" t="s">
        <v>9812</v>
      </c>
      <c r="N3435">
        <v>3.5811111109999998</v>
      </c>
      <c r="O3435">
        <v>860</v>
      </c>
      <c r="P3435">
        <v>6251</v>
      </c>
      <c r="Q3435">
        <v>0</v>
      </c>
      <c r="R3435">
        <v>0</v>
      </c>
      <c r="S3435">
        <v>0</v>
      </c>
      <c r="T3435">
        <v>0</v>
      </c>
      <c r="U3435">
        <v>3079.7555550000002</v>
      </c>
      <c r="V3435">
        <v>22385.525555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2673359</v>
      </c>
      <c r="B3436">
        <v>1</v>
      </c>
      <c r="C3436" t="s">
        <v>76</v>
      </c>
      <c r="D3436" t="s">
        <v>101</v>
      </c>
      <c r="E3436" t="s">
        <v>126</v>
      </c>
      <c r="F3436" t="s">
        <v>9813</v>
      </c>
      <c r="G3436" t="s">
        <v>140</v>
      </c>
      <c r="H3436" t="s">
        <v>47</v>
      </c>
      <c r="I3436" t="s">
        <v>129</v>
      </c>
      <c r="J3436" t="s">
        <v>130</v>
      </c>
      <c r="K3436" t="s">
        <v>141</v>
      </c>
      <c r="L3436" t="s">
        <v>9814</v>
      </c>
      <c r="M3436" t="s">
        <v>9815</v>
      </c>
      <c r="N3436">
        <v>3.8933333330000002</v>
      </c>
      <c r="O3436">
        <v>2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7.7866669999999996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2673225</v>
      </c>
      <c r="B3437">
        <v>1</v>
      </c>
      <c r="C3437" t="s">
        <v>76</v>
      </c>
      <c r="D3437" t="s">
        <v>99</v>
      </c>
      <c r="E3437" t="s">
        <v>126</v>
      </c>
      <c r="F3437" t="s">
        <v>9816</v>
      </c>
      <c r="G3437" t="s">
        <v>260</v>
      </c>
      <c r="H3437" t="s">
        <v>47</v>
      </c>
      <c r="I3437" t="s">
        <v>129</v>
      </c>
      <c r="J3437" t="s">
        <v>130</v>
      </c>
      <c r="K3437" t="s">
        <v>141</v>
      </c>
      <c r="L3437" t="s">
        <v>9817</v>
      </c>
      <c r="M3437" t="s">
        <v>9818</v>
      </c>
      <c r="N3437">
        <v>2.9097222220000001</v>
      </c>
      <c r="O3437">
        <v>0</v>
      </c>
      <c r="P3437">
        <v>1111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3232.7013889999998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2673206</v>
      </c>
      <c r="B3438">
        <v>1</v>
      </c>
      <c r="C3438" t="s">
        <v>76</v>
      </c>
      <c r="D3438" t="s">
        <v>80</v>
      </c>
      <c r="E3438" t="s">
        <v>134</v>
      </c>
      <c r="F3438" t="s">
        <v>9819</v>
      </c>
      <c r="G3438" t="s">
        <v>260</v>
      </c>
      <c r="H3438" t="s">
        <v>46</v>
      </c>
      <c r="I3438" t="s">
        <v>129</v>
      </c>
      <c r="J3438" t="s">
        <v>130</v>
      </c>
      <c r="K3438" t="s">
        <v>141</v>
      </c>
      <c r="L3438" t="s">
        <v>9820</v>
      </c>
      <c r="M3438" t="s">
        <v>9821</v>
      </c>
      <c r="N3438">
        <v>5.5324999999999998</v>
      </c>
      <c r="O3438">
        <v>0</v>
      </c>
      <c r="P3438">
        <v>1047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5792.5275000000001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2673208</v>
      </c>
      <c r="B3439">
        <v>1</v>
      </c>
      <c r="C3439" t="s">
        <v>77</v>
      </c>
      <c r="D3439" t="s">
        <v>123</v>
      </c>
      <c r="E3439" t="s">
        <v>325</v>
      </c>
      <c r="F3439" t="s">
        <v>9822</v>
      </c>
      <c r="G3439" t="s">
        <v>140</v>
      </c>
      <c r="H3439" t="s">
        <v>47</v>
      </c>
      <c r="I3439" t="s">
        <v>129</v>
      </c>
      <c r="J3439" t="s">
        <v>130</v>
      </c>
      <c r="K3439" t="s">
        <v>141</v>
      </c>
      <c r="L3439" t="s">
        <v>9823</v>
      </c>
      <c r="M3439" t="s">
        <v>9824</v>
      </c>
      <c r="N3439">
        <v>3.5474999999999999</v>
      </c>
      <c r="O3439">
        <v>235</v>
      </c>
      <c r="P3439">
        <v>409</v>
      </c>
      <c r="Q3439">
        <v>0</v>
      </c>
      <c r="R3439">
        <v>0</v>
      </c>
      <c r="S3439">
        <v>0</v>
      </c>
      <c r="T3439">
        <v>0</v>
      </c>
      <c r="U3439">
        <v>833.66250000000002</v>
      </c>
      <c r="V3439">
        <v>1450.9275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2673222</v>
      </c>
      <c r="B3440">
        <v>1</v>
      </c>
      <c r="C3440" t="s">
        <v>76</v>
      </c>
      <c r="D3440" t="s">
        <v>102</v>
      </c>
      <c r="E3440" t="s">
        <v>144</v>
      </c>
      <c r="F3440" t="s">
        <v>9825</v>
      </c>
      <c r="G3440" t="s">
        <v>136</v>
      </c>
      <c r="H3440" t="s">
        <v>46</v>
      </c>
      <c r="I3440" t="s">
        <v>129</v>
      </c>
      <c r="J3440" t="s">
        <v>130</v>
      </c>
      <c r="K3440" t="s">
        <v>131</v>
      </c>
      <c r="L3440" t="s">
        <v>9826</v>
      </c>
      <c r="M3440" t="s">
        <v>9827</v>
      </c>
      <c r="N3440">
        <v>0.78944444400000002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0.78944400000000003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2673210</v>
      </c>
      <c r="B3441">
        <v>1</v>
      </c>
      <c r="C3441" t="s">
        <v>76</v>
      </c>
      <c r="D3441" t="s">
        <v>93</v>
      </c>
      <c r="E3441" t="s">
        <v>144</v>
      </c>
      <c r="F3441" t="s">
        <v>3592</v>
      </c>
      <c r="G3441" t="s">
        <v>260</v>
      </c>
      <c r="H3441" t="s">
        <v>46</v>
      </c>
      <c r="I3441" t="s">
        <v>129</v>
      </c>
      <c r="J3441" t="s">
        <v>130</v>
      </c>
      <c r="K3441" t="s">
        <v>141</v>
      </c>
      <c r="L3441" t="s">
        <v>9828</v>
      </c>
      <c r="M3441" t="s">
        <v>9829</v>
      </c>
      <c r="N3441">
        <v>7.8449999999999998</v>
      </c>
      <c r="O3441">
        <v>0</v>
      </c>
      <c r="P3441">
        <v>26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203.97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2674003</v>
      </c>
      <c r="B3442">
        <v>1</v>
      </c>
      <c r="C3442" t="s">
        <v>76</v>
      </c>
      <c r="D3442" t="s">
        <v>92</v>
      </c>
      <c r="E3442" t="s">
        <v>134</v>
      </c>
      <c r="F3442" t="s">
        <v>9830</v>
      </c>
      <c r="G3442" t="s">
        <v>703</v>
      </c>
      <c r="H3442" t="s">
        <v>46</v>
      </c>
      <c r="I3442" t="s">
        <v>129</v>
      </c>
      <c r="J3442" t="s">
        <v>130</v>
      </c>
      <c r="K3442" t="s">
        <v>131</v>
      </c>
      <c r="L3442" t="s">
        <v>9831</v>
      </c>
      <c r="M3442" t="s">
        <v>9832</v>
      </c>
      <c r="N3442">
        <v>0.58555555500000001</v>
      </c>
      <c r="O3442">
        <v>0</v>
      </c>
      <c r="P3442">
        <v>0</v>
      </c>
      <c r="Q3442">
        <v>0</v>
      </c>
      <c r="R3442">
        <v>55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32.205556000000001</v>
      </c>
      <c r="Y3442">
        <v>0</v>
      </c>
      <c r="Z3442">
        <v>0</v>
      </c>
    </row>
    <row r="3443" spans="1:26" x14ac:dyDescent="0.3">
      <c r="A3443">
        <v>2673218</v>
      </c>
      <c r="B3443">
        <v>1</v>
      </c>
      <c r="C3443" t="s">
        <v>76</v>
      </c>
      <c r="D3443" t="s">
        <v>90</v>
      </c>
      <c r="E3443" t="s">
        <v>134</v>
      </c>
      <c r="F3443" t="s">
        <v>1165</v>
      </c>
      <c r="G3443" t="s">
        <v>140</v>
      </c>
      <c r="H3443" t="s">
        <v>46</v>
      </c>
      <c r="I3443" t="s">
        <v>129</v>
      </c>
      <c r="J3443" t="s">
        <v>130</v>
      </c>
      <c r="K3443" t="s">
        <v>141</v>
      </c>
      <c r="L3443" t="s">
        <v>9833</v>
      </c>
      <c r="M3443" t="s">
        <v>9834</v>
      </c>
      <c r="N3443">
        <v>8.0694444440000002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129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1040.958333</v>
      </c>
    </row>
    <row r="3444" spans="1:26" x14ac:dyDescent="0.3">
      <c r="A3444">
        <v>2673430</v>
      </c>
      <c r="B3444">
        <v>1</v>
      </c>
      <c r="C3444" t="s">
        <v>76</v>
      </c>
      <c r="D3444" t="s">
        <v>90</v>
      </c>
      <c r="E3444" t="s">
        <v>152</v>
      </c>
      <c r="F3444" t="s">
        <v>9835</v>
      </c>
      <c r="G3444" t="s">
        <v>140</v>
      </c>
      <c r="H3444" t="s">
        <v>47</v>
      </c>
      <c r="I3444" t="s">
        <v>129</v>
      </c>
      <c r="J3444" t="s">
        <v>130</v>
      </c>
      <c r="K3444" t="s">
        <v>141</v>
      </c>
      <c r="L3444" t="s">
        <v>9836</v>
      </c>
      <c r="M3444" t="s">
        <v>9837</v>
      </c>
      <c r="N3444">
        <v>5.8166666659999997</v>
      </c>
      <c r="O3444">
        <v>7</v>
      </c>
      <c r="P3444">
        <v>0</v>
      </c>
      <c r="Q3444">
        <v>3</v>
      </c>
      <c r="R3444">
        <v>7</v>
      </c>
      <c r="S3444">
        <v>55</v>
      </c>
      <c r="T3444">
        <v>928</v>
      </c>
      <c r="U3444">
        <v>40.716667000000001</v>
      </c>
      <c r="V3444">
        <v>0</v>
      </c>
      <c r="W3444">
        <v>17.45</v>
      </c>
      <c r="X3444">
        <v>40.716667000000001</v>
      </c>
      <c r="Y3444">
        <v>319.91666700000002</v>
      </c>
      <c r="Z3444">
        <v>5397.8666659999999</v>
      </c>
    </row>
    <row r="3445" spans="1:26" x14ac:dyDescent="0.3">
      <c r="A3445">
        <v>2673215</v>
      </c>
      <c r="B3445">
        <v>1</v>
      </c>
      <c r="C3445" t="s">
        <v>76</v>
      </c>
      <c r="D3445" t="s">
        <v>102</v>
      </c>
      <c r="E3445" t="s">
        <v>144</v>
      </c>
      <c r="F3445" t="s">
        <v>9838</v>
      </c>
      <c r="G3445" t="s">
        <v>146</v>
      </c>
      <c r="H3445" t="s">
        <v>46</v>
      </c>
      <c r="I3445" t="s">
        <v>129</v>
      </c>
      <c r="J3445" t="s">
        <v>130</v>
      </c>
      <c r="K3445" t="s">
        <v>131</v>
      </c>
      <c r="L3445" t="s">
        <v>9839</v>
      </c>
      <c r="M3445" t="s">
        <v>9840</v>
      </c>
      <c r="N3445">
        <v>0.31277777699999998</v>
      </c>
      <c r="O3445">
        <v>0</v>
      </c>
      <c r="P3445">
        <v>106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33.154443999999998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2673217</v>
      </c>
      <c r="B3446">
        <v>1</v>
      </c>
      <c r="C3446" t="s">
        <v>76</v>
      </c>
      <c r="D3446" t="s">
        <v>80</v>
      </c>
      <c r="E3446" t="s">
        <v>144</v>
      </c>
      <c r="F3446" t="s">
        <v>6485</v>
      </c>
      <c r="G3446" t="s">
        <v>455</v>
      </c>
      <c r="H3446" t="s">
        <v>46</v>
      </c>
      <c r="I3446" t="s">
        <v>129</v>
      </c>
      <c r="J3446" t="s">
        <v>130</v>
      </c>
      <c r="K3446" t="s">
        <v>131</v>
      </c>
      <c r="L3446" t="s">
        <v>9841</v>
      </c>
      <c r="M3446" t="s">
        <v>9842</v>
      </c>
      <c r="N3446">
        <v>8.4324999999999992</v>
      </c>
      <c r="O3446">
        <v>0</v>
      </c>
      <c r="P3446">
        <v>119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1003.4675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2673219</v>
      </c>
      <c r="B3447">
        <v>1</v>
      </c>
      <c r="C3447" t="s">
        <v>76</v>
      </c>
      <c r="D3447" t="s">
        <v>89</v>
      </c>
      <c r="E3447" t="s">
        <v>152</v>
      </c>
      <c r="F3447" t="s">
        <v>6048</v>
      </c>
      <c r="G3447" t="s">
        <v>169</v>
      </c>
      <c r="H3447" t="s">
        <v>47</v>
      </c>
      <c r="I3447" t="s">
        <v>247</v>
      </c>
      <c r="J3447" t="s">
        <v>130</v>
      </c>
      <c r="K3447" t="s">
        <v>131</v>
      </c>
      <c r="L3447" t="s">
        <v>9843</v>
      </c>
      <c r="M3447" t="s">
        <v>9844</v>
      </c>
      <c r="N3447">
        <v>2.3611111000000001E-2</v>
      </c>
      <c r="O3447">
        <v>56</v>
      </c>
      <c r="P3447">
        <v>261</v>
      </c>
      <c r="Q3447">
        <v>0</v>
      </c>
      <c r="R3447">
        <v>0</v>
      </c>
      <c r="S3447">
        <v>0</v>
      </c>
      <c r="T3447">
        <v>0</v>
      </c>
      <c r="U3447">
        <v>1.322222</v>
      </c>
      <c r="V3447">
        <v>6.1624999999999996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2673220</v>
      </c>
      <c r="B3448">
        <v>1</v>
      </c>
      <c r="C3448" t="s">
        <v>76</v>
      </c>
      <c r="D3448" t="s">
        <v>104</v>
      </c>
      <c r="E3448" t="s">
        <v>156</v>
      </c>
      <c r="F3448" t="s">
        <v>6703</v>
      </c>
      <c r="G3448" t="s">
        <v>260</v>
      </c>
      <c r="H3448" t="s">
        <v>47</v>
      </c>
      <c r="I3448" t="s">
        <v>129</v>
      </c>
      <c r="J3448" t="s">
        <v>130</v>
      </c>
      <c r="K3448" t="s">
        <v>141</v>
      </c>
      <c r="L3448" t="s">
        <v>9845</v>
      </c>
      <c r="M3448" t="s">
        <v>9846</v>
      </c>
      <c r="N3448">
        <v>9.4994444439999999</v>
      </c>
      <c r="O3448">
        <v>0</v>
      </c>
      <c r="P3448">
        <v>0</v>
      </c>
      <c r="Q3448">
        <v>1</v>
      </c>
      <c r="R3448">
        <v>549</v>
      </c>
      <c r="S3448">
        <v>0</v>
      </c>
      <c r="T3448">
        <v>214</v>
      </c>
      <c r="U3448">
        <v>0</v>
      </c>
      <c r="V3448">
        <v>0</v>
      </c>
      <c r="W3448">
        <v>9.4994440000000004</v>
      </c>
      <c r="X3448">
        <v>5215.1949999999997</v>
      </c>
      <c r="Y3448">
        <v>0</v>
      </c>
      <c r="Z3448">
        <v>2032.8811109999999</v>
      </c>
    </row>
    <row r="3449" spans="1:26" x14ac:dyDescent="0.3">
      <c r="A3449">
        <v>2673232</v>
      </c>
      <c r="B3449">
        <v>1</v>
      </c>
      <c r="C3449" t="s">
        <v>76</v>
      </c>
      <c r="D3449" t="s">
        <v>81</v>
      </c>
      <c r="E3449" t="s">
        <v>134</v>
      </c>
      <c r="F3449" t="s">
        <v>8625</v>
      </c>
      <c r="G3449" t="s">
        <v>260</v>
      </c>
      <c r="H3449" t="s">
        <v>46</v>
      </c>
      <c r="I3449" t="s">
        <v>129</v>
      </c>
      <c r="J3449" t="s">
        <v>130</v>
      </c>
      <c r="K3449" t="s">
        <v>141</v>
      </c>
      <c r="L3449" t="s">
        <v>9847</v>
      </c>
      <c r="M3449" t="s">
        <v>9848</v>
      </c>
      <c r="N3449">
        <v>5.3061111109999999</v>
      </c>
      <c r="O3449">
        <v>0</v>
      </c>
      <c r="P3449">
        <v>392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2079.9955559999999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2673234</v>
      </c>
      <c r="B3450">
        <v>1</v>
      </c>
      <c r="C3450" t="s">
        <v>77</v>
      </c>
      <c r="D3450" t="s">
        <v>116</v>
      </c>
      <c r="E3450" t="s">
        <v>152</v>
      </c>
      <c r="F3450" t="s">
        <v>9849</v>
      </c>
      <c r="G3450" t="s">
        <v>260</v>
      </c>
      <c r="H3450" t="s">
        <v>47</v>
      </c>
      <c r="I3450" t="s">
        <v>129</v>
      </c>
      <c r="J3450" t="s">
        <v>130</v>
      </c>
      <c r="K3450" t="s">
        <v>141</v>
      </c>
      <c r="L3450" t="s">
        <v>9850</v>
      </c>
      <c r="M3450" t="s">
        <v>9851</v>
      </c>
      <c r="N3450">
        <v>10.382222221999999</v>
      </c>
      <c r="O3450">
        <v>135</v>
      </c>
      <c r="P3450">
        <v>1081</v>
      </c>
      <c r="Q3450">
        <v>0</v>
      </c>
      <c r="R3450">
        <v>0</v>
      </c>
      <c r="S3450">
        <v>0</v>
      </c>
      <c r="T3450">
        <v>0</v>
      </c>
      <c r="U3450">
        <v>1401.6</v>
      </c>
      <c r="V3450">
        <v>11223.182221999999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2673240</v>
      </c>
      <c r="B3451">
        <v>1</v>
      </c>
      <c r="C3451" t="s">
        <v>76</v>
      </c>
      <c r="D3451" t="s">
        <v>80</v>
      </c>
      <c r="E3451" t="s">
        <v>172</v>
      </c>
      <c r="F3451" t="s">
        <v>9852</v>
      </c>
      <c r="G3451" t="s">
        <v>140</v>
      </c>
      <c r="H3451" t="s">
        <v>46</v>
      </c>
      <c r="I3451" t="s">
        <v>129</v>
      </c>
      <c r="J3451" t="s">
        <v>130</v>
      </c>
      <c r="K3451" t="s">
        <v>141</v>
      </c>
      <c r="L3451" t="s">
        <v>9853</v>
      </c>
      <c r="M3451" t="s">
        <v>9854</v>
      </c>
      <c r="N3451">
        <v>1.612777777</v>
      </c>
      <c r="O3451">
        <v>0</v>
      </c>
      <c r="P3451">
        <v>107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172.56722199999999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2673248</v>
      </c>
      <c r="B3452">
        <v>1</v>
      </c>
      <c r="C3452" t="s">
        <v>76</v>
      </c>
      <c r="D3452" t="s">
        <v>90</v>
      </c>
      <c r="E3452" t="s">
        <v>144</v>
      </c>
      <c r="F3452" t="s">
        <v>9855</v>
      </c>
      <c r="G3452" t="s">
        <v>136</v>
      </c>
      <c r="H3452" t="s">
        <v>46</v>
      </c>
      <c r="I3452" t="s">
        <v>129</v>
      </c>
      <c r="J3452" t="s">
        <v>130</v>
      </c>
      <c r="K3452" t="s">
        <v>131</v>
      </c>
      <c r="L3452" t="s">
        <v>9856</v>
      </c>
      <c r="M3452" t="s">
        <v>9857</v>
      </c>
      <c r="N3452">
        <v>1.4388888879999999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34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48.922221999999998</v>
      </c>
    </row>
    <row r="3453" spans="1:26" x14ac:dyDescent="0.3">
      <c r="A3453">
        <v>2673263</v>
      </c>
      <c r="B3453">
        <v>1</v>
      </c>
      <c r="C3453" t="s">
        <v>76</v>
      </c>
      <c r="D3453" t="s">
        <v>89</v>
      </c>
      <c r="E3453" t="s">
        <v>152</v>
      </c>
      <c r="F3453" t="s">
        <v>9858</v>
      </c>
      <c r="G3453" t="s">
        <v>140</v>
      </c>
      <c r="H3453" t="s">
        <v>47</v>
      </c>
      <c r="I3453" t="s">
        <v>129</v>
      </c>
      <c r="J3453" t="s">
        <v>130</v>
      </c>
      <c r="K3453" t="s">
        <v>141</v>
      </c>
      <c r="L3453" t="s">
        <v>9859</v>
      </c>
      <c r="M3453" t="s">
        <v>9860</v>
      </c>
      <c r="N3453">
        <v>6.420833333</v>
      </c>
      <c r="O3453">
        <v>19</v>
      </c>
      <c r="P3453">
        <v>943</v>
      </c>
      <c r="Q3453">
        <v>0</v>
      </c>
      <c r="R3453">
        <v>0</v>
      </c>
      <c r="S3453">
        <v>0</v>
      </c>
      <c r="T3453">
        <v>0</v>
      </c>
      <c r="U3453">
        <v>121.995833</v>
      </c>
      <c r="V3453">
        <v>6054.8458330000003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2673800</v>
      </c>
      <c r="B3454">
        <v>1</v>
      </c>
      <c r="C3454" t="s">
        <v>76</v>
      </c>
      <c r="D3454" t="s">
        <v>83</v>
      </c>
      <c r="E3454" t="s">
        <v>172</v>
      </c>
      <c r="F3454" t="s">
        <v>9861</v>
      </c>
      <c r="G3454" t="s">
        <v>627</v>
      </c>
      <c r="H3454" t="s">
        <v>46</v>
      </c>
      <c r="I3454" t="s">
        <v>129</v>
      </c>
      <c r="J3454" t="s">
        <v>130</v>
      </c>
      <c r="K3454" t="s">
        <v>131</v>
      </c>
      <c r="L3454" t="s">
        <v>9862</v>
      </c>
      <c r="M3454" t="s">
        <v>9863</v>
      </c>
      <c r="N3454">
        <v>15.291944444</v>
      </c>
      <c r="O3454">
        <v>0</v>
      </c>
      <c r="P3454">
        <v>82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1253.9394440000001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2673251</v>
      </c>
      <c r="B3455">
        <v>1</v>
      </c>
      <c r="C3455" t="s">
        <v>77</v>
      </c>
      <c r="D3455" t="s">
        <v>123</v>
      </c>
      <c r="E3455" t="s">
        <v>210</v>
      </c>
      <c r="F3455" t="s">
        <v>9864</v>
      </c>
      <c r="G3455" t="s">
        <v>627</v>
      </c>
      <c r="H3455" t="s">
        <v>46</v>
      </c>
      <c r="I3455" t="s">
        <v>129</v>
      </c>
      <c r="J3455" t="s">
        <v>130</v>
      </c>
      <c r="K3455" t="s">
        <v>131</v>
      </c>
      <c r="L3455" t="s">
        <v>9865</v>
      </c>
      <c r="M3455" t="s">
        <v>9866</v>
      </c>
      <c r="N3455">
        <v>1.2222222220000001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1.2222219999999999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2673254</v>
      </c>
      <c r="B3456">
        <v>1</v>
      </c>
      <c r="C3456" t="s">
        <v>77</v>
      </c>
      <c r="D3456" t="s">
        <v>124</v>
      </c>
      <c r="E3456" t="s">
        <v>134</v>
      </c>
      <c r="F3456" t="s">
        <v>9867</v>
      </c>
      <c r="G3456" t="s">
        <v>140</v>
      </c>
      <c r="H3456" t="s">
        <v>46</v>
      </c>
      <c r="I3456" t="s">
        <v>129</v>
      </c>
      <c r="J3456" t="s">
        <v>130</v>
      </c>
      <c r="K3456" t="s">
        <v>141</v>
      </c>
      <c r="L3456" t="s">
        <v>9868</v>
      </c>
      <c r="M3456" t="s">
        <v>9869</v>
      </c>
      <c r="N3456">
        <v>2.8991666660000002</v>
      </c>
      <c r="O3456">
        <v>0</v>
      </c>
      <c r="P3456">
        <v>337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977.01916600000004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2673257</v>
      </c>
      <c r="B3457">
        <v>1</v>
      </c>
      <c r="C3457" t="s">
        <v>76</v>
      </c>
      <c r="D3457" t="s">
        <v>86</v>
      </c>
      <c r="E3457" t="s">
        <v>325</v>
      </c>
      <c r="F3457" t="s">
        <v>9870</v>
      </c>
      <c r="G3457" t="s">
        <v>140</v>
      </c>
      <c r="H3457" t="s">
        <v>47</v>
      </c>
      <c r="I3457" t="s">
        <v>129</v>
      </c>
      <c r="J3457" t="s">
        <v>130</v>
      </c>
      <c r="K3457" t="s">
        <v>141</v>
      </c>
      <c r="L3457" t="s">
        <v>9871</v>
      </c>
      <c r="M3457" t="s">
        <v>9872</v>
      </c>
      <c r="N3457">
        <v>5.3005555549999999</v>
      </c>
      <c r="O3457">
        <v>0</v>
      </c>
      <c r="P3457">
        <v>2060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10919.144442999999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2673993</v>
      </c>
      <c r="B3458">
        <v>1</v>
      </c>
      <c r="C3458" t="s">
        <v>76</v>
      </c>
      <c r="D3458" t="s">
        <v>92</v>
      </c>
      <c r="E3458" t="s">
        <v>126</v>
      </c>
      <c r="F3458" t="s">
        <v>9873</v>
      </c>
      <c r="G3458" t="s">
        <v>158</v>
      </c>
      <c r="H3458" t="s">
        <v>47</v>
      </c>
      <c r="I3458" t="s">
        <v>129</v>
      </c>
      <c r="J3458" t="s">
        <v>130</v>
      </c>
      <c r="K3458" t="s">
        <v>131</v>
      </c>
      <c r="L3458" t="s">
        <v>9874</v>
      </c>
      <c r="M3458" t="s">
        <v>9875</v>
      </c>
      <c r="N3458">
        <v>0.64361111100000001</v>
      </c>
      <c r="O3458">
        <v>0</v>
      </c>
      <c r="P3458">
        <v>0</v>
      </c>
      <c r="Q3458">
        <v>0</v>
      </c>
      <c r="R3458">
        <v>166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106.839444</v>
      </c>
      <c r="Y3458">
        <v>0</v>
      </c>
      <c r="Z3458">
        <v>0</v>
      </c>
    </row>
    <row r="3459" spans="1:26" x14ac:dyDescent="0.3">
      <c r="A3459">
        <v>2673268</v>
      </c>
      <c r="B3459">
        <v>1</v>
      </c>
      <c r="C3459" t="s">
        <v>76</v>
      </c>
      <c r="D3459" t="s">
        <v>96</v>
      </c>
      <c r="E3459" t="s">
        <v>126</v>
      </c>
      <c r="F3459" t="s">
        <v>9876</v>
      </c>
      <c r="G3459" t="s">
        <v>260</v>
      </c>
      <c r="H3459" t="s">
        <v>47</v>
      </c>
      <c r="I3459" t="s">
        <v>129</v>
      </c>
      <c r="J3459" t="s">
        <v>130</v>
      </c>
      <c r="K3459" t="s">
        <v>141</v>
      </c>
      <c r="L3459" t="s">
        <v>9877</v>
      </c>
      <c r="M3459" t="s">
        <v>9878</v>
      </c>
      <c r="N3459">
        <v>5.1683333329999996</v>
      </c>
      <c r="O3459">
        <v>2</v>
      </c>
      <c r="P3459">
        <v>1656</v>
      </c>
      <c r="Q3459">
        <v>0</v>
      </c>
      <c r="R3459">
        <v>0</v>
      </c>
      <c r="S3459">
        <v>0</v>
      </c>
      <c r="T3459">
        <v>0</v>
      </c>
      <c r="U3459">
        <v>10.336667</v>
      </c>
      <c r="V3459">
        <v>8558.7599989999999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2673266</v>
      </c>
      <c r="B3460">
        <v>1</v>
      </c>
      <c r="C3460" t="s">
        <v>76</v>
      </c>
      <c r="D3460" t="s">
        <v>78</v>
      </c>
      <c r="E3460" t="s">
        <v>126</v>
      </c>
      <c r="F3460" t="s">
        <v>9879</v>
      </c>
      <c r="G3460" t="s">
        <v>140</v>
      </c>
      <c r="H3460" t="s">
        <v>47</v>
      </c>
      <c r="I3460" t="s">
        <v>129</v>
      </c>
      <c r="J3460" t="s">
        <v>130</v>
      </c>
      <c r="K3460" t="s">
        <v>141</v>
      </c>
      <c r="L3460" t="s">
        <v>9880</v>
      </c>
      <c r="M3460" t="s">
        <v>9881</v>
      </c>
      <c r="N3460">
        <v>2.821666666</v>
      </c>
      <c r="O3460">
        <v>1</v>
      </c>
      <c r="P3460">
        <v>1160</v>
      </c>
      <c r="Q3460">
        <v>0</v>
      </c>
      <c r="R3460">
        <v>0</v>
      </c>
      <c r="S3460">
        <v>0</v>
      </c>
      <c r="T3460">
        <v>0</v>
      </c>
      <c r="U3460">
        <v>2.8216670000000001</v>
      </c>
      <c r="V3460">
        <v>3273.1333330000002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2673284</v>
      </c>
      <c r="B3461">
        <v>1</v>
      </c>
      <c r="C3461" t="s">
        <v>77</v>
      </c>
      <c r="D3461" t="s">
        <v>123</v>
      </c>
      <c r="E3461" t="s">
        <v>126</v>
      </c>
      <c r="F3461" t="s">
        <v>8668</v>
      </c>
      <c r="G3461" t="s">
        <v>260</v>
      </c>
      <c r="H3461" t="s">
        <v>47</v>
      </c>
      <c r="I3461" t="s">
        <v>129</v>
      </c>
      <c r="J3461" t="s">
        <v>130</v>
      </c>
      <c r="K3461" t="s">
        <v>141</v>
      </c>
      <c r="L3461" t="s">
        <v>9882</v>
      </c>
      <c r="M3461" t="s">
        <v>9883</v>
      </c>
      <c r="N3461">
        <v>6.3330555549999996</v>
      </c>
      <c r="O3461">
        <v>28</v>
      </c>
      <c r="P3461">
        <v>222</v>
      </c>
      <c r="Q3461">
        <v>0</v>
      </c>
      <c r="R3461">
        <v>0</v>
      </c>
      <c r="S3461">
        <v>0</v>
      </c>
      <c r="T3461">
        <v>0</v>
      </c>
      <c r="U3461">
        <v>177.32555600000001</v>
      </c>
      <c r="V3461">
        <v>1405.9383330000001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2673288</v>
      </c>
      <c r="B3462">
        <v>1</v>
      </c>
      <c r="C3462" t="s">
        <v>77</v>
      </c>
      <c r="D3462" t="s">
        <v>109</v>
      </c>
      <c r="E3462" t="s">
        <v>134</v>
      </c>
      <c r="F3462" t="s">
        <v>9884</v>
      </c>
      <c r="G3462" t="s">
        <v>240</v>
      </c>
      <c r="H3462" t="s">
        <v>46</v>
      </c>
      <c r="I3462" t="s">
        <v>129</v>
      </c>
      <c r="J3462" t="s">
        <v>130</v>
      </c>
      <c r="K3462" t="s">
        <v>131</v>
      </c>
      <c r="L3462" t="s">
        <v>9885</v>
      </c>
      <c r="M3462" t="s">
        <v>9886</v>
      </c>
      <c r="N3462">
        <v>2.5125000000000002</v>
      </c>
      <c r="O3462">
        <v>0</v>
      </c>
      <c r="P3462">
        <v>0</v>
      </c>
      <c r="Q3462">
        <v>0</v>
      </c>
      <c r="R3462">
        <v>104</v>
      </c>
      <c r="S3462">
        <v>0</v>
      </c>
      <c r="T3462">
        <v>5</v>
      </c>
      <c r="U3462">
        <v>0</v>
      </c>
      <c r="V3462">
        <v>0</v>
      </c>
      <c r="W3462">
        <v>0</v>
      </c>
      <c r="X3462">
        <v>261.3</v>
      </c>
      <c r="Y3462">
        <v>0</v>
      </c>
      <c r="Z3462">
        <v>12.5625</v>
      </c>
    </row>
    <row r="3463" spans="1:26" x14ac:dyDescent="0.3">
      <c r="A3463">
        <v>2673296</v>
      </c>
      <c r="B3463">
        <v>1</v>
      </c>
      <c r="C3463" t="s">
        <v>76</v>
      </c>
      <c r="D3463" t="s">
        <v>79</v>
      </c>
      <c r="E3463" t="s">
        <v>126</v>
      </c>
      <c r="F3463" t="s">
        <v>9887</v>
      </c>
      <c r="G3463" t="s">
        <v>140</v>
      </c>
      <c r="H3463" t="s">
        <v>47</v>
      </c>
      <c r="I3463" t="s">
        <v>129</v>
      </c>
      <c r="J3463" t="s">
        <v>130</v>
      </c>
      <c r="K3463" t="s">
        <v>141</v>
      </c>
      <c r="L3463" t="s">
        <v>9888</v>
      </c>
      <c r="M3463" t="s">
        <v>9889</v>
      </c>
      <c r="N3463">
        <v>0.44444444399999999</v>
      </c>
      <c r="O3463">
        <v>0</v>
      </c>
      <c r="P3463">
        <v>814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361.77777700000001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2673280</v>
      </c>
      <c r="B3464">
        <v>1</v>
      </c>
      <c r="C3464" t="s">
        <v>77</v>
      </c>
      <c r="D3464" t="s">
        <v>114</v>
      </c>
      <c r="E3464" t="s">
        <v>144</v>
      </c>
      <c r="F3464" t="s">
        <v>9890</v>
      </c>
      <c r="G3464" t="s">
        <v>406</v>
      </c>
      <c r="H3464" t="s">
        <v>46</v>
      </c>
      <c r="I3464" t="s">
        <v>129</v>
      </c>
      <c r="J3464" t="s">
        <v>130</v>
      </c>
      <c r="K3464" t="s">
        <v>131</v>
      </c>
      <c r="L3464" t="s">
        <v>9891</v>
      </c>
      <c r="M3464" t="s">
        <v>9892</v>
      </c>
      <c r="N3464">
        <v>2.9922222220000001</v>
      </c>
      <c r="O3464">
        <v>0</v>
      </c>
      <c r="P3464">
        <v>118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353.082222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2673285</v>
      </c>
      <c r="B3465">
        <v>1</v>
      </c>
      <c r="C3465" t="s">
        <v>77</v>
      </c>
      <c r="D3465" t="s">
        <v>114</v>
      </c>
      <c r="E3465" t="s">
        <v>210</v>
      </c>
      <c r="F3465" t="s">
        <v>9893</v>
      </c>
      <c r="G3465" t="s">
        <v>306</v>
      </c>
      <c r="H3465" t="s">
        <v>46</v>
      </c>
      <c r="I3465" t="s">
        <v>129</v>
      </c>
      <c r="J3465" t="s">
        <v>15</v>
      </c>
      <c r="K3465" t="s">
        <v>131</v>
      </c>
      <c r="L3465" t="s">
        <v>9894</v>
      </c>
      <c r="M3465" t="s">
        <v>9895</v>
      </c>
      <c r="N3465">
        <v>1.5816666660000001</v>
      </c>
      <c r="O3465">
        <v>0</v>
      </c>
      <c r="P3465">
        <v>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3.1633330000000002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2673286</v>
      </c>
      <c r="B3466">
        <v>1</v>
      </c>
      <c r="C3466" t="s">
        <v>77</v>
      </c>
      <c r="D3466" t="s">
        <v>113</v>
      </c>
      <c r="E3466" t="s">
        <v>156</v>
      </c>
      <c r="F3466" t="s">
        <v>3729</v>
      </c>
      <c r="G3466" t="s">
        <v>146</v>
      </c>
      <c r="H3466" t="s">
        <v>47</v>
      </c>
      <c r="I3466" t="s">
        <v>129</v>
      </c>
      <c r="J3466" t="s">
        <v>130</v>
      </c>
      <c r="K3466" t="s">
        <v>131</v>
      </c>
      <c r="L3466" t="s">
        <v>9896</v>
      </c>
      <c r="M3466" t="s">
        <v>9897</v>
      </c>
      <c r="N3466">
        <v>0.77</v>
      </c>
      <c r="O3466">
        <v>0</v>
      </c>
      <c r="P3466">
        <v>0</v>
      </c>
      <c r="Q3466">
        <v>0</v>
      </c>
      <c r="R3466">
        <v>0</v>
      </c>
      <c r="S3466">
        <v>18</v>
      </c>
      <c r="T3466">
        <v>310</v>
      </c>
      <c r="U3466">
        <v>0</v>
      </c>
      <c r="V3466">
        <v>0</v>
      </c>
      <c r="W3466">
        <v>0</v>
      </c>
      <c r="X3466">
        <v>0</v>
      </c>
      <c r="Y3466">
        <v>13.86</v>
      </c>
      <c r="Z3466">
        <v>238.7</v>
      </c>
    </row>
    <row r="3467" spans="1:26" x14ac:dyDescent="0.3">
      <c r="A3467">
        <v>2673358</v>
      </c>
      <c r="B3467">
        <v>1</v>
      </c>
      <c r="C3467" t="s">
        <v>76</v>
      </c>
      <c r="D3467" t="s">
        <v>92</v>
      </c>
      <c r="E3467" t="s">
        <v>152</v>
      </c>
      <c r="F3467" t="s">
        <v>9739</v>
      </c>
      <c r="G3467" t="s">
        <v>158</v>
      </c>
      <c r="H3467" t="s">
        <v>47</v>
      </c>
      <c r="I3467" t="s">
        <v>129</v>
      </c>
      <c r="J3467" t="s">
        <v>130</v>
      </c>
      <c r="K3467" t="s">
        <v>131</v>
      </c>
      <c r="L3467" t="s">
        <v>9898</v>
      </c>
      <c r="M3467" t="s">
        <v>9899</v>
      </c>
      <c r="N3467">
        <v>1.037222222</v>
      </c>
      <c r="O3467">
        <v>0</v>
      </c>
      <c r="P3467">
        <v>0</v>
      </c>
      <c r="Q3467">
        <v>0</v>
      </c>
      <c r="R3467">
        <v>1014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1051.7433329999999</v>
      </c>
      <c r="Y3467">
        <v>0</v>
      </c>
      <c r="Z3467">
        <v>0</v>
      </c>
    </row>
    <row r="3468" spans="1:26" x14ac:dyDescent="0.3">
      <c r="A3468">
        <v>2673289</v>
      </c>
      <c r="B3468">
        <v>1</v>
      </c>
      <c r="C3468" t="s">
        <v>76</v>
      </c>
      <c r="D3468" t="s">
        <v>95</v>
      </c>
      <c r="E3468" t="s">
        <v>134</v>
      </c>
      <c r="F3468" t="s">
        <v>2743</v>
      </c>
      <c r="G3468" t="s">
        <v>260</v>
      </c>
      <c r="H3468" t="s">
        <v>46</v>
      </c>
      <c r="I3468" t="s">
        <v>129</v>
      </c>
      <c r="J3468" t="s">
        <v>130</v>
      </c>
      <c r="K3468" t="s">
        <v>141</v>
      </c>
      <c r="L3468" t="s">
        <v>9900</v>
      </c>
      <c r="M3468" t="s">
        <v>9901</v>
      </c>
      <c r="N3468">
        <v>6.9058333330000004</v>
      </c>
      <c r="O3468">
        <v>0</v>
      </c>
      <c r="P3468">
        <v>0</v>
      </c>
      <c r="Q3468">
        <v>0</v>
      </c>
      <c r="R3468">
        <v>16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110.49333300000001</v>
      </c>
      <c r="Y3468">
        <v>0</v>
      </c>
      <c r="Z3468">
        <v>0</v>
      </c>
    </row>
    <row r="3469" spans="1:26" x14ac:dyDescent="0.3">
      <c r="A3469">
        <v>2673292</v>
      </c>
      <c r="B3469">
        <v>1</v>
      </c>
      <c r="C3469" t="s">
        <v>76</v>
      </c>
      <c r="D3469" t="s">
        <v>99</v>
      </c>
      <c r="E3469" t="s">
        <v>156</v>
      </c>
      <c r="F3469" t="s">
        <v>1759</v>
      </c>
      <c r="G3469" t="s">
        <v>146</v>
      </c>
      <c r="H3469" t="s">
        <v>47</v>
      </c>
      <c r="I3469" t="s">
        <v>129</v>
      </c>
      <c r="J3469" t="s">
        <v>130</v>
      </c>
      <c r="K3469" t="s">
        <v>131</v>
      </c>
      <c r="L3469" t="s">
        <v>9902</v>
      </c>
      <c r="M3469" t="s">
        <v>9903</v>
      </c>
      <c r="N3469">
        <v>0.5</v>
      </c>
      <c r="O3469">
        <v>2</v>
      </c>
      <c r="P3469">
        <v>356</v>
      </c>
      <c r="Q3469">
        <v>0</v>
      </c>
      <c r="R3469">
        <v>0</v>
      </c>
      <c r="S3469">
        <v>0</v>
      </c>
      <c r="T3469">
        <v>0</v>
      </c>
      <c r="U3469">
        <v>1</v>
      </c>
      <c r="V3469">
        <v>178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2673299</v>
      </c>
      <c r="B3470">
        <v>1</v>
      </c>
      <c r="C3470" t="s">
        <v>76</v>
      </c>
      <c r="D3470" t="s">
        <v>85</v>
      </c>
      <c r="E3470" t="s">
        <v>156</v>
      </c>
      <c r="F3470" t="s">
        <v>9904</v>
      </c>
      <c r="G3470" t="s">
        <v>169</v>
      </c>
      <c r="H3470" t="s">
        <v>47</v>
      </c>
      <c r="I3470" t="s">
        <v>129</v>
      </c>
      <c r="J3470" t="s">
        <v>130</v>
      </c>
      <c r="K3470" t="s">
        <v>131</v>
      </c>
      <c r="L3470" t="s">
        <v>9905</v>
      </c>
      <c r="M3470" t="s">
        <v>9906</v>
      </c>
      <c r="N3470">
        <v>5.699166666</v>
      </c>
      <c r="O3470">
        <v>0</v>
      </c>
      <c r="P3470">
        <v>203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1156.9308329999999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2673308</v>
      </c>
      <c r="B3471">
        <v>1</v>
      </c>
      <c r="C3471" t="s">
        <v>76</v>
      </c>
      <c r="D3471" t="s">
        <v>103</v>
      </c>
      <c r="E3471" t="s">
        <v>210</v>
      </c>
      <c r="F3471" t="s">
        <v>9907</v>
      </c>
      <c r="G3471" t="s">
        <v>212</v>
      </c>
      <c r="H3471" t="s">
        <v>46</v>
      </c>
      <c r="I3471" t="s">
        <v>129</v>
      </c>
      <c r="J3471" t="s">
        <v>130</v>
      </c>
      <c r="K3471" t="s">
        <v>131</v>
      </c>
      <c r="L3471" t="s">
        <v>9908</v>
      </c>
      <c r="M3471" t="s">
        <v>9909</v>
      </c>
      <c r="N3471">
        <v>1.351388888</v>
      </c>
      <c r="O3471">
        <v>0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1.351389</v>
      </c>
      <c r="Y3471">
        <v>0</v>
      </c>
      <c r="Z3471">
        <v>0</v>
      </c>
    </row>
    <row r="3472" spans="1:26" x14ac:dyDescent="0.3">
      <c r="A3472">
        <v>2673309</v>
      </c>
      <c r="B3472">
        <v>1</v>
      </c>
      <c r="C3472" t="s">
        <v>77</v>
      </c>
      <c r="D3472" t="s">
        <v>111</v>
      </c>
      <c r="E3472" t="s">
        <v>126</v>
      </c>
      <c r="F3472" t="s">
        <v>9910</v>
      </c>
      <c r="G3472" t="s">
        <v>260</v>
      </c>
      <c r="H3472" t="s">
        <v>47</v>
      </c>
      <c r="I3472" t="s">
        <v>129</v>
      </c>
      <c r="J3472" t="s">
        <v>130</v>
      </c>
      <c r="K3472" t="s">
        <v>141</v>
      </c>
      <c r="L3472" t="s">
        <v>9911</v>
      </c>
      <c r="M3472" t="s">
        <v>9912</v>
      </c>
      <c r="N3472">
        <v>5.7877777769999996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131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758.19888900000001</v>
      </c>
    </row>
    <row r="3473" spans="1:26" x14ac:dyDescent="0.3">
      <c r="A3473">
        <v>2673312</v>
      </c>
      <c r="B3473">
        <v>1</v>
      </c>
      <c r="C3473" t="s">
        <v>76</v>
      </c>
      <c r="D3473" t="s">
        <v>95</v>
      </c>
      <c r="E3473" t="s">
        <v>126</v>
      </c>
      <c r="F3473" t="s">
        <v>9913</v>
      </c>
      <c r="G3473" t="s">
        <v>140</v>
      </c>
      <c r="H3473" t="s">
        <v>47</v>
      </c>
      <c r="I3473" t="s">
        <v>129</v>
      </c>
      <c r="J3473" t="s">
        <v>130</v>
      </c>
      <c r="K3473" t="s">
        <v>141</v>
      </c>
      <c r="L3473" t="s">
        <v>9914</v>
      </c>
      <c r="M3473" t="s">
        <v>9915</v>
      </c>
      <c r="N3473">
        <v>1.690833333</v>
      </c>
      <c r="O3473">
        <v>0</v>
      </c>
      <c r="P3473">
        <v>0</v>
      </c>
      <c r="Q3473">
        <v>0</v>
      </c>
      <c r="R3473">
        <v>459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776.09249999999997</v>
      </c>
      <c r="Y3473">
        <v>0</v>
      </c>
      <c r="Z3473">
        <v>0</v>
      </c>
    </row>
    <row r="3474" spans="1:26" x14ac:dyDescent="0.3">
      <c r="A3474">
        <v>2673317</v>
      </c>
      <c r="B3474">
        <v>1</v>
      </c>
      <c r="C3474" t="s">
        <v>76</v>
      </c>
      <c r="D3474" t="s">
        <v>88</v>
      </c>
      <c r="E3474" t="s">
        <v>210</v>
      </c>
      <c r="F3474" t="s">
        <v>9916</v>
      </c>
      <c r="G3474" t="s">
        <v>212</v>
      </c>
      <c r="H3474" t="s">
        <v>46</v>
      </c>
      <c r="I3474" t="s">
        <v>129</v>
      </c>
      <c r="J3474" t="s">
        <v>130</v>
      </c>
      <c r="K3474" t="s">
        <v>131</v>
      </c>
      <c r="L3474" t="s">
        <v>9917</v>
      </c>
      <c r="M3474" t="s">
        <v>9918</v>
      </c>
      <c r="N3474">
        <v>3.9480555549999998</v>
      </c>
      <c r="O3474">
        <v>0</v>
      </c>
      <c r="P3474">
        <v>3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11.844167000000001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2673349</v>
      </c>
      <c r="B3475">
        <v>1</v>
      </c>
      <c r="C3475" t="s">
        <v>76</v>
      </c>
      <c r="D3475" t="s">
        <v>83</v>
      </c>
      <c r="E3475" t="s">
        <v>172</v>
      </c>
      <c r="F3475" t="s">
        <v>4962</v>
      </c>
      <c r="G3475" t="s">
        <v>319</v>
      </c>
      <c r="H3475" t="s">
        <v>46</v>
      </c>
      <c r="I3475" t="s">
        <v>129</v>
      </c>
      <c r="J3475" t="s">
        <v>130</v>
      </c>
      <c r="K3475" t="s">
        <v>141</v>
      </c>
      <c r="L3475" t="s">
        <v>9919</v>
      </c>
      <c r="M3475" t="s">
        <v>9920</v>
      </c>
      <c r="N3475">
        <v>9.2341666660000001</v>
      </c>
      <c r="O3475">
        <v>0</v>
      </c>
      <c r="P3475">
        <v>85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784.90416700000003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2673315</v>
      </c>
      <c r="B3476">
        <v>1</v>
      </c>
      <c r="C3476" t="s">
        <v>76</v>
      </c>
      <c r="D3476" t="s">
        <v>88</v>
      </c>
      <c r="E3476" t="s">
        <v>152</v>
      </c>
      <c r="F3476" t="s">
        <v>9921</v>
      </c>
      <c r="G3476" t="s">
        <v>260</v>
      </c>
      <c r="H3476" t="s">
        <v>47</v>
      </c>
      <c r="I3476" t="s">
        <v>129</v>
      </c>
      <c r="J3476" t="s">
        <v>130</v>
      </c>
      <c r="K3476" t="s">
        <v>141</v>
      </c>
      <c r="L3476" t="s">
        <v>9922</v>
      </c>
      <c r="M3476" t="s">
        <v>9923</v>
      </c>
      <c r="N3476">
        <v>3.6850000000000001</v>
      </c>
      <c r="O3476">
        <v>16</v>
      </c>
      <c r="P3476">
        <v>226</v>
      </c>
      <c r="Q3476">
        <v>0</v>
      </c>
      <c r="R3476">
        <v>0</v>
      </c>
      <c r="S3476">
        <v>0</v>
      </c>
      <c r="T3476">
        <v>0</v>
      </c>
      <c r="U3476">
        <v>58.96</v>
      </c>
      <c r="V3476">
        <v>832.81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2673316</v>
      </c>
      <c r="B3477">
        <v>1</v>
      </c>
      <c r="C3477" t="s">
        <v>76</v>
      </c>
      <c r="D3477" t="s">
        <v>96</v>
      </c>
      <c r="E3477" t="s">
        <v>152</v>
      </c>
      <c r="F3477" t="s">
        <v>9924</v>
      </c>
      <c r="G3477" t="s">
        <v>140</v>
      </c>
      <c r="H3477" t="s">
        <v>47</v>
      </c>
      <c r="I3477" t="s">
        <v>129</v>
      </c>
      <c r="J3477" t="s">
        <v>130</v>
      </c>
      <c r="K3477" t="s">
        <v>141</v>
      </c>
      <c r="L3477" t="s">
        <v>9925</v>
      </c>
      <c r="M3477" t="s">
        <v>9926</v>
      </c>
      <c r="N3477">
        <v>5.7874999999999996</v>
      </c>
      <c r="O3477">
        <v>7</v>
      </c>
      <c r="P3477">
        <v>2707</v>
      </c>
      <c r="Q3477">
        <v>0</v>
      </c>
      <c r="R3477">
        <v>0</v>
      </c>
      <c r="S3477">
        <v>0</v>
      </c>
      <c r="T3477">
        <v>0</v>
      </c>
      <c r="U3477">
        <v>40.512500000000003</v>
      </c>
      <c r="V3477">
        <v>15666.762500000001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2673319</v>
      </c>
      <c r="B3478">
        <v>1</v>
      </c>
      <c r="C3478" t="s">
        <v>76</v>
      </c>
      <c r="D3478" t="s">
        <v>85</v>
      </c>
      <c r="E3478" t="s">
        <v>156</v>
      </c>
      <c r="F3478" t="s">
        <v>9927</v>
      </c>
      <c r="G3478" t="s">
        <v>140</v>
      </c>
      <c r="H3478" t="s">
        <v>47</v>
      </c>
      <c r="I3478" t="s">
        <v>129</v>
      </c>
      <c r="J3478" t="s">
        <v>130</v>
      </c>
      <c r="K3478" t="s">
        <v>141</v>
      </c>
      <c r="L3478" t="s">
        <v>9928</v>
      </c>
      <c r="M3478" t="s">
        <v>9929</v>
      </c>
      <c r="N3478">
        <v>5.7038888879999998</v>
      </c>
      <c r="O3478">
        <v>5</v>
      </c>
      <c r="P3478">
        <v>178</v>
      </c>
      <c r="Q3478">
        <v>0</v>
      </c>
      <c r="R3478">
        <v>0</v>
      </c>
      <c r="S3478">
        <v>0</v>
      </c>
      <c r="T3478">
        <v>0</v>
      </c>
      <c r="U3478">
        <v>28.519444</v>
      </c>
      <c r="V3478">
        <v>1015.292222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2673328</v>
      </c>
      <c r="B3479">
        <v>1</v>
      </c>
      <c r="C3479" t="s">
        <v>76</v>
      </c>
      <c r="D3479" t="s">
        <v>79</v>
      </c>
      <c r="E3479" t="s">
        <v>144</v>
      </c>
      <c r="F3479" t="s">
        <v>9930</v>
      </c>
      <c r="G3479" t="s">
        <v>1908</v>
      </c>
      <c r="H3479" t="s">
        <v>46</v>
      </c>
      <c r="I3479" t="s">
        <v>129</v>
      </c>
      <c r="J3479" t="s">
        <v>130</v>
      </c>
      <c r="K3479" t="s">
        <v>131</v>
      </c>
      <c r="L3479" t="s">
        <v>9931</v>
      </c>
      <c r="M3479" t="s">
        <v>9932</v>
      </c>
      <c r="N3479">
        <v>1.83</v>
      </c>
      <c r="O3479">
        <v>0</v>
      </c>
      <c r="P3479">
        <v>76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139.08000000000001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2673329</v>
      </c>
      <c r="B3480">
        <v>1</v>
      </c>
      <c r="C3480" t="s">
        <v>77</v>
      </c>
      <c r="D3480" t="s">
        <v>118</v>
      </c>
      <c r="E3480" t="s">
        <v>156</v>
      </c>
      <c r="F3480" t="s">
        <v>9933</v>
      </c>
      <c r="G3480" t="s">
        <v>169</v>
      </c>
      <c r="H3480" t="s">
        <v>47</v>
      </c>
      <c r="I3480" t="s">
        <v>129</v>
      </c>
      <c r="J3480" t="s">
        <v>130</v>
      </c>
      <c r="K3480" t="s">
        <v>131</v>
      </c>
      <c r="L3480" t="s">
        <v>9934</v>
      </c>
      <c r="M3480" t="s">
        <v>9935</v>
      </c>
      <c r="N3480">
        <v>0.14027777699999999</v>
      </c>
      <c r="O3480">
        <v>95</v>
      </c>
      <c r="P3480">
        <v>3517</v>
      </c>
      <c r="Q3480">
        <v>0</v>
      </c>
      <c r="R3480">
        <v>0</v>
      </c>
      <c r="S3480">
        <v>0</v>
      </c>
      <c r="T3480">
        <v>0</v>
      </c>
      <c r="U3480">
        <v>13.326389000000001</v>
      </c>
      <c r="V3480">
        <v>493.356942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2673333</v>
      </c>
      <c r="B3481">
        <v>1</v>
      </c>
      <c r="C3481" t="s">
        <v>77</v>
      </c>
      <c r="D3481" t="s">
        <v>118</v>
      </c>
      <c r="E3481" t="s">
        <v>144</v>
      </c>
      <c r="F3481" t="s">
        <v>9936</v>
      </c>
      <c r="G3481" t="s">
        <v>146</v>
      </c>
      <c r="H3481" t="s">
        <v>46</v>
      </c>
      <c r="I3481" t="s">
        <v>129</v>
      </c>
      <c r="J3481" t="s">
        <v>130</v>
      </c>
      <c r="K3481" t="s">
        <v>131</v>
      </c>
      <c r="L3481" t="s">
        <v>9937</v>
      </c>
      <c r="M3481" t="s">
        <v>9938</v>
      </c>
      <c r="N3481">
        <v>1.691944444</v>
      </c>
      <c r="O3481">
        <v>0</v>
      </c>
      <c r="P3481">
        <v>183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309.625833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2673334</v>
      </c>
      <c r="B3482">
        <v>1</v>
      </c>
      <c r="C3482" t="s">
        <v>77</v>
      </c>
      <c r="D3482" t="s">
        <v>108</v>
      </c>
      <c r="E3482" t="s">
        <v>172</v>
      </c>
      <c r="F3482" t="s">
        <v>9939</v>
      </c>
      <c r="G3482" t="s">
        <v>2655</v>
      </c>
      <c r="H3482" t="s">
        <v>46</v>
      </c>
      <c r="I3482" t="s">
        <v>129</v>
      </c>
      <c r="J3482" t="s">
        <v>130</v>
      </c>
      <c r="K3482" t="s">
        <v>131</v>
      </c>
      <c r="L3482" t="s">
        <v>9940</v>
      </c>
      <c r="M3482" t="s">
        <v>9941</v>
      </c>
      <c r="N3482">
        <v>1.6675</v>
      </c>
      <c r="O3482">
        <v>0</v>
      </c>
      <c r="P3482">
        <v>34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56.695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2673351</v>
      </c>
      <c r="B3483">
        <v>1</v>
      </c>
      <c r="C3483" t="s">
        <v>77</v>
      </c>
      <c r="D3483" t="s">
        <v>113</v>
      </c>
      <c r="E3483" t="s">
        <v>210</v>
      </c>
      <c r="F3483" t="s">
        <v>9942</v>
      </c>
      <c r="G3483" t="s">
        <v>306</v>
      </c>
      <c r="H3483" t="s">
        <v>46</v>
      </c>
      <c r="I3483" t="s">
        <v>129</v>
      </c>
      <c r="J3483" t="s">
        <v>15</v>
      </c>
      <c r="K3483" t="s">
        <v>131</v>
      </c>
      <c r="L3483" t="s">
        <v>9943</v>
      </c>
      <c r="M3483" t="s">
        <v>9944</v>
      </c>
      <c r="N3483">
        <v>3.2347222219999998</v>
      </c>
      <c r="O3483">
        <v>0</v>
      </c>
      <c r="P3483">
        <v>0</v>
      </c>
      <c r="Q3483">
        <v>0</v>
      </c>
      <c r="R3483">
        <v>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19.408332999999999</v>
      </c>
      <c r="Y3483">
        <v>0</v>
      </c>
      <c r="Z3483">
        <v>0</v>
      </c>
    </row>
    <row r="3484" spans="1:26" x14ac:dyDescent="0.3">
      <c r="A3484">
        <v>2673343</v>
      </c>
      <c r="B3484">
        <v>1</v>
      </c>
      <c r="C3484" t="s">
        <v>76</v>
      </c>
      <c r="D3484" t="s">
        <v>83</v>
      </c>
      <c r="E3484" t="s">
        <v>134</v>
      </c>
      <c r="F3484" t="s">
        <v>9945</v>
      </c>
      <c r="G3484" t="s">
        <v>140</v>
      </c>
      <c r="H3484" t="s">
        <v>46</v>
      </c>
      <c r="I3484" t="s">
        <v>129</v>
      </c>
      <c r="J3484" t="s">
        <v>130</v>
      </c>
      <c r="K3484" t="s">
        <v>141</v>
      </c>
      <c r="L3484" t="s">
        <v>9946</v>
      </c>
      <c r="M3484" t="s">
        <v>9947</v>
      </c>
      <c r="N3484">
        <v>1.246111111</v>
      </c>
      <c r="O3484">
        <v>0</v>
      </c>
      <c r="P3484">
        <v>425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529.59722199999999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2673344</v>
      </c>
      <c r="B3485">
        <v>1</v>
      </c>
      <c r="C3485" t="s">
        <v>76</v>
      </c>
      <c r="D3485" t="s">
        <v>89</v>
      </c>
      <c r="E3485" t="s">
        <v>134</v>
      </c>
      <c r="F3485" t="s">
        <v>9948</v>
      </c>
      <c r="G3485" t="s">
        <v>260</v>
      </c>
      <c r="H3485" t="s">
        <v>46</v>
      </c>
      <c r="I3485" t="s">
        <v>129</v>
      </c>
      <c r="J3485" t="s">
        <v>130</v>
      </c>
      <c r="K3485" t="s">
        <v>141</v>
      </c>
      <c r="L3485" t="s">
        <v>9949</v>
      </c>
      <c r="M3485" t="s">
        <v>9950</v>
      </c>
      <c r="N3485">
        <v>6.3122222219999999</v>
      </c>
      <c r="O3485">
        <v>0</v>
      </c>
      <c r="P3485">
        <v>99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624.91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2673400</v>
      </c>
      <c r="B3486">
        <v>1</v>
      </c>
      <c r="C3486" t="s">
        <v>76</v>
      </c>
      <c r="D3486" t="s">
        <v>78</v>
      </c>
      <c r="E3486" t="s">
        <v>126</v>
      </c>
      <c r="F3486" t="s">
        <v>9951</v>
      </c>
      <c r="G3486" t="s">
        <v>1915</v>
      </c>
      <c r="H3486" t="s">
        <v>47</v>
      </c>
      <c r="I3486" t="s">
        <v>129</v>
      </c>
      <c r="J3486" t="s">
        <v>130</v>
      </c>
      <c r="K3486" t="s">
        <v>131</v>
      </c>
      <c r="L3486" t="s">
        <v>9952</v>
      </c>
      <c r="M3486" t="s">
        <v>9953</v>
      </c>
      <c r="N3486">
        <v>2.1902777769999999</v>
      </c>
      <c r="O3486">
        <v>0</v>
      </c>
      <c r="P3486">
        <v>72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157.69999999999999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2673373</v>
      </c>
      <c r="B3487">
        <v>1</v>
      </c>
      <c r="C3487" t="s">
        <v>76</v>
      </c>
      <c r="D3487" t="s">
        <v>88</v>
      </c>
      <c r="E3487" t="s">
        <v>134</v>
      </c>
      <c r="F3487" t="s">
        <v>467</v>
      </c>
      <c r="G3487" t="s">
        <v>146</v>
      </c>
      <c r="H3487" t="s">
        <v>46</v>
      </c>
      <c r="I3487" t="s">
        <v>129</v>
      </c>
      <c r="J3487" t="s">
        <v>130</v>
      </c>
      <c r="K3487" t="s">
        <v>131</v>
      </c>
      <c r="L3487" t="s">
        <v>9954</v>
      </c>
      <c r="M3487" t="s">
        <v>9955</v>
      </c>
      <c r="N3487">
        <v>2.5625</v>
      </c>
      <c r="O3487">
        <v>0</v>
      </c>
      <c r="P3487">
        <v>123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315.1875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2673363</v>
      </c>
      <c r="B3488">
        <v>1</v>
      </c>
      <c r="C3488" t="s">
        <v>76</v>
      </c>
      <c r="D3488" t="s">
        <v>96</v>
      </c>
      <c r="E3488" t="s">
        <v>210</v>
      </c>
      <c r="F3488" t="s">
        <v>9956</v>
      </c>
      <c r="G3488" t="s">
        <v>290</v>
      </c>
      <c r="H3488" t="s">
        <v>46</v>
      </c>
      <c r="I3488" t="s">
        <v>129</v>
      </c>
      <c r="J3488" t="s">
        <v>130</v>
      </c>
      <c r="K3488" t="s">
        <v>131</v>
      </c>
      <c r="L3488" t="s">
        <v>9957</v>
      </c>
      <c r="M3488" t="s">
        <v>9958</v>
      </c>
      <c r="N3488">
        <v>2.0113888879999999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2.0113889999999999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2673362</v>
      </c>
      <c r="B3489">
        <v>1</v>
      </c>
      <c r="C3489" t="s">
        <v>76</v>
      </c>
      <c r="D3489" t="s">
        <v>106</v>
      </c>
      <c r="E3489" t="s">
        <v>152</v>
      </c>
      <c r="F3489" t="s">
        <v>9959</v>
      </c>
      <c r="G3489" t="s">
        <v>306</v>
      </c>
      <c r="H3489" t="s">
        <v>47</v>
      </c>
      <c r="I3489" t="s">
        <v>129</v>
      </c>
      <c r="J3489" t="s">
        <v>15</v>
      </c>
      <c r="K3489" t="s">
        <v>131</v>
      </c>
      <c r="L3489" t="s">
        <v>9960</v>
      </c>
      <c r="M3489" t="s">
        <v>9961</v>
      </c>
      <c r="N3489">
        <v>0.46472222200000002</v>
      </c>
      <c r="O3489">
        <v>1</v>
      </c>
      <c r="P3489">
        <v>3154</v>
      </c>
      <c r="Q3489">
        <v>0</v>
      </c>
      <c r="R3489">
        <v>0</v>
      </c>
      <c r="S3489">
        <v>0</v>
      </c>
      <c r="T3489">
        <v>0</v>
      </c>
      <c r="U3489">
        <v>0.46472200000000002</v>
      </c>
      <c r="V3489">
        <v>1465.733888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2673366</v>
      </c>
      <c r="B3490">
        <v>1</v>
      </c>
      <c r="C3490" t="s">
        <v>76</v>
      </c>
      <c r="D3490" t="s">
        <v>101</v>
      </c>
      <c r="E3490" t="s">
        <v>126</v>
      </c>
      <c r="F3490" t="s">
        <v>5031</v>
      </c>
      <c r="G3490" t="s">
        <v>128</v>
      </c>
      <c r="H3490" t="s">
        <v>47</v>
      </c>
      <c r="I3490" t="s">
        <v>129</v>
      </c>
      <c r="J3490" t="s">
        <v>130</v>
      </c>
      <c r="K3490" t="s">
        <v>131</v>
      </c>
      <c r="L3490" t="s">
        <v>9962</v>
      </c>
      <c r="M3490" t="s">
        <v>9963</v>
      </c>
      <c r="N3490">
        <v>1.334166666</v>
      </c>
      <c r="O3490">
        <v>0</v>
      </c>
      <c r="P3490">
        <v>226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301.52166699999998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2673365</v>
      </c>
      <c r="B3491">
        <v>1</v>
      </c>
      <c r="C3491" t="s">
        <v>77</v>
      </c>
      <c r="D3491" t="s">
        <v>112</v>
      </c>
      <c r="E3491" t="s">
        <v>126</v>
      </c>
      <c r="F3491" t="s">
        <v>9964</v>
      </c>
      <c r="G3491" t="s">
        <v>169</v>
      </c>
      <c r="H3491" t="s">
        <v>47</v>
      </c>
      <c r="I3491" t="s">
        <v>129</v>
      </c>
      <c r="J3491" t="s">
        <v>130</v>
      </c>
      <c r="K3491" t="s">
        <v>131</v>
      </c>
      <c r="L3491" t="s">
        <v>9965</v>
      </c>
      <c r="M3491" t="s">
        <v>9966</v>
      </c>
      <c r="N3491">
        <v>0.383333333</v>
      </c>
      <c r="O3491">
        <v>0</v>
      </c>
      <c r="P3491">
        <v>0</v>
      </c>
      <c r="Q3491">
        <v>1</v>
      </c>
      <c r="R3491">
        <v>1897</v>
      </c>
      <c r="S3491">
        <v>0</v>
      </c>
      <c r="T3491">
        <v>0</v>
      </c>
      <c r="U3491">
        <v>0</v>
      </c>
      <c r="V3491">
        <v>0</v>
      </c>
      <c r="W3491">
        <v>0.38333299999999998</v>
      </c>
      <c r="X3491">
        <v>727.18333299999995</v>
      </c>
      <c r="Y3491">
        <v>0</v>
      </c>
      <c r="Z3491">
        <v>0</v>
      </c>
    </row>
    <row r="3492" spans="1:26" x14ac:dyDescent="0.3">
      <c r="A3492">
        <v>2673374</v>
      </c>
      <c r="B3492">
        <v>1</v>
      </c>
      <c r="C3492" t="s">
        <v>77</v>
      </c>
      <c r="D3492" t="s">
        <v>117</v>
      </c>
      <c r="E3492" t="s">
        <v>152</v>
      </c>
      <c r="F3492" t="s">
        <v>5851</v>
      </c>
      <c r="G3492" t="s">
        <v>140</v>
      </c>
      <c r="H3492" t="s">
        <v>47</v>
      </c>
      <c r="I3492" t="s">
        <v>129</v>
      </c>
      <c r="J3492" t="s">
        <v>130</v>
      </c>
      <c r="K3492" t="s">
        <v>141</v>
      </c>
      <c r="L3492" t="s">
        <v>9967</v>
      </c>
      <c r="M3492" t="s">
        <v>9968</v>
      </c>
      <c r="N3492">
        <v>5.5444444439999998</v>
      </c>
      <c r="O3492">
        <v>0</v>
      </c>
      <c r="P3492">
        <v>0</v>
      </c>
      <c r="Q3492">
        <v>4</v>
      </c>
      <c r="R3492">
        <v>628</v>
      </c>
      <c r="S3492">
        <v>21</v>
      </c>
      <c r="T3492">
        <v>1157</v>
      </c>
      <c r="U3492">
        <v>0</v>
      </c>
      <c r="V3492">
        <v>0</v>
      </c>
      <c r="W3492">
        <v>22.177778</v>
      </c>
      <c r="X3492">
        <v>3481.9111109999999</v>
      </c>
      <c r="Y3492">
        <v>116.433333</v>
      </c>
      <c r="Z3492">
        <v>6414.9222220000001</v>
      </c>
    </row>
    <row r="3493" spans="1:26" x14ac:dyDescent="0.3">
      <c r="A3493">
        <v>2673636</v>
      </c>
      <c r="B3493">
        <v>1</v>
      </c>
      <c r="C3493" t="s">
        <v>76</v>
      </c>
      <c r="D3493" t="s">
        <v>89</v>
      </c>
      <c r="E3493" t="s">
        <v>134</v>
      </c>
      <c r="F3493" t="s">
        <v>396</v>
      </c>
      <c r="G3493" t="s">
        <v>260</v>
      </c>
      <c r="H3493" t="s">
        <v>46</v>
      </c>
      <c r="I3493" t="s">
        <v>129</v>
      </c>
      <c r="J3493" t="s">
        <v>130</v>
      </c>
      <c r="K3493" t="s">
        <v>141</v>
      </c>
      <c r="L3493" t="s">
        <v>9969</v>
      </c>
      <c r="M3493" t="s">
        <v>9970</v>
      </c>
      <c r="N3493">
        <v>6.4305555549999998</v>
      </c>
      <c r="O3493">
        <v>0</v>
      </c>
      <c r="P3493">
        <v>4</v>
      </c>
      <c r="Q3493">
        <v>0</v>
      </c>
      <c r="R3493">
        <v>105</v>
      </c>
      <c r="S3493">
        <v>0</v>
      </c>
      <c r="T3493">
        <v>0</v>
      </c>
      <c r="U3493">
        <v>0</v>
      </c>
      <c r="V3493">
        <v>25.722221999999999</v>
      </c>
      <c r="W3493">
        <v>0</v>
      </c>
      <c r="X3493">
        <v>675.20833300000004</v>
      </c>
      <c r="Y3493">
        <v>0</v>
      </c>
      <c r="Z3493">
        <v>0</v>
      </c>
    </row>
    <row r="3494" spans="1:26" x14ac:dyDescent="0.3">
      <c r="A3494">
        <v>2673388</v>
      </c>
      <c r="B3494">
        <v>1</v>
      </c>
      <c r="C3494" t="s">
        <v>76</v>
      </c>
      <c r="D3494" t="s">
        <v>81</v>
      </c>
      <c r="E3494" t="s">
        <v>134</v>
      </c>
      <c r="F3494" t="s">
        <v>9971</v>
      </c>
      <c r="G3494" t="s">
        <v>146</v>
      </c>
      <c r="H3494" t="s">
        <v>46</v>
      </c>
      <c r="I3494" t="s">
        <v>129</v>
      </c>
      <c r="J3494" t="s">
        <v>130</v>
      </c>
      <c r="K3494" t="s">
        <v>131</v>
      </c>
      <c r="L3494" t="s">
        <v>9972</v>
      </c>
      <c r="M3494" t="s">
        <v>9973</v>
      </c>
      <c r="N3494">
        <v>1.2775000000000001</v>
      </c>
      <c r="O3494">
        <v>0</v>
      </c>
      <c r="P3494">
        <v>310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396.02499999999998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2673417</v>
      </c>
      <c r="B3495">
        <v>1</v>
      </c>
      <c r="C3495" t="s">
        <v>76</v>
      </c>
      <c r="D3495" t="s">
        <v>90</v>
      </c>
      <c r="E3495" t="s">
        <v>144</v>
      </c>
      <c r="F3495" t="s">
        <v>9974</v>
      </c>
      <c r="G3495" t="s">
        <v>136</v>
      </c>
      <c r="H3495" t="s">
        <v>46</v>
      </c>
      <c r="I3495" t="s">
        <v>129</v>
      </c>
      <c r="J3495" t="s">
        <v>130</v>
      </c>
      <c r="K3495" t="s">
        <v>131</v>
      </c>
      <c r="L3495" t="s">
        <v>9975</v>
      </c>
      <c r="M3495" t="s">
        <v>9976</v>
      </c>
      <c r="N3495">
        <v>1.8958333329999999</v>
      </c>
      <c r="O3495">
        <v>0</v>
      </c>
      <c r="P3495">
        <v>21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39.8125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2673394</v>
      </c>
      <c r="B3496">
        <v>1</v>
      </c>
      <c r="C3496" t="s">
        <v>76</v>
      </c>
      <c r="D3496" t="s">
        <v>101</v>
      </c>
      <c r="E3496" t="s">
        <v>172</v>
      </c>
      <c r="F3496" t="s">
        <v>9977</v>
      </c>
      <c r="G3496" t="s">
        <v>174</v>
      </c>
      <c r="H3496" t="s">
        <v>46</v>
      </c>
      <c r="I3496" t="s">
        <v>129</v>
      </c>
      <c r="J3496" t="s">
        <v>130</v>
      </c>
      <c r="K3496" t="s">
        <v>131</v>
      </c>
      <c r="L3496" t="s">
        <v>9978</v>
      </c>
      <c r="M3496" t="s">
        <v>9979</v>
      </c>
      <c r="N3496">
        <v>3.8908333329999998</v>
      </c>
      <c r="O3496">
        <v>0</v>
      </c>
      <c r="P3496">
        <v>43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167.30583300000001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2673392</v>
      </c>
      <c r="B3497">
        <v>1</v>
      </c>
      <c r="C3497" t="s">
        <v>77</v>
      </c>
      <c r="D3497" t="s">
        <v>112</v>
      </c>
      <c r="E3497" t="s">
        <v>134</v>
      </c>
      <c r="F3497" t="s">
        <v>9980</v>
      </c>
      <c r="G3497" t="s">
        <v>140</v>
      </c>
      <c r="H3497" t="s">
        <v>46</v>
      </c>
      <c r="I3497" t="s">
        <v>129</v>
      </c>
      <c r="J3497" t="s">
        <v>130</v>
      </c>
      <c r="K3497" t="s">
        <v>141</v>
      </c>
      <c r="L3497" t="s">
        <v>9981</v>
      </c>
      <c r="M3497" t="s">
        <v>9982</v>
      </c>
      <c r="N3497">
        <v>4.2319444439999998</v>
      </c>
      <c r="O3497">
        <v>0</v>
      </c>
      <c r="P3497">
        <v>0</v>
      </c>
      <c r="Q3497">
        <v>0</v>
      </c>
      <c r="R3497">
        <v>251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1062.218055</v>
      </c>
      <c r="Y3497">
        <v>0</v>
      </c>
      <c r="Z3497">
        <v>0</v>
      </c>
    </row>
    <row r="3498" spans="1:26" x14ac:dyDescent="0.3">
      <c r="A3498">
        <v>2673362</v>
      </c>
      <c r="B3498">
        <v>2</v>
      </c>
      <c r="C3498" t="s">
        <v>76</v>
      </c>
      <c r="D3498" t="s">
        <v>106</v>
      </c>
      <c r="E3498" t="s">
        <v>126</v>
      </c>
      <c r="F3498" t="s">
        <v>9983</v>
      </c>
      <c r="G3498" t="s">
        <v>306</v>
      </c>
      <c r="H3498" t="s">
        <v>47</v>
      </c>
      <c r="I3498" t="s">
        <v>129</v>
      </c>
      <c r="J3498" t="s">
        <v>15</v>
      </c>
      <c r="K3498" t="s">
        <v>131</v>
      </c>
      <c r="L3498" t="s">
        <v>9984</v>
      </c>
      <c r="M3498" t="s">
        <v>9985</v>
      </c>
      <c r="N3498">
        <v>0.55611111099999999</v>
      </c>
      <c r="O3498">
        <v>0</v>
      </c>
      <c r="P3498">
        <v>1537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854.74277800000004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2673410</v>
      </c>
      <c r="B3499">
        <v>1</v>
      </c>
      <c r="C3499" t="s">
        <v>76</v>
      </c>
      <c r="D3499" t="s">
        <v>90</v>
      </c>
      <c r="E3499" t="s">
        <v>126</v>
      </c>
      <c r="F3499" t="s">
        <v>9986</v>
      </c>
      <c r="G3499" t="s">
        <v>260</v>
      </c>
      <c r="H3499" t="s">
        <v>47</v>
      </c>
      <c r="I3499" t="s">
        <v>129</v>
      </c>
      <c r="J3499" t="s">
        <v>130</v>
      </c>
      <c r="K3499" t="s">
        <v>141</v>
      </c>
      <c r="L3499" t="s">
        <v>9987</v>
      </c>
      <c r="M3499" t="s">
        <v>9988</v>
      </c>
      <c r="N3499">
        <v>1.055555555</v>
      </c>
      <c r="O3499">
        <v>0</v>
      </c>
      <c r="P3499">
        <v>477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503.5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2673402</v>
      </c>
      <c r="B3500">
        <v>1</v>
      </c>
      <c r="C3500" t="s">
        <v>76</v>
      </c>
      <c r="D3500" t="s">
        <v>86</v>
      </c>
      <c r="E3500" t="s">
        <v>134</v>
      </c>
      <c r="F3500" t="s">
        <v>9989</v>
      </c>
      <c r="G3500" t="s">
        <v>146</v>
      </c>
      <c r="H3500" t="s">
        <v>46</v>
      </c>
      <c r="I3500" t="s">
        <v>129</v>
      </c>
      <c r="J3500" t="s">
        <v>130</v>
      </c>
      <c r="K3500" t="s">
        <v>131</v>
      </c>
      <c r="L3500" t="s">
        <v>9990</v>
      </c>
      <c r="M3500" t="s">
        <v>9991</v>
      </c>
      <c r="N3500">
        <v>0.06</v>
      </c>
      <c r="O3500">
        <v>0</v>
      </c>
      <c r="P3500">
        <v>360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21.6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2673406</v>
      </c>
      <c r="B3501">
        <v>1</v>
      </c>
      <c r="C3501" t="s">
        <v>77</v>
      </c>
      <c r="D3501" t="s">
        <v>108</v>
      </c>
      <c r="E3501" t="s">
        <v>156</v>
      </c>
      <c r="F3501" t="s">
        <v>9992</v>
      </c>
      <c r="G3501" t="s">
        <v>140</v>
      </c>
      <c r="H3501" t="s">
        <v>47</v>
      </c>
      <c r="I3501" t="s">
        <v>129</v>
      </c>
      <c r="J3501" t="s">
        <v>130</v>
      </c>
      <c r="K3501" t="s">
        <v>141</v>
      </c>
      <c r="L3501" t="s">
        <v>9993</v>
      </c>
      <c r="M3501" t="s">
        <v>9994</v>
      </c>
      <c r="N3501">
        <v>6.5555555549999998</v>
      </c>
      <c r="O3501">
        <v>0</v>
      </c>
      <c r="P3501">
        <v>0</v>
      </c>
      <c r="Q3501">
        <v>0</v>
      </c>
      <c r="R3501">
        <v>0</v>
      </c>
      <c r="S3501">
        <v>26</v>
      </c>
      <c r="T3501">
        <v>177</v>
      </c>
      <c r="U3501">
        <v>0</v>
      </c>
      <c r="V3501">
        <v>0</v>
      </c>
      <c r="W3501">
        <v>0</v>
      </c>
      <c r="X3501">
        <v>0</v>
      </c>
      <c r="Y3501">
        <v>170.444444</v>
      </c>
      <c r="Z3501">
        <v>1160.333333</v>
      </c>
    </row>
    <row r="3502" spans="1:26" x14ac:dyDescent="0.3">
      <c r="A3502">
        <v>2673413</v>
      </c>
      <c r="B3502">
        <v>1</v>
      </c>
      <c r="C3502" t="s">
        <v>76</v>
      </c>
      <c r="D3502" t="s">
        <v>88</v>
      </c>
      <c r="E3502" t="s">
        <v>210</v>
      </c>
      <c r="F3502" t="s">
        <v>9995</v>
      </c>
      <c r="G3502" t="s">
        <v>212</v>
      </c>
      <c r="H3502" t="s">
        <v>46</v>
      </c>
      <c r="I3502" t="s">
        <v>129</v>
      </c>
      <c r="J3502" t="s">
        <v>130</v>
      </c>
      <c r="K3502" t="s">
        <v>131</v>
      </c>
      <c r="L3502" t="s">
        <v>9996</v>
      </c>
      <c r="M3502" t="s">
        <v>9997</v>
      </c>
      <c r="N3502">
        <v>6.0163888879999998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6.0163890000000002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2673412</v>
      </c>
      <c r="B3503">
        <v>1</v>
      </c>
      <c r="C3503" t="s">
        <v>77</v>
      </c>
      <c r="D3503" t="s">
        <v>123</v>
      </c>
      <c r="E3503" t="s">
        <v>210</v>
      </c>
      <c r="F3503" t="s">
        <v>9864</v>
      </c>
      <c r="G3503" t="s">
        <v>290</v>
      </c>
      <c r="H3503" t="s">
        <v>46</v>
      </c>
      <c r="I3503" t="s">
        <v>129</v>
      </c>
      <c r="J3503" t="s">
        <v>130</v>
      </c>
      <c r="K3503" t="s">
        <v>131</v>
      </c>
      <c r="L3503" t="s">
        <v>9998</v>
      </c>
      <c r="M3503" t="s">
        <v>9999</v>
      </c>
      <c r="N3503">
        <v>3.6902777769999999</v>
      </c>
      <c r="O3503">
        <v>0</v>
      </c>
      <c r="P3503">
        <v>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3.6902780000000002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2673416</v>
      </c>
      <c r="B3504">
        <v>1</v>
      </c>
      <c r="C3504" t="s">
        <v>76</v>
      </c>
      <c r="D3504" t="s">
        <v>89</v>
      </c>
      <c r="E3504" t="s">
        <v>144</v>
      </c>
      <c r="F3504" t="s">
        <v>10000</v>
      </c>
      <c r="G3504" t="s">
        <v>136</v>
      </c>
      <c r="H3504" t="s">
        <v>46</v>
      </c>
      <c r="I3504" t="s">
        <v>129</v>
      </c>
      <c r="J3504" t="s">
        <v>130</v>
      </c>
      <c r="K3504" t="s">
        <v>131</v>
      </c>
      <c r="L3504" t="s">
        <v>10001</v>
      </c>
      <c r="M3504" t="s">
        <v>10002</v>
      </c>
      <c r="N3504">
        <v>4.8397222219999998</v>
      </c>
      <c r="O3504">
        <v>0</v>
      </c>
      <c r="P3504">
        <v>12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58.076667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2673421</v>
      </c>
      <c r="B3505">
        <v>1</v>
      </c>
      <c r="C3505" t="s">
        <v>76</v>
      </c>
      <c r="D3505" t="s">
        <v>86</v>
      </c>
      <c r="E3505" t="s">
        <v>210</v>
      </c>
      <c r="F3505" t="s">
        <v>9657</v>
      </c>
      <c r="G3505" t="s">
        <v>212</v>
      </c>
      <c r="H3505" t="s">
        <v>46</v>
      </c>
      <c r="I3505" t="s">
        <v>129</v>
      </c>
      <c r="J3505" t="s">
        <v>130</v>
      </c>
      <c r="K3505" t="s">
        <v>131</v>
      </c>
      <c r="L3505" t="s">
        <v>10003</v>
      </c>
      <c r="M3505" t="s">
        <v>10004</v>
      </c>
      <c r="N3505">
        <v>1.9424999999999999</v>
      </c>
      <c r="O3505">
        <v>0</v>
      </c>
      <c r="P3505">
        <v>4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7.77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2673424</v>
      </c>
      <c r="B3506">
        <v>1</v>
      </c>
      <c r="C3506" t="s">
        <v>76</v>
      </c>
      <c r="D3506" t="s">
        <v>91</v>
      </c>
      <c r="E3506" t="s">
        <v>210</v>
      </c>
      <c r="F3506" t="s">
        <v>10005</v>
      </c>
      <c r="G3506" t="s">
        <v>290</v>
      </c>
      <c r="H3506" t="s">
        <v>46</v>
      </c>
      <c r="I3506" t="s">
        <v>129</v>
      </c>
      <c r="J3506" t="s">
        <v>130</v>
      </c>
      <c r="K3506" t="s">
        <v>131</v>
      </c>
      <c r="L3506" t="s">
        <v>10006</v>
      </c>
      <c r="M3506" t="s">
        <v>10007</v>
      </c>
      <c r="N3506">
        <v>3.1147222220000002</v>
      </c>
      <c r="O3506">
        <v>0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3.114722</v>
      </c>
      <c r="Y3506">
        <v>0</v>
      </c>
      <c r="Z3506">
        <v>0</v>
      </c>
    </row>
    <row r="3507" spans="1:26" x14ac:dyDescent="0.3">
      <c r="A3507">
        <v>2673427</v>
      </c>
      <c r="B3507">
        <v>1</v>
      </c>
      <c r="C3507" t="s">
        <v>76</v>
      </c>
      <c r="D3507" t="s">
        <v>92</v>
      </c>
      <c r="E3507" t="s">
        <v>210</v>
      </c>
      <c r="F3507" t="s">
        <v>10008</v>
      </c>
      <c r="G3507" t="s">
        <v>212</v>
      </c>
      <c r="H3507" t="s">
        <v>46</v>
      </c>
      <c r="I3507" t="s">
        <v>129</v>
      </c>
      <c r="J3507" t="s">
        <v>130</v>
      </c>
      <c r="K3507" t="s">
        <v>131</v>
      </c>
      <c r="L3507" t="s">
        <v>10009</v>
      </c>
      <c r="M3507" t="s">
        <v>10010</v>
      </c>
      <c r="N3507">
        <v>0.93777777699999998</v>
      </c>
      <c r="O3507">
        <v>0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0.937778</v>
      </c>
      <c r="Y3507">
        <v>0</v>
      </c>
      <c r="Z3507">
        <v>0</v>
      </c>
    </row>
    <row r="3508" spans="1:26" x14ac:dyDescent="0.3">
      <c r="A3508">
        <v>2673426</v>
      </c>
      <c r="B3508">
        <v>1</v>
      </c>
      <c r="C3508" t="s">
        <v>77</v>
      </c>
      <c r="D3508" t="s">
        <v>114</v>
      </c>
      <c r="E3508" t="s">
        <v>156</v>
      </c>
      <c r="F3508" t="s">
        <v>929</v>
      </c>
      <c r="G3508" t="s">
        <v>169</v>
      </c>
      <c r="H3508" t="s">
        <v>47</v>
      </c>
      <c r="I3508" t="s">
        <v>129</v>
      </c>
      <c r="J3508" t="s">
        <v>130</v>
      </c>
      <c r="K3508" t="s">
        <v>131</v>
      </c>
      <c r="L3508" t="s">
        <v>10011</v>
      </c>
      <c r="M3508" t="s">
        <v>10012</v>
      </c>
      <c r="N3508">
        <v>0.34555555500000001</v>
      </c>
      <c r="O3508">
        <v>23</v>
      </c>
      <c r="P3508">
        <v>267</v>
      </c>
      <c r="Q3508">
        <v>0</v>
      </c>
      <c r="R3508">
        <v>0</v>
      </c>
      <c r="S3508">
        <v>0</v>
      </c>
      <c r="T3508">
        <v>0</v>
      </c>
      <c r="U3508">
        <v>7.9477779999999996</v>
      </c>
      <c r="V3508">
        <v>92.263333000000003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2673362</v>
      </c>
      <c r="B3509">
        <v>3</v>
      </c>
      <c r="C3509" t="s">
        <v>76</v>
      </c>
      <c r="D3509" t="s">
        <v>106</v>
      </c>
      <c r="E3509" t="s">
        <v>126</v>
      </c>
      <c r="F3509" t="s">
        <v>10013</v>
      </c>
      <c r="G3509" t="s">
        <v>306</v>
      </c>
      <c r="H3509" t="s">
        <v>47</v>
      </c>
      <c r="I3509" t="s">
        <v>129</v>
      </c>
      <c r="J3509" t="s">
        <v>15</v>
      </c>
      <c r="K3509" t="s">
        <v>131</v>
      </c>
      <c r="L3509" t="s">
        <v>9985</v>
      </c>
      <c r="M3509" t="s">
        <v>10014</v>
      </c>
      <c r="N3509">
        <v>1.5233333330000001</v>
      </c>
      <c r="O3509">
        <v>0</v>
      </c>
      <c r="P3509">
        <v>339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516.41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2673453</v>
      </c>
      <c r="B3510">
        <v>1</v>
      </c>
      <c r="C3510" t="s">
        <v>76</v>
      </c>
      <c r="D3510" t="s">
        <v>106</v>
      </c>
      <c r="E3510" t="s">
        <v>134</v>
      </c>
      <c r="F3510" t="s">
        <v>10015</v>
      </c>
      <c r="G3510" t="s">
        <v>240</v>
      </c>
      <c r="H3510" t="s">
        <v>46</v>
      </c>
      <c r="I3510" t="s">
        <v>129</v>
      </c>
      <c r="J3510" t="s">
        <v>130</v>
      </c>
      <c r="K3510" t="s">
        <v>131</v>
      </c>
      <c r="L3510" t="s">
        <v>10016</v>
      </c>
      <c r="M3510" t="s">
        <v>10017</v>
      </c>
      <c r="N3510">
        <v>3.2108333330000001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3.210833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2673437</v>
      </c>
      <c r="B3511">
        <v>1</v>
      </c>
      <c r="C3511" t="s">
        <v>77</v>
      </c>
      <c r="D3511" t="s">
        <v>118</v>
      </c>
      <c r="E3511" t="s">
        <v>210</v>
      </c>
      <c r="F3511" t="s">
        <v>10018</v>
      </c>
      <c r="G3511" t="s">
        <v>306</v>
      </c>
      <c r="H3511" t="s">
        <v>46</v>
      </c>
      <c r="I3511" t="s">
        <v>129</v>
      </c>
      <c r="J3511" t="s">
        <v>15</v>
      </c>
      <c r="K3511" t="s">
        <v>131</v>
      </c>
      <c r="L3511" t="s">
        <v>10019</v>
      </c>
      <c r="M3511" t="s">
        <v>10020</v>
      </c>
      <c r="N3511">
        <v>3.7025000000000001</v>
      </c>
      <c r="O3511">
        <v>0</v>
      </c>
      <c r="P3511">
        <v>6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22.215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2673439</v>
      </c>
      <c r="B3512">
        <v>1</v>
      </c>
      <c r="C3512" t="s">
        <v>76</v>
      </c>
      <c r="D3512" t="s">
        <v>101</v>
      </c>
      <c r="E3512" t="s">
        <v>144</v>
      </c>
      <c r="F3512" t="s">
        <v>10021</v>
      </c>
      <c r="G3512" t="s">
        <v>146</v>
      </c>
      <c r="H3512" t="s">
        <v>46</v>
      </c>
      <c r="I3512" t="s">
        <v>129</v>
      </c>
      <c r="J3512" t="s">
        <v>130</v>
      </c>
      <c r="K3512" t="s">
        <v>131</v>
      </c>
      <c r="L3512" t="s">
        <v>10022</v>
      </c>
      <c r="M3512" t="s">
        <v>10023</v>
      </c>
      <c r="N3512">
        <v>0.56916666599999999</v>
      </c>
      <c r="O3512">
        <v>0</v>
      </c>
      <c r="P3512">
        <v>27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15.3675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2673460</v>
      </c>
      <c r="B3513">
        <v>1</v>
      </c>
      <c r="C3513" t="s">
        <v>76</v>
      </c>
      <c r="D3513" t="s">
        <v>82</v>
      </c>
      <c r="E3513" t="s">
        <v>172</v>
      </c>
      <c r="F3513" t="s">
        <v>10024</v>
      </c>
      <c r="G3513" t="s">
        <v>174</v>
      </c>
      <c r="H3513" t="s">
        <v>46</v>
      </c>
      <c r="I3513" t="s">
        <v>129</v>
      </c>
      <c r="J3513" t="s">
        <v>130</v>
      </c>
      <c r="K3513" t="s">
        <v>131</v>
      </c>
      <c r="L3513" t="s">
        <v>10025</v>
      </c>
      <c r="M3513" t="s">
        <v>10026</v>
      </c>
      <c r="N3513">
        <v>1.543055555</v>
      </c>
      <c r="O3513">
        <v>0</v>
      </c>
      <c r="P3513">
        <v>51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78.695832999999993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2673455</v>
      </c>
      <c r="B3514">
        <v>1</v>
      </c>
      <c r="C3514" t="s">
        <v>76</v>
      </c>
      <c r="D3514" t="s">
        <v>83</v>
      </c>
      <c r="E3514" t="s">
        <v>134</v>
      </c>
      <c r="F3514" t="s">
        <v>10027</v>
      </c>
      <c r="G3514" t="s">
        <v>140</v>
      </c>
      <c r="H3514" t="s">
        <v>46</v>
      </c>
      <c r="I3514" t="s">
        <v>129</v>
      </c>
      <c r="J3514" t="s">
        <v>130</v>
      </c>
      <c r="K3514" t="s">
        <v>141</v>
      </c>
      <c r="L3514" t="s">
        <v>10028</v>
      </c>
      <c r="M3514" t="s">
        <v>10029</v>
      </c>
      <c r="N3514">
        <v>0.70138888799999999</v>
      </c>
      <c r="O3514">
        <v>0</v>
      </c>
      <c r="P3514">
        <v>236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165.52777800000001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2673451</v>
      </c>
      <c r="B3515">
        <v>1</v>
      </c>
      <c r="C3515" t="s">
        <v>77</v>
      </c>
      <c r="D3515" t="s">
        <v>124</v>
      </c>
      <c r="E3515" t="s">
        <v>152</v>
      </c>
      <c r="F3515" t="s">
        <v>10030</v>
      </c>
      <c r="G3515" t="s">
        <v>169</v>
      </c>
      <c r="H3515" t="s">
        <v>47</v>
      </c>
      <c r="I3515" t="s">
        <v>129</v>
      </c>
      <c r="J3515" t="s">
        <v>130</v>
      </c>
      <c r="K3515" t="s">
        <v>131</v>
      </c>
      <c r="L3515" t="s">
        <v>10031</v>
      </c>
      <c r="M3515" t="s">
        <v>10032</v>
      </c>
      <c r="N3515">
        <v>1.112222222</v>
      </c>
      <c r="O3515">
        <v>2</v>
      </c>
      <c r="P3515">
        <v>333</v>
      </c>
      <c r="Q3515">
        <v>0</v>
      </c>
      <c r="R3515">
        <v>0</v>
      </c>
      <c r="S3515">
        <v>0</v>
      </c>
      <c r="T3515">
        <v>0</v>
      </c>
      <c r="U3515">
        <v>2.2244440000000001</v>
      </c>
      <c r="V3515">
        <v>370.37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2673462</v>
      </c>
      <c r="B3516">
        <v>1</v>
      </c>
      <c r="C3516" t="s">
        <v>77</v>
      </c>
      <c r="D3516" t="s">
        <v>124</v>
      </c>
      <c r="E3516" t="s">
        <v>152</v>
      </c>
      <c r="F3516" t="s">
        <v>10033</v>
      </c>
      <c r="G3516" t="s">
        <v>306</v>
      </c>
      <c r="H3516" t="s">
        <v>47</v>
      </c>
      <c r="I3516" t="s">
        <v>129</v>
      </c>
      <c r="J3516" t="s">
        <v>15</v>
      </c>
      <c r="K3516" t="s">
        <v>131</v>
      </c>
      <c r="L3516" t="s">
        <v>10034</v>
      </c>
      <c r="M3516" t="s">
        <v>10035</v>
      </c>
      <c r="N3516">
        <v>0.998611111</v>
      </c>
      <c r="O3516">
        <v>20</v>
      </c>
      <c r="P3516">
        <v>93</v>
      </c>
      <c r="Q3516">
        <v>0</v>
      </c>
      <c r="R3516">
        <v>0</v>
      </c>
      <c r="S3516">
        <v>0</v>
      </c>
      <c r="T3516">
        <v>0</v>
      </c>
      <c r="U3516">
        <v>19.972221999999999</v>
      </c>
      <c r="V3516">
        <v>92.870833000000005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2673476</v>
      </c>
      <c r="B3517">
        <v>1</v>
      </c>
      <c r="C3517" t="s">
        <v>76</v>
      </c>
      <c r="D3517" t="s">
        <v>92</v>
      </c>
      <c r="E3517" t="s">
        <v>210</v>
      </c>
      <c r="F3517" t="s">
        <v>10036</v>
      </c>
      <c r="G3517" t="s">
        <v>212</v>
      </c>
      <c r="H3517" t="s">
        <v>46</v>
      </c>
      <c r="I3517" t="s">
        <v>129</v>
      </c>
      <c r="J3517" t="s">
        <v>130</v>
      </c>
      <c r="K3517" t="s">
        <v>131</v>
      </c>
      <c r="L3517" t="s">
        <v>10037</v>
      </c>
      <c r="M3517" t="s">
        <v>10038</v>
      </c>
      <c r="N3517">
        <v>2.633611111</v>
      </c>
      <c r="O3517">
        <v>0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2.6336110000000001</v>
      </c>
      <c r="Y3517">
        <v>0</v>
      </c>
      <c r="Z3517">
        <v>0</v>
      </c>
    </row>
    <row r="3518" spans="1:26" x14ac:dyDescent="0.3">
      <c r="A3518">
        <v>2673499</v>
      </c>
      <c r="B3518">
        <v>1</v>
      </c>
      <c r="C3518" t="s">
        <v>76</v>
      </c>
      <c r="D3518" t="s">
        <v>106</v>
      </c>
      <c r="E3518" t="s">
        <v>152</v>
      </c>
      <c r="F3518" t="s">
        <v>10039</v>
      </c>
      <c r="G3518" t="s">
        <v>140</v>
      </c>
      <c r="H3518" t="s">
        <v>47</v>
      </c>
      <c r="I3518" t="s">
        <v>129</v>
      </c>
      <c r="J3518" t="s">
        <v>130</v>
      </c>
      <c r="K3518" t="s">
        <v>141</v>
      </c>
      <c r="L3518" t="s">
        <v>10040</v>
      </c>
      <c r="M3518" t="s">
        <v>10041</v>
      </c>
      <c r="N3518">
        <v>5.14</v>
      </c>
      <c r="O3518">
        <v>0</v>
      </c>
      <c r="P3518">
        <v>3179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16340.06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2673479</v>
      </c>
      <c r="B3519">
        <v>1</v>
      </c>
      <c r="C3519" t="s">
        <v>77</v>
      </c>
      <c r="D3519" t="s">
        <v>114</v>
      </c>
      <c r="E3519" t="s">
        <v>126</v>
      </c>
      <c r="F3519" t="s">
        <v>10042</v>
      </c>
      <c r="G3519" t="s">
        <v>128</v>
      </c>
      <c r="H3519" t="s">
        <v>47</v>
      </c>
      <c r="I3519" t="s">
        <v>129</v>
      </c>
      <c r="J3519" t="s">
        <v>130</v>
      </c>
      <c r="K3519" t="s">
        <v>131</v>
      </c>
      <c r="L3519" t="s">
        <v>10043</v>
      </c>
      <c r="M3519" t="s">
        <v>10044</v>
      </c>
      <c r="N3519">
        <v>0.85666666599999997</v>
      </c>
      <c r="O3519">
        <v>0</v>
      </c>
      <c r="P3519">
        <v>11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9.4233329999999995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2673480</v>
      </c>
      <c r="B3520">
        <v>1</v>
      </c>
      <c r="C3520" t="s">
        <v>76</v>
      </c>
      <c r="D3520" t="s">
        <v>78</v>
      </c>
      <c r="E3520" t="s">
        <v>144</v>
      </c>
      <c r="F3520" t="s">
        <v>10045</v>
      </c>
      <c r="G3520" t="s">
        <v>140</v>
      </c>
      <c r="H3520" t="s">
        <v>46</v>
      </c>
      <c r="I3520" t="s">
        <v>129</v>
      </c>
      <c r="J3520" t="s">
        <v>130</v>
      </c>
      <c r="K3520" t="s">
        <v>141</v>
      </c>
      <c r="L3520" t="s">
        <v>10046</v>
      </c>
      <c r="M3520" t="s">
        <v>10047</v>
      </c>
      <c r="N3520">
        <v>1.053055555</v>
      </c>
      <c r="O3520">
        <v>0</v>
      </c>
      <c r="P3520">
        <v>114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120.048333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2673482</v>
      </c>
      <c r="B3521">
        <v>1</v>
      </c>
      <c r="C3521" t="s">
        <v>76</v>
      </c>
      <c r="D3521" t="s">
        <v>94</v>
      </c>
      <c r="E3521" t="s">
        <v>134</v>
      </c>
      <c r="F3521" t="s">
        <v>10048</v>
      </c>
      <c r="G3521" t="s">
        <v>240</v>
      </c>
      <c r="H3521" t="s">
        <v>46</v>
      </c>
      <c r="I3521" t="s">
        <v>129</v>
      </c>
      <c r="J3521" t="s">
        <v>130</v>
      </c>
      <c r="K3521" t="s">
        <v>131</v>
      </c>
      <c r="L3521" t="s">
        <v>10049</v>
      </c>
      <c r="M3521" t="s">
        <v>10050</v>
      </c>
      <c r="N3521">
        <v>1.3883333330000001</v>
      </c>
      <c r="O3521">
        <v>0</v>
      </c>
      <c r="P3521">
        <v>20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27.766667000000002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2673490</v>
      </c>
      <c r="B3522">
        <v>1</v>
      </c>
      <c r="C3522" t="s">
        <v>76</v>
      </c>
      <c r="D3522" t="s">
        <v>80</v>
      </c>
      <c r="E3522" t="s">
        <v>144</v>
      </c>
      <c r="F3522" t="s">
        <v>10051</v>
      </c>
      <c r="G3522" t="s">
        <v>1908</v>
      </c>
      <c r="H3522" t="s">
        <v>46</v>
      </c>
      <c r="I3522" t="s">
        <v>129</v>
      </c>
      <c r="J3522" t="s">
        <v>130</v>
      </c>
      <c r="K3522" t="s">
        <v>131</v>
      </c>
      <c r="L3522" t="s">
        <v>10052</v>
      </c>
      <c r="M3522" t="s">
        <v>10053</v>
      </c>
      <c r="N3522">
        <v>4.2944444439999998</v>
      </c>
      <c r="O3522">
        <v>0</v>
      </c>
      <c r="P3522">
        <v>28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120.244444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2673494</v>
      </c>
      <c r="B3523">
        <v>1</v>
      </c>
      <c r="C3523" t="s">
        <v>77</v>
      </c>
      <c r="D3523" t="s">
        <v>122</v>
      </c>
      <c r="E3523" t="s">
        <v>126</v>
      </c>
      <c r="F3523" t="s">
        <v>10054</v>
      </c>
      <c r="G3523" t="s">
        <v>128</v>
      </c>
      <c r="H3523" t="s">
        <v>47</v>
      </c>
      <c r="I3523" t="s">
        <v>129</v>
      </c>
      <c r="J3523" t="s">
        <v>130</v>
      </c>
      <c r="K3523" t="s">
        <v>131</v>
      </c>
      <c r="L3523" t="s">
        <v>10055</v>
      </c>
      <c r="M3523" t="s">
        <v>10056</v>
      </c>
      <c r="N3523">
        <v>2.096666666</v>
      </c>
      <c r="O3523">
        <v>0</v>
      </c>
      <c r="P3523">
        <v>0</v>
      </c>
      <c r="Q3523">
        <v>39</v>
      </c>
      <c r="R3523">
        <v>338</v>
      </c>
      <c r="S3523">
        <v>12</v>
      </c>
      <c r="T3523">
        <v>111</v>
      </c>
      <c r="U3523">
        <v>0</v>
      </c>
      <c r="V3523">
        <v>0</v>
      </c>
      <c r="W3523">
        <v>81.77</v>
      </c>
      <c r="X3523">
        <v>708.67333299999996</v>
      </c>
      <c r="Y3523">
        <v>25.16</v>
      </c>
      <c r="Z3523">
        <v>232.73</v>
      </c>
    </row>
    <row r="3524" spans="1:26" x14ac:dyDescent="0.3">
      <c r="A3524">
        <v>2673515</v>
      </c>
      <c r="B3524">
        <v>1</v>
      </c>
      <c r="C3524" t="s">
        <v>76</v>
      </c>
      <c r="D3524" t="s">
        <v>87</v>
      </c>
      <c r="E3524" t="s">
        <v>134</v>
      </c>
      <c r="F3524" t="s">
        <v>10057</v>
      </c>
      <c r="G3524" t="s">
        <v>1592</v>
      </c>
      <c r="H3524" t="s">
        <v>46</v>
      </c>
      <c r="I3524" t="s">
        <v>129</v>
      </c>
      <c r="J3524" t="s">
        <v>130</v>
      </c>
      <c r="K3524" t="s">
        <v>131</v>
      </c>
      <c r="L3524" t="s">
        <v>10058</v>
      </c>
      <c r="M3524" t="s">
        <v>10059</v>
      </c>
      <c r="N3524">
        <v>1.7594444440000001</v>
      </c>
      <c r="O3524">
        <v>0</v>
      </c>
      <c r="P3524">
        <v>19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33.429443999999997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2673530</v>
      </c>
      <c r="B3525">
        <v>1</v>
      </c>
      <c r="C3525" t="s">
        <v>76</v>
      </c>
      <c r="D3525" t="s">
        <v>88</v>
      </c>
      <c r="E3525" t="s">
        <v>210</v>
      </c>
      <c r="F3525" t="s">
        <v>10060</v>
      </c>
      <c r="G3525" t="s">
        <v>290</v>
      </c>
      <c r="H3525" t="s">
        <v>46</v>
      </c>
      <c r="I3525" t="s">
        <v>129</v>
      </c>
      <c r="J3525" t="s">
        <v>130</v>
      </c>
      <c r="K3525" t="s">
        <v>131</v>
      </c>
      <c r="L3525" t="s">
        <v>10061</v>
      </c>
      <c r="M3525" t="s">
        <v>10062</v>
      </c>
      <c r="N3525">
        <v>0.73944444399999998</v>
      </c>
      <c r="O3525">
        <v>0</v>
      </c>
      <c r="P3525">
        <v>3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2.2183329999999999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2673528</v>
      </c>
      <c r="B3526">
        <v>1</v>
      </c>
      <c r="C3526" t="s">
        <v>77</v>
      </c>
      <c r="D3526" t="s">
        <v>111</v>
      </c>
      <c r="E3526" t="s">
        <v>156</v>
      </c>
      <c r="F3526" t="s">
        <v>1911</v>
      </c>
      <c r="G3526" t="s">
        <v>169</v>
      </c>
      <c r="H3526" t="s">
        <v>47</v>
      </c>
      <c r="I3526" t="s">
        <v>129</v>
      </c>
      <c r="J3526" t="s">
        <v>130</v>
      </c>
      <c r="K3526" t="s">
        <v>131</v>
      </c>
      <c r="L3526" t="s">
        <v>10063</v>
      </c>
      <c r="M3526" t="s">
        <v>10064</v>
      </c>
      <c r="N3526">
        <v>0.27694444400000001</v>
      </c>
      <c r="O3526">
        <v>0</v>
      </c>
      <c r="P3526">
        <v>0</v>
      </c>
      <c r="Q3526">
        <v>0</v>
      </c>
      <c r="R3526">
        <v>0</v>
      </c>
      <c r="S3526">
        <v>10</v>
      </c>
      <c r="T3526">
        <v>1303</v>
      </c>
      <c r="U3526">
        <v>0</v>
      </c>
      <c r="V3526">
        <v>0</v>
      </c>
      <c r="W3526">
        <v>0</v>
      </c>
      <c r="X3526">
        <v>0</v>
      </c>
      <c r="Y3526">
        <v>2.769444</v>
      </c>
      <c r="Z3526">
        <v>360.858611</v>
      </c>
    </row>
    <row r="3527" spans="1:26" x14ac:dyDescent="0.3">
      <c r="A3527">
        <v>2673533</v>
      </c>
      <c r="B3527">
        <v>1</v>
      </c>
      <c r="C3527" t="s">
        <v>76</v>
      </c>
      <c r="D3527" t="s">
        <v>101</v>
      </c>
      <c r="E3527" t="s">
        <v>156</v>
      </c>
      <c r="F3527" t="s">
        <v>10065</v>
      </c>
      <c r="G3527" t="s">
        <v>140</v>
      </c>
      <c r="H3527" t="s">
        <v>47</v>
      </c>
      <c r="I3527" t="s">
        <v>129</v>
      </c>
      <c r="J3527" t="s">
        <v>130</v>
      </c>
      <c r="K3527" t="s">
        <v>141</v>
      </c>
      <c r="L3527" t="s">
        <v>10066</v>
      </c>
      <c r="M3527" t="s">
        <v>10067</v>
      </c>
      <c r="N3527">
        <v>3.1836111109999998</v>
      </c>
      <c r="O3527">
        <v>8</v>
      </c>
      <c r="P3527">
        <v>351</v>
      </c>
      <c r="Q3527">
        <v>0</v>
      </c>
      <c r="R3527">
        <v>0</v>
      </c>
      <c r="S3527">
        <v>0</v>
      </c>
      <c r="T3527">
        <v>0</v>
      </c>
      <c r="U3527">
        <v>25.468889000000001</v>
      </c>
      <c r="V3527">
        <v>1117.4475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2673548</v>
      </c>
      <c r="B3528">
        <v>1</v>
      </c>
      <c r="C3528" t="s">
        <v>77</v>
      </c>
      <c r="D3528" t="s">
        <v>109</v>
      </c>
      <c r="E3528" t="s">
        <v>210</v>
      </c>
      <c r="F3528" t="s">
        <v>10068</v>
      </c>
      <c r="G3528" t="s">
        <v>306</v>
      </c>
      <c r="H3528" t="s">
        <v>46</v>
      </c>
      <c r="I3528" t="s">
        <v>129</v>
      </c>
      <c r="J3528" t="s">
        <v>15</v>
      </c>
      <c r="K3528" t="s">
        <v>131</v>
      </c>
      <c r="L3528" t="s">
        <v>10069</v>
      </c>
      <c r="M3528" t="s">
        <v>10070</v>
      </c>
      <c r="N3528">
        <v>3.5077777769999998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3.5077780000000001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2673562</v>
      </c>
      <c r="B3529">
        <v>1</v>
      </c>
      <c r="C3529" t="s">
        <v>76</v>
      </c>
      <c r="D3529" t="s">
        <v>96</v>
      </c>
      <c r="E3529" t="s">
        <v>152</v>
      </c>
      <c r="F3529" t="s">
        <v>1635</v>
      </c>
      <c r="G3529" t="s">
        <v>169</v>
      </c>
      <c r="H3529" t="s">
        <v>47</v>
      </c>
      <c r="I3529" t="s">
        <v>129</v>
      </c>
      <c r="J3529" t="s">
        <v>130</v>
      </c>
      <c r="K3529" t="s">
        <v>131</v>
      </c>
      <c r="L3529" t="s">
        <v>10071</v>
      </c>
      <c r="M3529" t="s">
        <v>10072</v>
      </c>
      <c r="N3529">
        <v>0.37111111099999999</v>
      </c>
      <c r="O3529">
        <v>17</v>
      </c>
      <c r="P3529">
        <v>939</v>
      </c>
      <c r="Q3529">
        <v>0</v>
      </c>
      <c r="R3529">
        <v>0</v>
      </c>
      <c r="S3529">
        <v>0</v>
      </c>
      <c r="T3529">
        <v>0</v>
      </c>
      <c r="U3529">
        <v>6.3088889999999997</v>
      </c>
      <c r="V3529">
        <v>348.47333300000003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2673565</v>
      </c>
      <c r="B3530">
        <v>1</v>
      </c>
      <c r="C3530" t="s">
        <v>76</v>
      </c>
      <c r="D3530" t="s">
        <v>102</v>
      </c>
      <c r="E3530" t="s">
        <v>152</v>
      </c>
      <c r="F3530" t="s">
        <v>1206</v>
      </c>
      <c r="G3530" t="s">
        <v>169</v>
      </c>
      <c r="H3530" t="s">
        <v>47</v>
      </c>
      <c r="I3530" t="s">
        <v>129</v>
      </c>
      <c r="J3530" t="s">
        <v>130</v>
      </c>
      <c r="K3530" t="s">
        <v>131</v>
      </c>
      <c r="L3530" t="s">
        <v>10073</v>
      </c>
      <c r="M3530" t="s">
        <v>10074</v>
      </c>
      <c r="N3530">
        <v>0.1875</v>
      </c>
      <c r="O3530">
        <v>9</v>
      </c>
      <c r="P3530">
        <v>68</v>
      </c>
      <c r="Q3530">
        <v>9</v>
      </c>
      <c r="R3530">
        <v>36</v>
      </c>
      <c r="S3530">
        <v>0</v>
      </c>
      <c r="T3530">
        <v>61</v>
      </c>
      <c r="U3530">
        <v>1.6875</v>
      </c>
      <c r="V3530">
        <v>12.75</v>
      </c>
      <c r="W3530">
        <v>1.6875</v>
      </c>
      <c r="X3530">
        <v>6.75</v>
      </c>
      <c r="Y3530">
        <v>0</v>
      </c>
      <c r="Z3530">
        <v>11.4375</v>
      </c>
    </row>
    <row r="3531" spans="1:26" x14ac:dyDescent="0.3">
      <c r="A3531">
        <v>2673574</v>
      </c>
      <c r="B3531">
        <v>1</v>
      </c>
      <c r="C3531" t="s">
        <v>77</v>
      </c>
      <c r="D3531" t="s">
        <v>120</v>
      </c>
      <c r="E3531" t="s">
        <v>144</v>
      </c>
      <c r="F3531" t="s">
        <v>10075</v>
      </c>
      <c r="G3531" t="s">
        <v>306</v>
      </c>
      <c r="H3531" t="s">
        <v>46</v>
      </c>
      <c r="I3531" t="s">
        <v>129</v>
      </c>
      <c r="J3531" t="s">
        <v>15</v>
      </c>
      <c r="K3531" t="s">
        <v>131</v>
      </c>
      <c r="L3531" t="s">
        <v>10076</v>
      </c>
      <c r="M3531" t="s">
        <v>10077</v>
      </c>
      <c r="N3531">
        <v>1.757222222</v>
      </c>
      <c r="O3531">
        <v>0</v>
      </c>
      <c r="P3531">
        <v>0</v>
      </c>
      <c r="Q3531">
        <v>0</v>
      </c>
      <c r="R3531">
        <v>160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281.15555599999999</v>
      </c>
      <c r="Y3531">
        <v>0</v>
      </c>
      <c r="Z3531">
        <v>0</v>
      </c>
    </row>
    <row r="3532" spans="1:26" x14ac:dyDescent="0.3">
      <c r="A3532">
        <v>2673573</v>
      </c>
      <c r="B3532">
        <v>1</v>
      </c>
      <c r="C3532" t="s">
        <v>77</v>
      </c>
      <c r="D3532" t="s">
        <v>113</v>
      </c>
      <c r="E3532" t="s">
        <v>126</v>
      </c>
      <c r="F3532" t="s">
        <v>2126</v>
      </c>
      <c r="G3532" t="s">
        <v>169</v>
      </c>
      <c r="H3532" t="s">
        <v>47</v>
      </c>
      <c r="I3532" t="s">
        <v>247</v>
      </c>
      <c r="J3532" t="s">
        <v>130</v>
      </c>
      <c r="K3532" t="s">
        <v>131</v>
      </c>
      <c r="L3532" t="s">
        <v>10078</v>
      </c>
      <c r="M3532" t="s">
        <v>10079</v>
      </c>
      <c r="N3532">
        <v>9.4444439999999998E-3</v>
      </c>
      <c r="O3532">
        <v>0</v>
      </c>
      <c r="P3532">
        <v>0</v>
      </c>
      <c r="Q3532">
        <v>1</v>
      </c>
      <c r="R3532">
        <v>0</v>
      </c>
      <c r="S3532">
        <v>10</v>
      </c>
      <c r="T3532">
        <v>422</v>
      </c>
      <c r="U3532">
        <v>0</v>
      </c>
      <c r="V3532">
        <v>0</v>
      </c>
      <c r="W3532">
        <v>9.4439999999999993E-3</v>
      </c>
      <c r="X3532">
        <v>0</v>
      </c>
      <c r="Y3532">
        <v>9.4444E-2</v>
      </c>
      <c r="Z3532">
        <v>3.9855550000000002</v>
      </c>
    </row>
    <row r="3533" spans="1:26" x14ac:dyDescent="0.3">
      <c r="A3533">
        <v>2673530</v>
      </c>
      <c r="B3533">
        <v>2</v>
      </c>
      <c r="C3533" t="s">
        <v>76</v>
      </c>
      <c r="D3533" t="s">
        <v>88</v>
      </c>
      <c r="E3533" t="s">
        <v>134</v>
      </c>
      <c r="F3533" t="s">
        <v>467</v>
      </c>
      <c r="G3533" t="s">
        <v>290</v>
      </c>
      <c r="H3533" t="s">
        <v>46</v>
      </c>
      <c r="I3533" t="s">
        <v>129</v>
      </c>
      <c r="J3533" t="s">
        <v>130</v>
      </c>
      <c r="K3533" t="s">
        <v>131</v>
      </c>
      <c r="L3533" t="s">
        <v>10062</v>
      </c>
      <c r="M3533" t="s">
        <v>10080</v>
      </c>
      <c r="N3533">
        <v>0.83138888799999999</v>
      </c>
      <c r="O3533">
        <v>0</v>
      </c>
      <c r="P3533">
        <v>123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102.26083300000001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2673424</v>
      </c>
      <c r="B3534">
        <v>2</v>
      </c>
      <c r="C3534" t="s">
        <v>76</v>
      </c>
      <c r="D3534" t="s">
        <v>91</v>
      </c>
      <c r="E3534" t="s">
        <v>144</v>
      </c>
      <c r="F3534" t="s">
        <v>10081</v>
      </c>
      <c r="G3534" t="s">
        <v>406</v>
      </c>
      <c r="H3534" t="s">
        <v>46</v>
      </c>
      <c r="I3534" t="s">
        <v>129</v>
      </c>
      <c r="J3534" t="s">
        <v>130</v>
      </c>
      <c r="K3534" t="s">
        <v>131</v>
      </c>
      <c r="L3534" t="s">
        <v>10007</v>
      </c>
      <c r="M3534" t="s">
        <v>10082</v>
      </c>
      <c r="N3534">
        <v>0.46083333300000001</v>
      </c>
      <c r="O3534">
        <v>0</v>
      </c>
      <c r="P3534">
        <v>0</v>
      </c>
      <c r="Q3534">
        <v>0</v>
      </c>
      <c r="R3534">
        <v>68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31.336666999999998</v>
      </c>
      <c r="Y3534">
        <v>0</v>
      </c>
      <c r="Z3534">
        <v>0</v>
      </c>
    </row>
    <row r="3535" spans="1:26" x14ac:dyDescent="0.3">
      <c r="A3535">
        <v>2673627</v>
      </c>
      <c r="B3535">
        <v>1</v>
      </c>
      <c r="C3535" t="s">
        <v>76</v>
      </c>
      <c r="D3535" t="s">
        <v>99</v>
      </c>
      <c r="E3535" t="s">
        <v>210</v>
      </c>
      <c r="F3535" t="s">
        <v>10083</v>
      </c>
      <c r="G3535" t="s">
        <v>212</v>
      </c>
      <c r="H3535" t="s">
        <v>46</v>
      </c>
      <c r="I3535" t="s">
        <v>129</v>
      </c>
      <c r="J3535" t="s">
        <v>130</v>
      </c>
      <c r="K3535" t="s">
        <v>131</v>
      </c>
      <c r="L3535" t="s">
        <v>10084</v>
      </c>
      <c r="M3535" t="s">
        <v>10085</v>
      </c>
      <c r="N3535">
        <v>2.7538888880000001</v>
      </c>
      <c r="O3535">
        <v>0</v>
      </c>
      <c r="P3535">
        <v>7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19.277221999999998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2673588</v>
      </c>
      <c r="B3536">
        <v>1</v>
      </c>
      <c r="C3536" t="s">
        <v>76</v>
      </c>
      <c r="D3536" t="s">
        <v>89</v>
      </c>
      <c r="E3536" t="s">
        <v>144</v>
      </c>
      <c r="F3536" t="s">
        <v>10086</v>
      </c>
      <c r="G3536" t="s">
        <v>136</v>
      </c>
      <c r="H3536" t="s">
        <v>46</v>
      </c>
      <c r="I3536" t="s">
        <v>129</v>
      </c>
      <c r="J3536" t="s">
        <v>130</v>
      </c>
      <c r="K3536" t="s">
        <v>131</v>
      </c>
      <c r="L3536" t="s">
        <v>10087</v>
      </c>
      <c r="M3536" t="s">
        <v>10088</v>
      </c>
      <c r="N3536">
        <v>3.7080555550000001</v>
      </c>
      <c r="O3536">
        <v>0</v>
      </c>
      <c r="P3536">
        <v>76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281.81222200000002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2673587</v>
      </c>
      <c r="B3537">
        <v>1</v>
      </c>
      <c r="C3537" t="s">
        <v>77</v>
      </c>
      <c r="D3537" t="s">
        <v>119</v>
      </c>
      <c r="E3537" t="s">
        <v>144</v>
      </c>
      <c r="F3537" t="s">
        <v>10089</v>
      </c>
      <c r="G3537" t="s">
        <v>136</v>
      </c>
      <c r="H3537" t="s">
        <v>46</v>
      </c>
      <c r="I3537" t="s">
        <v>129</v>
      </c>
      <c r="J3537" t="s">
        <v>130</v>
      </c>
      <c r="K3537" t="s">
        <v>131</v>
      </c>
      <c r="L3537" t="s">
        <v>10090</v>
      </c>
      <c r="M3537" t="s">
        <v>10091</v>
      </c>
      <c r="N3537">
        <v>1.218611111</v>
      </c>
      <c r="O3537">
        <v>0</v>
      </c>
      <c r="P3537">
        <v>20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24.372222000000001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2673592</v>
      </c>
      <c r="B3538">
        <v>1</v>
      </c>
      <c r="C3538" t="s">
        <v>76</v>
      </c>
      <c r="D3538" t="s">
        <v>102</v>
      </c>
      <c r="E3538" t="s">
        <v>144</v>
      </c>
      <c r="F3538" t="s">
        <v>10092</v>
      </c>
      <c r="G3538" t="s">
        <v>136</v>
      </c>
      <c r="H3538" t="s">
        <v>46</v>
      </c>
      <c r="I3538" t="s">
        <v>129</v>
      </c>
      <c r="J3538" t="s">
        <v>130</v>
      </c>
      <c r="K3538" t="s">
        <v>131</v>
      </c>
      <c r="L3538" t="s">
        <v>10093</v>
      </c>
      <c r="M3538" t="s">
        <v>10094</v>
      </c>
      <c r="N3538">
        <v>3.727222222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24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89.453333000000001</v>
      </c>
    </row>
    <row r="3539" spans="1:26" x14ac:dyDescent="0.3">
      <c r="A3539">
        <v>2673596</v>
      </c>
      <c r="B3539">
        <v>1</v>
      </c>
      <c r="C3539" t="s">
        <v>76</v>
      </c>
      <c r="D3539" t="s">
        <v>101</v>
      </c>
      <c r="E3539" t="s">
        <v>210</v>
      </c>
      <c r="F3539" t="s">
        <v>10095</v>
      </c>
      <c r="G3539" t="s">
        <v>627</v>
      </c>
      <c r="H3539" t="s">
        <v>46</v>
      </c>
      <c r="I3539" t="s">
        <v>129</v>
      </c>
      <c r="J3539" t="s">
        <v>130</v>
      </c>
      <c r="K3539" t="s">
        <v>131</v>
      </c>
      <c r="L3539" t="s">
        <v>10096</v>
      </c>
      <c r="M3539" t="s">
        <v>10097</v>
      </c>
      <c r="N3539">
        <v>1.180833333</v>
      </c>
      <c r="O3539">
        <v>0</v>
      </c>
      <c r="P3539">
        <v>11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12.989167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2673602</v>
      </c>
      <c r="B3540">
        <v>1</v>
      </c>
      <c r="C3540" t="s">
        <v>77</v>
      </c>
      <c r="D3540" t="s">
        <v>108</v>
      </c>
      <c r="E3540" t="s">
        <v>134</v>
      </c>
      <c r="F3540" t="s">
        <v>10098</v>
      </c>
      <c r="G3540" t="s">
        <v>146</v>
      </c>
      <c r="H3540" t="s">
        <v>46</v>
      </c>
      <c r="I3540" t="s">
        <v>129</v>
      </c>
      <c r="J3540" t="s">
        <v>130</v>
      </c>
      <c r="K3540" t="s">
        <v>131</v>
      </c>
      <c r="L3540" t="s">
        <v>10099</v>
      </c>
      <c r="M3540" t="s">
        <v>10100</v>
      </c>
      <c r="N3540">
        <v>6.5277776999999995E-2</v>
      </c>
      <c r="O3540">
        <v>0</v>
      </c>
      <c r="P3540">
        <v>88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5.7444439999999997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2673603</v>
      </c>
      <c r="B3541">
        <v>1</v>
      </c>
      <c r="C3541" t="s">
        <v>77</v>
      </c>
      <c r="D3541" t="s">
        <v>122</v>
      </c>
      <c r="E3541" t="s">
        <v>156</v>
      </c>
      <c r="F3541" t="s">
        <v>10101</v>
      </c>
      <c r="G3541" t="s">
        <v>146</v>
      </c>
      <c r="H3541" t="s">
        <v>47</v>
      </c>
      <c r="I3541" t="s">
        <v>129</v>
      </c>
      <c r="J3541" t="s">
        <v>130</v>
      </c>
      <c r="K3541" t="s">
        <v>131</v>
      </c>
      <c r="L3541" t="s">
        <v>10102</v>
      </c>
      <c r="M3541" t="s">
        <v>10103</v>
      </c>
      <c r="N3541">
        <v>0.27222222200000001</v>
      </c>
      <c r="O3541">
        <v>0</v>
      </c>
      <c r="P3541">
        <v>0</v>
      </c>
      <c r="Q3541">
        <v>40</v>
      </c>
      <c r="R3541">
        <v>363</v>
      </c>
      <c r="S3541">
        <v>12</v>
      </c>
      <c r="T3541">
        <v>111</v>
      </c>
      <c r="U3541">
        <v>0</v>
      </c>
      <c r="V3541">
        <v>0</v>
      </c>
      <c r="W3541">
        <v>10.888889000000001</v>
      </c>
      <c r="X3541">
        <v>98.816666999999995</v>
      </c>
      <c r="Y3541">
        <v>3.266667</v>
      </c>
      <c r="Z3541">
        <v>30.216667000000001</v>
      </c>
    </row>
    <row r="3542" spans="1:26" x14ac:dyDescent="0.3">
      <c r="A3542">
        <v>2673605</v>
      </c>
      <c r="B3542">
        <v>1</v>
      </c>
      <c r="C3542" t="s">
        <v>76</v>
      </c>
      <c r="D3542" t="s">
        <v>97</v>
      </c>
      <c r="E3542" t="s">
        <v>144</v>
      </c>
      <c r="F3542" t="s">
        <v>10104</v>
      </c>
      <c r="G3542" t="s">
        <v>306</v>
      </c>
      <c r="H3542" t="s">
        <v>46</v>
      </c>
      <c r="I3542" t="s">
        <v>129</v>
      </c>
      <c r="J3542" t="s">
        <v>15</v>
      </c>
      <c r="K3542" t="s">
        <v>131</v>
      </c>
      <c r="L3542" t="s">
        <v>10105</v>
      </c>
      <c r="M3542" t="s">
        <v>10106</v>
      </c>
      <c r="N3542">
        <v>3.5672222219999998</v>
      </c>
      <c r="O3542">
        <v>0</v>
      </c>
      <c r="P3542">
        <v>124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442.335556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2673607</v>
      </c>
      <c r="B3543">
        <v>1</v>
      </c>
      <c r="C3543" t="s">
        <v>77</v>
      </c>
      <c r="D3543" t="s">
        <v>108</v>
      </c>
      <c r="E3543" t="s">
        <v>210</v>
      </c>
      <c r="F3543" t="s">
        <v>10107</v>
      </c>
      <c r="G3543" t="s">
        <v>290</v>
      </c>
      <c r="H3543" t="s">
        <v>46</v>
      </c>
      <c r="I3543" t="s">
        <v>129</v>
      </c>
      <c r="J3543" t="s">
        <v>130</v>
      </c>
      <c r="K3543" t="s">
        <v>131</v>
      </c>
      <c r="L3543" t="s">
        <v>10108</v>
      </c>
      <c r="M3543" t="s">
        <v>10109</v>
      </c>
      <c r="N3543">
        <v>1.9422222220000001</v>
      </c>
      <c r="O3543">
        <v>0</v>
      </c>
      <c r="P3543">
        <v>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1.9422219999999999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2673609</v>
      </c>
      <c r="B3544">
        <v>1</v>
      </c>
      <c r="C3544" t="s">
        <v>76</v>
      </c>
      <c r="D3544" t="s">
        <v>90</v>
      </c>
      <c r="E3544" t="s">
        <v>134</v>
      </c>
      <c r="F3544" t="s">
        <v>10110</v>
      </c>
      <c r="G3544" t="s">
        <v>240</v>
      </c>
      <c r="H3544" t="s">
        <v>46</v>
      </c>
      <c r="I3544" t="s">
        <v>129</v>
      </c>
      <c r="J3544" t="s">
        <v>130</v>
      </c>
      <c r="K3544" t="s">
        <v>131</v>
      </c>
      <c r="L3544" t="s">
        <v>10111</v>
      </c>
      <c r="M3544" t="s">
        <v>10112</v>
      </c>
      <c r="N3544">
        <v>3.1613888879999998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11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34.775278</v>
      </c>
    </row>
    <row r="3545" spans="1:26" x14ac:dyDescent="0.3">
      <c r="A3545">
        <v>2673611</v>
      </c>
      <c r="B3545">
        <v>1</v>
      </c>
      <c r="C3545" t="s">
        <v>76</v>
      </c>
      <c r="D3545" t="s">
        <v>101</v>
      </c>
      <c r="E3545" t="s">
        <v>210</v>
      </c>
      <c r="F3545" t="s">
        <v>10113</v>
      </c>
      <c r="G3545" t="s">
        <v>627</v>
      </c>
      <c r="H3545" t="s">
        <v>46</v>
      </c>
      <c r="I3545" t="s">
        <v>129</v>
      </c>
      <c r="J3545" t="s">
        <v>130</v>
      </c>
      <c r="K3545" t="s">
        <v>131</v>
      </c>
      <c r="L3545" t="s">
        <v>10114</v>
      </c>
      <c r="M3545" t="s">
        <v>10115</v>
      </c>
      <c r="N3545">
        <v>1.625555555</v>
      </c>
      <c r="O3545">
        <v>0</v>
      </c>
      <c r="P3545">
        <v>3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4.8766670000000003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2673613</v>
      </c>
      <c r="B3546">
        <v>1</v>
      </c>
      <c r="C3546" t="s">
        <v>77</v>
      </c>
      <c r="D3546" t="s">
        <v>114</v>
      </c>
      <c r="E3546" t="s">
        <v>325</v>
      </c>
      <c r="F3546" t="s">
        <v>9621</v>
      </c>
      <c r="G3546" t="s">
        <v>169</v>
      </c>
      <c r="H3546" t="s">
        <v>47</v>
      </c>
      <c r="I3546" t="s">
        <v>247</v>
      </c>
      <c r="J3546" t="s">
        <v>130</v>
      </c>
      <c r="K3546" t="s">
        <v>131</v>
      </c>
      <c r="L3546" t="s">
        <v>10116</v>
      </c>
      <c r="M3546" t="s">
        <v>10117</v>
      </c>
      <c r="N3546">
        <v>3.6666666000000001E-2</v>
      </c>
      <c r="O3546">
        <v>0</v>
      </c>
      <c r="P3546">
        <v>0</v>
      </c>
      <c r="Q3546">
        <v>3</v>
      </c>
      <c r="R3546">
        <v>0</v>
      </c>
      <c r="S3546">
        <v>248</v>
      </c>
      <c r="T3546">
        <v>1356</v>
      </c>
      <c r="U3546">
        <v>0</v>
      </c>
      <c r="V3546">
        <v>0</v>
      </c>
      <c r="W3546">
        <v>0.11</v>
      </c>
      <c r="X3546">
        <v>0</v>
      </c>
      <c r="Y3546">
        <v>9.0933329999999994</v>
      </c>
      <c r="Z3546">
        <v>49.719999000000001</v>
      </c>
    </row>
    <row r="3547" spans="1:26" x14ac:dyDescent="0.3">
      <c r="A3547">
        <v>2673612</v>
      </c>
      <c r="B3547">
        <v>1</v>
      </c>
      <c r="C3547" t="s">
        <v>77</v>
      </c>
      <c r="D3547" t="s">
        <v>124</v>
      </c>
      <c r="E3547" t="s">
        <v>126</v>
      </c>
      <c r="F3547" t="s">
        <v>10118</v>
      </c>
      <c r="G3547" t="s">
        <v>169</v>
      </c>
      <c r="H3547" t="s">
        <v>47</v>
      </c>
      <c r="I3547" t="s">
        <v>129</v>
      </c>
      <c r="J3547" t="s">
        <v>130</v>
      </c>
      <c r="K3547" t="s">
        <v>131</v>
      </c>
      <c r="L3547" t="s">
        <v>10119</v>
      </c>
      <c r="M3547" t="s">
        <v>10120</v>
      </c>
      <c r="N3547">
        <v>2.5363888879999998</v>
      </c>
      <c r="O3547">
        <v>13</v>
      </c>
      <c r="P3547">
        <v>44</v>
      </c>
      <c r="Q3547">
        <v>0</v>
      </c>
      <c r="R3547">
        <v>0</v>
      </c>
      <c r="S3547">
        <v>0</v>
      </c>
      <c r="T3547">
        <v>0</v>
      </c>
      <c r="U3547">
        <v>32.973056</v>
      </c>
      <c r="V3547">
        <v>111.601111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2673619</v>
      </c>
      <c r="B3548">
        <v>1</v>
      </c>
      <c r="C3548" t="s">
        <v>76</v>
      </c>
      <c r="D3548" t="s">
        <v>96</v>
      </c>
      <c r="E3548" t="s">
        <v>210</v>
      </c>
      <c r="F3548" t="s">
        <v>10121</v>
      </c>
      <c r="G3548" t="s">
        <v>290</v>
      </c>
      <c r="H3548" t="s">
        <v>46</v>
      </c>
      <c r="I3548" t="s">
        <v>129</v>
      </c>
      <c r="J3548" t="s">
        <v>130</v>
      </c>
      <c r="K3548" t="s">
        <v>131</v>
      </c>
      <c r="L3548" t="s">
        <v>10122</v>
      </c>
      <c r="M3548" t="s">
        <v>10123</v>
      </c>
      <c r="N3548">
        <v>2.4655555549999999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2.4655559999999999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2673624</v>
      </c>
      <c r="B3549">
        <v>1</v>
      </c>
      <c r="C3549" t="s">
        <v>76</v>
      </c>
      <c r="D3549" t="s">
        <v>79</v>
      </c>
      <c r="E3549" t="s">
        <v>126</v>
      </c>
      <c r="F3549" t="s">
        <v>10124</v>
      </c>
      <c r="G3549" t="s">
        <v>128</v>
      </c>
      <c r="H3549" t="s">
        <v>47</v>
      </c>
      <c r="I3549" t="s">
        <v>129</v>
      </c>
      <c r="J3549" t="s">
        <v>130</v>
      </c>
      <c r="K3549" t="s">
        <v>131</v>
      </c>
      <c r="L3549" t="s">
        <v>10125</v>
      </c>
      <c r="M3549" t="s">
        <v>10126</v>
      </c>
      <c r="N3549">
        <v>2.582222222</v>
      </c>
      <c r="O3549">
        <v>1</v>
      </c>
      <c r="P3549">
        <v>2</v>
      </c>
      <c r="Q3549">
        <v>0</v>
      </c>
      <c r="R3549">
        <v>0</v>
      </c>
      <c r="S3549">
        <v>0</v>
      </c>
      <c r="T3549">
        <v>0</v>
      </c>
      <c r="U3549">
        <v>2.5822219999999998</v>
      </c>
      <c r="V3549">
        <v>5.1644439999999996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2673615</v>
      </c>
      <c r="B3550">
        <v>1</v>
      </c>
      <c r="C3550" t="s">
        <v>76</v>
      </c>
      <c r="D3550" t="s">
        <v>78</v>
      </c>
      <c r="E3550" t="s">
        <v>210</v>
      </c>
      <c r="F3550" t="s">
        <v>10127</v>
      </c>
      <c r="G3550" t="s">
        <v>627</v>
      </c>
      <c r="H3550" t="s">
        <v>46</v>
      </c>
      <c r="I3550" t="s">
        <v>129</v>
      </c>
      <c r="J3550" t="s">
        <v>130</v>
      </c>
      <c r="K3550" t="s">
        <v>131</v>
      </c>
      <c r="L3550" t="s">
        <v>10128</v>
      </c>
      <c r="M3550" t="s">
        <v>10129</v>
      </c>
      <c r="N3550">
        <v>3.2972222219999998</v>
      </c>
      <c r="O3550">
        <v>0</v>
      </c>
      <c r="P3550">
        <v>17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56.052778000000004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2673616</v>
      </c>
      <c r="B3551">
        <v>1</v>
      </c>
      <c r="C3551" t="s">
        <v>76</v>
      </c>
      <c r="D3551" t="s">
        <v>96</v>
      </c>
      <c r="E3551" t="s">
        <v>144</v>
      </c>
      <c r="F3551" t="s">
        <v>10130</v>
      </c>
      <c r="G3551" t="s">
        <v>240</v>
      </c>
      <c r="H3551" t="s">
        <v>46</v>
      </c>
      <c r="I3551" t="s">
        <v>129</v>
      </c>
      <c r="J3551" t="s">
        <v>130</v>
      </c>
      <c r="K3551" t="s">
        <v>131</v>
      </c>
      <c r="L3551" t="s">
        <v>10131</v>
      </c>
      <c r="M3551" t="s">
        <v>10132</v>
      </c>
      <c r="N3551">
        <v>5.113611111</v>
      </c>
      <c r="O3551">
        <v>0</v>
      </c>
      <c r="P3551">
        <v>262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1339.7661109999999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2673620</v>
      </c>
      <c r="B3552">
        <v>1</v>
      </c>
      <c r="C3552" t="s">
        <v>76</v>
      </c>
      <c r="D3552" t="s">
        <v>100</v>
      </c>
      <c r="E3552" t="s">
        <v>210</v>
      </c>
      <c r="F3552" t="s">
        <v>10133</v>
      </c>
      <c r="G3552" t="s">
        <v>212</v>
      </c>
      <c r="H3552" t="s">
        <v>46</v>
      </c>
      <c r="I3552" t="s">
        <v>129</v>
      </c>
      <c r="J3552" t="s">
        <v>130</v>
      </c>
      <c r="K3552" t="s">
        <v>131</v>
      </c>
      <c r="L3552" t="s">
        <v>10134</v>
      </c>
      <c r="M3552" t="s">
        <v>10135</v>
      </c>
      <c r="N3552">
        <v>1.9894444440000001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1.989444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2673629</v>
      </c>
      <c r="B3553">
        <v>1</v>
      </c>
      <c r="C3553" t="s">
        <v>77</v>
      </c>
      <c r="D3553" t="s">
        <v>124</v>
      </c>
      <c r="E3553" t="s">
        <v>152</v>
      </c>
      <c r="F3553" t="s">
        <v>10033</v>
      </c>
      <c r="G3553" t="s">
        <v>169</v>
      </c>
      <c r="H3553" t="s">
        <v>47</v>
      </c>
      <c r="I3553" t="s">
        <v>129</v>
      </c>
      <c r="J3553" t="s">
        <v>130</v>
      </c>
      <c r="K3553" t="s">
        <v>131</v>
      </c>
      <c r="L3553" t="s">
        <v>10136</v>
      </c>
      <c r="M3553" t="s">
        <v>10137</v>
      </c>
      <c r="N3553">
        <v>2.875555555</v>
      </c>
      <c r="O3553">
        <v>20</v>
      </c>
      <c r="P3553">
        <v>93</v>
      </c>
      <c r="Q3553">
        <v>0</v>
      </c>
      <c r="R3553">
        <v>0</v>
      </c>
      <c r="S3553">
        <v>0</v>
      </c>
      <c r="T3553">
        <v>0</v>
      </c>
      <c r="U3553">
        <v>57.511111</v>
      </c>
      <c r="V3553">
        <v>267.42666700000001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2673630</v>
      </c>
      <c r="B3554">
        <v>1</v>
      </c>
      <c r="C3554" t="s">
        <v>77</v>
      </c>
      <c r="D3554" t="s">
        <v>113</v>
      </c>
      <c r="E3554" t="s">
        <v>126</v>
      </c>
      <c r="F3554" t="s">
        <v>10138</v>
      </c>
      <c r="G3554" t="s">
        <v>128</v>
      </c>
      <c r="H3554" t="s">
        <v>47</v>
      </c>
      <c r="I3554" t="s">
        <v>129</v>
      </c>
      <c r="J3554" t="s">
        <v>130</v>
      </c>
      <c r="K3554" t="s">
        <v>131</v>
      </c>
      <c r="L3554" t="s">
        <v>10139</v>
      </c>
      <c r="M3554" t="s">
        <v>10140</v>
      </c>
      <c r="N3554">
        <v>1.8138888879999999</v>
      </c>
      <c r="O3554">
        <v>0</v>
      </c>
      <c r="P3554">
        <v>0</v>
      </c>
      <c r="Q3554">
        <v>0</v>
      </c>
      <c r="R3554">
        <v>0</v>
      </c>
      <c r="S3554">
        <v>1</v>
      </c>
      <c r="T3554">
        <v>6</v>
      </c>
      <c r="U3554">
        <v>0</v>
      </c>
      <c r="V3554">
        <v>0</v>
      </c>
      <c r="W3554">
        <v>0</v>
      </c>
      <c r="X3554">
        <v>0</v>
      </c>
      <c r="Y3554">
        <v>1.8138890000000001</v>
      </c>
      <c r="Z3554">
        <v>10.883333</v>
      </c>
    </row>
    <row r="3555" spans="1:26" x14ac:dyDescent="0.3">
      <c r="A3555">
        <v>2673632</v>
      </c>
      <c r="B3555">
        <v>1</v>
      </c>
      <c r="C3555" t="s">
        <v>76</v>
      </c>
      <c r="D3555" t="s">
        <v>100</v>
      </c>
      <c r="E3555" t="s">
        <v>144</v>
      </c>
      <c r="F3555" t="s">
        <v>10141</v>
      </c>
      <c r="G3555" t="s">
        <v>136</v>
      </c>
      <c r="H3555" t="s">
        <v>46</v>
      </c>
      <c r="I3555" t="s">
        <v>129</v>
      </c>
      <c r="J3555" t="s">
        <v>130</v>
      </c>
      <c r="K3555" t="s">
        <v>131</v>
      </c>
      <c r="L3555" t="s">
        <v>10142</v>
      </c>
      <c r="M3555" t="s">
        <v>10143</v>
      </c>
      <c r="N3555">
        <v>1.7863888880000001</v>
      </c>
      <c r="O3555">
        <v>0</v>
      </c>
      <c r="P3555">
        <v>3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5.3591670000000002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2673654</v>
      </c>
      <c r="B3556">
        <v>1</v>
      </c>
      <c r="C3556" t="s">
        <v>76</v>
      </c>
      <c r="D3556" t="s">
        <v>97</v>
      </c>
      <c r="E3556" t="s">
        <v>210</v>
      </c>
      <c r="F3556" t="s">
        <v>5477</v>
      </c>
      <c r="G3556" t="s">
        <v>212</v>
      </c>
      <c r="H3556" t="s">
        <v>46</v>
      </c>
      <c r="I3556" t="s">
        <v>129</v>
      </c>
      <c r="J3556" t="s">
        <v>130</v>
      </c>
      <c r="K3556" t="s">
        <v>131</v>
      </c>
      <c r="L3556" t="s">
        <v>10144</v>
      </c>
      <c r="M3556" t="s">
        <v>10145</v>
      </c>
      <c r="N3556">
        <v>3.384166666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3.3841670000000001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2673635</v>
      </c>
      <c r="B3557">
        <v>1</v>
      </c>
      <c r="C3557" t="s">
        <v>76</v>
      </c>
      <c r="D3557" t="s">
        <v>90</v>
      </c>
      <c r="E3557" t="s">
        <v>134</v>
      </c>
      <c r="F3557" t="s">
        <v>10146</v>
      </c>
      <c r="G3557" t="s">
        <v>146</v>
      </c>
      <c r="H3557" t="s">
        <v>46</v>
      </c>
      <c r="I3557" t="s">
        <v>129</v>
      </c>
      <c r="J3557" t="s">
        <v>130</v>
      </c>
      <c r="K3557" t="s">
        <v>131</v>
      </c>
      <c r="L3557" t="s">
        <v>10147</v>
      </c>
      <c r="M3557" t="s">
        <v>10148</v>
      </c>
      <c r="N3557">
        <v>0.45111111100000001</v>
      </c>
      <c r="O3557">
        <v>0</v>
      </c>
      <c r="P3557">
        <v>32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14.435556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2673638</v>
      </c>
      <c r="B3558">
        <v>1</v>
      </c>
      <c r="C3558" t="s">
        <v>77</v>
      </c>
      <c r="D3558" t="s">
        <v>111</v>
      </c>
      <c r="E3558" t="s">
        <v>210</v>
      </c>
      <c r="F3558" t="s">
        <v>10149</v>
      </c>
      <c r="G3558" t="s">
        <v>290</v>
      </c>
      <c r="H3558" t="s">
        <v>46</v>
      </c>
      <c r="I3558" t="s">
        <v>129</v>
      </c>
      <c r="J3558" t="s">
        <v>130</v>
      </c>
      <c r="K3558" t="s">
        <v>131</v>
      </c>
      <c r="L3558" t="s">
        <v>10150</v>
      </c>
      <c r="M3558" t="s">
        <v>10151</v>
      </c>
      <c r="N3558">
        <v>2.7944444439999998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2.7944439999999999</v>
      </c>
    </row>
    <row r="3559" spans="1:26" x14ac:dyDescent="0.3">
      <c r="A3559">
        <v>2673639</v>
      </c>
      <c r="B3559">
        <v>1</v>
      </c>
      <c r="C3559" t="s">
        <v>76</v>
      </c>
      <c r="D3559" t="s">
        <v>81</v>
      </c>
      <c r="E3559" t="s">
        <v>325</v>
      </c>
      <c r="F3559" t="s">
        <v>10152</v>
      </c>
      <c r="G3559" t="s">
        <v>306</v>
      </c>
      <c r="H3559" t="s">
        <v>47</v>
      </c>
      <c r="I3559" t="s">
        <v>129</v>
      </c>
      <c r="J3559" t="s">
        <v>15</v>
      </c>
      <c r="K3559" t="s">
        <v>131</v>
      </c>
      <c r="L3559" t="s">
        <v>10153</v>
      </c>
      <c r="M3559" t="s">
        <v>10154</v>
      </c>
      <c r="N3559">
        <v>0.75555555500000005</v>
      </c>
      <c r="O3559">
        <v>1</v>
      </c>
      <c r="P3559">
        <v>4372</v>
      </c>
      <c r="Q3559">
        <v>0</v>
      </c>
      <c r="R3559">
        <v>0</v>
      </c>
      <c r="S3559">
        <v>0</v>
      </c>
      <c r="T3559">
        <v>0</v>
      </c>
      <c r="U3559">
        <v>0.75555600000000001</v>
      </c>
      <c r="V3559">
        <v>3303.2888859999998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2673640</v>
      </c>
      <c r="B3560">
        <v>1</v>
      </c>
      <c r="C3560" t="s">
        <v>76</v>
      </c>
      <c r="D3560" t="s">
        <v>92</v>
      </c>
      <c r="E3560" t="s">
        <v>152</v>
      </c>
      <c r="F3560" t="s">
        <v>10155</v>
      </c>
      <c r="G3560" t="s">
        <v>169</v>
      </c>
      <c r="H3560" t="s">
        <v>47</v>
      </c>
      <c r="I3560" t="s">
        <v>129</v>
      </c>
      <c r="J3560" t="s">
        <v>130</v>
      </c>
      <c r="K3560" t="s">
        <v>131</v>
      </c>
      <c r="L3560" t="s">
        <v>10156</v>
      </c>
      <c r="M3560" t="s">
        <v>10157</v>
      </c>
      <c r="N3560">
        <v>0.38</v>
      </c>
      <c r="O3560">
        <v>0</v>
      </c>
      <c r="P3560">
        <v>0</v>
      </c>
      <c r="Q3560">
        <v>0</v>
      </c>
      <c r="R3560">
        <v>1296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492.48</v>
      </c>
      <c r="Y3560">
        <v>0</v>
      </c>
      <c r="Z3560">
        <v>0</v>
      </c>
    </row>
    <row r="3561" spans="1:26" x14ac:dyDescent="0.3">
      <c r="A3561">
        <v>2673641</v>
      </c>
      <c r="B3561">
        <v>1</v>
      </c>
      <c r="C3561" t="s">
        <v>76</v>
      </c>
      <c r="D3561" t="s">
        <v>78</v>
      </c>
      <c r="E3561" t="s">
        <v>210</v>
      </c>
      <c r="F3561" t="s">
        <v>10158</v>
      </c>
      <c r="G3561" t="s">
        <v>290</v>
      </c>
      <c r="H3561" t="s">
        <v>46</v>
      </c>
      <c r="I3561" t="s">
        <v>129</v>
      </c>
      <c r="J3561" t="s">
        <v>130</v>
      </c>
      <c r="K3561" t="s">
        <v>131</v>
      </c>
      <c r="L3561" t="s">
        <v>10159</v>
      </c>
      <c r="M3561" t="s">
        <v>10160</v>
      </c>
      <c r="N3561">
        <v>1.488888888</v>
      </c>
      <c r="O3561">
        <v>0</v>
      </c>
      <c r="P3561">
        <v>2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2.9777779999999998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2673643</v>
      </c>
      <c r="B3562">
        <v>1</v>
      </c>
      <c r="C3562" t="s">
        <v>77</v>
      </c>
      <c r="D3562" t="s">
        <v>117</v>
      </c>
      <c r="E3562" t="s">
        <v>156</v>
      </c>
      <c r="F3562" t="s">
        <v>10161</v>
      </c>
      <c r="G3562" t="s">
        <v>169</v>
      </c>
      <c r="H3562" t="s">
        <v>47</v>
      </c>
      <c r="I3562" t="s">
        <v>129</v>
      </c>
      <c r="J3562" t="s">
        <v>130</v>
      </c>
      <c r="K3562" t="s">
        <v>131</v>
      </c>
      <c r="L3562" t="s">
        <v>10162</v>
      </c>
      <c r="M3562" t="s">
        <v>10163</v>
      </c>
      <c r="N3562">
        <v>1.1527777770000001</v>
      </c>
      <c r="O3562">
        <v>0</v>
      </c>
      <c r="P3562">
        <v>0</v>
      </c>
      <c r="Q3562">
        <v>0</v>
      </c>
      <c r="R3562">
        <v>0</v>
      </c>
      <c r="S3562">
        <v>2</v>
      </c>
      <c r="T3562">
        <v>565</v>
      </c>
      <c r="U3562">
        <v>0</v>
      </c>
      <c r="V3562">
        <v>0</v>
      </c>
      <c r="W3562">
        <v>0</v>
      </c>
      <c r="X3562">
        <v>0</v>
      </c>
      <c r="Y3562">
        <v>2.3055560000000002</v>
      </c>
      <c r="Z3562">
        <v>651.31944399999998</v>
      </c>
    </row>
    <row r="3563" spans="1:26" x14ac:dyDescent="0.3">
      <c r="A3563">
        <v>2673649</v>
      </c>
      <c r="B3563">
        <v>1</v>
      </c>
      <c r="C3563" t="s">
        <v>77</v>
      </c>
      <c r="D3563" t="s">
        <v>114</v>
      </c>
      <c r="E3563" t="s">
        <v>156</v>
      </c>
      <c r="F3563" t="s">
        <v>10164</v>
      </c>
      <c r="G3563" t="s">
        <v>169</v>
      </c>
      <c r="H3563" t="s">
        <v>47</v>
      </c>
      <c r="I3563" t="s">
        <v>247</v>
      </c>
      <c r="J3563" t="s">
        <v>130</v>
      </c>
      <c r="K3563" t="s">
        <v>131</v>
      </c>
      <c r="L3563" t="s">
        <v>10165</v>
      </c>
      <c r="M3563" t="s">
        <v>10166</v>
      </c>
      <c r="N3563">
        <v>6.6666659999999999E-3</v>
      </c>
      <c r="O3563">
        <v>49</v>
      </c>
      <c r="P3563">
        <v>252</v>
      </c>
      <c r="Q3563">
        <v>0</v>
      </c>
      <c r="R3563">
        <v>0</v>
      </c>
      <c r="S3563">
        <v>0</v>
      </c>
      <c r="T3563">
        <v>0</v>
      </c>
      <c r="U3563">
        <v>0.32666699999999999</v>
      </c>
      <c r="V3563">
        <v>1.68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2673655</v>
      </c>
      <c r="B3564">
        <v>1</v>
      </c>
      <c r="C3564" t="s">
        <v>77</v>
      </c>
      <c r="D3564" t="s">
        <v>123</v>
      </c>
      <c r="E3564" t="s">
        <v>126</v>
      </c>
      <c r="F3564" t="s">
        <v>10167</v>
      </c>
      <c r="G3564" t="s">
        <v>169</v>
      </c>
      <c r="H3564" t="s">
        <v>47</v>
      </c>
      <c r="I3564" t="s">
        <v>129</v>
      </c>
      <c r="J3564" t="s">
        <v>130</v>
      </c>
      <c r="K3564" t="s">
        <v>131</v>
      </c>
      <c r="L3564" t="s">
        <v>10168</v>
      </c>
      <c r="M3564" t="s">
        <v>10169</v>
      </c>
      <c r="N3564">
        <v>0.3725</v>
      </c>
      <c r="O3564">
        <v>0</v>
      </c>
      <c r="P3564">
        <v>68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25.33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2673657</v>
      </c>
      <c r="B3565">
        <v>1</v>
      </c>
      <c r="C3565" t="s">
        <v>76</v>
      </c>
      <c r="D3565" t="s">
        <v>102</v>
      </c>
      <c r="E3565" t="s">
        <v>134</v>
      </c>
      <c r="F3565" t="s">
        <v>10170</v>
      </c>
      <c r="G3565" t="s">
        <v>240</v>
      </c>
      <c r="H3565" t="s">
        <v>46</v>
      </c>
      <c r="I3565" t="s">
        <v>129</v>
      </c>
      <c r="J3565" t="s">
        <v>130</v>
      </c>
      <c r="K3565" t="s">
        <v>131</v>
      </c>
      <c r="L3565" t="s">
        <v>10171</v>
      </c>
      <c r="M3565" t="s">
        <v>10172</v>
      </c>
      <c r="N3565">
        <v>1.632222222</v>
      </c>
      <c r="O3565">
        <v>0</v>
      </c>
      <c r="P3565">
        <v>6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9.7933330000000005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2673675</v>
      </c>
      <c r="B3566">
        <v>1</v>
      </c>
      <c r="C3566" t="s">
        <v>76</v>
      </c>
      <c r="D3566" t="s">
        <v>80</v>
      </c>
      <c r="E3566" t="s">
        <v>210</v>
      </c>
      <c r="F3566" t="s">
        <v>10173</v>
      </c>
      <c r="G3566" t="s">
        <v>212</v>
      </c>
      <c r="H3566" t="s">
        <v>46</v>
      </c>
      <c r="I3566" t="s">
        <v>129</v>
      </c>
      <c r="J3566" t="s">
        <v>130</v>
      </c>
      <c r="K3566" t="s">
        <v>131</v>
      </c>
      <c r="L3566" t="s">
        <v>10174</v>
      </c>
      <c r="M3566" t="s">
        <v>10175</v>
      </c>
      <c r="N3566">
        <v>1.441944444</v>
      </c>
      <c r="O3566">
        <v>0</v>
      </c>
      <c r="P3566">
        <v>5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7.2097220000000002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2673661</v>
      </c>
      <c r="B3567">
        <v>1</v>
      </c>
      <c r="C3567" t="s">
        <v>77</v>
      </c>
      <c r="D3567" t="s">
        <v>113</v>
      </c>
      <c r="E3567" t="s">
        <v>126</v>
      </c>
      <c r="F3567" t="s">
        <v>10176</v>
      </c>
      <c r="G3567" t="s">
        <v>128</v>
      </c>
      <c r="H3567" t="s">
        <v>47</v>
      </c>
      <c r="I3567" t="s">
        <v>129</v>
      </c>
      <c r="J3567" t="s">
        <v>130</v>
      </c>
      <c r="K3567" t="s">
        <v>131</v>
      </c>
      <c r="L3567" t="s">
        <v>10177</v>
      </c>
      <c r="M3567" t="s">
        <v>10178</v>
      </c>
      <c r="N3567">
        <v>2.2747222219999998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37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84.164721999999998</v>
      </c>
    </row>
    <row r="3568" spans="1:26" x14ac:dyDescent="0.3">
      <c r="A3568">
        <v>2673662</v>
      </c>
      <c r="B3568">
        <v>1</v>
      </c>
      <c r="C3568" t="s">
        <v>77</v>
      </c>
      <c r="D3568" t="s">
        <v>114</v>
      </c>
      <c r="E3568" t="s">
        <v>126</v>
      </c>
      <c r="F3568" t="s">
        <v>10179</v>
      </c>
      <c r="G3568" t="s">
        <v>128</v>
      </c>
      <c r="H3568" t="s">
        <v>47</v>
      </c>
      <c r="I3568" t="s">
        <v>129</v>
      </c>
      <c r="J3568" t="s">
        <v>130</v>
      </c>
      <c r="K3568" t="s">
        <v>131</v>
      </c>
      <c r="L3568" t="s">
        <v>10180</v>
      </c>
      <c r="M3568" t="s">
        <v>10181</v>
      </c>
      <c r="N3568">
        <v>2.2766666660000001</v>
      </c>
      <c r="O3568">
        <v>0</v>
      </c>
      <c r="P3568">
        <v>0</v>
      </c>
      <c r="Q3568">
        <v>0</v>
      </c>
      <c r="R3568">
        <v>0</v>
      </c>
      <c r="S3568">
        <v>9</v>
      </c>
      <c r="T3568">
        <v>165</v>
      </c>
      <c r="U3568">
        <v>0</v>
      </c>
      <c r="V3568">
        <v>0</v>
      </c>
      <c r="W3568">
        <v>0</v>
      </c>
      <c r="X3568">
        <v>0</v>
      </c>
      <c r="Y3568">
        <v>20.49</v>
      </c>
      <c r="Z3568">
        <v>375.65</v>
      </c>
    </row>
    <row r="3569" spans="1:26" x14ac:dyDescent="0.3">
      <c r="A3569">
        <v>2673639</v>
      </c>
      <c r="B3569">
        <v>2</v>
      </c>
      <c r="C3569" t="s">
        <v>76</v>
      </c>
      <c r="D3569" t="s">
        <v>84</v>
      </c>
      <c r="E3569" t="s">
        <v>126</v>
      </c>
      <c r="F3569" t="s">
        <v>10182</v>
      </c>
      <c r="G3569" t="s">
        <v>306</v>
      </c>
      <c r="H3569" t="s">
        <v>47</v>
      </c>
      <c r="I3569" t="s">
        <v>129</v>
      </c>
      <c r="J3569" t="s">
        <v>15</v>
      </c>
      <c r="K3569" t="s">
        <v>131</v>
      </c>
      <c r="L3569" t="s">
        <v>10154</v>
      </c>
      <c r="M3569" t="s">
        <v>10183</v>
      </c>
      <c r="N3569">
        <v>1.653611111</v>
      </c>
      <c r="O3569">
        <v>1</v>
      </c>
      <c r="P3569">
        <v>3714</v>
      </c>
      <c r="Q3569">
        <v>0</v>
      </c>
      <c r="R3569">
        <v>0</v>
      </c>
      <c r="S3569">
        <v>0</v>
      </c>
      <c r="T3569">
        <v>0</v>
      </c>
      <c r="U3569">
        <v>1.6536109999999999</v>
      </c>
      <c r="V3569">
        <v>6141.5116660000003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2673670</v>
      </c>
      <c r="B3570">
        <v>1</v>
      </c>
      <c r="C3570" t="s">
        <v>76</v>
      </c>
      <c r="D3570" t="s">
        <v>89</v>
      </c>
      <c r="E3570" t="s">
        <v>134</v>
      </c>
      <c r="F3570" t="s">
        <v>9099</v>
      </c>
      <c r="G3570" t="s">
        <v>240</v>
      </c>
      <c r="H3570" t="s">
        <v>46</v>
      </c>
      <c r="I3570" t="s">
        <v>129</v>
      </c>
      <c r="J3570" t="s">
        <v>130</v>
      </c>
      <c r="K3570" t="s">
        <v>131</v>
      </c>
      <c r="L3570" t="s">
        <v>10184</v>
      </c>
      <c r="M3570" t="s">
        <v>10185</v>
      </c>
      <c r="N3570">
        <v>1.8277777770000001</v>
      </c>
      <c r="O3570">
        <v>0</v>
      </c>
      <c r="P3570">
        <v>20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36.555556000000003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2673669</v>
      </c>
      <c r="B3571">
        <v>1</v>
      </c>
      <c r="C3571" t="s">
        <v>76</v>
      </c>
      <c r="D3571" t="s">
        <v>102</v>
      </c>
      <c r="E3571" t="s">
        <v>156</v>
      </c>
      <c r="F3571" t="s">
        <v>10186</v>
      </c>
      <c r="G3571" t="s">
        <v>169</v>
      </c>
      <c r="H3571" t="s">
        <v>47</v>
      </c>
      <c r="I3571" t="s">
        <v>129</v>
      </c>
      <c r="J3571" t="s">
        <v>130</v>
      </c>
      <c r="K3571" t="s">
        <v>131</v>
      </c>
      <c r="L3571" t="s">
        <v>10187</v>
      </c>
      <c r="M3571" t="s">
        <v>10188</v>
      </c>
      <c r="N3571">
        <v>0.23888888799999999</v>
      </c>
      <c r="O3571">
        <v>46</v>
      </c>
      <c r="P3571">
        <v>101</v>
      </c>
      <c r="Q3571">
        <v>0</v>
      </c>
      <c r="R3571">
        <v>0</v>
      </c>
      <c r="S3571">
        <v>0</v>
      </c>
      <c r="T3571">
        <v>0</v>
      </c>
      <c r="U3571">
        <v>10.988889</v>
      </c>
      <c r="V3571">
        <v>24.127777999999999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2673676</v>
      </c>
      <c r="B3572">
        <v>1</v>
      </c>
      <c r="C3572" t="s">
        <v>77</v>
      </c>
      <c r="D3572" t="s">
        <v>120</v>
      </c>
      <c r="E3572" t="s">
        <v>126</v>
      </c>
      <c r="F3572" t="s">
        <v>10189</v>
      </c>
      <c r="G3572" t="s">
        <v>128</v>
      </c>
      <c r="H3572" t="s">
        <v>47</v>
      </c>
      <c r="I3572" t="s">
        <v>129</v>
      </c>
      <c r="J3572" t="s">
        <v>130</v>
      </c>
      <c r="K3572" t="s">
        <v>131</v>
      </c>
      <c r="L3572" t="s">
        <v>10190</v>
      </c>
      <c r="M3572" t="s">
        <v>10191</v>
      </c>
      <c r="N3572">
        <v>3.644722222</v>
      </c>
      <c r="O3572">
        <v>3</v>
      </c>
      <c r="P3572">
        <v>84</v>
      </c>
      <c r="Q3572">
        <v>0</v>
      </c>
      <c r="R3572">
        <v>0</v>
      </c>
      <c r="S3572">
        <v>0</v>
      </c>
      <c r="T3572">
        <v>0</v>
      </c>
      <c r="U3572">
        <v>10.934167</v>
      </c>
      <c r="V3572">
        <v>306.15666700000003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2673678</v>
      </c>
      <c r="B3573">
        <v>1</v>
      </c>
      <c r="C3573" t="s">
        <v>76</v>
      </c>
      <c r="D3573" t="s">
        <v>103</v>
      </c>
      <c r="E3573" t="s">
        <v>144</v>
      </c>
      <c r="F3573" t="s">
        <v>5212</v>
      </c>
      <c r="G3573" t="s">
        <v>146</v>
      </c>
      <c r="H3573" t="s">
        <v>46</v>
      </c>
      <c r="I3573" t="s">
        <v>129</v>
      </c>
      <c r="J3573" t="s">
        <v>130</v>
      </c>
      <c r="K3573" t="s">
        <v>131</v>
      </c>
      <c r="L3573" t="s">
        <v>10192</v>
      </c>
      <c r="M3573" t="s">
        <v>10193</v>
      </c>
      <c r="N3573">
        <v>1.2922222219999999</v>
      </c>
      <c r="O3573">
        <v>0</v>
      </c>
      <c r="P3573">
        <v>0</v>
      </c>
      <c r="Q3573">
        <v>0</v>
      </c>
      <c r="R3573">
        <v>70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90.455556000000001</v>
      </c>
      <c r="Y3573">
        <v>0</v>
      </c>
      <c r="Z3573">
        <v>0</v>
      </c>
    </row>
    <row r="3574" spans="1:26" x14ac:dyDescent="0.3">
      <c r="A3574">
        <v>2673681</v>
      </c>
      <c r="B3574">
        <v>1</v>
      </c>
      <c r="C3574" t="s">
        <v>76</v>
      </c>
      <c r="D3574" t="s">
        <v>90</v>
      </c>
      <c r="E3574" t="s">
        <v>144</v>
      </c>
      <c r="F3574" t="s">
        <v>9236</v>
      </c>
      <c r="G3574" t="s">
        <v>136</v>
      </c>
      <c r="H3574" t="s">
        <v>46</v>
      </c>
      <c r="I3574" t="s">
        <v>129</v>
      </c>
      <c r="J3574" t="s">
        <v>130</v>
      </c>
      <c r="K3574" t="s">
        <v>131</v>
      </c>
      <c r="L3574" t="s">
        <v>10194</v>
      </c>
      <c r="M3574" t="s">
        <v>10195</v>
      </c>
      <c r="N3574">
        <v>1.5425</v>
      </c>
      <c r="O3574">
        <v>0</v>
      </c>
      <c r="P3574">
        <v>110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169.67500000000001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2673680</v>
      </c>
      <c r="B3575">
        <v>1</v>
      </c>
      <c r="C3575" t="s">
        <v>77</v>
      </c>
      <c r="D3575" t="s">
        <v>115</v>
      </c>
      <c r="E3575" t="s">
        <v>126</v>
      </c>
      <c r="F3575" t="s">
        <v>1292</v>
      </c>
      <c r="G3575" t="s">
        <v>169</v>
      </c>
      <c r="H3575" t="s">
        <v>47</v>
      </c>
      <c r="I3575" t="s">
        <v>129</v>
      </c>
      <c r="J3575" t="s">
        <v>130</v>
      </c>
      <c r="K3575" t="s">
        <v>131</v>
      </c>
      <c r="L3575" t="s">
        <v>10196</v>
      </c>
      <c r="M3575" t="s">
        <v>10197</v>
      </c>
      <c r="N3575">
        <v>0.47888888800000001</v>
      </c>
      <c r="O3575">
        <v>0</v>
      </c>
      <c r="P3575">
        <v>0</v>
      </c>
      <c r="Q3575">
        <v>1</v>
      </c>
      <c r="R3575">
        <v>138</v>
      </c>
      <c r="S3575">
        <v>0</v>
      </c>
      <c r="T3575">
        <v>0</v>
      </c>
      <c r="U3575">
        <v>0</v>
      </c>
      <c r="V3575">
        <v>0</v>
      </c>
      <c r="W3575">
        <v>0.47888900000000001</v>
      </c>
      <c r="X3575">
        <v>66.086667000000006</v>
      </c>
      <c r="Y3575">
        <v>0</v>
      </c>
      <c r="Z3575">
        <v>0</v>
      </c>
    </row>
    <row r="3576" spans="1:26" x14ac:dyDescent="0.3">
      <c r="A3576">
        <v>2673685</v>
      </c>
      <c r="B3576">
        <v>1</v>
      </c>
      <c r="C3576" t="s">
        <v>77</v>
      </c>
      <c r="D3576" t="s">
        <v>114</v>
      </c>
      <c r="E3576" t="s">
        <v>210</v>
      </c>
      <c r="F3576" t="s">
        <v>10198</v>
      </c>
      <c r="G3576" t="s">
        <v>306</v>
      </c>
      <c r="H3576" t="s">
        <v>46</v>
      </c>
      <c r="I3576" t="s">
        <v>129</v>
      </c>
      <c r="J3576" t="s">
        <v>15</v>
      </c>
      <c r="K3576" t="s">
        <v>131</v>
      </c>
      <c r="L3576" t="s">
        <v>10199</v>
      </c>
      <c r="M3576" t="s">
        <v>10200</v>
      </c>
      <c r="N3576">
        <v>2.031111111</v>
      </c>
      <c r="O3576">
        <v>0</v>
      </c>
      <c r="P3576">
        <v>9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18.28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2673688</v>
      </c>
      <c r="B3577">
        <v>1</v>
      </c>
      <c r="C3577" t="s">
        <v>77</v>
      </c>
      <c r="D3577" t="s">
        <v>119</v>
      </c>
      <c r="E3577" t="s">
        <v>144</v>
      </c>
      <c r="F3577" t="s">
        <v>10201</v>
      </c>
      <c r="G3577" t="s">
        <v>146</v>
      </c>
      <c r="H3577" t="s">
        <v>46</v>
      </c>
      <c r="I3577" t="s">
        <v>129</v>
      </c>
      <c r="J3577" t="s">
        <v>130</v>
      </c>
      <c r="K3577" t="s">
        <v>131</v>
      </c>
      <c r="L3577" t="s">
        <v>10202</v>
      </c>
      <c r="M3577" t="s">
        <v>10203</v>
      </c>
      <c r="N3577">
        <v>1.271111111</v>
      </c>
      <c r="O3577">
        <v>0</v>
      </c>
      <c r="P3577">
        <v>129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163.973333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2673687</v>
      </c>
      <c r="B3578">
        <v>1</v>
      </c>
      <c r="C3578" t="s">
        <v>77</v>
      </c>
      <c r="D3578" t="s">
        <v>117</v>
      </c>
      <c r="E3578" t="s">
        <v>156</v>
      </c>
      <c r="F3578" t="s">
        <v>10204</v>
      </c>
      <c r="G3578" t="s">
        <v>169</v>
      </c>
      <c r="H3578" t="s">
        <v>47</v>
      </c>
      <c r="I3578" t="s">
        <v>129</v>
      </c>
      <c r="J3578" t="s">
        <v>130</v>
      </c>
      <c r="K3578" t="s">
        <v>131</v>
      </c>
      <c r="L3578" t="s">
        <v>10205</v>
      </c>
      <c r="M3578" t="s">
        <v>9842</v>
      </c>
      <c r="N3578">
        <v>0.117777777</v>
      </c>
      <c r="O3578">
        <v>0</v>
      </c>
      <c r="P3578">
        <v>0</v>
      </c>
      <c r="Q3578">
        <v>0</v>
      </c>
      <c r="R3578">
        <v>0</v>
      </c>
      <c r="S3578">
        <v>2</v>
      </c>
      <c r="T3578">
        <v>462</v>
      </c>
      <c r="U3578">
        <v>0</v>
      </c>
      <c r="V3578">
        <v>0</v>
      </c>
      <c r="W3578">
        <v>0</v>
      </c>
      <c r="X3578">
        <v>0</v>
      </c>
      <c r="Y3578">
        <v>0.23555599999999999</v>
      </c>
      <c r="Z3578">
        <v>54.413333000000002</v>
      </c>
    </row>
    <row r="3579" spans="1:26" x14ac:dyDescent="0.3">
      <c r="A3579">
        <v>2673693</v>
      </c>
      <c r="B3579">
        <v>1</v>
      </c>
      <c r="C3579" t="s">
        <v>77</v>
      </c>
      <c r="D3579" t="s">
        <v>109</v>
      </c>
      <c r="E3579" t="s">
        <v>210</v>
      </c>
      <c r="F3579" t="s">
        <v>10206</v>
      </c>
      <c r="G3579" t="s">
        <v>306</v>
      </c>
      <c r="H3579" t="s">
        <v>46</v>
      </c>
      <c r="I3579" t="s">
        <v>129</v>
      </c>
      <c r="J3579" t="s">
        <v>15</v>
      </c>
      <c r="K3579" t="s">
        <v>131</v>
      </c>
      <c r="L3579" t="s">
        <v>10207</v>
      </c>
      <c r="M3579" t="s">
        <v>10208</v>
      </c>
      <c r="N3579">
        <v>1.409166666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1.4091670000000001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2673697</v>
      </c>
      <c r="B3580">
        <v>1</v>
      </c>
      <c r="C3580" t="s">
        <v>76</v>
      </c>
      <c r="D3580" t="s">
        <v>96</v>
      </c>
      <c r="E3580" t="s">
        <v>156</v>
      </c>
      <c r="F3580" t="s">
        <v>10209</v>
      </c>
      <c r="G3580" t="s">
        <v>169</v>
      </c>
      <c r="H3580" t="s">
        <v>47</v>
      </c>
      <c r="I3580" t="s">
        <v>129</v>
      </c>
      <c r="J3580" t="s">
        <v>130</v>
      </c>
      <c r="K3580" t="s">
        <v>131</v>
      </c>
      <c r="L3580" t="s">
        <v>10210</v>
      </c>
      <c r="M3580" t="s">
        <v>10211</v>
      </c>
      <c r="N3580">
        <v>0.14027777699999999</v>
      </c>
      <c r="O3580">
        <v>1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0.14027800000000001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2673698</v>
      </c>
      <c r="B3581">
        <v>1</v>
      </c>
      <c r="C3581" t="s">
        <v>76</v>
      </c>
      <c r="D3581" t="s">
        <v>98</v>
      </c>
      <c r="E3581" t="s">
        <v>126</v>
      </c>
      <c r="F3581" t="s">
        <v>10212</v>
      </c>
      <c r="G3581" t="s">
        <v>128</v>
      </c>
      <c r="H3581" t="s">
        <v>47</v>
      </c>
      <c r="I3581" t="s">
        <v>129</v>
      </c>
      <c r="J3581" t="s">
        <v>130</v>
      </c>
      <c r="K3581" t="s">
        <v>131</v>
      </c>
      <c r="L3581" t="s">
        <v>10213</v>
      </c>
      <c r="M3581" t="s">
        <v>10214</v>
      </c>
      <c r="N3581">
        <v>1.493333333</v>
      </c>
      <c r="O3581">
        <v>0</v>
      </c>
      <c r="P3581">
        <v>0</v>
      </c>
      <c r="Q3581">
        <v>0</v>
      </c>
      <c r="R3581">
        <v>99</v>
      </c>
      <c r="S3581">
        <v>2</v>
      </c>
      <c r="T3581">
        <v>849</v>
      </c>
      <c r="U3581">
        <v>0</v>
      </c>
      <c r="V3581">
        <v>0</v>
      </c>
      <c r="W3581">
        <v>0</v>
      </c>
      <c r="X3581">
        <v>147.84</v>
      </c>
      <c r="Y3581">
        <v>2.9866670000000002</v>
      </c>
      <c r="Z3581">
        <v>1267.8399999999999</v>
      </c>
    </row>
    <row r="3582" spans="1:26" x14ac:dyDescent="0.3">
      <c r="A3582">
        <v>2673701</v>
      </c>
      <c r="B3582">
        <v>1</v>
      </c>
      <c r="C3582" t="s">
        <v>77</v>
      </c>
      <c r="D3582" t="s">
        <v>114</v>
      </c>
      <c r="E3582" t="s">
        <v>210</v>
      </c>
      <c r="F3582" t="s">
        <v>10215</v>
      </c>
      <c r="G3582" t="s">
        <v>290</v>
      </c>
      <c r="H3582" t="s">
        <v>46</v>
      </c>
      <c r="I3582" t="s">
        <v>129</v>
      </c>
      <c r="J3582" t="s">
        <v>130</v>
      </c>
      <c r="K3582" t="s">
        <v>131</v>
      </c>
      <c r="L3582" t="s">
        <v>10216</v>
      </c>
      <c r="M3582" t="s">
        <v>10217</v>
      </c>
      <c r="N3582">
        <v>2.3272222220000001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2.3272219999999999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2673699</v>
      </c>
      <c r="B3583">
        <v>1</v>
      </c>
      <c r="C3583" t="s">
        <v>77</v>
      </c>
      <c r="D3583" t="s">
        <v>109</v>
      </c>
      <c r="E3583" t="s">
        <v>126</v>
      </c>
      <c r="F3583" t="s">
        <v>792</v>
      </c>
      <c r="G3583" t="s">
        <v>128</v>
      </c>
      <c r="H3583" t="s">
        <v>47</v>
      </c>
      <c r="I3583" t="s">
        <v>129</v>
      </c>
      <c r="J3583" t="s">
        <v>130</v>
      </c>
      <c r="K3583" t="s">
        <v>131</v>
      </c>
      <c r="L3583" t="s">
        <v>10218</v>
      </c>
      <c r="M3583" t="s">
        <v>10219</v>
      </c>
      <c r="N3583">
        <v>4.2772222219999998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4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17.108889000000001</v>
      </c>
    </row>
    <row r="3584" spans="1:26" x14ac:dyDescent="0.3">
      <c r="A3584">
        <v>2673702</v>
      </c>
      <c r="B3584">
        <v>1</v>
      </c>
      <c r="C3584" t="s">
        <v>76</v>
      </c>
      <c r="D3584" t="s">
        <v>103</v>
      </c>
      <c r="E3584" t="s">
        <v>144</v>
      </c>
      <c r="F3584" t="s">
        <v>10220</v>
      </c>
      <c r="G3584" t="s">
        <v>146</v>
      </c>
      <c r="H3584" t="s">
        <v>46</v>
      </c>
      <c r="I3584" t="s">
        <v>129</v>
      </c>
      <c r="J3584" t="s">
        <v>130</v>
      </c>
      <c r="K3584" t="s">
        <v>131</v>
      </c>
      <c r="L3584" t="s">
        <v>10221</v>
      </c>
      <c r="M3584" t="s">
        <v>10208</v>
      </c>
      <c r="N3584">
        <v>1.150833333</v>
      </c>
      <c r="O3584">
        <v>0</v>
      </c>
      <c r="P3584">
        <v>0</v>
      </c>
      <c r="Q3584">
        <v>0</v>
      </c>
      <c r="R3584">
        <v>17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19.564167000000001</v>
      </c>
      <c r="Y3584">
        <v>0</v>
      </c>
      <c r="Z3584">
        <v>0</v>
      </c>
    </row>
    <row r="3585" spans="1:26" x14ac:dyDescent="0.3">
      <c r="A3585">
        <v>2673705</v>
      </c>
      <c r="B3585">
        <v>1</v>
      </c>
      <c r="C3585" t="s">
        <v>77</v>
      </c>
      <c r="D3585" t="s">
        <v>109</v>
      </c>
      <c r="E3585" t="s">
        <v>144</v>
      </c>
      <c r="F3585" t="s">
        <v>10222</v>
      </c>
      <c r="G3585" t="s">
        <v>136</v>
      </c>
      <c r="H3585" t="s">
        <v>46</v>
      </c>
      <c r="I3585" t="s">
        <v>129</v>
      </c>
      <c r="J3585" t="s">
        <v>130</v>
      </c>
      <c r="K3585" t="s">
        <v>131</v>
      </c>
      <c r="L3585" t="s">
        <v>10223</v>
      </c>
      <c r="M3585" t="s">
        <v>10224</v>
      </c>
      <c r="N3585">
        <v>1.008888888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62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62.551110999999999</v>
      </c>
    </row>
    <row r="3586" spans="1:26" x14ac:dyDescent="0.3">
      <c r="A3586">
        <v>2673706</v>
      </c>
      <c r="B3586">
        <v>1</v>
      </c>
      <c r="C3586" t="s">
        <v>77</v>
      </c>
      <c r="D3586" t="s">
        <v>109</v>
      </c>
      <c r="E3586" t="s">
        <v>126</v>
      </c>
      <c r="F3586" t="s">
        <v>10225</v>
      </c>
      <c r="G3586" t="s">
        <v>128</v>
      </c>
      <c r="H3586" t="s">
        <v>47</v>
      </c>
      <c r="I3586" t="s">
        <v>129</v>
      </c>
      <c r="J3586" t="s">
        <v>130</v>
      </c>
      <c r="K3586" t="s">
        <v>131</v>
      </c>
      <c r="L3586" t="s">
        <v>10226</v>
      </c>
      <c r="M3586" t="s">
        <v>10227</v>
      </c>
      <c r="N3586">
        <v>5.1258333330000001</v>
      </c>
      <c r="O3586">
        <v>1</v>
      </c>
      <c r="P3586">
        <v>17</v>
      </c>
      <c r="Q3586">
        <v>0</v>
      </c>
      <c r="R3586">
        <v>0</v>
      </c>
      <c r="S3586">
        <v>0</v>
      </c>
      <c r="T3586">
        <v>0</v>
      </c>
      <c r="U3586">
        <v>5.1258330000000001</v>
      </c>
      <c r="V3586">
        <v>87.139167</v>
      </c>
      <c r="W3586">
        <v>0</v>
      </c>
      <c r="X3586">
        <v>0</v>
      </c>
      <c r="Y3586">
        <v>0</v>
      </c>
      <c r="Z3586">
        <v>0</v>
      </c>
    </row>
    <row r="3587" spans="1:26" x14ac:dyDescent="0.3">
      <c r="A3587">
        <v>2673711</v>
      </c>
      <c r="B3587">
        <v>1</v>
      </c>
      <c r="C3587" t="s">
        <v>77</v>
      </c>
      <c r="D3587" t="s">
        <v>109</v>
      </c>
      <c r="E3587" t="s">
        <v>126</v>
      </c>
      <c r="F3587" t="s">
        <v>10228</v>
      </c>
      <c r="G3587" t="s">
        <v>128</v>
      </c>
      <c r="H3587" t="s">
        <v>47</v>
      </c>
      <c r="I3587" t="s">
        <v>129</v>
      </c>
      <c r="J3587" t="s">
        <v>130</v>
      </c>
      <c r="K3587" t="s">
        <v>131</v>
      </c>
      <c r="L3587" t="s">
        <v>10229</v>
      </c>
      <c r="M3587" t="s">
        <v>10230</v>
      </c>
      <c r="N3587">
        <v>1.748611111</v>
      </c>
      <c r="O3587">
        <v>0</v>
      </c>
      <c r="P3587">
        <v>289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505.34861100000001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2673709</v>
      </c>
      <c r="B3588">
        <v>1</v>
      </c>
      <c r="C3588" t="s">
        <v>77</v>
      </c>
      <c r="D3588" t="s">
        <v>114</v>
      </c>
      <c r="E3588" t="s">
        <v>126</v>
      </c>
      <c r="F3588" t="s">
        <v>10231</v>
      </c>
      <c r="G3588" t="s">
        <v>128</v>
      </c>
      <c r="H3588" t="s">
        <v>47</v>
      </c>
      <c r="I3588" t="s">
        <v>129</v>
      </c>
      <c r="J3588" t="s">
        <v>130</v>
      </c>
      <c r="K3588" t="s">
        <v>131</v>
      </c>
      <c r="L3588" t="s">
        <v>10232</v>
      </c>
      <c r="M3588" t="s">
        <v>10233</v>
      </c>
      <c r="N3588">
        <v>0.40444444400000001</v>
      </c>
      <c r="O3588">
        <v>10</v>
      </c>
      <c r="P3588">
        <v>4</v>
      </c>
      <c r="Q3588">
        <v>0</v>
      </c>
      <c r="R3588">
        <v>0</v>
      </c>
      <c r="S3588">
        <v>0</v>
      </c>
      <c r="T3588">
        <v>0</v>
      </c>
      <c r="U3588">
        <v>4.0444440000000004</v>
      </c>
      <c r="V3588">
        <v>1.6177779999999999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2673713</v>
      </c>
      <c r="B3589">
        <v>1</v>
      </c>
      <c r="C3589" t="s">
        <v>76</v>
      </c>
      <c r="D3589" t="s">
        <v>91</v>
      </c>
      <c r="E3589" t="s">
        <v>126</v>
      </c>
      <c r="F3589" t="s">
        <v>10234</v>
      </c>
      <c r="G3589" t="s">
        <v>128</v>
      </c>
      <c r="H3589" t="s">
        <v>47</v>
      </c>
      <c r="I3589" t="s">
        <v>129</v>
      </c>
      <c r="J3589" t="s">
        <v>130</v>
      </c>
      <c r="K3589" t="s">
        <v>131</v>
      </c>
      <c r="L3589" t="s">
        <v>10235</v>
      </c>
      <c r="M3589" t="s">
        <v>10236</v>
      </c>
      <c r="N3589">
        <v>0.52638888800000005</v>
      </c>
      <c r="O3589">
        <v>0</v>
      </c>
      <c r="P3589">
        <v>179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94.223611000000005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2673712</v>
      </c>
      <c r="B3590">
        <v>1</v>
      </c>
      <c r="C3590" t="s">
        <v>76</v>
      </c>
      <c r="D3590" t="s">
        <v>92</v>
      </c>
      <c r="E3590" t="s">
        <v>144</v>
      </c>
      <c r="F3590" t="s">
        <v>10237</v>
      </c>
      <c r="G3590" t="s">
        <v>146</v>
      </c>
      <c r="H3590" t="s">
        <v>46</v>
      </c>
      <c r="I3590" t="s">
        <v>129</v>
      </c>
      <c r="J3590" t="s">
        <v>130</v>
      </c>
      <c r="K3590" t="s">
        <v>131</v>
      </c>
      <c r="L3590" t="s">
        <v>10238</v>
      </c>
      <c r="M3590" t="s">
        <v>10239</v>
      </c>
      <c r="N3590">
        <v>0.55666666600000003</v>
      </c>
      <c r="O3590">
        <v>0</v>
      </c>
      <c r="P3590">
        <v>0</v>
      </c>
      <c r="Q3590">
        <v>0</v>
      </c>
      <c r="R3590">
        <v>309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172.01</v>
      </c>
      <c r="Y3590">
        <v>0</v>
      </c>
      <c r="Z3590">
        <v>0</v>
      </c>
    </row>
    <row r="3591" spans="1:26" x14ac:dyDescent="0.3">
      <c r="A3591">
        <v>2673722</v>
      </c>
      <c r="B3591">
        <v>1</v>
      </c>
      <c r="C3591" t="s">
        <v>77</v>
      </c>
      <c r="D3591" t="s">
        <v>114</v>
      </c>
      <c r="E3591" t="s">
        <v>144</v>
      </c>
      <c r="F3591" t="s">
        <v>10240</v>
      </c>
      <c r="G3591" t="s">
        <v>136</v>
      </c>
      <c r="H3591" t="s">
        <v>46</v>
      </c>
      <c r="I3591" t="s">
        <v>129</v>
      </c>
      <c r="J3591" t="s">
        <v>130</v>
      </c>
      <c r="K3591" t="s">
        <v>131</v>
      </c>
      <c r="L3591" t="s">
        <v>10241</v>
      </c>
      <c r="M3591" t="s">
        <v>10242</v>
      </c>
      <c r="N3591">
        <v>2.72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33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89.76</v>
      </c>
    </row>
    <row r="3592" spans="1:26" x14ac:dyDescent="0.3">
      <c r="A3592">
        <v>2673721</v>
      </c>
      <c r="B3592">
        <v>1</v>
      </c>
      <c r="C3592" t="s">
        <v>77</v>
      </c>
      <c r="D3592" t="s">
        <v>113</v>
      </c>
      <c r="E3592" t="s">
        <v>210</v>
      </c>
      <c r="F3592" t="s">
        <v>10243</v>
      </c>
      <c r="G3592" t="s">
        <v>290</v>
      </c>
      <c r="H3592" t="s">
        <v>46</v>
      </c>
      <c r="I3592" t="s">
        <v>129</v>
      </c>
      <c r="J3592" t="s">
        <v>130</v>
      </c>
      <c r="K3592" t="s">
        <v>131</v>
      </c>
      <c r="L3592" t="s">
        <v>10244</v>
      </c>
      <c r="M3592" t="s">
        <v>10245</v>
      </c>
      <c r="N3592">
        <v>4.290277777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4.2902779999999998</v>
      </c>
    </row>
    <row r="3593" spans="1:26" x14ac:dyDescent="0.3">
      <c r="A3593">
        <v>2673720</v>
      </c>
      <c r="B3593">
        <v>1</v>
      </c>
      <c r="C3593" t="s">
        <v>77</v>
      </c>
      <c r="D3593" t="s">
        <v>117</v>
      </c>
      <c r="E3593" t="s">
        <v>144</v>
      </c>
      <c r="F3593" t="s">
        <v>10246</v>
      </c>
      <c r="G3593" t="s">
        <v>136</v>
      </c>
      <c r="H3593" t="s">
        <v>46</v>
      </c>
      <c r="I3593" t="s">
        <v>129</v>
      </c>
      <c r="J3593" t="s">
        <v>130</v>
      </c>
      <c r="K3593" t="s">
        <v>131</v>
      </c>
      <c r="L3593" t="s">
        <v>10247</v>
      </c>
      <c r="M3593" t="s">
        <v>10248</v>
      </c>
      <c r="N3593">
        <v>1.447777777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16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23.164444</v>
      </c>
    </row>
    <row r="3594" spans="1:26" x14ac:dyDescent="0.3">
      <c r="A3594">
        <v>2673719</v>
      </c>
      <c r="B3594">
        <v>1</v>
      </c>
      <c r="C3594" t="s">
        <v>76</v>
      </c>
      <c r="D3594" t="s">
        <v>90</v>
      </c>
      <c r="E3594" t="s">
        <v>156</v>
      </c>
      <c r="F3594" t="s">
        <v>10249</v>
      </c>
      <c r="G3594" t="s">
        <v>169</v>
      </c>
      <c r="H3594" t="s">
        <v>47</v>
      </c>
      <c r="I3594" t="s">
        <v>129</v>
      </c>
      <c r="J3594" t="s">
        <v>130</v>
      </c>
      <c r="K3594" t="s">
        <v>131</v>
      </c>
      <c r="L3594" t="s">
        <v>10250</v>
      </c>
      <c r="M3594" t="s">
        <v>10251</v>
      </c>
      <c r="N3594">
        <v>0.68444444400000004</v>
      </c>
      <c r="O3594">
        <v>23</v>
      </c>
      <c r="P3594">
        <v>599</v>
      </c>
      <c r="Q3594">
        <v>0</v>
      </c>
      <c r="R3594">
        <v>0</v>
      </c>
      <c r="S3594">
        <v>0</v>
      </c>
      <c r="T3594">
        <v>0</v>
      </c>
      <c r="U3594">
        <v>15.742222</v>
      </c>
      <c r="V3594">
        <v>409.98222199999998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2673726</v>
      </c>
      <c r="B3595">
        <v>1</v>
      </c>
      <c r="C3595" t="s">
        <v>76</v>
      </c>
      <c r="D3595" t="s">
        <v>83</v>
      </c>
      <c r="E3595" t="s">
        <v>134</v>
      </c>
      <c r="F3595" t="s">
        <v>5079</v>
      </c>
      <c r="G3595" t="s">
        <v>146</v>
      </c>
      <c r="H3595" t="s">
        <v>46</v>
      </c>
      <c r="I3595" t="s">
        <v>129</v>
      </c>
      <c r="J3595" t="s">
        <v>130</v>
      </c>
      <c r="K3595" t="s">
        <v>131</v>
      </c>
      <c r="L3595" t="s">
        <v>10252</v>
      </c>
      <c r="M3595" t="s">
        <v>10253</v>
      </c>
      <c r="N3595">
        <v>0.384444444</v>
      </c>
      <c r="O3595">
        <v>0</v>
      </c>
      <c r="P3595">
        <v>473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181.84222199999999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2673724</v>
      </c>
      <c r="B3596">
        <v>1</v>
      </c>
      <c r="C3596" t="s">
        <v>76</v>
      </c>
      <c r="D3596" t="s">
        <v>101</v>
      </c>
      <c r="E3596" t="s">
        <v>210</v>
      </c>
      <c r="F3596" t="s">
        <v>10113</v>
      </c>
      <c r="G3596" t="s">
        <v>212</v>
      </c>
      <c r="H3596" t="s">
        <v>46</v>
      </c>
      <c r="I3596" t="s">
        <v>129</v>
      </c>
      <c r="J3596" t="s">
        <v>130</v>
      </c>
      <c r="K3596" t="s">
        <v>131</v>
      </c>
      <c r="L3596" t="s">
        <v>10254</v>
      </c>
      <c r="M3596" t="s">
        <v>10255</v>
      </c>
      <c r="N3596">
        <v>1.466388888</v>
      </c>
      <c r="O3596">
        <v>0</v>
      </c>
      <c r="P3596">
        <v>3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4.3991670000000003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2673728</v>
      </c>
      <c r="B3597">
        <v>1</v>
      </c>
      <c r="C3597" t="s">
        <v>76</v>
      </c>
      <c r="D3597" t="s">
        <v>91</v>
      </c>
      <c r="E3597" t="s">
        <v>152</v>
      </c>
      <c r="F3597" t="s">
        <v>10256</v>
      </c>
      <c r="G3597" t="s">
        <v>169</v>
      </c>
      <c r="H3597" t="s">
        <v>47</v>
      </c>
      <c r="I3597" t="s">
        <v>129</v>
      </c>
      <c r="J3597" t="s">
        <v>130</v>
      </c>
      <c r="K3597" t="s">
        <v>131</v>
      </c>
      <c r="L3597" t="s">
        <v>10257</v>
      </c>
      <c r="M3597" t="s">
        <v>10258</v>
      </c>
      <c r="N3597">
        <v>6.6388887999999993E-2</v>
      </c>
      <c r="O3597">
        <v>4</v>
      </c>
      <c r="P3597">
        <v>93</v>
      </c>
      <c r="Q3597">
        <v>19</v>
      </c>
      <c r="R3597">
        <v>1400</v>
      </c>
      <c r="S3597">
        <v>15</v>
      </c>
      <c r="T3597">
        <v>74</v>
      </c>
      <c r="U3597">
        <v>0.26555600000000001</v>
      </c>
      <c r="V3597">
        <v>6.1741669999999997</v>
      </c>
      <c r="W3597">
        <v>1.2613890000000001</v>
      </c>
      <c r="X3597">
        <v>92.944443000000007</v>
      </c>
      <c r="Y3597">
        <v>0.99583299999999997</v>
      </c>
      <c r="Z3597">
        <v>4.9127780000000003</v>
      </c>
    </row>
    <row r="3598" spans="1:26" x14ac:dyDescent="0.3">
      <c r="A3598">
        <v>2673732</v>
      </c>
      <c r="B3598">
        <v>1</v>
      </c>
      <c r="C3598" t="s">
        <v>77</v>
      </c>
      <c r="D3598" t="s">
        <v>113</v>
      </c>
      <c r="E3598" t="s">
        <v>126</v>
      </c>
      <c r="F3598" t="s">
        <v>1681</v>
      </c>
      <c r="G3598" t="s">
        <v>128</v>
      </c>
      <c r="H3598" t="s">
        <v>47</v>
      </c>
      <c r="I3598" t="s">
        <v>129</v>
      </c>
      <c r="J3598" t="s">
        <v>130</v>
      </c>
      <c r="K3598" t="s">
        <v>131</v>
      </c>
      <c r="L3598" t="s">
        <v>10259</v>
      </c>
      <c r="M3598" t="s">
        <v>10260</v>
      </c>
      <c r="N3598">
        <v>2.5977777770000001</v>
      </c>
      <c r="O3598">
        <v>0</v>
      </c>
      <c r="P3598">
        <v>0</v>
      </c>
      <c r="Q3598">
        <v>3</v>
      </c>
      <c r="R3598">
        <v>72</v>
      </c>
      <c r="S3598">
        <v>49</v>
      </c>
      <c r="T3598">
        <v>473</v>
      </c>
      <c r="U3598">
        <v>0</v>
      </c>
      <c r="V3598">
        <v>0</v>
      </c>
      <c r="W3598">
        <v>7.7933329999999996</v>
      </c>
      <c r="X3598">
        <v>187.04</v>
      </c>
      <c r="Y3598">
        <v>127.291111</v>
      </c>
      <c r="Z3598">
        <v>1228.748889</v>
      </c>
    </row>
    <row r="3599" spans="1:26" x14ac:dyDescent="0.3">
      <c r="A3599">
        <v>2673735</v>
      </c>
      <c r="B3599">
        <v>1</v>
      </c>
      <c r="C3599" t="s">
        <v>76</v>
      </c>
      <c r="D3599" t="s">
        <v>98</v>
      </c>
      <c r="E3599" t="s">
        <v>152</v>
      </c>
      <c r="F3599" t="s">
        <v>10261</v>
      </c>
      <c r="G3599" t="s">
        <v>169</v>
      </c>
      <c r="H3599" t="s">
        <v>47</v>
      </c>
      <c r="I3599" t="s">
        <v>129</v>
      </c>
      <c r="J3599" t="s">
        <v>130</v>
      </c>
      <c r="K3599" t="s">
        <v>131</v>
      </c>
      <c r="L3599" t="s">
        <v>10262</v>
      </c>
      <c r="M3599" t="s">
        <v>10263</v>
      </c>
      <c r="N3599">
        <v>0.36083333299999998</v>
      </c>
      <c r="O3599">
        <v>2</v>
      </c>
      <c r="P3599">
        <v>106</v>
      </c>
      <c r="Q3599">
        <v>0</v>
      </c>
      <c r="R3599">
        <v>99</v>
      </c>
      <c r="S3599">
        <v>8</v>
      </c>
      <c r="T3599">
        <v>1348</v>
      </c>
      <c r="U3599">
        <v>0.72166699999999995</v>
      </c>
      <c r="V3599">
        <v>38.248333000000002</v>
      </c>
      <c r="W3599">
        <v>0</v>
      </c>
      <c r="X3599">
        <v>35.722499999999997</v>
      </c>
      <c r="Y3599">
        <v>2.8866670000000001</v>
      </c>
      <c r="Z3599">
        <v>486.40333299999998</v>
      </c>
    </row>
    <row r="3600" spans="1:26" x14ac:dyDescent="0.3">
      <c r="A3600">
        <v>2673733</v>
      </c>
      <c r="B3600">
        <v>1</v>
      </c>
      <c r="C3600" t="s">
        <v>77</v>
      </c>
      <c r="D3600" t="s">
        <v>124</v>
      </c>
      <c r="E3600" t="s">
        <v>126</v>
      </c>
      <c r="F3600" t="s">
        <v>10264</v>
      </c>
      <c r="G3600" t="s">
        <v>158</v>
      </c>
      <c r="H3600" t="s">
        <v>47</v>
      </c>
      <c r="I3600" t="s">
        <v>129</v>
      </c>
      <c r="J3600" t="s">
        <v>130</v>
      </c>
      <c r="K3600" t="s">
        <v>131</v>
      </c>
      <c r="L3600" t="s">
        <v>10265</v>
      </c>
      <c r="M3600" t="s">
        <v>10266</v>
      </c>
      <c r="N3600">
        <v>3.5222222219999999</v>
      </c>
      <c r="O3600">
        <v>2</v>
      </c>
      <c r="P3600">
        <v>309</v>
      </c>
      <c r="Q3600">
        <v>0</v>
      </c>
      <c r="R3600">
        <v>0</v>
      </c>
      <c r="S3600">
        <v>0</v>
      </c>
      <c r="T3600">
        <v>0</v>
      </c>
      <c r="U3600">
        <v>7.0444440000000004</v>
      </c>
      <c r="V3600">
        <v>1088.366667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2673730</v>
      </c>
      <c r="B3601">
        <v>1</v>
      </c>
      <c r="C3601" t="s">
        <v>77</v>
      </c>
      <c r="D3601" t="s">
        <v>115</v>
      </c>
      <c r="E3601" t="s">
        <v>126</v>
      </c>
      <c r="F3601" t="s">
        <v>10267</v>
      </c>
      <c r="G3601" t="s">
        <v>128</v>
      </c>
      <c r="H3601" t="s">
        <v>47</v>
      </c>
      <c r="I3601" t="s">
        <v>129</v>
      </c>
      <c r="J3601" t="s">
        <v>130</v>
      </c>
      <c r="K3601" t="s">
        <v>131</v>
      </c>
      <c r="L3601" t="s">
        <v>10268</v>
      </c>
      <c r="M3601" t="s">
        <v>10269</v>
      </c>
      <c r="N3601">
        <v>0.56527777700000004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58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32.786110999999998</v>
      </c>
    </row>
    <row r="3602" spans="1:26" x14ac:dyDescent="0.3">
      <c r="A3602">
        <v>2673737</v>
      </c>
      <c r="B3602">
        <v>1</v>
      </c>
      <c r="C3602" t="s">
        <v>77</v>
      </c>
      <c r="D3602" t="s">
        <v>109</v>
      </c>
      <c r="E3602" t="s">
        <v>210</v>
      </c>
      <c r="F3602" t="s">
        <v>10270</v>
      </c>
      <c r="G3602" t="s">
        <v>306</v>
      </c>
      <c r="H3602" t="s">
        <v>46</v>
      </c>
      <c r="I3602" t="s">
        <v>129</v>
      </c>
      <c r="J3602" t="s">
        <v>15</v>
      </c>
      <c r="K3602" t="s">
        <v>131</v>
      </c>
      <c r="L3602" t="s">
        <v>10271</v>
      </c>
      <c r="M3602" t="s">
        <v>10272</v>
      </c>
      <c r="N3602">
        <v>2.6041666659999998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2.6041669999999999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2673739</v>
      </c>
      <c r="B3603">
        <v>1</v>
      </c>
      <c r="C3603" t="s">
        <v>76</v>
      </c>
      <c r="D3603" t="s">
        <v>100</v>
      </c>
      <c r="E3603" t="s">
        <v>210</v>
      </c>
      <c r="F3603" t="s">
        <v>10273</v>
      </c>
      <c r="G3603" t="s">
        <v>290</v>
      </c>
      <c r="H3603" t="s">
        <v>46</v>
      </c>
      <c r="I3603" t="s">
        <v>129</v>
      </c>
      <c r="J3603" t="s">
        <v>130</v>
      </c>
      <c r="K3603" t="s">
        <v>131</v>
      </c>
      <c r="L3603" t="s">
        <v>10274</v>
      </c>
      <c r="M3603" t="s">
        <v>10275</v>
      </c>
      <c r="N3603">
        <v>1.257777777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1.2577780000000001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2673740</v>
      </c>
      <c r="B3604">
        <v>1</v>
      </c>
      <c r="C3604" t="s">
        <v>76</v>
      </c>
      <c r="D3604" t="s">
        <v>92</v>
      </c>
      <c r="E3604" t="s">
        <v>144</v>
      </c>
      <c r="F3604" t="s">
        <v>10276</v>
      </c>
      <c r="G3604" t="s">
        <v>136</v>
      </c>
      <c r="H3604" t="s">
        <v>46</v>
      </c>
      <c r="I3604" t="s">
        <v>129</v>
      </c>
      <c r="J3604" t="s">
        <v>130</v>
      </c>
      <c r="K3604" t="s">
        <v>131</v>
      </c>
      <c r="L3604" t="s">
        <v>10277</v>
      </c>
      <c r="M3604" t="s">
        <v>10278</v>
      </c>
      <c r="N3604">
        <v>2.9566666659999998</v>
      </c>
      <c r="O3604">
        <v>0</v>
      </c>
      <c r="P3604">
        <v>0</v>
      </c>
      <c r="Q3604">
        <v>0</v>
      </c>
      <c r="R3604">
        <v>62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183.313333</v>
      </c>
      <c r="Y3604">
        <v>0</v>
      </c>
      <c r="Z3604">
        <v>0</v>
      </c>
    </row>
    <row r="3605" spans="1:26" x14ac:dyDescent="0.3">
      <c r="A3605">
        <v>2673748</v>
      </c>
      <c r="B3605">
        <v>1</v>
      </c>
      <c r="C3605" t="s">
        <v>77</v>
      </c>
      <c r="D3605" t="s">
        <v>113</v>
      </c>
      <c r="E3605" t="s">
        <v>210</v>
      </c>
      <c r="F3605" t="s">
        <v>10279</v>
      </c>
      <c r="G3605" t="s">
        <v>290</v>
      </c>
      <c r="H3605" t="s">
        <v>46</v>
      </c>
      <c r="I3605" t="s">
        <v>129</v>
      </c>
      <c r="J3605" t="s">
        <v>130</v>
      </c>
      <c r="K3605" t="s">
        <v>131</v>
      </c>
      <c r="L3605" t="s">
        <v>10280</v>
      </c>
      <c r="M3605" t="s">
        <v>10281</v>
      </c>
      <c r="N3605">
        <v>5.8227777769999998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5.8227779999999996</v>
      </c>
    </row>
    <row r="3606" spans="1:26" x14ac:dyDescent="0.3">
      <c r="A3606">
        <v>2673745</v>
      </c>
      <c r="B3606">
        <v>1</v>
      </c>
      <c r="C3606" t="s">
        <v>77</v>
      </c>
      <c r="D3606" t="s">
        <v>116</v>
      </c>
      <c r="E3606" t="s">
        <v>152</v>
      </c>
      <c r="F3606" t="s">
        <v>4615</v>
      </c>
      <c r="G3606" t="s">
        <v>169</v>
      </c>
      <c r="H3606" t="s">
        <v>47</v>
      </c>
      <c r="I3606" t="s">
        <v>129</v>
      </c>
      <c r="J3606" t="s">
        <v>130</v>
      </c>
      <c r="K3606" t="s">
        <v>131</v>
      </c>
      <c r="L3606" t="s">
        <v>10282</v>
      </c>
      <c r="M3606" t="s">
        <v>10283</v>
      </c>
      <c r="N3606">
        <v>0.17638888799999999</v>
      </c>
      <c r="O3606">
        <v>135</v>
      </c>
      <c r="P3606">
        <v>1081</v>
      </c>
      <c r="Q3606">
        <v>0</v>
      </c>
      <c r="R3606">
        <v>0</v>
      </c>
      <c r="S3606">
        <v>0</v>
      </c>
      <c r="T3606">
        <v>0</v>
      </c>
      <c r="U3606">
        <v>23.8125</v>
      </c>
      <c r="V3606">
        <v>190.676388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2673750</v>
      </c>
      <c r="B3607">
        <v>1</v>
      </c>
      <c r="C3607" t="s">
        <v>76</v>
      </c>
      <c r="D3607" t="s">
        <v>95</v>
      </c>
      <c r="E3607" t="s">
        <v>152</v>
      </c>
      <c r="F3607" t="s">
        <v>10284</v>
      </c>
      <c r="G3607" t="s">
        <v>169</v>
      </c>
      <c r="H3607" t="s">
        <v>47</v>
      </c>
      <c r="I3607" t="s">
        <v>129</v>
      </c>
      <c r="J3607" t="s">
        <v>130</v>
      </c>
      <c r="K3607" t="s">
        <v>131</v>
      </c>
      <c r="L3607" t="s">
        <v>10285</v>
      </c>
      <c r="M3607" t="s">
        <v>10286</v>
      </c>
      <c r="N3607">
        <v>0.16611111100000001</v>
      </c>
      <c r="O3607">
        <v>0</v>
      </c>
      <c r="P3607">
        <v>0</v>
      </c>
      <c r="Q3607">
        <v>0</v>
      </c>
      <c r="R3607">
        <v>0</v>
      </c>
      <c r="S3607">
        <v>8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1.328889</v>
      </c>
      <c r="Z3607">
        <v>0</v>
      </c>
    </row>
    <row r="3608" spans="1:26" x14ac:dyDescent="0.3">
      <c r="A3608">
        <v>2673757</v>
      </c>
      <c r="B3608">
        <v>1</v>
      </c>
      <c r="C3608" t="s">
        <v>77</v>
      </c>
      <c r="D3608" t="s">
        <v>117</v>
      </c>
      <c r="E3608" t="s">
        <v>210</v>
      </c>
      <c r="F3608" t="s">
        <v>10287</v>
      </c>
      <c r="G3608" t="s">
        <v>290</v>
      </c>
      <c r="H3608" t="s">
        <v>46</v>
      </c>
      <c r="I3608" t="s">
        <v>129</v>
      </c>
      <c r="J3608" t="s">
        <v>130</v>
      </c>
      <c r="K3608" t="s">
        <v>131</v>
      </c>
      <c r="L3608" t="s">
        <v>10288</v>
      </c>
      <c r="M3608" t="s">
        <v>10289</v>
      </c>
      <c r="N3608">
        <v>2.86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2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5.72</v>
      </c>
    </row>
    <row r="3609" spans="1:26" x14ac:dyDescent="0.3">
      <c r="A3609">
        <v>2673759</v>
      </c>
      <c r="B3609">
        <v>1</v>
      </c>
      <c r="C3609" t="s">
        <v>76</v>
      </c>
      <c r="D3609" t="s">
        <v>101</v>
      </c>
      <c r="E3609" t="s">
        <v>144</v>
      </c>
      <c r="F3609" t="s">
        <v>10290</v>
      </c>
      <c r="G3609" t="s">
        <v>136</v>
      </c>
      <c r="H3609" t="s">
        <v>46</v>
      </c>
      <c r="I3609" t="s">
        <v>129</v>
      </c>
      <c r="J3609" t="s">
        <v>130</v>
      </c>
      <c r="K3609" t="s">
        <v>131</v>
      </c>
      <c r="L3609" t="s">
        <v>10291</v>
      </c>
      <c r="M3609" t="s">
        <v>10292</v>
      </c>
      <c r="N3609">
        <v>1.326944444</v>
      </c>
      <c r="O3609">
        <v>0</v>
      </c>
      <c r="P3609">
        <v>24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31.846667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2673756</v>
      </c>
      <c r="B3610">
        <v>1</v>
      </c>
      <c r="C3610" t="s">
        <v>76</v>
      </c>
      <c r="D3610" t="s">
        <v>101</v>
      </c>
      <c r="E3610" t="s">
        <v>210</v>
      </c>
      <c r="F3610" t="s">
        <v>10293</v>
      </c>
      <c r="G3610" t="s">
        <v>212</v>
      </c>
      <c r="H3610" t="s">
        <v>46</v>
      </c>
      <c r="I3610" t="s">
        <v>129</v>
      </c>
      <c r="J3610" t="s">
        <v>130</v>
      </c>
      <c r="K3610" t="s">
        <v>131</v>
      </c>
      <c r="L3610" t="s">
        <v>10294</v>
      </c>
      <c r="M3610" t="s">
        <v>10295</v>
      </c>
      <c r="N3610">
        <v>3.5119444440000001</v>
      </c>
      <c r="O3610">
        <v>0</v>
      </c>
      <c r="P3610">
        <v>5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17.559722000000001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2673754</v>
      </c>
      <c r="B3611">
        <v>1</v>
      </c>
      <c r="C3611" t="s">
        <v>76</v>
      </c>
      <c r="D3611" t="s">
        <v>99</v>
      </c>
      <c r="E3611" t="s">
        <v>156</v>
      </c>
      <c r="F3611" t="s">
        <v>2105</v>
      </c>
      <c r="G3611" t="s">
        <v>146</v>
      </c>
      <c r="H3611" t="s">
        <v>47</v>
      </c>
      <c r="I3611" t="s">
        <v>129</v>
      </c>
      <c r="J3611" t="s">
        <v>130</v>
      </c>
      <c r="K3611" t="s">
        <v>131</v>
      </c>
      <c r="L3611" t="s">
        <v>10296</v>
      </c>
      <c r="M3611" t="s">
        <v>10297</v>
      </c>
      <c r="N3611">
        <v>0.46666666600000001</v>
      </c>
      <c r="O3611">
        <v>29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13.533333000000001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2673762</v>
      </c>
      <c r="B3612">
        <v>1</v>
      </c>
      <c r="C3612" t="s">
        <v>76</v>
      </c>
      <c r="D3612" t="s">
        <v>93</v>
      </c>
      <c r="E3612" t="s">
        <v>144</v>
      </c>
      <c r="F3612" t="s">
        <v>3592</v>
      </c>
      <c r="G3612" t="s">
        <v>406</v>
      </c>
      <c r="H3612" t="s">
        <v>46</v>
      </c>
      <c r="I3612" t="s">
        <v>129</v>
      </c>
      <c r="J3612" t="s">
        <v>130</v>
      </c>
      <c r="K3612" t="s">
        <v>131</v>
      </c>
      <c r="L3612" t="s">
        <v>10298</v>
      </c>
      <c r="M3612" t="s">
        <v>10299</v>
      </c>
      <c r="N3612">
        <v>2.5869444439999998</v>
      </c>
      <c r="O3612">
        <v>0</v>
      </c>
      <c r="P3612">
        <v>26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67.260555999999994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2673764</v>
      </c>
      <c r="B3613">
        <v>1</v>
      </c>
      <c r="C3613" t="s">
        <v>76</v>
      </c>
      <c r="D3613" t="s">
        <v>103</v>
      </c>
      <c r="E3613" t="s">
        <v>126</v>
      </c>
      <c r="F3613" t="s">
        <v>10300</v>
      </c>
      <c r="G3613" t="s">
        <v>128</v>
      </c>
      <c r="H3613" t="s">
        <v>47</v>
      </c>
      <c r="I3613" t="s">
        <v>129</v>
      </c>
      <c r="J3613" t="s">
        <v>130</v>
      </c>
      <c r="K3613" t="s">
        <v>131</v>
      </c>
      <c r="L3613" t="s">
        <v>10301</v>
      </c>
      <c r="M3613" t="s">
        <v>10302</v>
      </c>
      <c r="N3613">
        <v>2.4286111109999999</v>
      </c>
      <c r="O3613">
        <v>0</v>
      </c>
      <c r="P3613">
        <v>0</v>
      </c>
      <c r="Q3613">
        <v>0</v>
      </c>
      <c r="R3613">
        <v>14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34.000556000000003</v>
      </c>
      <c r="Y3613">
        <v>0</v>
      </c>
      <c r="Z3613">
        <v>0</v>
      </c>
    </row>
    <row r="3614" spans="1:26" x14ac:dyDescent="0.3">
      <c r="A3614">
        <v>2673771</v>
      </c>
      <c r="B3614">
        <v>1</v>
      </c>
      <c r="C3614" t="s">
        <v>77</v>
      </c>
      <c r="D3614" t="s">
        <v>116</v>
      </c>
      <c r="E3614" t="s">
        <v>152</v>
      </c>
      <c r="F3614" t="s">
        <v>10303</v>
      </c>
      <c r="G3614" t="s">
        <v>169</v>
      </c>
      <c r="H3614" t="s">
        <v>47</v>
      </c>
      <c r="I3614" t="s">
        <v>129</v>
      </c>
      <c r="J3614" t="s">
        <v>130</v>
      </c>
      <c r="K3614" t="s">
        <v>131</v>
      </c>
      <c r="L3614" t="s">
        <v>10304</v>
      </c>
      <c r="M3614" t="s">
        <v>10305</v>
      </c>
      <c r="N3614">
        <v>0.42916666599999997</v>
      </c>
      <c r="O3614">
        <v>33</v>
      </c>
      <c r="P3614">
        <v>1310</v>
      </c>
      <c r="Q3614">
        <v>0</v>
      </c>
      <c r="R3614">
        <v>0</v>
      </c>
      <c r="S3614">
        <v>22</v>
      </c>
      <c r="T3614">
        <v>244</v>
      </c>
      <c r="U3614">
        <v>14.1625</v>
      </c>
      <c r="V3614">
        <v>562.20833200000004</v>
      </c>
      <c r="W3614">
        <v>0</v>
      </c>
      <c r="X3614">
        <v>0</v>
      </c>
      <c r="Y3614">
        <v>9.4416670000000007</v>
      </c>
      <c r="Z3614">
        <v>104.716667</v>
      </c>
    </row>
    <row r="3615" spans="1:26" x14ac:dyDescent="0.3">
      <c r="A3615">
        <v>2673779</v>
      </c>
      <c r="B3615">
        <v>1</v>
      </c>
      <c r="C3615" t="s">
        <v>77</v>
      </c>
      <c r="D3615" t="s">
        <v>108</v>
      </c>
      <c r="E3615" t="s">
        <v>210</v>
      </c>
      <c r="F3615" t="s">
        <v>10306</v>
      </c>
      <c r="G3615" t="s">
        <v>290</v>
      </c>
      <c r="H3615" t="s">
        <v>46</v>
      </c>
      <c r="I3615" t="s">
        <v>129</v>
      </c>
      <c r="J3615" t="s">
        <v>130</v>
      </c>
      <c r="K3615" t="s">
        <v>131</v>
      </c>
      <c r="L3615" t="s">
        <v>10307</v>
      </c>
      <c r="M3615" t="s">
        <v>10308</v>
      </c>
      <c r="N3615">
        <v>3.7552777769999999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3.7552780000000001</v>
      </c>
    </row>
    <row r="3616" spans="1:26" x14ac:dyDescent="0.3">
      <c r="A3616">
        <v>2673780</v>
      </c>
      <c r="B3616">
        <v>1</v>
      </c>
      <c r="C3616" t="s">
        <v>76</v>
      </c>
      <c r="D3616" t="s">
        <v>81</v>
      </c>
      <c r="E3616" t="s">
        <v>210</v>
      </c>
      <c r="F3616" t="s">
        <v>10309</v>
      </c>
      <c r="G3616" t="s">
        <v>212</v>
      </c>
      <c r="H3616" t="s">
        <v>46</v>
      </c>
      <c r="I3616" t="s">
        <v>129</v>
      </c>
      <c r="J3616" t="s">
        <v>130</v>
      </c>
      <c r="K3616" t="s">
        <v>131</v>
      </c>
      <c r="L3616" t="s">
        <v>10310</v>
      </c>
      <c r="M3616" t="s">
        <v>10311</v>
      </c>
      <c r="N3616">
        <v>4.0149999999999997</v>
      </c>
      <c r="O3616">
        <v>0</v>
      </c>
      <c r="P3616">
        <v>4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16.059999999999999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2673784</v>
      </c>
      <c r="B3617">
        <v>1</v>
      </c>
      <c r="C3617" t="s">
        <v>76</v>
      </c>
      <c r="D3617" t="s">
        <v>78</v>
      </c>
      <c r="E3617" t="s">
        <v>210</v>
      </c>
      <c r="F3617" t="s">
        <v>10312</v>
      </c>
      <c r="G3617" t="s">
        <v>627</v>
      </c>
      <c r="H3617" t="s">
        <v>46</v>
      </c>
      <c r="I3617" t="s">
        <v>129</v>
      </c>
      <c r="J3617" t="s">
        <v>130</v>
      </c>
      <c r="K3617" t="s">
        <v>131</v>
      </c>
      <c r="L3617" t="s">
        <v>10313</v>
      </c>
      <c r="M3617" t="s">
        <v>10314</v>
      </c>
      <c r="N3617">
        <v>1.9383333330000001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1.9383330000000001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2673786</v>
      </c>
      <c r="B3618">
        <v>1</v>
      </c>
      <c r="C3618" t="s">
        <v>76</v>
      </c>
      <c r="D3618" t="s">
        <v>79</v>
      </c>
      <c r="E3618" t="s">
        <v>210</v>
      </c>
      <c r="F3618" t="s">
        <v>10315</v>
      </c>
      <c r="G3618" t="s">
        <v>290</v>
      </c>
      <c r="H3618" t="s">
        <v>46</v>
      </c>
      <c r="I3618" t="s">
        <v>129</v>
      </c>
      <c r="J3618" t="s">
        <v>130</v>
      </c>
      <c r="K3618" t="s">
        <v>131</v>
      </c>
      <c r="L3618" t="s">
        <v>10316</v>
      </c>
      <c r="M3618" t="s">
        <v>10317</v>
      </c>
      <c r="N3618">
        <v>2.3824999999999998</v>
      </c>
      <c r="O3618">
        <v>0</v>
      </c>
      <c r="P3618">
        <v>5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11.9125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2673792</v>
      </c>
      <c r="B3619">
        <v>1</v>
      </c>
      <c r="C3619" t="s">
        <v>77</v>
      </c>
      <c r="D3619" t="s">
        <v>124</v>
      </c>
      <c r="E3619" t="s">
        <v>156</v>
      </c>
      <c r="F3619" t="s">
        <v>1268</v>
      </c>
      <c r="G3619" t="s">
        <v>169</v>
      </c>
      <c r="H3619" t="s">
        <v>47</v>
      </c>
      <c r="I3619" t="s">
        <v>129</v>
      </c>
      <c r="J3619" t="s">
        <v>130</v>
      </c>
      <c r="K3619" t="s">
        <v>131</v>
      </c>
      <c r="L3619" t="s">
        <v>10318</v>
      </c>
      <c r="M3619" t="s">
        <v>10319</v>
      </c>
      <c r="N3619">
        <v>7.2777777000000002E-2</v>
      </c>
      <c r="O3619">
        <v>12</v>
      </c>
      <c r="P3619">
        <v>547</v>
      </c>
      <c r="Q3619">
        <v>0</v>
      </c>
      <c r="R3619">
        <v>0</v>
      </c>
      <c r="S3619">
        <v>0</v>
      </c>
      <c r="T3619">
        <v>0</v>
      </c>
      <c r="U3619">
        <v>0.87333300000000003</v>
      </c>
      <c r="V3619">
        <v>39.809443999999999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2673794</v>
      </c>
      <c r="B3620">
        <v>1</v>
      </c>
      <c r="C3620" t="s">
        <v>76</v>
      </c>
      <c r="D3620" t="s">
        <v>88</v>
      </c>
      <c r="E3620" t="s">
        <v>152</v>
      </c>
      <c r="F3620" t="s">
        <v>4480</v>
      </c>
      <c r="G3620" t="s">
        <v>169</v>
      </c>
      <c r="H3620" t="s">
        <v>47</v>
      </c>
      <c r="I3620" t="s">
        <v>129</v>
      </c>
      <c r="J3620" t="s">
        <v>130</v>
      </c>
      <c r="K3620" t="s">
        <v>131</v>
      </c>
      <c r="L3620" t="s">
        <v>10320</v>
      </c>
      <c r="M3620" t="s">
        <v>10321</v>
      </c>
      <c r="N3620">
        <v>6.0555554999999997E-2</v>
      </c>
      <c r="O3620">
        <v>14</v>
      </c>
      <c r="P3620">
        <v>130</v>
      </c>
      <c r="Q3620">
        <v>0</v>
      </c>
      <c r="R3620">
        <v>0</v>
      </c>
      <c r="S3620">
        <v>0</v>
      </c>
      <c r="T3620">
        <v>0</v>
      </c>
      <c r="U3620">
        <v>0.84777800000000003</v>
      </c>
      <c r="V3620">
        <v>7.8722219999999998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2673796</v>
      </c>
      <c r="B3621">
        <v>1</v>
      </c>
      <c r="C3621" t="s">
        <v>76</v>
      </c>
      <c r="D3621" t="s">
        <v>103</v>
      </c>
      <c r="E3621" t="s">
        <v>156</v>
      </c>
      <c r="F3621" t="s">
        <v>10322</v>
      </c>
      <c r="G3621" t="s">
        <v>169</v>
      </c>
      <c r="H3621" t="s">
        <v>47</v>
      </c>
      <c r="I3621" t="s">
        <v>129</v>
      </c>
      <c r="J3621" t="s">
        <v>130</v>
      </c>
      <c r="K3621" t="s">
        <v>131</v>
      </c>
      <c r="L3621" t="s">
        <v>10323</v>
      </c>
      <c r="M3621" t="s">
        <v>10324</v>
      </c>
      <c r="N3621">
        <v>0.52500000000000002</v>
      </c>
      <c r="O3621">
        <v>0</v>
      </c>
      <c r="P3621">
        <v>0</v>
      </c>
      <c r="Q3621">
        <v>88</v>
      </c>
      <c r="R3621">
        <v>329</v>
      </c>
      <c r="S3621">
        <v>0</v>
      </c>
      <c r="T3621">
        <v>0</v>
      </c>
      <c r="U3621">
        <v>0</v>
      </c>
      <c r="V3621">
        <v>0</v>
      </c>
      <c r="W3621">
        <v>46.2</v>
      </c>
      <c r="X3621">
        <v>172.72499999999999</v>
      </c>
      <c r="Y3621">
        <v>0</v>
      </c>
      <c r="Z3621">
        <v>0</v>
      </c>
    </row>
    <row r="3622" spans="1:26" x14ac:dyDescent="0.3">
      <c r="A3622">
        <v>2673797</v>
      </c>
      <c r="B3622">
        <v>1</v>
      </c>
      <c r="C3622" t="s">
        <v>77</v>
      </c>
      <c r="D3622" t="s">
        <v>124</v>
      </c>
      <c r="E3622" t="s">
        <v>156</v>
      </c>
      <c r="F3622" t="s">
        <v>1268</v>
      </c>
      <c r="G3622" t="s">
        <v>169</v>
      </c>
      <c r="H3622" t="s">
        <v>47</v>
      </c>
      <c r="I3622" t="s">
        <v>129</v>
      </c>
      <c r="J3622" t="s">
        <v>130</v>
      </c>
      <c r="K3622" t="s">
        <v>131</v>
      </c>
      <c r="L3622" t="s">
        <v>10325</v>
      </c>
      <c r="M3622" t="s">
        <v>10326</v>
      </c>
      <c r="N3622">
        <v>0.28416666600000001</v>
      </c>
      <c r="O3622">
        <v>12</v>
      </c>
      <c r="P3622">
        <v>642</v>
      </c>
      <c r="Q3622">
        <v>0</v>
      </c>
      <c r="R3622">
        <v>0</v>
      </c>
      <c r="S3622">
        <v>0</v>
      </c>
      <c r="T3622">
        <v>0</v>
      </c>
      <c r="U3622">
        <v>3.41</v>
      </c>
      <c r="V3622">
        <v>182.435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2673699</v>
      </c>
      <c r="B3623">
        <v>2</v>
      </c>
      <c r="C3623" t="s">
        <v>77</v>
      </c>
      <c r="D3623" t="s">
        <v>109</v>
      </c>
      <c r="E3623" t="s">
        <v>156</v>
      </c>
      <c r="F3623" t="s">
        <v>5485</v>
      </c>
      <c r="G3623" t="s">
        <v>128</v>
      </c>
      <c r="H3623" t="s">
        <v>47</v>
      </c>
      <c r="I3623" t="s">
        <v>129</v>
      </c>
      <c r="J3623" t="s">
        <v>130</v>
      </c>
      <c r="K3623" t="s">
        <v>131</v>
      </c>
      <c r="L3623" t="s">
        <v>10219</v>
      </c>
      <c r="M3623" t="s">
        <v>10327</v>
      </c>
      <c r="N3623">
        <v>0.50277777700000004</v>
      </c>
      <c r="O3623">
        <v>7</v>
      </c>
      <c r="P3623">
        <v>0</v>
      </c>
      <c r="Q3623">
        <v>0</v>
      </c>
      <c r="R3623">
        <v>0</v>
      </c>
      <c r="S3623">
        <v>19</v>
      </c>
      <c r="T3623">
        <v>393</v>
      </c>
      <c r="U3623">
        <v>3.519444</v>
      </c>
      <c r="V3623">
        <v>0</v>
      </c>
      <c r="W3623">
        <v>0</v>
      </c>
      <c r="X3623">
        <v>0</v>
      </c>
      <c r="Y3623">
        <v>9.552778</v>
      </c>
      <c r="Z3623">
        <v>197.591666</v>
      </c>
    </row>
    <row r="3624" spans="1:26" x14ac:dyDescent="0.3">
      <c r="A3624">
        <v>2673798</v>
      </c>
      <c r="B3624">
        <v>1</v>
      </c>
      <c r="C3624" t="s">
        <v>76</v>
      </c>
      <c r="D3624" t="s">
        <v>89</v>
      </c>
      <c r="E3624" t="s">
        <v>126</v>
      </c>
      <c r="F3624" t="s">
        <v>10328</v>
      </c>
      <c r="G3624" t="s">
        <v>169</v>
      </c>
      <c r="H3624" t="s">
        <v>47</v>
      </c>
      <c r="I3624" t="s">
        <v>129</v>
      </c>
      <c r="J3624" t="s">
        <v>130</v>
      </c>
      <c r="K3624" t="s">
        <v>131</v>
      </c>
      <c r="L3624" t="s">
        <v>10329</v>
      </c>
      <c r="M3624" t="s">
        <v>10330</v>
      </c>
      <c r="N3624">
        <v>1.0277777770000001</v>
      </c>
      <c r="O3624">
        <v>0</v>
      </c>
      <c r="P3624">
        <v>0</v>
      </c>
      <c r="Q3624">
        <v>0</v>
      </c>
      <c r="R3624">
        <v>0</v>
      </c>
      <c r="S3624">
        <v>4</v>
      </c>
      <c r="T3624">
        <v>855</v>
      </c>
      <c r="U3624">
        <v>0</v>
      </c>
      <c r="V3624">
        <v>0</v>
      </c>
      <c r="W3624">
        <v>0</v>
      </c>
      <c r="X3624">
        <v>0</v>
      </c>
      <c r="Y3624">
        <v>4.1111110000000002</v>
      </c>
      <c r="Z3624">
        <v>878.749999</v>
      </c>
    </row>
    <row r="3625" spans="1:26" x14ac:dyDescent="0.3">
      <c r="A3625">
        <v>2673802</v>
      </c>
      <c r="B3625">
        <v>1</v>
      </c>
      <c r="C3625" t="s">
        <v>76</v>
      </c>
      <c r="D3625" t="s">
        <v>97</v>
      </c>
      <c r="E3625" t="s">
        <v>172</v>
      </c>
      <c r="F3625" t="s">
        <v>10331</v>
      </c>
      <c r="G3625" t="s">
        <v>455</v>
      </c>
      <c r="H3625" t="s">
        <v>46</v>
      </c>
      <c r="I3625" t="s">
        <v>129</v>
      </c>
      <c r="J3625" t="s">
        <v>130</v>
      </c>
      <c r="K3625" t="s">
        <v>131</v>
      </c>
      <c r="L3625" t="s">
        <v>10332</v>
      </c>
      <c r="M3625" t="s">
        <v>10333</v>
      </c>
      <c r="N3625">
        <v>2.8452777770000002</v>
      </c>
      <c r="O3625">
        <v>0</v>
      </c>
      <c r="P3625">
        <v>114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324.36166700000001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2673806</v>
      </c>
      <c r="B3626">
        <v>1</v>
      </c>
      <c r="C3626" t="s">
        <v>77</v>
      </c>
      <c r="D3626" t="s">
        <v>123</v>
      </c>
      <c r="E3626" t="s">
        <v>156</v>
      </c>
      <c r="F3626" t="s">
        <v>10334</v>
      </c>
      <c r="G3626" t="s">
        <v>1575</v>
      </c>
      <c r="H3626" t="s">
        <v>47</v>
      </c>
      <c r="I3626" t="s">
        <v>129</v>
      </c>
      <c r="J3626" t="s">
        <v>17</v>
      </c>
      <c r="K3626" t="s">
        <v>131</v>
      </c>
      <c r="L3626" t="s">
        <v>10335</v>
      </c>
      <c r="M3626" t="s">
        <v>10336</v>
      </c>
      <c r="N3626">
        <v>0.49444444399999998</v>
      </c>
      <c r="O3626">
        <v>25</v>
      </c>
      <c r="P3626">
        <v>27</v>
      </c>
      <c r="Q3626">
        <v>0</v>
      </c>
      <c r="R3626">
        <v>0</v>
      </c>
      <c r="S3626">
        <v>0</v>
      </c>
      <c r="T3626">
        <v>0</v>
      </c>
      <c r="U3626">
        <v>12.361110999999999</v>
      </c>
      <c r="V3626">
        <v>13.35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2673926</v>
      </c>
      <c r="B3627">
        <v>1</v>
      </c>
      <c r="C3627" t="s">
        <v>77</v>
      </c>
      <c r="D3627" t="s">
        <v>124</v>
      </c>
      <c r="E3627" t="s">
        <v>126</v>
      </c>
      <c r="F3627" t="s">
        <v>10337</v>
      </c>
      <c r="G3627" t="s">
        <v>128</v>
      </c>
      <c r="H3627" t="s">
        <v>47</v>
      </c>
      <c r="I3627" t="s">
        <v>129</v>
      </c>
      <c r="J3627" t="s">
        <v>130</v>
      </c>
      <c r="K3627" t="s">
        <v>131</v>
      </c>
      <c r="L3627" t="s">
        <v>10338</v>
      </c>
      <c r="M3627" t="s">
        <v>10339</v>
      </c>
      <c r="N3627">
        <v>18.002500000000001</v>
      </c>
      <c r="O3627">
        <v>0</v>
      </c>
      <c r="P3627">
        <v>73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1314.1824999999999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2673809</v>
      </c>
      <c r="B3628">
        <v>1</v>
      </c>
      <c r="C3628" t="s">
        <v>77</v>
      </c>
      <c r="D3628" t="s">
        <v>124</v>
      </c>
      <c r="E3628" t="s">
        <v>152</v>
      </c>
      <c r="F3628" t="s">
        <v>10340</v>
      </c>
      <c r="G3628" t="s">
        <v>169</v>
      </c>
      <c r="H3628" t="s">
        <v>47</v>
      </c>
      <c r="I3628" t="s">
        <v>129</v>
      </c>
      <c r="J3628" t="s">
        <v>130</v>
      </c>
      <c r="K3628" t="s">
        <v>131</v>
      </c>
      <c r="L3628" t="s">
        <v>10341</v>
      </c>
      <c r="M3628" t="s">
        <v>10342</v>
      </c>
      <c r="N3628">
        <v>0.74694444400000004</v>
      </c>
      <c r="O3628">
        <v>54</v>
      </c>
      <c r="P3628">
        <v>134</v>
      </c>
      <c r="Q3628">
        <v>0</v>
      </c>
      <c r="R3628">
        <v>0</v>
      </c>
      <c r="S3628">
        <v>0</v>
      </c>
      <c r="T3628">
        <v>0</v>
      </c>
      <c r="U3628">
        <v>40.335000000000001</v>
      </c>
      <c r="V3628">
        <v>100.09055499999999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2673814</v>
      </c>
      <c r="B3629">
        <v>1</v>
      </c>
      <c r="C3629" t="s">
        <v>76</v>
      </c>
      <c r="D3629" t="s">
        <v>79</v>
      </c>
      <c r="E3629" t="s">
        <v>144</v>
      </c>
      <c r="F3629" t="s">
        <v>10343</v>
      </c>
      <c r="G3629" t="s">
        <v>1669</v>
      </c>
      <c r="H3629" t="s">
        <v>46</v>
      </c>
      <c r="I3629" t="s">
        <v>129</v>
      </c>
      <c r="J3629" t="s">
        <v>15</v>
      </c>
      <c r="K3629" t="s">
        <v>131</v>
      </c>
      <c r="L3629" t="s">
        <v>10344</v>
      </c>
      <c r="M3629" t="s">
        <v>10345</v>
      </c>
      <c r="N3629">
        <v>5.5408333330000001</v>
      </c>
      <c r="O3629">
        <v>0</v>
      </c>
      <c r="P3629">
        <v>157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869.91083300000003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2673821</v>
      </c>
      <c r="B3630">
        <v>1</v>
      </c>
      <c r="C3630" t="s">
        <v>77</v>
      </c>
      <c r="D3630" t="s">
        <v>114</v>
      </c>
      <c r="E3630" t="s">
        <v>152</v>
      </c>
      <c r="F3630" t="s">
        <v>10346</v>
      </c>
      <c r="G3630" t="s">
        <v>140</v>
      </c>
      <c r="H3630" t="s">
        <v>47</v>
      </c>
      <c r="I3630" t="s">
        <v>129</v>
      </c>
      <c r="J3630" t="s">
        <v>130</v>
      </c>
      <c r="K3630" t="s">
        <v>141</v>
      </c>
      <c r="L3630" t="s">
        <v>10347</v>
      </c>
      <c r="M3630" t="s">
        <v>10348</v>
      </c>
      <c r="N3630">
        <v>5.1722222220000003</v>
      </c>
      <c r="O3630">
        <v>31</v>
      </c>
      <c r="P3630">
        <v>22167</v>
      </c>
      <c r="Q3630">
        <v>0</v>
      </c>
      <c r="R3630">
        <v>0</v>
      </c>
      <c r="S3630">
        <v>0</v>
      </c>
      <c r="T3630">
        <v>0</v>
      </c>
      <c r="U3630">
        <v>160.33888899999999</v>
      </c>
      <c r="V3630">
        <v>114652.649995</v>
      </c>
      <c r="W3630">
        <v>0</v>
      </c>
      <c r="X3630">
        <v>0</v>
      </c>
      <c r="Y3630">
        <v>0</v>
      </c>
      <c r="Z3630">
        <v>0</v>
      </c>
    </row>
    <row r="3631" spans="1:26" x14ac:dyDescent="0.3">
      <c r="A3631">
        <v>2673824</v>
      </c>
      <c r="B3631">
        <v>1</v>
      </c>
      <c r="C3631" t="s">
        <v>77</v>
      </c>
      <c r="D3631" t="s">
        <v>114</v>
      </c>
      <c r="E3631" t="s">
        <v>152</v>
      </c>
      <c r="F3631" t="s">
        <v>10349</v>
      </c>
      <c r="G3631" t="s">
        <v>140</v>
      </c>
      <c r="H3631" t="s">
        <v>47</v>
      </c>
      <c r="I3631" t="s">
        <v>129</v>
      </c>
      <c r="J3631" t="s">
        <v>130</v>
      </c>
      <c r="K3631" t="s">
        <v>141</v>
      </c>
      <c r="L3631" t="s">
        <v>10347</v>
      </c>
      <c r="M3631" t="s">
        <v>10350</v>
      </c>
      <c r="N3631">
        <v>5.1277777770000004</v>
      </c>
      <c r="O3631">
        <v>85</v>
      </c>
      <c r="P3631">
        <v>25592</v>
      </c>
      <c r="Q3631">
        <v>0</v>
      </c>
      <c r="R3631">
        <v>0</v>
      </c>
      <c r="S3631">
        <v>0</v>
      </c>
      <c r="T3631">
        <v>0</v>
      </c>
      <c r="U3631">
        <v>435.86111099999999</v>
      </c>
      <c r="V3631">
        <v>131230.088869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2673818</v>
      </c>
      <c r="B3632">
        <v>1</v>
      </c>
      <c r="C3632" t="s">
        <v>77</v>
      </c>
      <c r="D3632" t="s">
        <v>114</v>
      </c>
      <c r="E3632" t="s">
        <v>152</v>
      </c>
      <c r="F3632" t="s">
        <v>10351</v>
      </c>
      <c r="G3632" t="s">
        <v>140</v>
      </c>
      <c r="H3632" t="s">
        <v>47</v>
      </c>
      <c r="I3632" t="s">
        <v>129</v>
      </c>
      <c r="J3632" t="s">
        <v>130</v>
      </c>
      <c r="K3632" t="s">
        <v>141</v>
      </c>
      <c r="L3632" t="s">
        <v>10352</v>
      </c>
      <c r="M3632" t="s">
        <v>10348</v>
      </c>
      <c r="N3632">
        <v>5.1433333330000002</v>
      </c>
      <c r="O3632">
        <v>5</v>
      </c>
      <c r="P3632">
        <v>1757</v>
      </c>
      <c r="Q3632">
        <v>0</v>
      </c>
      <c r="R3632">
        <v>0</v>
      </c>
      <c r="S3632">
        <v>0</v>
      </c>
      <c r="T3632">
        <v>0</v>
      </c>
      <c r="U3632">
        <v>25.716667000000001</v>
      </c>
      <c r="V3632">
        <v>9036.8366659999992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2673825</v>
      </c>
      <c r="B3633">
        <v>1</v>
      </c>
      <c r="C3633" t="s">
        <v>76</v>
      </c>
      <c r="D3633" t="s">
        <v>78</v>
      </c>
      <c r="E3633" t="s">
        <v>152</v>
      </c>
      <c r="F3633" t="s">
        <v>10353</v>
      </c>
      <c r="G3633" t="s">
        <v>567</v>
      </c>
      <c r="H3633" t="s">
        <v>47</v>
      </c>
      <c r="I3633" t="s">
        <v>129</v>
      </c>
      <c r="J3633" t="s">
        <v>130</v>
      </c>
      <c r="K3633" t="s">
        <v>141</v>
      </c>
      <c r="L3633" t="s">
        <v>10354</v>
      </c>
      <c r="M3633" t="s">
        <v>10355</v>
      </c>
      <c r="N3633">
        <v>0.179166666</v>
      </c>
      <c r="O3633">
        <v>6</v>
      </c>
      <c r="P3633">
        <v>1880</v>
      </c>
      <c r="Q3633">
        <v>0</v>
      </c>
      <c r="R3633">
        <v>0</v>
      </c>
      <c r="S3633">
        <v>0</v>
      </c>
      <c r="T3633">
        <v>0</v>
      </c>
      <c r="U3633">
        <v>1.075</v>
      </c>
      <c r="V3633">
        <v>336.83333199999998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2673829</v>
      </c>
      <c r="B3634">
        <v>1</v>
      </c>
      <c r="C3634" t="s">
        <v>76</v>
      </c>
      <c r="D3634" t="s">
        <v>79</v>
      </c>
      <c r="E3634" t="s">
        <v>144</v>
      </c>
      <c r="F3634" t="s">
        <v>10356</v>
      </c>
      <c r="G3634" t="s">
        <v>1669</v>
      </c>
      <c r="H3634" t="s">
        <v>46</v>
      </c>
      <c r="I3634" t="s">
        <v>129</v>
      </c>
      <c r="J3634" t="s">
        <v>15</v>
      </c>
      <c r="K3634" t="s">
        <v>131</v>
      </c>
      <c r="L3634" t="s">
        <v>10357</v>
      </c>
      <c r="M3634" t="s">
        <v>10358</v>
      </c>
      <c r="N3634">
        <v>4.659166666</v>
      </c>
      <c r="O3634">
        <v>0</v>
      </c>
      <c r="P3634">
        <v>28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130.45666700000001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2673830</v>
      </c>
      <c r="B3635">
        <v>1</v>
      </c>
      <c r="C3635" t="s">
        <v>76</v>
      </c>
      <c r="D3635" t="s">
        <v>78</v>
      </c>
      <c r="E3635" t="s">
        <v>152</v>
      </c>
      <c r="F3635" t="s">
        <v>10359</v>
      </c>
      <c r="G3635" t="s">
        <v>567</v>
      </c>
      <c r="H3635" t="s">
        <v>47</v>
      </c>
      <c r="I3635" t="s">
        <v>247</v>
      </c>
      <c r="J3635" t="s">
        <v>130</v>
      </c>
      <c r="K3635" t="s">
        <v>141</v>
      </c>
      <c r="L3635" t="s">
        <v>10360</v>
      </c>
      <c r="M3635" t="s">
        <v>10361</v>
      </c>
      <c r="N3635">
        <v>1.3055555E-2</v>
      </c>
      <c r="O3635">
        <v>6</v>
      </c>
      <c r="P3635">
        <v>1880</v>
      </c>
      <c r="Q3635">
        <v>0</v>
      </c>
      <c r="R3635">
        <v>0</v>
      </c>
      <c r="S3635">
        <v>0</v>
      </c>
      <c r="T3635">
        <v>0</v>
      </c>
      <c r="U3635">
        <v>7.8333E-2</v>
      </c>
      <c r="V3635">
        <v>24.544443000000001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2673839</v>
      </c>
      <c r="B3636">
        <v>1</v>
      </c>
      <c r="C3636" t="s">
        <v>77</v>
      </c>
      <c r="D3636" t="s">
        <v>124</v>
      </c>
      <c r="E3636" t="s">
        <v>156</v>
      </c>
      <c r="F3636" t="s">
        <v>10362</v>
      </c>
      <c r="G3636" t="s">
        <v>169</v>
      </c>
      <c r="H3636" t="s">
        <v>47</v>
      </c>
      <c r="I3636" t="s">
        <v>129</v>
      </c>
      <c r="J3636" t="s">
        <v>130</v>
      </c>
      <c r="K3636" t="s">
        <v>131</v>
      </c>
      <c r="L3636" t="s">
        <v>10363</v>
      </c>
      <c r="M3636" t="s">
        <v>10364</v>
      </c>
      <c r="N3636">
        <v>0.16638888800000001</v>
      </c>
      <c r="O3636">
        <v>79</v>
      </c>
      <c r="P3636">
        <v>94</v>
      </c>
      <c r="Q3636">
        <v>0</v>
      </c>
      <c r="R3636">
        <v>0</v>
      </c>
      <c r="S3636">
        <v>0</v>
      </c>
      <c r="T3636">
        <v>0</v>
      </c>
      <c r="U3636">
        <v>13.144722</v>
      </c>
      <c r="V3636">
        <v>15.640555000000001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2673842</v>
      </c>
      <c r="B3637">
        <v>1</v>
      </c>
      <c r="C3637" t="s">
        <v>77</v>
      </c>
      <c r="D3637" t="s">
        <v>124</v>
      </c>
      <c r="E3637" t="s">
        <v>152</v>
      </c>
      <c r="F3637" t="s">
        <v>7282</v>
      </c>
      <c r="G3637" t="s">
        <v>169</v>
      </c>
      <c r="H3637" t="s">
        <v>47</v>
      </c>
      <c r="I3637" t="s">
        <v>129</v>
      </c>
      <c r="J3637" t="s">
        <v>130</v>
      </c>
      <c r="K3637" t="s">
        <v>131</v>
      </c>
      <c r="L3637" t="s">
        <v>10365</v>
      </c>
      <c r="M3637" t="s">
        <v>10366</v>
      </c>
      <c r="N3637">
        <v>2.4877777769999998</v>
      </c>
      <c r="O3637">
        <v>33</v>
      </c>
      <c r="P3637">
        <v>1229</v>
      </c>
      <c r="Q3637">
        <v>0</v>
      </c>
      <c r="R3637">
        <v>0</v>
      </c>
      <c r="S3637">
        <v>0</v>
      </c>
      <c r="T3637">
        <v>0</v>
      </c>
      <c r="U3637">
        <v>82.096666999999997</v>
      </c>
      <c r="V3637">
        <v>3057.4788880000001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2673844</v>
      </c>
      <c r="B3638">
        <v>1</v>
      </c>
      <c r="C3638" t="s">
        <v>76</v>
      </c>
      <c r="D3638" t="s">
        <v>78</v>
      </c>
      <c r="E3638" t="s">
        <v>152</v>
      </c>
      <c r="F3638" t="s">
        <v>10367</v>
      </c>
      <c r="G3638" t="s">
        <v>567</v>
      </c>
      <c r="H3638" t="s">
        <v>47</v>
      </c>
      <c r="I3638" t="s">
        <v>129</v>
      </c>
      <c r="J3638" t="s">
        <v>130</v>
      </c>
      <c r="K3638" t="s">
        <v>141</v>
      </c>
      <c r="L3638" t="s">
        <v>10368</v>
      </c>
      <c r="M3638" t="s">
        <v>10369</v>
      </c>
      <c r="N3638">
        <v>0.14361111100000001</v>
      </c>
      <c r="O3638">
        <v>8</v>
      </c>
      <c r="P3638">
        <v>7121</v>
      </c>
      <c r="Q3638">
        <v>0</v>
      </c>
      <c r="R3638">
        <v>0</v>
      </c>
      <c r="S3638">
        <v>0</v>
      </c>
      <c r="T3638">
        <v>0</v>
      </c>
      <c r="U3638">
        <v>1.148889</v>
      </c>
      <c r="V3638">
        <v>1022.654721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2673850</v>
      </c>
      <c r="B3639">
        <v>1</v>
      </c>
      <c r="C3639" t="s">
        <v>76</v>
      </c>
      <c r="D3639" t="s">
        <v>80</v>
      </c>
      <c r="E3639" t="s">
        <v>325</v>
      </c>
      <c r="F3639" t="s">
        <v>10370</v>
      </c>
      <c r="G3639" t="s">
        <v>506</v>
      </c>
      <c r="H3639" t="s">
        <v>47</v>
      </c>
      <c r="I3639" t="s">
        <v>129</v>
      </c>
      <c r="J3639" t="s">
        <v>130</v>
      </c>
      <c r="K3639" t="s">
        <v>131</v>
      </c>
      <c r="L3639" t="s">
        <v>10371</v>
      </c>
      <c r="M3639" t="s">
        <v>10372</v>
      </c>
      <c r="N3639">
        <v>1.7805555550000001</v>
      </c>
      <c r="O3639">
        <v>7</v>
      </c>
      <c r="P3639">
        <v>20661</v>
      </c>
      <c r="Q3639">
        <v>0</v>
      </c>
      <c r="R3639">
        <v>0</v>
      </c>
      <c r="S3639">
        <v>0</v>
      </c>
      <c r="T3639">
        <v>0</v>
      </c>
      <c r="U3639">
        <v>12.463889</v>
      </c>
      <c r="V3639">
        <v>36788.058321999997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2673851</v>
      </c>
      <c r="B3640">
        <v>1</v>
      </c>
      <c r="C3640" t="s">
        <v>77</v>
      </c>
      <c r="D3640" t="s">
        <v>109</v>
      </c>
      <c r="E3640" t="s">
        <v>126</v>
      </c>
      <c r="F3640" t="s">
        <v>8415</v>
      </c>
      <c r="G3640" t="s">
        <v>169</v>
      </c>
      <c r="H3640" t="s">
        <v>47</v>
      </c>
      <c r="I3640" t="s">
        <v>247</v>
      </c>
      <c r="J3640" t="s">
        <v>130</v>
      </c>
      <c r="K3640" t="s">
        <v>131</v>
      </c>
      <c r="L3640" t="s">
        <v>10373</v>
      </c>
      <c r="M3640" t="s">
        <v>10374</v>
      </c>
      <c r="N3640">
        <v>1.6666666E-2</v>
      </c>
      <c r="O3640">
        <v>4</v>
      </c>
      <c r="P3640">
        <v>86</v>
      </c>
      <c r="Q3640">
        <v>0</v>
      </c>
      <c r="R3640">
        <v>0</v>
      </c>
      <c r="S3640">
        <v>1</v>
      </c>
      <c r="T3640">
        <v>50</v>
      </c>
      <c r="U3640">
        <v>6.6667000000000004E-2</v>
      </c>
      <c r="V3640">
        <v>1.433333</v>
      </c>
      <c r="W3640">
        <v>0</v>
      </c>
      <c r="X3640">
        <v>0</v>
      </c>
      <c r="Y3640">
        <v>1.6667000000000001E-2</v>
      </c>
      <c r="Z3640">
        <v>0.83333299999999999</v>
      </c>
    </row>
    <row r="3641" spans="1:26" x14ac:dyDescent="0.3">
      <c r="A3641">
        <v>2673855</v>
      </c>
      <c r="B3641">
        <v>1</v>
      </c>
      <c r="C3641" t="s">
        <v>77</v>
      </c>
      <c r="D3641" t="s">
        <v>109</v>
      </c>
      <c r="E3641" t="s">
        <v>126</v>
      </c>
      <c r="F3641" t="s">
        <v>8415</v>
      </c>
      <c r="G3641" t="s">
        <v>128</v>
      </c>
      <c r="H3641" t="s">
        <v>47</v>
      </c>
      <c r="I3641" t="s">
        <v>129</v>
      </c>
      <c r="J3641" t="s">
        <v>130</v>
      </c>
      <c r="K3641" t="s">
        <v>131</v>
      </c>
      <c r="L3641" t="s">
        <v>10375</v>
      </c>
      <c r="M3641" t="s">
        <v>10376</v>
      </c>
      <c r="N3641">
        <v>3.0158333329999998</v>
      </c>
      <c r="O3641">
        <v>4</v>
      </c>
      <c r="P3641">
        <v>86</v>
      </c>
      <c r="Q3641">
        <v>0</v>
      </c>
      <c r="R3641">
        <v>0</v>
      </c>
      <c r="S3641">
        <v>1</v>
      </c>
      <c r="T3641">
        <v>50</v>
      </c>
      <c r="U3641">
        <v>12.063333</v>
      </c>
      <c r="V3641">
        <v>259.36166700000001</v>
      </c>
      <c r="W3641">
        <v>0</v>
      </c>
      <c r="X3641">
        <v>0</v>
      </c>
      <c r="Y3641">
        <v>3.0158330000000002</v>
      </c>
      <c r="Z3641">
        <v>150.79166699999999</v>
      </c>
    </row>
    <row r="3642" spans="1:26" x14ac:dyDescent="0.3">
      <c r="A3642">
        <v>2673864</v>
      </c>
      <c r="B3642">
        <v>1</v>
      </c>
      <c r="C3642" t="s">
        <v>77</v>
      </c>
      <c r="D3642" t="s">
        <v>114</v>
      </c>
      <c r="E3642" t="s">
        <v>126</v>
      </c>
      <c r="F3642" t="s">
        <v>10377</v>
      </c>
      <c r="G3642" t="s">
        <v>128</v>
      </c>
      <c r="H3642" t="s">
        <v>47</v>
      </c>
      <c r="I3642" t="s">
        <v>129</v>
      </c>
      <c r="J3642" t="s">
        <v>130</v>
      </c>
      <c r="K3642" t="s">
        <v>131</v>
      </c>
      <c r="L3642" t="s">
        <v>10378</v>
      </c>
      <c r="M3642" t="s">
        <v>10379</v>
      </c>
      <c r="N3642">
        <v>0.94861111099999995</v>
      </c>
      <c r="O3642">
        <v>0</v>
      </c>
      <c r="P3642">
        <v>1109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1052.009722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2673860</v>
      </c>
      <c r="B3643">
        <v>1</v>
      </c>
      <c r="C3643" t="s">
        <v>76</v>
      </c>
      <c r="D3643" t="s">
        <v>80</v>
      </c>
      <c r="E3643" t="s">
        <v>152</v>
      </c>
      <c r="F3643" t="s">
        <v>10380</v>
      </c>
      <c r="G3643" t="s">
        <v>306</v>
      </c>
      <c r="H3643" t="s">
        <v>47</v>
      </c>
      <c r="I3643" t="s">
        <v>129</v>
      </c>
      <c r="J3643" t="s">
        <v>15</v>
      </c>
      <c r="K3643" t="s">
        <v>131</v>
      </c>
      <c r="L3643" t="s">
        <v>10381</v>
      </c>
      <c r="M3643" t="s">
        <v>10382</v>
      </c>
      <c r="N3643">
        <v>8.6666666000000003E-2</v>
      </c>
      <c r="O3643">
        <v>1</v>
      </c>
      <c r="P3643">
        <v>12496</v>
      </c>
      <c r="Q3643">
        <v>0</v>
      </c>
      <c r="R3643">
        <v>0</v>
      </c>
      <c r="S3643">
        <v>0</v>
      </c>
      <c r="T3643">
        <v>0</v>
      </c>
      <c r="U3643">
        <v>8.6666999999999994E-2</v>
      </c>
      <c r="V3643">
        <v>1082.986658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2673865</v>
      </c>
      <c r="B3644">
        <v>1</v>
      </c>
      <c r="C3644" t="s">
        <v>76</v>
      </c>
      <c r="D3644" t="s">
        <v>84</v>
      </c>
      <c r="E3644" t="s">
        <v>144</v>
      </c>
      <c r="F3644" t="s">
        <v>10383</v>
      </c>
      <c r="G3644" t="s">
        <v>136</v>
      </c>
      <c r="H3644" t="s">
        <v>46</v>
      </c>
      <c r="I3644" t="s">
        <v>129</v>
      </c>
      <c r="J3644" t="s">
        <v>130</v>
      </c>
      <c r="K3644" t="s">
        <v>131</v>
      </c>
      <c r="L3644" t="s">
        <v>10384</v>
      </c>
      <c r="M3644" t="s">
        <v>10385</v>
      </c>
      <c r="N3644">
        <v>1.258888888</v>
      </c>
      <c r="O3644">
        <v>0</v>
      </c>
      <c r="P3644">
        <v>84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105.746667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2673867</v>
      </c>
      <c r="B3645">
        <v>1</v>
      </c>
      <c r="C3645" t="s">
        <v>76</v>
      </c>
      <c r="D3645" t="s">
        <v>80</v>
      </c>
      <c r="E3645" t="s">
        <v>152</v>
      </c>
      <c r="F3645" t="s">
        <v>10386</v>
      </c>
      <c r="G3645" t="s">
        <v>567</v>
      </c>
      <c r="H3645" t="s">
        <v>47</v>
      </c>
      <c r="I3645" t="s">
        <v>247</v>
      </c>
      <c r="J3645" t="s">
        <v>130</v>
      </c>
      <c r="K3645" t="s">
        <v>131</v>
      </c>
      <c r="L3645" t="s">
        <v>10387</v>
      </c>
      <c r="M3645" t="s">
        <v>10388</v>
      </c>
      <c r="N3645">
        <v>2.5555555000000001E-2</v>
      </c>
      <c r="O3645">
        <v>0</v>
      </c>
      <c r="P3645">
        <v>4557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116.456664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2673868</v>
      </c>
      <c r="B3646">
        <v>1</v>
      </c>
      <c r="C3646" t="s">
        <v>76</v>
      </c>
      <c r="D3646" t="s">
        <v>80</v>
      </c>
      <c r="E3646" t="s">
        <v>152</v>
      </c>
      <c r="F3646" t="s">
        <v>10389</v>
      </c>
      <c r="G3646" t="s">
        <v>567</v>
      </c>
      <c r="H3646" t="s">
        <v>47</v>
      </c>
      <c r="I3646" t="s">
        <v>129</v>
      </c>
      <c r="J3646" t="s">
        <v>130</v>
      </c>
      <c r="K3646" t="s">
        <v>131</v>
      </c>
      <c r="L3646" t="s">
        <v>10390</v>
      </c>
      <c r="M3646" t="s">
        <v>10391</v>
      </c>
      <c r="N3646">
        <v>0.13500000000000001</v>
      </c>
      <c r="O3646">
        <v>1</v>
      </c>
      <c r="P3646">
        <v>4915</v>
      </c>
      <c r="Q3646">
        <v>0</v>
      </c>
      <c r="R3646">
        <v>0</v>
      </c>
      <c r="S3646">
        <v>0</v>
      </c>
      <c r="T3646">
        <v>0</v>
      </c>
      <c r="U3646">
        <v>0.13500000000000001</v>
      </c>
      <c r="V3646">
        <v>663.52499999999998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2673872</v>
      </c>
      <c r="B3647">
        <v>1</v>
      </c>
      <c r="C3647" t="s">
        <v>77</v>
      </c>
      <c r="D3647" t="s">
        <v>109</v>
      </c>
      <c r="E3647" t="s">
        <v>126</v>
      </c>
      <c r="F3647" t="s">
        <v>1180</v>
      </c>
      <c r="G3647" t="s">
        <v>169</v>
      </c>
      <c r="H3647" t="s">
        <v>47</v>
      </c>
      <c r="I3647" t="s">
        <v>247</v>
      </c>
      <c r="J3647" t="s">
        <v>130</v>
      </c>
      <c r="K3647" t="s">
        <v>131</v>
      </c>
      <c r="L3647" t="s">
        <v>10392</v>
      </c>
      <c r="M3647" t="s">
        <v>10393</v>
      </c>
      <c r="N3647">
        <v>8.3333330000000001E-3</v>
      </c>
      <c r="O3647">
        <v>1</v>
      </c>
      <c r="P3647">
        <v>273</v>
      </c>
      <c r="Q3647">
        <v>0</v>
      </c>
      <c r="R3647">
        <v>0</v>
      </c>
      <c r="S3647">
        <v>0</v>
      </c>
      <c r="T3647">
        <v>0</v>
      </c>
      <c r="U3647">
        <v>8.3330000000000001E-3</v>
      </c>
      <c r="V3647">
        <v>2.2749999999999999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2673874</v>
      </c>
      <c r="B3648">
        <v>1</v>
      </c>
      <c r="C3648" t="s">
        <v>76</v>
      </c>
      <c r="D3648" t="s">
        <v>100</v>
      </c>
      <c r="E3648" t="s">
        <v>126</v>
      </c>
      <c r="F3648" t="s">
        <v>10394</v>
      </c>
      <c r="G3648" t="s">
        <v>169</v>
      </c>
      <c r="H3648" t="s">
        <v>47</v>
      </c>
      <c r="I3648" t="s">
        <v>129</v>
      </c>
      <c r="J3648" t="s">
        <v>130</v>
      </c>
      <c r="K3648" t="s">
        <v>131</v>
      </c>
      <c r="L3648" t="s">
        <v>10395</v>
      </c>
      <c r="M3648" t="s">
        <v>10396</v>
      </c>
      <c r="N3648">
        <v>2.244444444</v>
      </c>
      <c r="O3648">
        <v>98</v>
      </c>
      <c r="P3648">
        <v>295</v>
      </c>
      <c r="Q3648">
        <v>0</v>
      </c>
      <c r="R3648">
        <v>0</v>
      </c>
      <c r="S3648">
        <v>0</v>
      </c>
      <c r="T3648">
        <v>0</v>
      </c>
      <c r="U3648">
        <v>219.955556</v>
      </c>
      <c r="V3648">
        <v>662.11111100000005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2673875</v>
      </c>
      <c r="B3649">
        <v>1</v>
      </c>
      <c r="C3649" t="s">
        <v>76</v>
      </c>
      <c r="D3649" t="s">
        <v>100</v>
      </c>
      <c r="E3649" t="s">
        <v>156</v>
      </c>
      <c r="F3649" t="s">
        <v>9369</v>
      </c>
      <c r="G3649" t="s">
        <v>169</v>
      </c>
      <c r="H3649" t="s">
        <v>47</v>
      </c>
      <c r="I3649" t="s">
        <v>129</v>
      </c>
      <c r="J3649" t="s">
        <v>130</v>
      </c>
      <c r="K3649" t="s">
        <v>131</v>
      </c>
      <c r="L3649" t="s">
        <v>10397</v>
      </c>
      <c r="M3649" t="s">
        <v>10398</v>
      </c>
      <c r="N3649">
        <v>0.45277777699999999</v>
      </c>
      <c r="O3649">
        <v>14</v>
      </c>
      <c r="P3649">
        <v>538</v>
      </c>
      <c r="Q3649">
        <v>0</v>
      </c>
      <c r="R3649">
        <v>0</v>
      </c>
      <c r="S3649">
        <v>0</v>
      </c>
      <c r="T3649">
        <v>0</v>
      </c>
      <c r="U3649">
        <v>6.338889</v>
      </c>
      <c r="V3649">
        <v>243.59444400000001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2673879</v>
      </c>
      <c r="B3650">
        <v>1</v>
      </c>
      <c r="C3650" t="s">
        <v>77</v>
      </c>
      <c r="D3650" t="s">
        <v>114</v>
      </c>
      <c r="E3650" t="s">
        <v>126</v>
      </c>
      <c r="F3650" t="s">
        <v>10399</v>
      </c>
      <c r="G3650" t="s">
        <v>146</v>
      </c>
      <c r="H3650" t="s">
        <v>47</v>
      </c>
      <c r="I3650" t="s">
        <v>129</v>
      </c>
      <c r="J3650" t="s">
        <v>130</v>
      </c>
      <c r="K3650" t="s">
        <v>131</v>
      </c>
      <c r="L3650" t="s">
        <v>10400</v>
      </c>
      <c r="M3650" t="s">
        <v>10401</v>
      </c>
      <c r="N3650">
        <v>0.91944444400000003</v>
      </c>
      <c r="O3650">
        <v>70</v>
      </c>
      <c r="P3650">
        <v>2228</v>
      </c>
      <c r="Q3650">
        <v>0</v>
      </c>
      <c r="R3650">
        <v>0</v>
      </c>
      <c r="S3650">
        <v>0</v>
      </c>
      <c r="T3650">
        <v>0</v>
      </c>
      <c r="U3650">
        <v>64.361110999999994</v>
      </c>
      <c r="V3650">
        <v>2048.5222210000002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2673880</v>
      </c>
      <c r="B3651">
        <v>1</v>
      </c>
      <c r="C3651" t="s">
        <v>77</v>
      </c>
      <c r="D3651" t="s">
        <v>124</v>
      </c>
      <c r="E3651" t="s">
        <v>126</v>
      </c>
      <c r="F3651" t="s">
        <v>666</v>
      </c>
      <c r="G3651" t="s">
        <v>158</v>
      </c>
      <c r="H3651" t="s">
        <v>47</v>
      </c>
      <c r="I3651" t="s">
        <v>129</v>
      </c>
      <c r="J3651" t="s">
        <v>130</v>
      </c>
      <c r="K3651" t="s">
        <v>131</v>
      </c>
      <c r="L3651" t="s">
        <v>10402</v>
      </c>
      <c r="M3651" t="s">
        <v>10403</v>
      </c>
      <c r="N3651">
        <v>6.8086111110000003</v>
      </c>
      <c r="O3651">
        <v>0</v>
      </c>
      <c r="P3651">
        <v>533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3628.9897219999998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2673882</v>
      </c>
      <c r="B3652">
        <v>1</v>
      </c>
      <c r="C3652" t="s">
        <v>76</v>
      </c>
      <c r="D3652" t="s">
        <v>89</v>
      </c>
      <c r="E3652" t="s">
        <v>134</v>
      </c>
      <c r="F3652" t="s">
        <v>10404</v>
      </c>
      <c r="G3652" t="s">
        <v>240</v>
      </c>
      <c r="H3652" t="s">
        <v>46</v>
      </c>
      <c r="I3652" t="s">
        <v>129</v>
      </c>
      <c r="J3652" t="s">
        <v>130</v>
      </c>
      <c r="K3652" t="s">
        <v>131</v>
      </c>
      <c r="L3652" t="s">
        <v>10405</v>
      </c>
      <c r="M3652" t="s">
        <v>10406</v>
      </c>
      <c r="N3652">
        <v>1.8472222220000001</v>
      </c>
      <c r="O3652">
        <v>0</v>
      </c>
      <c r="P3652">
        <v>61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112.680556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2673883</v>
      </c>
      <c r="B3653">
        <v>1</v>
      </c>
      <c r="C3653" t="s">
        <v>76</v>
      </c>
      <c r="D3653" t="s">
        <v>93</v>
      </c>
      <c r="E3653" t="s">
        <v>152</v>
      </c>
      <c r="F3653" t="s">
        <v>10407</v>
      </c>
      <c r="G3653" t="s">
        <v>169</v>
      </c>
      <c r="H3653" t="s">
        <v>47</v>
      </c>
      <c r="I3653" t="s">
        <v>129</v>
      </c>
      <c r="J3653" t="s">
        <v>130</v>
      </c>
      <c r="K3653" t="s">
        <v>131</v>
      </c>
      <c r="L3653" t="s">
        <v>10408</v>
      </c>
      <c r="M3653" t="s">
        <v>10409</v>
      </c>
      <c r="N3653">
        <v>0.51111111099999995</v>
      </c>
      <c r="O3653">
        <v>103</v>
      </c>
      <c r="P3653">
        <v>19300</v>
      </c>
      <c r="Q3653">
        <v>0</v>
      </c>
      <c r="R3653">
        <v>0</v>
      </c>
      <c r="S3653">
        <v>0</v>
      </c>
      <c r="T3653">
        <v>0</v>
      </c>
      <c r="U3653">
        <v>52.644444</v>
      </c>
      <c r="V3653">
        <v>9864.444442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2673885</v>
      </c>
      <c r="B3654">
        <v>1</v>
      </c>
      <c r="C3654" t="s">
        <v>77</v>
      </c>
      <c r="D3654" t="s">
        <v>113</v>
      </c>
      <c r="E3654" t="s">
        <v>126</v>
      </c>
      <c r="F3654" t="s">
        <v>10410</v>
      </c>
      <c r="G3654" t="s">
        <v>169</v>
      </c>
      <c r="H3654" t="s">
        <v>47</v>
      </c>
      <c r="I3654" t="s">
        <v>129</v>
      </c>
      <c r="J3654" t="s">
        <v>130</v>
      </c>
      <c r="K3654" t="s">
        <v>131</v>
      </c>
      <c r="L3654" t="s">
        <v>10411</v>
      </c>
      <c r="M3654" t="s">
        <v>10412</v>
      </c>
      <c r="N3654">
        <v>0.58499999999999996</v>
      </c>
      <c r="O3654">
        <v>0</v>
      </c>
      <c r="P3654">
        <v>0</v>
      </c>
      <c r="Q3654">
        <v>15</v>
      </c>
      <c r="R3654">
        <v>307</v>
      </c>
      <c r="S3654">
        <v>113</v>
      </c>
      <c r="T3654">
        <v>1095</v>
      </c>
      <c r="U3654">
        <v>0</v>
      </c>
      <c r="V3654">
        <v>0</v>
      </c>
      <c r="W3654">
        <v>8.7750000000000004</v>
      </c>
      <c r="X3654">
        <v>179.595</v>
      </c>
      <c r="Y3654">
        <v>66.105000000000004</v>
      </c>
      <c r="Z3654">
        <v>640.57500000000005</v>
      </c>
    </row>
    <row r="3655" spans="1:26" x14ac:dyDescent="0.3">
      <c r="A3655">
        <v>2673888</v>
      </c>
      <c r="B3655">
        <v>1</v>
      </c>
      <c r="C3655" t="s">
        <v>77</v>
      </c>
      <c r="D3655" t="s">
        <v>123</v>
      </c>
      <c r="E3655" t="s">
        <v>156</v>
      </c>
      <c r="F3655" t="s">
        <v>1568</v>
      </c>
      <c r="G3655" t="s">
        <v>169</v>
      </c>
      <c r="H3655" t="s">
        <v>47</v>
      </c>
      <c r="I3655" t="s">
        <v>247</v>
      </c>
      <c r="J3655" t="s">
        <v>130</v>
      </c>
      <c r="K3655" t="s">
        <v>131</v>
      </c>
      <c r="L3655" t="s">
        <v>10413</v>
      </c>
      <c r="M3655" t="s">
        <v>10414</v>
      </c>
      <c r="N3655">
        <v>5.5555550000000002E-3</v>
      </c>
      <c r="O3655">
        <v>117</v>
      </c>
      <c r="P3655">
        <v>665</v>
      </c>
      <c r="Q3655">
        <v>0</v>
      </c>
      <c r="R3655">
        <v>0</v>
      </c>
      <c r="S3655">
        <v>0</v>
      </c>
      <c r="T3655">
        <v>0</v>
      </c>
      <c r="U3655">
        <v>0.65</v>
      </c>
      <c r="V3655">
        <v>3.6944439999999998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2673890</v>
      </c>
      <c r="B3656">
        <v>1</v>
      </c>
      <c r="C3656" t="s">
        <v>76</v>
      </c>
      <c r="D3656" t="s">
        <v>90</v>
      </c>
      <c r="E3656" t="s">
        <v>152</v>
      </c>
      <c r="F3656" t="s">
        <v>10415</v>
      </c>
      <c r="G3656" t="s">
        <v>169</v>
      </c>
      <c r="H3656" t="s">
        <v>47</v>
      </c>
      <c r="I3656" t="s">
        <v>129</v>
      </c>
      <c r="J3656" t="s">
        <v>130</v>
      </c>
      <c r="K3656" t="s">
        <v>131</v>
      </c>
      <c r="L3656" t="s">
        <v>10416</v>
      </c>
      <c r="M3656" t="s">
        <v>10417</v>
      </c>
      <c r="N3656">
        <v>3.8283333329999998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110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421.11666700000001</v>
      </c>
    </row>
    <row r="3657" spans="1:26" x14ac:dyDescent="0.3">
      <c r="A3657">
        <v>2673891</v>
      </c>
      <c r="B3657">
        <v>1</v>
      </c>
      <c r="C3657" t="s">
        <v>77</v>
      </c>
      <c r="D3657" t="s">
        <v>108</v>
      </c>
      <c r="E3657" t="s">
        <v>152</v>
      </c>
      <c r="F3657" t="s">
        <v>3193</v>
      </c>
      <c r="G3657" t="s">
        <v>169</v>
      </c>
      <c r="H3657" t="s">
        <v>47</v>
      </c>
      <c r="I3657" t="s">
        <v>247</v>
      </c>
      <c r="J3657" t="s">
        <v>130</v>
      </c>
      <c r="K3657" t="s">
        <v>131</v>
      </c>
      <c r="L3657" t="s">
        <v>10418</v>
      </c>
      <c r="M3657" t="s">
        <v>10419</v>
      </c>
      <c r="N3657">
        <v>8.3333330000000001E-3</v>
      </c>
      <c r="O3657">
        <v>115</v>
      </c>
      <c r="P3657">
        <v>1941</v>
      </c>
      <c r="Q3657">
        <v>0</v>
      </c>
      <c r="R3657">
        <v>0</v>
      </c>
      <c r="S3657">
        <v>98</v>
      </c>
      <c r="T3657">
        <v>4056</v>
      </c>
      <c r="U3657">
        <v>0.95833299999999999</v>
      </c>
      <c r="V3657">
        <v>16.174999</v>
      </c>
      <c r="W3657">
        <v>0</v>
      </c>
      <c r="X3657">
        <v>0</v>
      </c>
      <c r="Y3657">
        <v>0.81666700000000003</v>
      </c>
      <c r="Z3657">
        <v>33.799999</v>
      </c>
    </row>
    <row r="3658" spans="1:26" x14ac:dyDescent="0.3">
      <c r="A3658">
        <v>2674118</v>
      </c>
      <c r="B3658">
        <v>1</v>
      </c>
      <c r="C3658" t="s">
        <v>76</v>
      </c>
      <c r="D3658" t="s">
        <v>79</v>
      </c>
      <c r="E3658" t="s">
        <v>134</v>
      </c>
      <c r="F3658" t="s">
        <v>10420</v>
      </c>
      <c r="G3658" t="s">
        <v>140</v>
      </c>
      <c r="H3658" t="s">
        <v>46</v>
      </c>
      <c r="I3658" t="s">
        <v>129</v>
      </c>
      <c r="J3658" t="s">
        <v>130</v>
      </c>
      <c r="K3658" t="s">
        <v>141</v>
      </c>
      <c r="L3658" t="s">
        <v>10421</v>
      </c>
      <c r="M3658" t="s">
        <v>10422</v>
      </c>
      <c r="N3658">
        <v>3.5008333330000001</v>
      </c>
      <c r="O3658">
        <v>0</v>
      </c>
      <c r="P3658">
        <v>215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752.67916700000001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2674162</v>
      </c>
      <c r="B3659">
        <v>1</v>
      </c>
      <c r="C3659" t="s">
        <v>76</v>
      </c>
      <c r="D3659" t="s">
        <v>79</v>
      </c>
      <c r="E3659" t="s">
        <v>134</v>
      </c>
      <c r="F3659" t="s">
        <v>10423</v>
      </c>
      <c r="G3659" t="s">
        <v>140</v>
      </c>
      <c r="H3659" t="s">
        <v>46</v>
      </c>
      <c r="I3659" t="s">
        <v>129</v>
      </c>
      <c r="J3659" t="s">
        <v>130</v>
      </c>
      <c r="K3659" t="s">
        <v>141</v>
      </c>
      <c r="L3659" t="s">
        <v>10421</v>
      </c>
      <c r="M3659" t="s">
        <v>10424</v>
      </c>
      <c r="N3659">
        <v>4.1208333330000002</v>
      </c>
      <c r="O3659">
        <v>0</v>
      </c>
      <c r="P3659">
        <v>257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1059.054167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2674201</v>
      </c>
      <c r="B3660">
        <v>1</v>
      </c>
      <c r="C3660" t="s">
        <v>76</v>
      </c>
      <c r="D3660" t="s">
        <v>79</v>
      </c>
      <c r="E3660" t="s">
        <v>134</v>
      </c>
      <c r="F3660" t="s">
        <v>10425</v>
      </c>
      <c r="G3660" t="s">
        <v>140</v>
      </c>
      <c r="H3660" t="s">
        <v>46</v>
      </c>
      <c r="I3660" t="s">
        <v>129</v>
      </c>
      <c r="J3660" t="s">
        <v>130</v>
      </c>
      <c r="K3660" t="s">
        <v>141</v>
      </c>
      <c r="L3660" t="s">
        <v>10421</v>
      </c>
      <c r="M3660" t="s">
        <v>10426</v>
      </c>
      <c r="N3660">
        <v>4.801388888</v>
      </c>
      <c r="O3660">
        <v>0</v>
      </c>
      <c r="P3660">
        <v>24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115.233333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2673892</v>
      </c>
      <c r="B3661">
        <v>1</v>
      </c>
      <c r="C3661" t="s">
        <v>77</v>
      </c>
      <c r="D3661" t="s">
        <v>114</v>
      </c>
      <c r="E3661" t="s">
        <v>156</v>
      </c>
      <c r="F3661" t="s">
        <v>6549</v>
      </c>
      <c r="G3661" t="s">
        <v>169</v>
      </c>
      <c r="H3661" t="s">
        <v>47</v>
      </c>
      <c r="I3661" t="s">
        <v>129</v>
      </c>
      <c r="J3661" t="s">
        <v>130</v>
      </c>
      <c r="K3661" t="s">
        <v>131</v>
      </c>
      <c r="L3661" t="s">
        <v>10427</v>
      </c>
      <c r="M3661" t="s">
        <v>10428</v>
      </c>
      <c r="N3661">
        <v>0.14722222200000001</v>
      </c>
      <c r="O3661">
        <v>3</v>
      </c>
      <c r="P3661">
        <v>513</v>
      </c>
      <c r="Q3661">
        <v>0</v>
      </c>
      <c r="R3661">
        <v>0</v>
      </c>
      <c r="S3661">
        <v>8</v>
      </c>
      <c r="T3661">
        <v>360</v>
      </c>
      <c r="U3661">
        <v>0.44166699999999998</v>
      </c>
      <c r="V3661">
        <v>75.525000000000006</v>
      </c>
      <c r="W3661">
        <v>0</v>
      </c>
      <c r="X3661">
        <v>0</v>
      </c>
      <c r="Y3661">
        <v>1.177778</v>
      </c>
      <c r="Z3661">
        <v>53</v>
      </c>
    </row>
    <row r="3662" spans="1:26" x14ac:dyDescent="0.3">
      <c r="A3662">
        <v>2673893</v>
      </c>
      <c r="B3662">
        <v>1</v>
      </c>
      <c r="C3662" t="s">
        <v>76</v>
      </c>
      <c r="D3662" t="s">
        <v>78</v>
      </c>
      <c r="E3662" t="s">
        <v>134</v>
      </c>
      <c r="F3662" t="s">
        <v>10429</v>
      </c>
      <c r="G3662" t="s">
        <v>260</v>
      </c>
      <c r="H3662" t="s">
        <v>46</v>
      </c>
      <c r="I3662" t="s">
        <v>129</v>
      </c>
      <c r="J3662" t="s">
        <v>130</v>
      </c>
      <c r="K3662" t="s">
        <v>141</v>
      </c>
      <c r="L3662" t="s">
        <v>10430</v>
      </c>
      <c r="M3662" t="s">
        <v>10431</v>
      </c>
      <c r="N3662">
        <v>1.1730555549999999</v>
      </c>
      <c r="O3662">
        <v>0</v>
      </c>
      <c r="P3662">
        <v>370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434.03055499999999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2673894</v>
      </c>
      <c r="B3663">
        <v>1</v>
      </c>
      <c r="C3663" t="s">
        <v>76</v>
      </c>
      <c r="D3663" t="s">
        <v>89</v>
      </c>
      <c r="E3663" t="s">
        <v>126</v>
      </c>
      <c r="F3663" t="s">
        <v>10432</v>
      </c>
      <c r="G3663" t="s">
        <v>1939</v>
      </c>
      <c r="H3663" t="s">
        <v>47</v>
      </c>
      <c r="I3663" t="s">
        <v>129</v>
      </c>
      <c r="J3663" t="s">
        <v>130</v>
      </c>
      <c r="K3663" t="s">
        <v>131</v>
      </c>
      <c r="L3663" t="s">
        <v>10433</v>
      </c>
      <c r="M3663" t="s">
        <v>10434</v>
      </c>
      <c r="N3663">
        <v>6.159166666</v>
      </c>
      <c r="O3663">
        <v>0</v>
      </c>
      <c r="P3663">
        <v>14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86.228333000000006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2673896</v>
      </c>
      <c r="B3664">
        <v>1</v>
      </c>
      <c r="C3664" t="s">
        <v>77</v>
      </c>
      <c r="D3664" t="s">
        <v>124</v>
      </c>
      <c r="E3664" t="s">
        <v>156</v>
      </c>
      <c r="F3664" t="s">
        <v>10435</v>
      </c>
      <c r="G3664" t="s">
        <v>169</v>
      </c>
      <c r="H3664" t="s">
        <v>47</v>
      </c>
      <c r="I3664" t="s">
        <v>129</v>
      </c>
      <c r="J3664" t="s">
        <v>130</v>
      </c>
      <c r="K3664" t="s">
        <v>131</v>
      </c>
      <c r="L3664" t="s">
        <v>10436</v>
      </c>
      <c r="M3664" t="s">
        <v>10437</v>
      </c>
      <c r="N3664">
        <v>4.3777777770000004</v>
      </c>
      <c r="O3664">
        <v>9</v>
      </c>
      <c r="P3664">
        <v>248</v>
      </c>
      <c r="Q3664">
        <v>0</v>
      </c>
      <c r="R3664">
        <v>0</v>
      </c>
      <c r="S3664">
        <v>0</v>
      </c>
      <c r="T3664">
        <v>0</v>
      </c>
      <c r="U3664">
        <v>39.4</v>
      </c>
      <c r="V3664">
        <v>1085.688889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2673899</v>
      </c>
      <c r="B3665">
        <v>1</v>
      </c>
      <c r="C3665" t="s">
        <v>77</v>
      </c>
      <c r="D3665" t="s">
        <v>116</v>
      </c>
      <c r="E3665" t="s">
        <v>156</v>
      </c>
      <c r="F3665" t="s">
        <v>10438</v>
      </c>
      <c r="G3665" t="s">
        <v>169</v>
      </c>
      <c r="H3665" t="s">
        <v>47</v>
      </c>
      <c r="I3665" t="s">
        <v>129</v>
      </c>
      <c r="J3665" t="s">
        <v>130</v>
      </c>
      <c r="K3665" t="s">
        <v>131</v>
      </c>
      <c r="L3665" t="s">
        <v>10439</v>
      </c>
      <c r="M3665" t="s">
        <v>10396</v>
      </c>
      <c r="N3665">
        <v>0.45166666599999999</v>
      </c>
      <c r="O3665">
        <v>35</v>
      </c>
      <c r="P3665">
        <v>477</v>
      </c>
      <c r="Q3665">
        <v>0</v>
      </c>
      <c r="R3665">
        <v>0</v>
      </c>
      <c r="S3665">
        <v>0</v>
      </c>
      <c r="T3665">
        <v>0</v>
      </c>
      <c r="U3665">
        <v>15.808332999999999</v>
      </c>
      <c r="V3665">
        <v>215.44499999999999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2673912</v>
      </c>
      <c r="B3666">
        <v>1</v>
      </c>
      <c r="C3666" t="s">
        <v>76</v>
      </c>
      <c r="D3666" t="s">
        <v>102</v>
      </c>
      <c r="E3666" t="s">
        <v>144</v>
      </c>
      <c r="F3666" t="s">
        <v>10440</v>
      </c>
      <c r="G3666" t="s">
        <v>136</v>
      </c>
      <c r="H3666" t="s">
        <v>46</v>
      </c>
      <c r="I3666" t="s">
        <v>129</v>
      </c>
      <c r="J3666" t="s">
        <v>130</v>
      </c>
      <c r="K3666" t="s">
        <v>131</v>
      </c>
      <c r="L3666" t="s">
        <v>10441</v>
      </c>
      <c r="M3666" t="s">
        <v>10442</v>
      </c>
      <c r="N3666">
        <v>3.534444444</v>
      </c>
      <c r="O3666">
        <v>0</v>
      </c>
      <c r="P3666">
        <v>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7.0688890000000004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2673911</v>
      </c>
      <c r="B3667">
        <v>1</v>
      </c>
      <c r="C3667" t="s">
        <v>76</v>
      </c>
      <c r="D3667" t="s">
        <v>79</v>
      </c>
      <c r="E3667" t="s">
        <v>126</v>
      </c>
      <c r="F3667" t="s">
        <v>10443</v>
      </c>
      <c r="G3667" t="s">
        <v>146</v>
      </c>
      <c r="H3667" t="s">
        <v>47</v>
      </c>
      <c r="I3667" t="s">
        <v>129</v>
      </c>
      <c r="J3667" t="s">
        <v>130</v>
      </c>
      <c r="K3667" t="s">
        <v>131</v>
      </c>
      <c r="L3667" t="s">
        <v>10444</v>
      </c>
      <c r="M3667" t="s">
        <v>10445</v>
      </c>
      <c r="N3667">
        <v>0.32777777699999999</v>
      </c>
      <c r="O3667">
        <v>0</v>
      </c>
      <c r="P3667">
        <v>572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187.488888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2673915</v>
      </c>
      <c r="B3668">
        <v>1</v>
      </c>
      <c r="C3668" t="s">
        <v>77</v>
      </c>
      <c r="D3668" t="s">
        <v>118</v>
      </c>
      <c r="E3668" t="s">
        <v>152</v>
      </c>
      <c r="F3668" t="s">
        <v>10446</v>
      </c>
      <c r="G3668" t="s">
        <v>169</v>
      </c>
      <c r="H3668" t="s">
        <v>47</v>
      </c>
      <c r="I3668" t="s">
        <v>129</v>
      </c>
      <c r="J3668" t="s">
        <v>130</v>
      </c>
      <c r="K3668" t="s">
        <v>131</v>
      </c>
      <c r="L3668" t="s">
        <v>10447</v>
      </c>
      <c r="M3668" t="s">
        <v>10448</v>
      </c>
      <c r="N3668">
        <v>0.48333333299999998</v>
      </c>
      <c r="O3668">
        <v>41</v>
      </c>
      <c r="P3668">
        <v>410</v>
      </c>
      <c r="Q3668">
        <v>156</v>
      </c>
      <c r="R3668">
        <v>430</v>
      </c>
      <c r="S3668">
        <v>33</v>
      </c>
      <c r="T3668">
        <v>52</v>
      </c>
      <c r="U3668">
        <v>19.816666999999999</v>
      </c>
      <c r="V3668">
        <v>198.16666699999999</v>
      </c>
      <c r="W3668">
        <v>75.400000000000006</v>
      </c>
      <c r="X3668">
        <v>207.83333300000001</v>
      </c>
      <c r="Y3668">
        <v>15.95</v>
      </c>
      <c r="Z3668">
        <v>25.133333</v>
      </c>
    </row>
    <row r="3669" spans="1:26" x14ac:dyDescent="0.3">
      <c r="A3669">
        <v>2673919</v>
      </c>
      <c r="B3669">
        <v>1</v>
      </c>
      <c r="C3669" t="s">
        <v>76</v>
      </c>
      <c r="D3669" t="s">
        <v>101</v>
      </c>
      <c r="E3669" t="s">
        <v>156</v>
      </c>
      <c r="F3669" t="s">
        <v>1966</v>
      </c>
      <c r="G3669" t="s">
        <v>169</v>
      </c>
      <c r="H3669" t="s">
        <v>47</v>
      </c>
      <c r="I3669" t="s">
        <v>129</v>
      </c>
      <c r="J3669" t="s">
        <v>130</v>
      </c>
      <c r="K3669" t="s">
        <v>131</v>
      </c>
      <c r="L3669" t="s">
        <v>10449</v>
      </c>
      <c r="M3669" t="s">
        <v>10450</v>
      </c>
      <c r="N3669">
        <v>0.30833333299999999</v>
      </c>
      <c r="O3669">
        <v>14</v>
      </c>
      <c r="P3669">
        <v>1824</v>
      </c>
      <c r="Q3669">
        <v>0</v>
      </c>
      <c r="R3669">
        <v>0</v>
      </c>
      <c r="S3669">
        <v>0</v>
      </c>
      <c r="T3669">
        <v>0</v>
      </c>
      <c r="U3669">
        <v>4.3166669999999998</v>
      </c>
      <c r="V3669">
        <v>562.39999899999998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2673920</v>
      </c>
      <c r="B3670">
        <v>1</v>
      </c>
      <c r="C3670" t="s">
        <v>76</v>
      </c>
      <c r="D3670" t="s">
        <v>92</v>
      </c>
      <c r="E3670" t="s">
        <v>152</v>
      </c>
      <c r="F3670" t="s">
        <v>10451</v>
      </c>
      <c r="G3670" t="s">
        <v>169</v>
      </c>
      <c r="H3670" t="s">
        <v>47</v>
      </c>
      <c r="I3670" t="s">
        <v>129</v>
      </c>
      <c r="J3670" t="s">
        <v>130</v>
      </c>
      <c r="K3670" t="s">
        <v>131</v>
      </c>
      <c r="L3670" t="s">
        <v>10452</v>
      </c>
      <c r="M3670" t="s">
        <v>10453</v>
      </c>
      <c r="N3670">
        <v>0.40694444400000002</v>
      </c>
      <c r="O3670">
        <v>0</v>
      </c>
      <c r="P3670">
        <v>0</v>
      </c>
      <c r="Q3670">
        <v>0</v>
      </c>
      <c r="R3670">
        <v>0</v>
      </c>
      <c r="S3670">
        <v>2</v>
      </c>
      <c r="T3670">
        <v>166</v>
      </c>
      <c r="U3670">
        <v>0</v>
      </c>
      <c r="V3670">
        <v>0</v>
      </c>
      <c r="W3670">
        <v>0</v>
      </c>
      <c r="X3670">
        <v>0</v>
      </c>
      <c r="Y3670">
        <v>0.81388899999999997</v>
      </c>
      <c r="Z3670">
        <v>67.552778000000004</v>
      </c>
    </row>
    <row r="3671" spans="1:26" x14ac:dyDescent="0.3">
      <c r="A3671">
        <v>2673922</v>
      </c>
      <c r="B3671">
        <v>1</v>
      </c>
      <c r="C3671" t="s">
        <v>77</v>
      </c>
      <c r="D3671" t="s">
        <v>118</v>
      </c>
      <c r="E3671" t="s">
        <v>134</v>
      </c>
      <c r="F3671" t="s">
        <v>10454</v>
      </c>
      <c r="G3671" t="s">
        <v>140</v>
      </c>
      <c r="H3671" t="s">
        <v>46</v>
      </c>
      <c r="I3671" t="s">
        <v>129</v>
      </c>
      <c r="J3671" t="s">
        <v>130</v>
      </c>
      <c r="K3671" t="s">
        <v>141</v>
      </c>
      <c r="L3671" t="s">
        <v>10455</v>
      </c>
      <c r="M3671" t="s">
        <v>10456</v>
      </c>
      <c r="N3671">
        <v>6.1047222220000004</v>
      </c>
      <c r="O3671">
        <v>0</v>
      </c>
      <c r="P3671">
        <v>358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2185.4905549999999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2673965</v>
      </c>
      <c r="B3672">
        <v>1</v>
      </c>
      <c r="C3672" t="s">
        <v>77</v>
      </c>
      <c r="D3672" t="s">
        <v>123</v>
      </c>
      <c r="E3672" t="s">
        <v>126</v>
      </c>
      <c r="F3672" t="s">
        <v>8668</v>
      </c>
      <c r="G3672" t="s">
        <v>260</v>
      </c>
      <c r="H3672" t="s">
        <v>47</v>
      </c>
      <c r="I3672" t="s">
        <v>129</v>
      </c>
      <c r="J3672" t="s">
        <v>130</v>
      </c>
      <c r="K3672" t="s">
        <v>141</v>
      </c>
      <c r="L3672" t="s">
        <v>10457</v>
      </c>
      <c r="M3672" t="s">
        <v>10458</v>
      </c>
      <c r="N3672">
        <v>0.50416666600000004</v>
      </c>
      <c r="O3672">
        <v>28</v>
      </c>
      <c r="P3672">
        <v>222</v>
      </c>
      <c r="Q3672">
        <v>0</v>
      </c>
      <c r="R3672">
        <v>0</v>
      </c>
      <c r="S3672">
        <v>0</v>
      </c>
      <c r="T3672">
        <v>0</v>
      </c>
      <c r="U3672">
        <v>14.116667</v>
      </c>
      <c r="V3672">
        <v>111.925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2673932</v>
      </c>
      <c r="B3673">
        <v>1</v>
      </c>
      <c r="C3673" t="s">
        <v>77</v>
      </c>
      <c r="D3673" t="s">
        <v>118</v>
      </c>
      <c r="E3673" t="s">
        <v>134</v>
      </c>
      <c r="F3673" t="s">
        <v>10459</v>
      </c>
      <c r="G3673" t="s">
        <v>140</v>
      </c>
      <c r="H3673" t="s">
        <v>46</v>
      </c>
      <c r="I3673" t="s">
        <v>129</v>
      </c>
      <c r="J3673" t="s">
        <v>130</v>
      </c>
      <c r="K3673" t="s">
        <v>141</v>
      </c>
      <c r="L3673" t="s">
        <v>10460</v>
      </c>
      <c r="M3673" t="s">
        <v>10461</v>
      </c>
      <c r="N3673">
        <v>5.756388888</v>
      </c>
      <c r="O3673">
        <v>0</v>
      </c>
      <c r="P3673">
        <v>645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3712.8708329999999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2673935</v>
      </c>
      <c r="B3674">
        <v>1</v>
      </c>
      <c r="C3674" t="s">
        <v>77</v>
      </c>
      <c r="D3674" t="s">
        <v>109</v>
      </c>
      <c r="E3674" t="s">
        <v>152</v>
      </c>
      <c r="F3674" t="s">
        <v>10462</v>
      </c>
      <c r="G3674" t="s">
        <v>260</v>
      </c>
      <c r="H3674" t="s">
        <v>47</v>
      </c>
      <c r="I3674" t="s">
        <v>129</v>
      </c>
      <c r="J3674" t="s">
        <v>130</v>
      </c>
      <c r="K3674" t="s">
        <v>141</v>
      </c>
      <c r="L3674" t="s">
        <v>10463</v>
      </c>
      <c r="M3674" t="s">
        <v>10464</v>
      </c>
      <c r="N3674">
        <v>4.7591666659999996</v>
      </c>
      <c r="O3674">
        <v>21</v>
      </c>
      <c r="P3674">
        <v>212</v>
      </c>
      <c r="Q3674">
        <v>0</v>
      </c>
      <c r="R3674">
        <v>0</v>
      </c>
      <c r="S3674">
        <v>0</v>
      </c>
      <c r="T3674">
        <v>0</v>
      </c>
      <c r="U3674">
        <v>99.942499999999995</v>
      </c>
      <c r="V3674">
        <v>1008.9433330000001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2673959</v>
      </c>
      <c r="B3675">
        <v>1</v>
      </c>
      <c r="C3675" t="s">
        <v>76</v>
      </c>
      <c r="D3675" t="s">
        <v>89</v>
      </c>
      <c r="E3675" t="s">
        <v>134</v>
      </c>
      <c r="F3675" t="s">
        <v>7942</v>
      </c>
      <c r="G3675" t="s">
        <v>140</v>
      </c>
      <c r="H3675" t="s">
        <v>46</v>
      </c>
      <c r="I3675" t="s">
        <v>129</v>
      </c>
      <c r="J3675" t="s">
        <v>130</v>
      </c>
      <c r="K3675" t="s">
        <v>141</v>
      </c>
      <c r="L3675" t="s">
        <v>10465</v>
      </c>
      <c r="M3675" t="s">
        <v>10466</v>
      </c>
      <c r="N3675">
        <v>7.9352777769999996</v>
      </c>
      <c r="O3675">
        <v>0</v>
      </c>
      <c r="P3675">
        <v>128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1015.715555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2673939</v>
      </c>
      <c r="B3676">
        <v>1</v>
      </c>
      <c r="C3676" t="s">
        <v>76</v>
      </c>
      <c r="D3676" t="s">
        <v>78</v>
      </c>
      <c r="E3676" t="s">
        <v>144</v>
      </c>
      <c r="F3676" t="s">
        <v>10467</v>
      </c>
      <c r="G3676" t="s">
        <v>260</v>
      </c>
      <c r="H3676" t="s">
        <v>46</v>
      </c>
      <c r="I3676" t="s">
        <v>129</v>
      </c>
      <c r="J3676" t="s">
        <v>130</v>
      </c>
      <c r="K3676" t="s">
        <v>141</v>
      </c>
      <c r="L3676" t="s">
        <v>10468</v>
      </c>
      <c r="M3676" t="s">
        <v>10469</v>
      </c>
      <c r="N3676">
        <v>0.55055555499999997</v>
      </c>
      <c r="O3676">
        <v>0</v>
      </c>
      <c r="P3676">
        <v>97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53.403888999999999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2673941</v>
      </c>
      <c r="B3677">
        <v>1</v>
      </c>
      <c r="C3677" t="s">
        <v>76</v>
      </c>
      <c r="D3677" t="s">
        <v>104</v>
      </c>
      <c r="E3677" t="s">
        <v>156</v>
      </c>
      <c r="F3677" t="s">
        <v>10470</v>
      </c>
      <c r="G3677" t="s">
        <v>169</v>
      </c>
      <c r="H3677" t="s">
        <v>47</v>
      </c>
      <c r="I3677" t="s">
        <v>129</v>
      </c>
      <c r="J3677" t="s">
        <v>130</v>
      </c>
      <c r="K3677" t="s">
        <v>131</v>
      </c>
      <c r="L3677" t="s">
        <v>10471</v>
      </c>
      <c r="M3677" t="s">
        <v>10472</v>
      </c>
      <c r="N3677">
        <v>0.57250000000000001</v>
      </c>
      <c r="O3677">
        <v>0</v>
      </c>
      <c r="P3677">
        <v>0</v>
      </c>
      <c r="Q3677">
        <v>0</v>
      </c>
      <c r="R3677">
        <v>0</v>
      </c>
      <c r="S3677">
        <v>16</v>
      </c>
      <c r="T3677">
        <v>2845</v>
      </c>
      <c r="U3677">
        <v>0</v>
      </c>
      <c r="V3677">
        <v>0</v>
      </c>
      <c r="W3677">
        <v>0</v>
      </c>
      <c r="X3677">
        <v>0</v>
      </c>
      <c r="Y3677">
        <v>9.16</v>
      </c>
      <c r="Z3677">
        <v>1628.7625</v>
      </c>
    </row>
    <row r="3678" spans="1:26" x14ac:dyDescent="0.3">
      <c r="A3678">
        <v>2673943</v>
      </c>
      <c r="B3678">
        <v>1</v>
      </c>
      <c r="C3678" t="s">
        <v>76</v>
      </c>
      <c r="D3678" t="s">
        <v>80</v>
      </c>
      <c r="E3678" t="s">
        <v>134</v>
      </c>
      <c r="F3678" t="s">
        <v>10473</v>
      </c>
      <c r="G3678" t="s">
        <v>319</v>
      </c>
      <c r="H3678" t="s">
        <v>46</v>
      </c>
      <c r="I3678" t="s">
        <v>129</v>
      </c>
      <c r="J3678" t="s">
        <v>130</v>
      </c>
      <c r="K3678" t="s">
        <v>141</v>
      </c>
      <c r="L3678" t="s">
        <v>10474</v>
      </c>
      <c r="M3678" t="s">
        <v>10475</v>
      </c>
      <c r="N3678">
        <v>5.6558333330000004</v>
      </c>
      <c r="O3678">
        <v>0</v>
      </c>
      <c r="P3678">
        <v>801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4530.3225000000002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2673945</v>
      </c>
      <c r="B3679">
        <v>1</v>
      </c>
      <c r="C3679" t="s">
        <v>76</v>
      </c>
      <c r="D3679" t="s">
        <v>90</v>
      </c>
      <c r="E3679" t="s">
        <v>144</v>
      </c>
      <c r="F3679" t="s">
        <v>3601</v>
      </c>
      <c r="G3679" t="s">
        <v>140</v>
      </c>
      <c r="H3679" t="s">
        <v>46</v>
      </c>
      <c r="I3679" t="s">
        <v>129</v>
      </c>
      <c r="J3679" t="s">
        <v>130</v>
      </c>
      <c r="K3679" t="s">
        <v>141</v>
      </c>
      <c r="L3679" t="s">
        <v>10476</v>
      </c>
      <c r="M3679" t="s">
        <v>10477</v>
      </c>
      <c r="N3679">
        <v>9.159444444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73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668.63944400000003</v>
      </c>
    </row>
    <row r="3680" spans="1:26" x14ac:dyDescent="0.3">
      <c r="A3680">
        <v>2673962</v>
      </c>
      <c r="B3680">
        <v>1</v>
      </c>
      <c r="C3680" t="s">
        <v>76</v>
      </c>
      <c r="D3680" t="s">
        <v>80</v>
      </c>
      <c r="E3680" t="s">
        <v>126</v>
      </c>
      <c r="F3680" t="s">
        <v>10478</v>
      </c>
      <c r="G3680" t="s">
        <v>140</v>
      </c>
      <c r="H3680" t="s">
        <v>47</v>
      </c>
      <c r="I3680" t="s">
        <v>129</v>
      </c>
      <c r="J3680" t="s">
        <v>130</v>
      </c>
      <c r="K3680" t="s">
        <v>141</v>
      </c>
      <c r="L3680" t="s">
        <v>10479</v>
      </c>
      <c r="M3680" t="s">
        <v>10480</v>
      </c>
      <c r="N3680">
        <v>4.8305555550000001</v>
      </c>
      <c r="O3680">
        <v>1</v>
      </c>
      <c r="P3680">
        <v>6940</v>
      </c>
      <c r="Q3680">
        <v>0</v>
      </c>
      <c r="R3680">
        <v>0</v>
      </c>
      <c r="S3680">
        <v>0</v>
      </c>
      <c r="T3680">
        <v>0</v>
      </c>
      <c r="U3680">
        <v>4.8305559999999996</v>
      </c>
      <c r="V3680">
        <v>33524.055551999998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2673948</v>
      </c>
      <c r="B3681">
        <v>1</v>
      </c>
      <c r="C3681" t="s">
        <v>76</v>
      </c>
      <c r="D3681" t="s">
        <v>95</v>
      </c>
      <c r="E3681" t="s">
        <v>134</v>
      </c>
      <c r="F3681" t="s">
        <v>10481</v>
      </c>
      <c r="G3681" t="s">
        <v>260</v>
      </c>
      <c r="H3681" t="s">
        <v>46</v>
      </c>
      <c r="I3681" t="s">
        <v>129</v>
      </c>
      <c r="J3681" t="s">
        <v>130</v>
      </c>
      <c r="K3681" t="s">
        <v>141</v>
      </c>
      <c r="L3681" t="s">
        <v>10482</v>
      </c>
      <c r="M3681" t="s">
        <v>10483</v>
      </c>
      <c r="N3681">
        <v>5.7413888880000004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144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826.76</v>
      </c>
    </row>
    <row r="3682" spans="1:26" x14ac:dyDescent="0.3">
      <c r="A3682">
        <v>2673949</v>
      </c>
      <c r="B3682">
        <v>1</v>
      </c>
      <c r="C3682" t="s">
        <v>76</v>
      </c>
      <c r="D3682" t="s">
        <v>87</v>
      </c>
      <c r="E3682" t="s">
        <v>152</v>
      </c>
      <c r="F3682" t="s">
        <v>10484</v>
      </c>
      <c r="G3682" t="s">
        <v>140</v>
      </c>
      <c r="H3682" t="s">
        <v>47</v>
      </c>
      <c r="I3682" t="s">
        <v>129</v>
      </c>
      <c r="J3682" t="s">
        <v>130</v>
      </c>
      <c r="K3682" t="s">
        <v>141</v>
      </c>
      <c r="L3682" t="s">
        <v>10485</v>
      </c>
      <c r="M3682" t="s">
        <v>10486</v>
      </c>
      <c r="N3682">
        <v>5.1566666659999996</v>
      </c>
      <c r="O3682">
        <v>0</v>
      </c>
      <c r="P3682">
        <v>0</v>
      </c>
      <c r="Q3682">
        <v>65</v>
      </c>
      <c r="R3682">
        <v>570</v>
      </c>
      <c r="S3682">
        <v>0</v>
      </c>
      <c r="T3682">
        <v>0</v>
      </c>
      <c r="U3682">
        <v>0</v>
      </c>
      <c r="V3682">
        <v>0</v>
      </c>
      <c r="W3682">
        <v>335.183333</v>
      </c>
      <c r="X3682">
        <v>2939.3</v>
      </c>
      <c r="Y3682">
        <v>0</v>
      </c>
      <c r="Z3682">
        <v>0</v>
      </c>
    </row>
    <row r="3683" spans="1:26" x14ac:dyDescent="0.3">
      <c r="A3683">
        <v>2673961</v>
      </c>
      <c r="B3683">
        <v>1</v>
      </c>
      <c r="C3683" t="s">
        <v>76</v>
      </c>
      <c r="D3683" t="s">
        <v>79</v>
      </c>
      <c r="E3683" t="s">
        <v>144</v>
      </c>
      <c r="F3683" t="s">
        <v>10487</v>
      </c>
      <c r="G3683" t="s">
        <v>406</v>
      </c>
      <c r="H3683" t="s">
        <v>46</v>
      </c>
      <c r="I3683" t="s">
        <v>129</v>
      </c>
      <c r="J3683" t="s">
        <v>130</v>
      </c>
      <c r="K3683" t="s">
        <v>131</v>
      </c>
      <c r="L3683" t="s">
        <v>10488</v>
      </c>
      <c r="M3683" t="s">
        <v>10489</v>
      </c>
      <c r="N3683">
        <v>2.8144444439999998</v>
      </c>
      <c r="O3683">
        <v>0</v>
      </c>
      <c r="P3683">
        <v>31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87.247777999999997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2673955</v>
      </c>
      <c r="B3684">
        <v>1</v>
      </c>
      <c r="C3684" t="s">
        <v>76</v>
      </c>
      <c r="D3684" t="s">
        <v>90</v>
      </c>
      <c r="E3684" t="s">
        <v>144</v>
      </c>
      <c r="F3684" t="s">
        <v>10490</v>
      </c>
      <c r="G3684" t="s">
        <v>260</v>
      </c>
      <c r="H3684" t="s">
        <v>46</v>
      </c>
      <c r="I3684" t="s">
        <v>129</v>
      </c>
      <c r="J3684" t="s">
        <v>130</v>
      </c>
      <c r="K3684" t="s">
        <v>141</v>
      </c>
      <c r="L3684" t="s">
        <v>10491</v>
      </c>
      <c r="M3684" t="s">
        <v>10492</v>
      </c>
      <c r="N3684">
        <v>7.3608333330000004</v>
      </c>
      <c r="O3684">
        <v>0</v>
      </c>
      <c r="P3684">
        <v>173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1273.4241669999999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2673958</v>
      </c>
      <c r="B3685">
        <v>1</v>
      </c>
      <c r="C3685" t="s">
        <v>76</v>
      </c>
      <c r="D3685" t="s">
        <v>96</v>
      </c>
      <c r="E3685" t="s">
        <v>126</v>
      </c>
      <c r="F3685" t="s">
        <v>9876</v>
      </c>
      <c r="G3685" t="s">
        <v>260</v>
      </c>
      <c r="H3685" t="s">
        <v>47</v>
      </c>
      <c r="I3685" t="s">
        <v>129</v>
      </c>
      <c r="J3685" t="s">
        <v>130</v>
      </c>
      <c r="K3685" t="s">
        <v>141</v>
      </c>
      <c r="L3685" t="s">
        <v>10493</v>
      </c>
      <c r="M3685" t="s">
        <v>10494</v>
      </c>
      <c r="N3685">
        <v>0.752222222</v>
      </c>
      <c r="O3685">
        <v>2</v>
      </c>
      <c r="P3685">
        <v>1656</v>
      </c>
      <c r="Q3685">
        <v>0</v>
      </c>
      <c r="R3685">
        <v>0</v>
      </c>
      <c r="S3685">
        <v>0</v>
      </c>
      <c r="T3685">
        <v>0</v>
      </c>
      <c r="U3685">
        <v>1.5044439999999999</v>
      </c>
      <c r="V3685">
        <v>1245.68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2673963</v>
      </c>
      <c r="B3686">
        <v>1</v>
      </c>
      <c r="C3686" t="s">
        <v>76</v>
      </c>
      <c r="D3686" t="s">
        <v>87</v>
      </c>
      <c r="E3686" t="s">
        <v>152</v>
      </c>
      <c r="F3686" t="s">
        <v>10495</v>
      </c>
      <c r="G3686" t="s">
        <v>140</v>
      </c>
      <c r="H3686" t="s">
        <v>47</v>
      </c>
      <c r="I3686" t="s">
        <v>129</v>
      </c>
      <c r="J3686" t="s">
        <v>130</v>
      </c>
      <c r="K3686" t="s">
        <v>141</v>
      </c>
      <c r="L3686" t="s">
        <v>10496</v>
      </c>
      <c r="M3686" t="s">
        <v>10497</v>
      </c>
      <c r="N3686">
        <v>4.8661111110000004</v>
      </c>
      <c r="O3686">
        <v>0</v>
      </c>
      <c r="P3686">
        <v>35</v>
      </c>
      <c r="Q3686">
        <v>0</v>
      </c>
      <c r="R3686">
        <v>7</v>
      </c>
      <c r="S3686">
        <v>0</v>
      </c>
      <c r="T3686">
        <v>0</v>
      </c>
      <c r="U3686">
        <v>0</v>
      </c>
      <c r="V3686">
        <v>170.31388899999999</v>
      </c>
      <c r="W3686">
        <v>0</v>
      </c>
      <c r="X3686">
        <v>34.062778000000002</v>
      </c>
      <c r="Y3686">
        <v>0</v>
      </c>
      <c r="Z3686">
        <v>0</v>
      </c>
    </row>
    <row r="3687" spans="1:26" x14ac:dyDescent="0.3">
      <c r="A3687">
        <v>2673964</v>
      </c>
      <c r="B3687">
        <v>1</v>
      </c>
      <c r="C3687" t="s">
        <v>76</v>
      </c>
      <c r="D3687" t="s">
        <v>92</v>
      </c>
      <c r="E3687" t="s">
        <v>134</v>
      </c>
      <c r="F3687" t="s">
        <v>10498</v>
      </c>
      <c r="G3687" t="s">
        <v>140</v>
      </c>
      <c r="H3687" t="s">
        <v>46</v>
      </c>
      <c r="I3687" t="s">
        <v>129</v>
      </c>
      <c r="J3687" t="s">
        <v>130</v>
      </c>
      <c r="K3687" t="s">
        <v>141</v>
      </c>
      <c r="L3687" t="s">
        <v>10499</v>
      </c>
      <c r="M3687" t="s">
        <v>10500</v>
      </c>
      <c r="N3687">
        <v>2.8547222219999999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79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225.523056</v>
      </c>
    </row>
    <row r="3688" spans="1:26" x14ac:dyDescent="0.3">
      <c r="A3688">
        <v>2673971</v>
      </c>
      <c r="B3688">
        <v>1</v>
      </c>
      <c r="C3688" t="s">
        <v>76</v>
      </c>
      <c r="D3688" t="s">
        <v>90</v>
      </c>
      <c r="E3688" t="s">
        <v>144</v>
      </c>
      <c r="F3688" t="s">
        <v>4698</v>
      </c>
      <c r="G3688" t="s">
        <v>140</v>
      </c>
      <c r="H3688" t="s">
        <v>46</v>
      </c>
      <c r="I3688" t="s">
        <v>129</v>
      </c>
      <c r="J3688" t="s">
        <v>130</v>
      </c>
      <c r="K3688" t="s">
        <v>141</v>
      </c>
      <c r="L3688" t="s">
        <v>10501</v>
      </c>
      <c r="M3688" t="s">
        <v>10502</v>
      </c>
      <c r="N3688">
        <v>8.9024999999999999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83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738.90750000000003</v>
      </c>
    </row>
    <row r="3689" spans="1:26" x14ac:dyDescent="0.3">
      <c r="A3689">
        <v>2673974</v>
      </c>
      <c r="B3689">
        <v>1</v>
      </c>
      <c r="C3689" t="s">
        <v>76</v>
      </c>
      <c r="D3689" t="s">
        <v>81</v>
      </c>
      <c r="E3689" t="s">
        <v>134</v>
      </c>
      <c r="F3689" t="s">
        <v>10503</v>
      </c>
      <c r="G3689" t="s">
        <v>140</v>
      </c>
      <c r="H3689" t="s">
        <v>46</v>
      </c>
      <c r="I3689" t="s">
        <v>129</v>
      </c>
      <c r="J3689" t="s">
        <v>130</v>
      </c>
      <c r="K3689" t="s">
        <v>141</v>
      </c>
      <c r="L3689" t="s">
        <v>10504</v>
      </c>
      <c r="M3689" t="s">
        <v>10505</v>
      </c>
      <c r="N3689">
        <v>4.8030555550000003</v>
      </c>
      <c r="O3689">
        <v>0</v>
      </c>
      <c r="P3689">
        <v>575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2761.7569440000002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2673977</v>
      </c>
      <c r="B3690">
        <v>1</v>
      </c>
      <c r="C3690" t="s">
        <v>76</v>
      </c>
      <c r="D3690" t="s">
        <v>78</v>
      </c>
      <c r="E3690" t="s">
        <v>134</v>
      </c>
      <c r="F3690" t="s">
        <v>10506</v>
      </c>
      <c r="G3690" t="s">
        <v>260</v>
      </c>
      <c r="H3690" t="s">
        <v>46</v>
      </c>
      <c r="I3690" t="s">
        <v>129</v>
      </c>
      <c r="J3690" t="s">
        <v>130</v>
      </c>
      <c r="K3690" t="s">
        <v>141</v>
      </c>
      <c r="L3690" t="s">
        <v>10507</v>
      </c>
      <c r="M3690" t="s">
        <v>10508</v>
      </c>
      <c r="N3690">
        <v>1.213333333</v>
      </c>
      <c r="O3690">
        <v>0</v>
      </c>
      <c r="P3690">
        <v>570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691.6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2673978</v>
      </c>
      <c r="B3691">
        <v>1</v>
      </c>
      <c r="C3691" t="s">
        <v>77</v>
      </c>
      <c r="D3691" t="s">
        <v>112</v>
      </c>
      <c r="E3691" t="s">
        <v>134</v>
      </c>
      <c r="F3691" t="s">
        <v>10509</v>
      </c>
      <c r="G3691" t="s">
        <v>140</v>
      </c>
      <c r="H3691" t="s">
        <v>46</v>
      </c>
      <c r="I3691" t="s">
        <v>129</v>
      </c>
      <c r="J3691" t="s">
        <v>130</v>
      </c>
      <c r="K3691" t="s">
        <v>141</v>
      </c>
      <c r="L3691" t="s">
        <v>10510</v>
      </c>
      <c r="M3691" t="s">
        <v>10511</v>
      </c>
      <c r="N3691">
        <v>5.6863888879999998</v>
      </c>
      <c r="O3691">
        <v>0</v>
      </c>
      <c r="P3691">
        <v>0</v>
      </c>
      <c r="Q3691">
        <v>0</v>
      </c>
      <c r="R3691">
        <v>377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2143.768611</v>
      </c>
      <c r="Y3691">
        <v>0</v>
      </c>
      <c r="Z3691">
        <v>0</v>
      </c>
    </row>
    <row r="3692" spans="1:26" x14ac:dyDescent="0.3">
      <c r="A3692">
        <v>2673985</v>
      </c>
      <c r="B3692">
        <v>1</v>
      </c>
      <c r="C3692" t="s">
        <v>76</v>
      </c>
      <c r="D3692" t="s">
        <v>83</v>
      </c>
      <c r="E3692" t="s">
        <v>172</v>
      </c>
      <c r="F3692" t="s">
        <v>10512</v>
      </c>
      <c r="G3692" t="s">
        <v>146</v>
      </c>
      <c r="H3692" t="s">
        <v>46</v>
      </c>
      <c r="I3692" t="s">
        <v>129</v>
      </c>
      <c r="J3692" t="s">
        <v>130</v>
      </c>
      <c r="K3692" t="s">
        <v>131</v>
      </c>
      <c r="L3692" t="s">
        <v>10513</v>
      </c>
      <c r="M3692" t="s">
        <v>10514</v>
      </c>
      <c r="N3692">
        <v>4.608333333</v>
      </c>
      <c r="O3692">
        <v>0</v>
      </c>
      <c r="P3692">
        <v>108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497.7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2673982</v>
      </c>
      <c r="B3693">
        <v>1</v>
      </c>
      <c r="C3693" t="s">
        <v>76</v>
      </c>
      <c r="D3693" t="s">
        <v>93</v>
      </c>
      <c r="E3693" t="s">
        <v>126</v>
      </c>
      <c r="F3693" t="s">
        <v>10515</v>
      </c>
      <c r="G3693" t="s">
        <v>260</v>
      </c>
      <c r="H3693" t="s">
        <v>47</v>
      </c>
      <c r="I3693" t="s">
        <v>129</v>
      </c>
      <c r="J3693" t="s">
        <v>130</v>
      </c>
      <c r="K3693" t="s">
        <v>141</v>
      </c>
      <c r="L3693" t="s">
        <v>10516</v>
      </c>
      <c r="M3693" t="s">
        <v>10517</v>
      </c>
      <c r="N3693">
        <v>8.301388888</v>
      </c>
      <c r="O3693">
        <v>0</v>
      </c>
      <c r="P3693">
        <v>357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2963.5958329999999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2673987</v>
      </c>
      <c r="B3694">
        <v>1</v>
      </c>
      <c r="C3694" t="s">
        <v>77</v>
      </c>
      <c r="D3694" t="s">
        <v>118</v>
      </c>
      <c r="E3694" t="s">
        <v>152</v>
      </c>
      <c r="F3694" t="s">
        <v>10518</v>
      </c>
      <c r="G3694" t="s">
        <v>169</v>
      </c>
      <c r="H3694" t="s">
        <v>47</v>
      </c>
      <c r="I3694" t="s">
        <v>129</v>
      </c>
      <c r="J3694" t="s">
        <v>130</v>
      </c>
      <c r="K3694" t="s">
        <v>131</v>
      </c>
      <c r="L3694" t="s">
        <v>10519</v>
      </c>
      <c r="M3694" t="s">
        <v>10520</v>
      </c>
      <c r="N3694">
        <v>0.20833333300000001</v>
      </c>
      <c r="O3694">
        <v>71</v>
      </c>
      <c r="P3694">
        <v>564</v>
      </c>
      <c r="Q3694">
        <v>0</v>
      </c>
      <c r="R3694">
        <v>0</v>
      </c>
      <c r="S3694">
        <v>35</v>
      </c>
      <c r="T3694">
        <v>409</v>
      </c>
      <c r="U3694">
        <v>14.791667</v>
      </c>
      <c r="V3694">
        <v>117.5</v>
      </c>
      <c r="W3694">
        <v>0</v>
      </c>
      <c r="X3694">
        <v>0</v>
      </c>
      <c r="Y3694">
        <v>7.2916670000000003</v>
      </c>
      <c r="Z3694">
        <v>85.208332999999996</v>
      </c>
    </row>
    <row r="3695" spans="1:26" x14ac:dyDescent="0.3">
      <c r="A3695">
        <v>2673991</v>
      </c>
      <c r="B3695">
        <v>1</v>
      </c>
      <c r="C3695" t="s">
        <v>77</v>
      </c>
      <c r="D3695" t="s">
        <v>109</v>
      </c>
      <c r="E3695" t="s">
        <v>152</v>
      </c>
      <c r="F3695" t="s">
        <v>10521</v>
      </c>
      <c r="G3695" t="s">
        <v>169</v>
      </c>
      <c r="H3695" t="s">
        <v>47</v>
      </c>
      <c r="I3695" t="s">
        <v>129</v>
      </c>
      <c r="J3695" t="s">
        <v>130</v>
      </c>
      <c r="K3695" t="s">
        <v>131</v>
      </c>
      <c r="L3695" t="s">
        <v>10522</v>
      </c>
      <c r="M3695" t="s">
        <v>10523</v>
      </c>
      <c r="N3695">
        <v>0.31666666599999999</v>
      </c>
      <c r="O3695">
        <v>58</v>
      </c>
      <c r="P3695">
        <v>955</v>
      </c>
      <c r="Q3695">
        <v>0</v>
      </c>
      <c r="R3695">
        <v>0</v>
      </c>
      <c r="S3695">
        <v>3</v>
      </c>
      <c r="T3695">
        <v>59</v>
      </c>
      <c r="U3695">
        <v>18.366667</v>
      </c>
      <c r="V3695">
        <v>302.41666600000002</v>
      </c>
      <c r="W3695">
        <v>0</v>
      </c>
      <c r="X3695">
        <v>0</v>
      </c>
      <c r="Y3695">
        <v>0.95</v>
      </c>
      <c r="Z3695">
        <v>18.683333000000001</v>
      </c>
    </row>
    <row r="3696" spans="1:26" x14ac:dyDescent="0.3">
      <c r="A3696">
        <v>2673994</v>
      </c>
      <c r="B3696">
        <v>1</v>
      </c>
      <c r="C3696" t="s">
        <v>77</v>
      </c>
      <c r="D3696" t="s">
        <v>124</v>
      </c>
      <c r="E3696" t="s">
        <v>126</v>
      </c>
      <c r="F3696" t="s">
        <v>10524</v>
      </c>
      <c r="G3696" t="s">
        <v>169</v>
      </c>
      <c r="H3696" t="s">
        <v>47</v>
      </c>
      <c r="I3696" t="s">
        <v>129</v>
      </c>
      <c r="J3696" t="s">
        <v>130</v>
      </c>
      <c r="K3696" t="s">
        <v>131</v>
      </c>
      <c r="L3696" t="s">
        <v>10525</v>
      </c>
      <c r="M3696" t="s">
        <v>10526</v>
      </c>
      <c r="N3696">
        <v>0.46666666600000001</v>
      </c>
      <c r="O3696">
        <v>45</v>
      </c>
      <c r="P3696">
        <v>12834</v>
      </c>
      <c r="Q3696">
        <v>0</v>
      </c>
      <c r="R3696">
        <v>0</v>
      </c>
      <c r="S3696">
        <v>0</v>
      </c>
      <c r="T3696">
        <v>0</v>
      </c>
      <c r="U3696">
        <v>21</v>
      </c>
      <c r="V3696">
        <v>5989.1999910000004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2673996</v>
      </c>
      <c r="B3697">
        <v>1</v>
      </c>
      <c r="C3697" t="s">
        <v>77</v>
      </c>
      <c r="D3697" t="s">
        <v>124</v>
      </c>
      <c r="E3697" t="s">
        <v>210</v>
      </c>
      <c r="F3697" t="s">
        <v>10527</v>
      </c>
      <c r="G3697" t="s">
        <v>212</v>
      </c>
      <c r="H3697" t="s">
        <v>46</v>
      </c>
      <c r="I3697" t="s">
        <v>129</v>
      </c>
      <c r="J3697" t="s">
        <v>130</v>
      </c>
      <c r="K3697" t="s">
        <v>131</v>
      </c>
      <c r="L3697" t="s">
        <v>10528</v>
      </c>
      <c r="M3697" t="s">
        <v>10529</v>
      </c>
      <c r="N3697">
        <v>4.3455555549999998</v>
      </c>
      <c r="O3697">
        <v>0</v>
      </c>
      <c r="P3697">
        <v>9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39.11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2673997</v>
      </c>
      <c r="B3698">
        <v>1</v>
      </c>
      <c r="C3698" t="s">
        <v>77</v>
      </c>
      <c r="D3698" t="s">
        <v>111</v>
      </c>
      <c r="E3698" t="s">
        <v>156</v>
      </c>
      <c r="F3698" t="s">
        <v>2291</v>
      </c>
      <c r="G3698" t="s">
        <v>169</v>
      </c>
      <c r="H3698" t="s">
        <v>47</v>
      </c>
      <c r="I3698" t="s">
        <v>247</v>
      </c>
      <c r="J3698" t="s">
        <v>130</v>
      </c>
      <c r="K3698" t="s">
        <v>131</v>
      </c>
      <c r="L3698" t="s">
        <v>10530</v>
      </c>
      <c r="M3698" t="s">
        <v>10531</v>
      </c>
      <c r="N3698">
        <v>8.3333330000000001E-3</v>
      </c>
      <c r="O3698">
        <v>0</v>
      </c>
      <c r="P3698">
        <v>0</v>
      </c>
      <c r="Q3698">
        <v>0</v>
      </c>
      <c r="R3698">
        <v>0</v>
      </c>
      <c r="S3698">
        <v>9</v>
      </c>
      <c r="T3698">
        <v>578</v>
      </c>
      <c r="U3698">
        <v>0</v>
      </c>
      <c r="V3698">
        <v>0</v>
      </c>
      <c r="W3698">
        <v>0</v>
      </c>
      <c r="X3698">
        <v>0</v>
      </c>
      <c r="Y3698">
        <v>7.4999999999999997E-2</v>
      </c>
      <c r="Z3698">
        <v>4.8166659999999997</v>
      </c>
    </row>
    <row r="3699" spans="1:26" x14ac:dyDescent="0.3">
      <c r="A3699">
        <v>2673999</v>
      </c>
      <c r="B3699">
        <v>1</v>
      </c>
      <c r="C3699" t="s">
        <v>76</v>
      </c>
      <c r="D3699" t="s">
        <v>104</v>
      </c>
      <c r="E3699" t="s">
        <v>152</v>
      </c>
      <c r="F3699" t="s">
        <v>10532</v>
      </c>
      <c r="G3699" t="s">
        <v>260</v>
      </c>
      <c r="H3699" t="s">
        <v>47</v>
      </c>
      <c r="I3699" t="s">
        <v>129</v>
      </c>
      <c r="J3699" t="s">
        <v>130</v>
      </c>
      <c r="K3699" t="s">
        <v>141</v>
      </c>
      <c r="L3699" t="s">
        <v>10533</v>
      </c>
      <c r="M3699" t="s">
        <v>10534</v>
      </c>
      <c r="N3699">
        <v>8.188055555</v>
      </c>
      <c r="O3699">
        <v>0</v>
      </c>
      <c r="P3699">
        <v>0</v>
      </c>
      <c r="Q3699">
        <v>2</v>
      </c>
      <c r="R3699">
        <v>12</v>
      </c>
      <c r="S3699">
        <v>2</v>
      </c>
      <c r="T3699">
        <v>0</v>
      </c>
      <c r="U3699">
        <v>0</v>
      </c>
      <c r="V3699">
        <v>0</v>
      </c>
      <c r="W3699">
        <v>16.376111000000002</v>
      </c>
      <c r="X3699">
        <v>98.256666999999993</v>
      </c>
      <c r="Y3699">
        <v>16.376111000000002</v>
      </c>
      <c r="Z3699">
        <v>0</v>
      </c>
    </row>
    <row r="3700" spans="1:26" x14ac:dyDescent="0.3">
      <c r="A3700">
        <v>2674009</v>
      </c>
      <c r="B3700">
        <v>1</v>
      </c>
      <c r="C3700" t="s">
        <v>76</v>
      </c>
      <c r="D3700" t="s">
        <v>81</v>
      </c>
      <c r="E3700" t="s">
        <v>134</v>
      </c>
      <c r="F3700" t="s">
        <v>8625</v>
      </c>
      <c r="G3700" t="s">
        <v>146</v>
      </c>
      <c r="H3700" t="s">
        <v>46</v>
      </c>
      <c r="I3700" t="s">
        <v>129</v>
      </c>
      <c r="J3700" t="s">
        <v>130</v>
      </c>
      <c r="K3700" t="s">
        <v>131</v>
      </c>
      <c r="L3700" t="s">
        <v>10535</v>
      </c>
      <c r="M3700" t="s">
        <v>10536</v>
      </c>
      <c r="N3700">
        <v>0.169444444</v>
      </c>
      <c r="O3700">
        <v>0</v>
      </c>
      <c r="P3700">
        <v>392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66.422222000000005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2674004</v>
      </c>
      <c r="B3701">
        <v>1</v>
      </c>
      <c r="C3701" t="s">
        <v>77</v>
      </c>
      <c r="D3701" t="s">
        <v>109</v>
      </c>
      <c r="E3701" t="s">
        <v>126</v>
      </c>
      <c r="F3701" t="s">
        <v>10537</v>
      </c>
      <c r="G3701" t="s">
        <v>169</v>
      </c>
      <c r="H3701" t="s">
        <v>47</v>
      </c>
      <c r="I3701" t="s">
        <v>129</v>
      </c>
      <c r="J3701" t="s">
        <v>130</v>
      </c>
      <c r="K3701" t="s">
        <v>131</v>
      </c>
      <c r="L3701" t="s">
        <v>10538</v>
      </c>
      <c r="M3701" t="s">
        <v>10539</v>
      </c>
      <c r="N3701">
        <v>0.37777777699999998</v>
      </c>
      <c r="O3701">
        <v>0</v>
      </c>
      <c r="P3701">
        <v>0</v>
      </c>
      <c r="Q3701">
        <v>0</v>
      </c>
      <c r="R3701">
        <v>295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111.444444</v>
      </c>
      <c r="Y3701">
        <v>0</v>
      </c>
      <c r="Z3701">
        <v>0</v>
      </c>
    </row>
    <row r="3702" spans="1:26" x14ac:dyDescent="0.3">
      <c r="A3702">
        <v>2674013</v>
      </c>
      <c r="B3702">
        <v>1</v>
      </c>
      <c r="C3702" t="s">
        <v>76</v>
      </c>
      <c r="D3702" t="s">
        <v>88</v>
      </c>
      <c r="E3702" t="s">
        <v>152</v>
      </c>
      <c r="F3702" t="s">
        <v>10540</v>
      </c>
      <c r="G3702" t="s">
        <v>140</v>
      </c>
      <c r="H3702" t="s">
        <v>47</v>
      </c>
      <c r="I3702" t="s">
        <v>129</v>
      </c>
      <c r="J3702" t="s">
        <v>130</v>
      </c>
      <c r="K3702" t="s">
        <v>141</v>
      </c>
      <c r="L3702" t="s">
        <v>10541</v>
      </c>
      <c r="M3702" t="s">
        <v>10542</v>
      </c>
      <c r="N3702">
        <v>5.0494444439999997</v>
      </c>
      <c r="O3702">
        <v>11</v>
      </c>
      <c r="P3702">
        <v>1263</v>
      </c>
      <c r="Q3702">
        <v>0</v>
      </c>
      <c r="R3702">
        <v>0</v>
      </c>
      <c r="S3702">
        <v>0</v>
      </c>
      <c r="T3702">
        <v>0</v>
      </c>
      <c r="U3702">
        <v>55.543889</v>
      </c>
      <c r="V3702">
        <v>6377.4483330000003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2674016</v>
      </c>
      <c r="B3703">
        <v>1</v>
      </c>
      <c r="C3703" t="s">
        <v>77</v>
      </c>
      <c r="D3703" t="s">
        <v>109</v>
      </c>
      <c r="E3703" t="s">
        <v>126</v>
      </c>
      <c r="F3703" t="s">
        <v>10543</v>
      </c>
      <c r="G3703" t="s">
        <v>128</v>
      </c>
      <c r="H3703" t="s">
        <v>47</v>
      </c>
      <c r="I3703" t="s">
        <v>129</v>
      </c>
      <c r="J3703" t="s">
        <v>130</v>
      </c>
      <c r="K3703" t="s">
        <v>131</v>
      </c>
      <c r="L3703" t="s">
        <v>10544</v>
      </c>
      <c r="M3703" t="s">
        <v>10545</v>
      </c>
      <c r="N3703">
        <v>0.58666666599999995</v>
      </c>
      <c r="O3703">
        <v>0</v>
      </c>
      <c r="P3703">
        <v>0</v>
      </c>
      <c r="Q3703">
        <v>0</v>
      </c>
      <c r="R3703">
        <v>5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2.9333330000000002</v>
      </c>
      <c r="Y3703">
        <v>0</v>
      </c>
      <c r="Z3703">
        <v>0</v>
      </c>
    </row>
    <row r="3704" spans="1:26" x14ac:dyDescent="0.3">
      <c r="A3704">
        <v>2674018</v>
      </c>
      <c r="B3704">
        <v>1</v>
      </c>
      <c r="C3704" t="s">
        <v>77</v>
      </c>
      <c r="D3704" t="s">
        <v>123</v>
      </c>
      <c r="E3704" t="s">
        <v>325</v>
      </c>
      <c r="F3704" t="s">
        <v>10546</v>
      </c>
      <c r="G3704" t="s">
        <v>506</v>
      </c>
      <c r="H3704" t="s">
        <v>47</v>
      </c>
      <c r="I3704" t="s">
        <v>129</v>
      </c>
      <c r="J3704" t="s">
        <v>130</v>
      </c>
      <c r="K3704" t="s">
        <v>131</v>
      </c>
      <c r="L3704" t="s">
        <v>10547</v>
      </c>
      <c r="M3704" t="s">
        <v>10548</v>
      </c>
      <c r="N3704">
        <v>2.5011111110000002</v>
      </c>
      <c r="O3704">
        <v>93</v>
      </c>
      <c r="P3704">
        <v>1628</v>
      </c>
      <c r="Q3704">
        <v>0</v>
      </c>
      <c r="R3704">
        <v>0</v>
      </c>
      <c r="S3704">
        <v>0</v>
      </c>
      <c r="T3704">
        <v>0</v>
      </c>
      <c r="U3704">
        <v>232.60333299999999</v>
      </c>
      <c r="V3704">
        <v>4071.8088889999999</v>
      </c>
      <c r="W3704">
        <v>0</v>
      </c>
      <c r="X3704">
        <v>0</v>
      </c>
      <c r="Y3704">
        <v>0</v>
      </c>
      <c r="Z3704">
        <v>0</v>
      </c>
    </row>
    <row r="3705" spans="1:26" x14ac:dyDescent="0.3">
      <c r="A3705">
        <v>2674020</v>
      </c>
      <c r="B3705">
        <v>1</v>
      </c>
      <c r="C3705" t="s">
        <v>77</v>
      </c>
      <c r="D3705" t="s">
        <v>123</v>
      </c>
      <c r="E3705" t="s">
        <v>156</v>
      </c>
      <c r="F3705" t="s">
        <v>4287</v>
      </c>
      <c r="G3705" t="s">
        <v>169</v>
      </c>
      <c r="H3705" t="s">
        <v>47</v>
      </c>
      <c r="I3705" t="s">
        <v>129</v>
      </c>
      <c r="J3705" t="s">
        <v>130</v>
      </c>
      <c r="K3705" t="s">
        <v>131</v>
      </c>
      <c r="L3705" t="s">
        <v>10549</v>
      </c>
      <c r="M3705" t="s">
        <v>10550</v>
      </c>
      <c r="N3705">
        <v>4.9633333329999996</v>
      </c>
      <c r="O3705">
        <v>142</v>
      </c>
      <c r="P3705">
        <v>6</v>
      </c>
      <c r="Q3705">
        <v>0</v>
      </c>
      <c r="R3705">
        <v>0</v>
      </c>
      <c r="S3705">
        <v>0</v>
      </c>
      <c r="T3705">
        <v>0</v>
      </c>
      <c r="U3705">
        <v>704.79333299999996</v>
      </c>
      <c r="V3705">
        <v>29.78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2674021</v>
      </c>
      <c r="B3706">
        <v>1</v>
      </c>
      <c r="C3706" t="s">
        <v>77</v>
      </c>
      <c r="D3706" t="s">
        <v>116</v>
      </c>
      <c r="E3706" t="s">
        <v>156</v>
      </c>
      <c r="F3706" t="s">
        <v>10551</v>
      </c>
      <c r="G3706" t="s">
        <v>169</v>
      </c>
      <c r="H3706" t="s">
        <v>47</v>
      </c>
      <c r="I3706" t="s">
        <v>129</v>
      </c>
      <c r="J3706" t="s">
        <v>130</v>
      </c>
      <c r="K3706" t="s">
        <v>131</v>
      </c>
      <c r="L3706" t="s">
        <v>10552</v>
      </c>
      <c r="M3706" t="s">
        <v>10553</v>
      </c>
      <c r="N3706">
        <v>1.855555555</v>
      </c>
      <c r="O3706">
        <v>33</v>
      </c>
      <c r="P3706">
        <v>0</v>
      </c>
      <c r="Q3706">
        <v>0</v>
      </c>
      <c r="R3706">
        <v>0</v>
      </c>
      <c r="S3706">
        <v>22</v>
      </c>
      <c r="T3706">
        <v>244</v>
      </c>
      <c r="U3706">
        <v>61.233333000000002</v>
      </c>
      <c r="V3706">
        <v>0</v>
      </c>
      <c r="W3706">
        <v>0</v>
      </c>
      <c r="X3706">
        <v>0</v>
      </c>
      <c r="Y3706">
        <v>40.822221999999996</v>
      </c>
      <c r="Z3706">
        <v>452.75555500000002</v>
      </c>
    </row>
    <row r="3707" spans="1:26" x14ac:dyDescent="0.3">
      <c r="A3707">
        <v>2674027</v>
      </c>
      <c r="B3707">
        <v>1</v>
      </c>
      <c r="C3707" t="s">
        <v>76</v>
      </c>
      <c r="D3707" t="s">
        <v>78</v>
      </c>
      <c r="E3707" t="s">
        <v>152</v>
      </c>
      <c r="F3707" t="s">
        <v>10554</v>
      </c>
      <c r="G3707" t="s">
        <v>140</v>
      </c>
      <c r="H3707" t="s">
        <v>47</v>
      </c>
      <c r="I3707" t="s">
        <v>129</v>
      </c>
      <c r="J3707" t="s">
        <v>130</v>
      </c>
      <c r="K3707" t="s">
        <v>141</v>
      </c>
      <c r="L3707" t="s">
        <v>10555</v>
      </c>
      <c r="M3707" t="s">
        <v>10556</v>
      </c>
      <c r="N3707">
        <v>7.0777777769999997</v>
      </c>
      <c r="O3707">
        <v>0</v>
      </c>
      <c r="P3707">
        <v>1183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8373.0111099999995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2674023</v>
      </c>
      <c r="B3708">
        <v>1</v>
      </c>
      <c r="C3708" t="s">
        <v>76</v>
      </c>
      <c r="D3708" t="s">
        <v>101</v>
      </c>
      <c r="E3708" t="s">
        <v>152</v>
      </c>
      <c r="F3708" t="s">
        <v>10557</v>
      </c>
      <c r="G3708" t="s">
        <v>169</v>
      </c>
      <c r="H3708" t="s">
        <v>47</v>
      </c>
      <c r="I3708" t="s">
        <v>129</v>
      </c>
      <c r="J3708" t="s">
        <v>130</v>
      </c>
      <c r="K3708" t="s">
        <v>131</v>
      </c>
      <c r="L3708" t="s">
        <v>10558</v>
      </c>
      <c r="M3708" t="s">
        <v>10559</v>
      </c>
      <c r="N3708">
        <v>8.9722222000000004E-2</v>
      </c>
      <c r="O3708">
        <v>39</v>
      </c>
      <c r="P3708">
        <v>576</v>
      </c>
      <c r="Q3708">
        <v>0</v>
      </c>
      <c r="R3708">
        <v>0</v>
      </c>
      <c r="S3708">
        <v>0</v>
      </c>
      <c r="T3708">
        <v>0</v>
      </c>
      <c r="U3708">
        <v>3.4991669999999999</v>
      </c>
      <c r="V3708">
        <v>51.68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2674051</v>
      </c>
      <c r="B3709">
        <v>1</v>
      </c>
      <c r="C3709" t="s">
        <v>76</v>
      </c>
      <c r="D3709" t="s">
        <v>101</v>
      </c>
      <c r="E3709" t="s">
        <v>152</v>
      </c>
      <c r="F3709" t="s">
        <v>877</v>
      </c>
      <c r="G3709" t="s">
        <v>169</v>
      </c>
      <c r="H3709" t="s">
        <v>47</v>
      </c>
      <c r="I3709" t="s">
        <v>129</v>
      </c>
      <c r="J3709" t="s">
        <v>130</v>
      </c>
      <c r="K3709" t="s">
        <v>131</v>
      </c>
      <c r="L3709" t="s">
        <v>10558</v>
      </c>
      <c r="M3709" t="s">
        <v>10560</v>
      </c>
      <c r="N3709">
        <v>0.63611111099999995</v>
      </c>
      <c r="O3709">
        <v>0</v>
      </c>
      <c r="P3709">
        <v>664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422.37777799999998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2674028</v>
      </c>
      <c r="B3710">
        <v>1</v>
      </c>
      <c r="C3710" t="s">
        <v>76</v>
      </c>
      <c r="D3710" t="s">
        <v>90</v>
      </c>
      <c r="E3710" t="s">
        <v>126</v>
      </c>
      <c r="F3710" t="s">
        <v>9986</v>
      </c>
      <c r="G3710" t="s">
        <v>146</v>
      </c>
      <c r="H3710" t="s">
        <v>47</v>
      </c>
      <c r="I3710" t="s">
        <v>129</v>
      </c>
      <c r="J3710" t="s">
        <v>130</v>
      </c>
      <c r="K3710" t="s">
        <v>131</v>
      </c>
      <c r="L3710" t="s">
        <v>10561</v>
      </c>
      <c r="M3710" t="s">
        <v>10562</v>
      </c>
      <c r="N3710">
        <v>1.0738888879999999</v>
      </c>
      <c r="O3710">
        <v>0</v>
      </c>
      <c r="P3710">
        <v>477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512.245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2674030</v>
      </c>
      <c r="B3711">
        <v>1</v>
      </c>
      <c r="C3711" t="s">
        <v>76</v>
      </c>
      <c r="D3711" t="s">
        <v>91</v>
      </c>
      <c r="E3711" t="s">
        <v>126</v>
      </c>
      <c r="F3711" t="s">
        <v>10563</v>
      </c>
      <c r="G3711" t="s">
        <v>140</v>
      </c>
      <c r="H3711" t="s">
        <v>47</v>
      </c>
      <c r="I3711" t="s">
        <v>129</v>
      </c>
      <c r="J3711" t="s">
        <v>130</v>
      </c>
      <c r="K3711" t="s">
        <v>141</v>
      </c>
      <c r="L3711" t="s">
        <v>10564</v>
      </c>
      <c r="M3711" t="s">
        <v>10565</v>
      </c>
      <c r="N3711">
        <v>0.98694444400000003</v>
      </c>
      <c r="O3711">
        <v>0</v>
      </c>
      <c r="P3711">
        <v>227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224.03638900000001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2674031</v>
      </c>
      <c r="B3712">
        <v>1</v>
      </c>
      <c r="C3712" t="s">
        <v>76</v>
      </c>
      <c r="D3712" t="s">
        <v>96</v>
      </c>
      <c r="E3712" t="s">
        <v>152</v>
      </c>
      <c r="F3712" t="s">
        <v>3720</v>
      </c>
      <c r="G3712" t="s">
        <v>140</v>
      </c>
      <c r="H3712" t="s">
        <v>47</v>
      </c>
      <c r="I3712" t="s">
        <v>129</v>
      </c>
      <c r="J3712" t="s">
        <v>130</v>
      </c>
      <c r="K3712" t="s">
        <v>141</v>
      </c>
      <c r="L3712" t="s">
        <v>10566</v>
      </c>
      <c r="M3712" t="s">
        <v>10567</v>
      </c>
      <c r="N3712">
        <v>3.6274999999999999</v>
      </c>
      <c r="O3712">
        <v>49</v>
      </c>
      <c r="P3712">
        <v>1708</v>
      </c>
      <c r="Q3712">
        <v>0</v>
      </c>
      <c r="R3712">
        <v>0</v>
      </c>
      <c r="S3712">
        <v>0</v>
      </c>
      <c r="T3712">
        <v>0</v>
      </c>
      <c r="U3712">
        <v>177.7475</v>
      </c>
      <c r="V3712">
        <v>6195.77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2674033</v>
      </c>
      <c r="B3713">
        <v>1</v>
      </c>
      <c r="C3713" t="s">
        <v>76</v>
      </c>
      <c r="D3713" t="s">
        <v>80</v>
      </c>
      <c r="E3713" t="s">
        <v>134</v>
      </c>
      <c r="F3713" t="s">
        <v>10568</v>
      </c>
      <c r="G3713" t="s">
        <v>260</v>
      </c>
      <c r="H3713" t="s">
        <v>46</v>
      </c>
      <c r="I3713" t="s">
        <v>129</v>
      </c>
      <c r="J3713" t="s">
        <v>130</v>
      </c>
      <c r="K3713" t="s">
        <v>141</v>
      </c>
      <c r="L3713" t="s">
        <v>10569</v>
      </c>
      <c r="M3713" t="s">
        <v>10570</v>
      </c>
      <c r="N3713">
        <v>2.9427777769999999</v>
      </c>
      <c r="O3713">
        <v>0</v>
      </c>
      <c r="P3713">
        <v>424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1247.7377770000001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2674036</v>
      </c>
      <c r="B3714">
        <v>1</v>
      </c>
      <c r="C3714" t="s">
        <v>76</v>
      </c>
      <c r="D3714" t="s">
        <v>81</v>
      </c>
      <c r="E3714" t="s">
        <v>172</v>
      </c>
      <c r="F3714" t="s">
        <v>10571</v>
      </c>
      <c r="G3714" t="s">
        <v>146</v>
      </c>
      <c r="H3714" t="s">
        <v>46</v>
      </c>
      <c r="I3714" t="s">
        <v>129</v>
      </c>
      <c r="J3714" t="s">
        <v>130</v>
      </c>
      <c r="K3714" t="s">
        <v>131</v>
      </c>
      <c r="L3714" t="s">
        <v>10572</v>
      </c>
      <c r="M3714" t="s">
        <v>10573</v>
      </c>
      <c r="N3714">
        <v>1.6786111109999999</v>
      </c>
      <c r="O3714">
        <v>0</v>
      </c>
      <c r="P3714">
        <v>5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8.3930559999999996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2674035</v>
      </c>
      <c r="B3715">
        <v>1</v>
      </c>
      <c r="C3715" t="s">
        <v>76</v>
      </c>
      <c r="D3715" t="s">
        <v>95</v>
      </c>
      <c r="E3715" t="s">
        <v>134</v>
      </c>
      <c r="F3715" t="s">
        <v>10574</v>
      </c>
      <c r="G3715" t="s">
        <v>260</v>
      </c>
      <c r="H3715" t="s">
        <v>46</v>
      </c>
      <c r="I3715" t="s">
        <v>129</v>
      </c>
      <c r="J3715" t="s">
        <v>130</v>
      </c>
      <c r="K3715" t="s">
        <v>141</v>
      </c>
      <c r="L3715" t="s">
        <v>10575</v>
      </c>
      <c r="M3715" t="s">
        <v>10576</v>
      </c>
      <c r="N3715">
        <v>8.2783333330000008</v>
      </c>
      <c r="O3715">
        <v>0</v>
      </c>
      <c r="P3715">
        <v>0</v>
      </c>
      <c r="Q3715">
        <v>0</v>
      </c>
      <c r="R3715">
        <v>41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339.41166700000002</v>
      </c>
      <c r="Y3715">
        <v>0</v>
      </c>
      <c r="Z3715">
        <v>0</v>
      </c>
    </row>
    <row r="3716" spans="1:26" x14ac:dyDescent="0.3">
      <c r="A3716">
        <v>2674037</v>
      </c>
      <c r="B3716">
        <v>1</v>
      </c>
      <c r="C3716" t="s">
        <v>76</v>
      </c>
      <c r="D3716" t="s">
        <v>106</v>
      </c>
      <c r="E3716" t="s">
        <v>126</v>
      </c>
      <c r="F3716" t="s">
        <v>10577</v>
      </c>
      <c r="G3716" t="s">
        <v>140</v>
      </c>
      <c r="H3716" t="s">
        <v>47</v>
      </c>
      <c r="I3716" t="s">
        <v>129</v>
      </c>
      <c r="J3716" t="s">
        <v>130</v>
      </c>
      <c r="K3716" t="s">
        <v>141</v>
      </c>
      <c r="L3716" t="s">
        <v>10539</v>
      </c>
      <c r="M3716" t="s">
        <v>10578</v>
      </c>
      <c r="N3716">
        <v>7.7916666660000002</v>
      </c>
      <c r="O3716">
        <v>19</v>
      </c>
      <c r="P3716">
        <v>146</v>
      </c>
      <c r="Q3716">
        <v>0</v>
      </c>
      <c r="R3716">
        <v>0</v>
      </c>
      <c r="S3716">
        <v>0</v>
      </c>
      <c r="T3716">
        <v>0</v>
      </c>
      <c r="U3716">
        <v>148.04166699999999</v>
      </c>
      <c r="V3716">
        <v>1137.583333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2674046</v>
      </c>
      <c r="B3717">
        <v>1</v>
      </c>
      <c r="C3717" t="s">
        <v>76</v>
      </c>
      <c r="D3717" t="s">
        <v>106</v>
      </c>
      <c r="E3717" t="s">
        <v>134</v>
      </c>
      <c r="F3717" t="s">
        <v>10579</v>
      </c>
      <c r="G3717" t="s">
        <v>140</v>
      </c>
      <c r="H3717" t="s">
        <v>46</v>
      </c>
      <c r="I3717" t="s">
        <v>129</v>
      </c>
      <c r="J3717" t="s">
        <v>130</v>
      </c>
      <c r="K3717" t="s">
        <v>141</v>
      </c>
      <c r="L3717" t="s">
        <v>10580</v>
      </c>
      <c r="M3717" t="s">
        <v>10581</v>
      </c>
      <c r="N3717">
        <v>0.82416666599999999</v>
      </c>
      <c r="O3717">
        <v>0</v>
      </c>
      <c r="P3717">
        <v>92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75.823333000000005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2674049</v>
      </c>
      <c r="B3718">
        <v>1</v>
      </c>
      <c r="C3718" t="s">
        <v>76</v>
      </c>
      <c r="D3718" t="s">
        <v>89</v>
      </c>
      <c r="E3718" t="s">
        <v>134</v>
      </c>
      <c r="F3718" t="s">
        <v>396</v>
      </c>
      <c r="G3718" t="s">
        <v>260</v>
      </c>
      <c r="H3718" t="s">
        <v>46</v>
      </c>
      <c r="I3718" t="s">
        <v>129</v>
      </c>
      <c r="J3718" t="s">
        <v>130</v>
      </c>
      <c r="K3718" t="s">
        <v>141</v>
      </c>
      <c r="L3718" t="s">
        <v>10582</v>
      </c>
      <c r="M3718" t="s">
        <v>10583</v>
      </c>
      <c r="N3718">
        <v>7.81</v>
      </c>
      <c r="O3718">
        <v>0</v>
      </c>
      <c r="P3718">
        <v>4</v>
      </c>
      <c r="Q3718">
        <v>0</v>
      </c>
      <c r="R3718">
        <v>105</v>
      </c>
      <c r="S3718">
        <v>0</v>
      </c>
      <c r="T3718">
        <v>0</v>
      </c>
      <c r="U3718">
        <v>0</v>
      </c>
      <c r="V3718">
        <v>31.24</v>
      </c>
      <c r="W3718">
        <v>0</v>
      </c>
      <c r="X3718">
        <v>820.05</v>
      </c>
      <c r="Y3718">
        <v>0</v>
      </c>
      <c r="Z3718">
        <v>0</v>
      </c>
    </row>
    <row r="3719" spans="1:26" x14ac:dyDescent="0.3">
      <c r="A3719">
        <v>2674054</v>
      </c>
      <c r="B3719">
        <v>1</v>
      </c>
      <c r="C3719" t="s">
        <v>77</v>
      </c>
      <c r="D3719" t="s">
        <v>122</v>
      </c>
      <c r="E3719" t="s">
        <v>156</v>
      </c>
      <c r="F3719" t="s">
        <v>2271</v>
      </c>
      <c r="G3719" t="s">
        <v>169</v>
      </c>
      <c r="H3719" t="s">
        <v>47</v>
      </c>
      <c r="I3719" t="s">
        <v>247</v>
      </c>
      <c r="J3719" t="s">
        <v>130</v>
      </c>
      <c r="K3719" t="s">
        <v>131</v>
      </c>
      <c r="L3719" t="s">
        <v>10584</v>
      </c>
      <c r="M3719" t="s">
        <v>10585</v>
      </c>
      <c r="N3719">
        <v>2.6111110999999999E-2</v>
      </c>
      <c r="O3719">
        <v>0</v>
      </c>
      <c r="P3719">
        <v>0</v>
      </c>
      <c r="Q3719">
        <v>11</v>
      </c>
      <c r="R3719">
        <v>141</v>
      </c>
      <c r="S3719">
        <v>50</v>
      </c>
      <c r="T3719">
        <v>984</v>
      </c>
      <c r="U3719">
        <v>0</v>
      </c>
      <c r="V3719">
        <v>0</v>
      </c>
      <c r="W3719">
        <v>0.28722199999999998</v>
      </c>
      <c r="X3719">
        <v>3.681667</v>
      </c>
      <c r="Y3719">
        <v>1.3055559999999999</v>
      </c>
      <c r="Z3719">
        <v>25.693332999999999</v>
      </c>
    </row>
    <row r="3720" spans="1:26" x14ac:dyDescent="0.3">
      <c r="A3720">
        <v>2674056</v>
      </c>
      <c r="B3720">
        <v>1</v>
      </c>
      <c r="C3720" t="s">
        <v>77</v>
      </c>
      <c r="D3720" t="s">
        <v>123</v>
      </c>
      <c r="E3720" t="s">
        <v>156</v>
      </c>
      <c r="F3720" t="s">
        <v>10586</v>
      </c>
      <c r="G3720" t="s">
        <v>169</v>
      </c>
      <c r="H3720" t="s">
        <v>47</v>
      </c>
      <c r="I3720" t="s">
        <v>247</v>
      </c>
      <c r="J3720" t="s">
        <v>130</v>
      </c>
      <c r="K3720" t="s">
        <v>131</v>
      </c>
      <c r="L3720" t="s">
        <v>10587</v>
      </c>
      <c r="M3720" t="s">
        <v>10588</v>
      </c>
      <c r="N3720">
        <v>1.1111111E-2</v>
      </c>
      <c r="O3720">
        <v>363</v>
      </c>
      <c r="P3720">
        <v>799</v>
      </c>
      <c r="Q3720">
        <v>0</v>
      </c>
      <c r="R3720">
        <v>0</v>
      </c>
      <c r="S3720">
        <v>0</v>
      </c>
      <c r="T3720">
        <v>0</v>
      </c>
      <c r="U3720">
        <v>4.0333329999999998</v>
      </c>
      <c r="V3720">
        <v>8.8777779999999993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2674064</v>
      </c>
      <c r="B3721">
        <v>1</v>
      </c>
      <c r="C3721" t="s">
        <v>77</v>
      </c>
      <c r="D3721" t="s">
        <v>109</v>
      </c>
      <c r="E3721" t="s">
        <v>156</v>
      </c>
      <c r="F3721" t="s">
        <v>10589</v>
      </c>
      <c r="G3721" t="s">
        <v>169</v>
      </c>
      <c r="H3721" t="s">
        <v>47</v>
      </c>
      <c r="I3721" t="s">
        <v>129</v>
      </c>
      <c r="J3721" t="s">
        <v>130</v>
      </c>
      <c r="K3721" t="s">
        <v>131</v>
      </c>
      <c r="L3721" t="s">
        <v>10590</v>
      </c>
      <c r="M3721" t="s">
        <v>10591</v>
      </c>
      <c r="N3721">
        <v>1.0119444440000001</v>
      </c>
      <c r="O3721">
        <v>5</v>
      </c>
      <c r="P3721">
        <v>628</v>
      </c>
      <c r="Q3721">
        <v>0</v>
      </c>
      <c r="R3721">
        <v>0</v>
      </c>
      <c r="S3721">
        <v>0</v>
      </c>
      <c r="T3721">
        <v>0</v>
      </c>
      <c r="U3721">
        <v>5.0597219999999998</v>
      </c>
      <c r="V3721">
        <v>635.50111100000004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2674062</v>
      </c>
      <c r="B3722">
        <v>1</v>
      </c>
      <c r="C3722" t="s">
        <v>76</v>
      </c>
      <c r="D3722" t="s">
        <v>96</v>
      </c>
      <c r="E3722" t="s">
        <v>126</v>
      </c>
      <c r="F3722" t="s">
        <v>10592</v>
      </c>
      <c r="G3722" t="s">
        <v>140</v>
      </c>
      <c r="H3722" t="s">
        <v>47</v>
      </c>
      <c r="I3722" t="s">
        <v>129</v>
      </c>
      <c r="J3722" t="s">
        <v>130</v>
      </c>
      <c r="K3722" t="s">
        <v>141</v>
      </c>
      <c r="L3722" t="s">
        <v>10593</v>
      </c>
      <c r="M3722" t="s">
        <v>10594</v>
      </c>
      <c r="N3722">
        <v>3.3025000000000002</v>
      </c>
      <c r="O3722">
        <v>0</v>
      </c>
      <c r="P3722">
        <v>66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217.965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2674065</v>
      </c>
      <c r="B3723">
        <v>1</v>
      </c>
      <c r="C3723" t="s">
        <v>76</v>
      </c>
      <c r="D3723" t="s">
        <v>104</v>
      </c>
      <c r="E3723" t="s">
        <v>134</v>
      </c>
      <c r="F3723" t="s">
        <v>5297</v>
      </c>
      <c r="G3723" t="s">
        <v>260</v>
      </c>
      <c r="H3723" t="s">
        <v>46</v>
      </c>
      <c r="I3723" t="s">
        <v>129</v>
      </c>
      <c r="J3723" t="s">
        <v>130</v>
      </c>
      <c r="K3723" t="s">
        <v>141</v>
      </c>
      <c r="L3723" t="s">
        <v>10595</v>
      </c>
      <c r="M3723" t="s">
        <v>10596</v>
      </c>
      <c r="N3723">
        <v>8.7013888880000003</v>
      </c>
      <c r="O3723">
        <v>0</v>
      </c>
      <c r="P3723">
        <v>0</v>
      </c>
      <c r="Q3723">
        <v>0</v>
      </c>
      <c r="R3723">
        <v>49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426.36805600000002</v>
      </c>
      <c r="Y3723">
        <v>0</v>
      </c>
      <c r="Z3723">
        <v>0</v>
      </c>
    </row>
    <row r="3724" spans="1:26" x14ac:dyDescent="0.3">
      <c r="A3724">
        <v>2674016</v>
      </c>
      <c r="B3724">
        <v>2</v>
      </c>
      <c r="C3724" t="s">
        <v>77</v>
      </c>
      <c r="D3724" t="s">
        <v>109</v>
      </c>
      <c r="E3724" t="s">
        <v>152</v>
      </c>
      <c r="F3724" t="s">
        <v>10597</v>
      </c>
      <c r="G3724" t="s">
        <v>128</v>
      </c>
      <c r="H3724" t="s">
        <v>47</v>
      </c>
      <c r="I3724" t="s">
        <v>129</v>
      </c>
      <c r="J3724" t="s">
        <v>130</v>
      </c>
      <c r="K3724" t="s">
        <v>131</v>
      </c>
      <c r="L3724" t="s">
        <v>10545</v>
      </c>
      <c r="M3724" t="s">
        <v>10598</v>
      </c>
      <c r="N3724">
        <v>0.51722222200000001</v>
      </c>
      <c r="O3724">
        <v>0</v>
      </c>
      <c r="P3724">
        <v>0</v>
      </c>
      <c r="Q3724">
        <v>43</v>
      </c>
      <c r="R3724">
        <v>60</v>
      </c>
      <c r="S3724">
        <v>150</v>
      </c>
      <c r="T3724">
        <v>539</v>
      </c>
      <c r="U3724">
        <v>0</v>
      </c>
      <c r="V3724">
        <v>0</v>
      </c>
      <c r="W3724">
        <v>22.240556000000002</v>
      </c>
      <c r="X3724">
        <v>31.033332999999999</v>
      </c>
      <c r="Y3724">
        <v>77.583332999999996</v>
      </c>
      <c r="Z3724">
        <v>278.78277800000001</v>
      </c>
    </row>
    <row r="3725" spans="1:26" x14ac:dyDescent="0.3">
      <c r="A3725">
        <v>2674072</v>
      </c>
      <c r="B3725">
        <v>1</v>
      </c>
      <c r="C3725" t="s">
        <v>77</v>
      </c>
      <c r="D3725" t="s">
        <v>108</v>
      </c>
      <c r="E3725" t="s">
        <v>152</v>
      </c>
      <c r="F3725" t="s">
        <v>10599</v>
      </c>
      <c r="G3725" t="s">
        <v>169</v>
      </c>
      <c r="H3725" t="s">
        <v>47</v>
      </c>
      <c r="I3725" t="s">
        <v>129</v>
      </c>
      <c r="J3725" t="s">
        <v>130</v>
      </c>
      <c r="K3725" t="s">
        <v>131</v>
      </c>
      <c r="L3725" t="s">
        <v>10600</v>
      </c>
      <c r="M3725" t="s">
        <v>10601</v>
      </c>
      <c r="N3725">
        <v>0.12472222199999999</v>
      </c>
      <c r="O3725">
        <v>185</v>
      </c>
      <c r="P3725">
        <v>506</v>
      </c>
      <c r="Q3725">
        <v>0</v>
      </c>
      <c r="R3725">
        <v>0</v>
      </c>
      <c r="S3725">
        <v>0</v>
      </c>
      <c r="T3725">
        <v>0</v>
      </c>
      <c r="U3725">
        <v>23.073611</v>
      </c>
      <c r="V3725">
        <v>63.109444000000003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2674083</v>
      </c>
      <c r="B3726">
        <v>1</v>
      </c>
      <c r="C3726" t="s">
        <v>76</v>
      </c>
      <c r="D3726" t="s">
        <v>82</v>
      </c>
      <c r="E3726" t="s">
        <v>134</v>
      </c>
      <c r="F3726" t="s">
        <v>1224</v>
      </c>
      <c r="G3726" t="s">
        <v>319</v>
      </c>
      <c r="H3726" t="s">
        <v>46</v>
      </c>
      <c r="I3726" t="s">
        <v>129</v>
      </c>
      <c r="J3726" t="s">
        <v>130</v>
      </c>
      <c r="K3726" t="s">
        <v>141</v>
      </c>
      <c r="L3726" t="s">
        <v>10602</v>
      </c>
      <c r="M3726" t="s">
        <v>10603</v>
      </c>
      <c r="N3726">
        <v>1.0333333330000001</v>
      </c>
      <c r="O3726">
        <v>0</v>
      </c>
      <c r="P3726">
        <v>34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35.133333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2674076</v>
      </c>
      <c r="B3727">
        <v>1</v>
      </c>
      <c r="C3727" t="s">
        <v>76</v>
      </c>
      <c r="D3727" t="s">
        <v>88</v>
      </c>
      <c r="E3727" t="s">
        <v>210</v>
      </c>
      <c r="F3727" t="s">
        <v>10604</v>
      </c>
      <c r="G3727" t="s">
        <v>212</v>
      </c>
      <c r="H3727" t="s">
        <v>46</v>
      </c>
      <c r="I3727" t="s">
        <v>129</v>
      </c>
      <c r="J3727" t="s">
        <v>130</v>
      </c>
      <c r="K3727" t="s">
        <v>131</v>
      </c>
      <c r="L3727" t="s">
        <v>10605</v>
      </c>
      <c r="M3727" t="s">
        <v>10606</v>
      </c>
      <c r="N3727">
        <v>6.9572222220000004</v>
      </c>
      <c r="O3727">
        <v>0</v>
      </c>
      <c r="P3727">
        <v>9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62.615000000000002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2674079</v>
      </c>
      <c r="B3728">
        <v>1</v>
      </c>
      <c r="C3728" t="s">
        <v>76</v>
      </c>
      <c r="D3728" t="s">
        <v>96</v>
      </c>
      <c r="E3728" t="s">
        <v>156</v>
      </c>
      <c r="F3728" t="s">
        <v>10607</v>
      </c>
      <c r="G3728" t="s">
        <v>169</v>
      </c>
      <c r="H3728" t="s">
        <v>47</v>
      </c>
      <c r="I3728" t="s">
        <v>129</v>
      </c>
      <c r="J3728" t="s">
        <v>130</v>
      </c>
      <c r="K3728" t="s">
        <v>131</v>
      </c>
      <c r="L3728" t="s">
        <v>10608</v>
      </c>
      <c r="M3728" t="s">
        <v>10609</v>
      </c>
      <c r="N3728">
        <v>0.60555555500000002</v>
      </c>
      <c r="O3728">
        <v>2</v>
      </c>
      <c r="P3728">
        <v>1114</v>
      </c>
      <c r="Q3728">
        <v>0</v>
      </c>
      <c r="R3728">
        <v>0</v>
      </c>
      <c r="S3728">
        <v>0</v>
      </c>
      <c r="T3728">
        <v>0</v>
      </c>
      <c r="U3728">
        <v>1.211111</v>
      </c>
      <c r="V3728">
        <v>674.588888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2674085</v>
      </c>
      <c r="B3729">
        <v>1</v>
      </c>
      <c r="C3729" t="s">
        <v>76</v>
      </c>
      <c r="D3729" t="s">
        <v>93</v>
      </c>
      <c r="E3729" t="s">
        <v>210</v>
      </c>
      <c r="F3729" t="s">
        <v>10610</v>
      </c>
      <c r="G3729" t="s">
        <v>212</v>
      </c>
      <c r="H3729" t="s">
        <v>46</v>
      </c>
      <c r="I3729" t="s">
        <v>129</v>
      </c>
      <c r="J3729" t="s">
        <v>130</v>
      </c>
      <c r="K3729" t="s">
        <v>131</v>
      </c>
      <c r="L3729" t="s">
        <v>10611</v>
      </c>
      <c r="M3729" t="s">
        <v>10612</v>
      </c>
      <c r="N3729">
        <v>4.6369444440000001</v>
      </c>
      <c r="O3729">
        <v>0</v>
      </c>
      <c r="P3729">
        <v>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4.6369439999999997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2674084</v>
      </c>
      <c r="B3730">
        <v>1</v>
      </c>
      <c r="C3730" t="s">
        <v>76</v>
      </c>
      <c r="D3730" t="s">
        <v>78</v>
      </c>
      <c r="E3730" t="s">
        <v>134</v>
      </c>
      <c r="F3730" t="s">
        <v>10613</v>
      </c>
      <c r="G3730" t="s">
        <v>260</v>
      </c>
      <c r="H3730" t="s">
        <v>46</v>
      </c>
      <c r="I3730" t="s">
        <v>129</v>
      </c>
      <c r="J3730" t="s">
        <v>130</v>
      </c>
      <c r="K3730" t="s">
        <v>141</v>
      </c>
      <c r="L3730" t="s">
        <v>10614</v>
      </c>
      <c r="M3730" t="s">
        <v>10615</v>
      </c>
      <c r="N3730">
        <v>1.7905555550000001</v>
      </c>
      <c r="O3730">
        <v>0</v>
      </c>
      <c r="P3730">
        <v>431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771.72944399999994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2674088</v>
      </c>
      <c r="B3731">
        <v>1</v>
      </c>
      <c r="C3731" t="s">
        <v>77</v>
      </c>
      <c r="D3731" t="s">
        <v>119</v>
      </c>
      <c r="E3731" t="s">
        <v>144</v>
      </c>
      <c r="F3731" t="s">
        <v>10616</v>
      </c>
      <c r="G3731" t="s">
        <v>146</v>
      </c>
      <c r="H3731" t="s">
        <v>46</v>
      </c>
      <c r="I3731" t="s">
        <v>129</v>
      </c>
      <c r="J3731" t="s">
        <v>130</v>
      </c>
      <c r="K3731" t="s">
        <v>131</v>
      </c>
      <c r="L3731" t="s">
        <v>10617</v>
      </c>
      <c r="M3731" t="s">
        <v>10618</v>
      </c>
      <c r="N3731">
        <v>1.123611111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39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43.820833</v>
      </c>
    </row>
    <row r="3732" spans="1:26" x14ac:dyDescent="0.3">
      <c r="A3732">
        <v>2674091</v>
      </c>
      <c r="B3732">
        <v>1</v>
      </c>
      <c r="C3732" t="s">
        <v>76</v>
      </c>
      <c r="D3732" t="s">
        <v>80</v>
      </c>
      <c r="E3732" t="s">
        <v>210</v>
      </c>
      <c r="F3732" t="s">
        <v>10619</v>
      </c>
      <c r="G3732" t="s">
        <v>306</v>
      </c>
      <c r="H3732" t="s">
        <v>46</v>
      </c>
      <c r="I3732" t="s">
        <v>129</v>
      </c>
      <c r="J3732" t="s">
        <v>15</v>
      </c>
      <c r="K3732" t="s">
        <v>131</v>
      </c>
      <c r="L3732" t="s">
        <v>10620</v>
      </c>
      <c r="M3732" t="s">
        <v>10621</v>
      </c>
      <c r="N3732">
        <v>6.0713888880000004</v>
      </c>
      <c r="O3732">
        <v>0</v>
      </c>
      <c r="P3732">
        <v>3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18.214167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2674099</v>
      </c>
      <c r="B3733">
        <v>1</v>
      </c>
      <c r="C3733" t="s">
        <v>76</v>
      </c>
      <c r="D3733" t="s">
        <v>80</v>
      </c>
      <c r="E3733" t="s">
        <v>144</v>
      </c>
      <c r="F3733" t="s">
        <v>10622</v>
      </c>
      <c r="G3733" t="s">
        <v>136</v>
      </c>
      <c r="H3733" t="s">
        <v>46</v>
      </c>
      <c r="I3733" t="s">
        <v>129</v>
      </c>
      <c r="J3733" t="s">
        <v>130</v>
      </c>
      <c r="K3733" t="s">
        <v>131</v>
      </c>
      <c r="L3733" t="s">
        <v>10623</v>
      </c>
      <c r="M3733" t="s">
        <v>10624</v>
      </c>
      <c r="N3733">
        <v>1.2561111110000001</v>
      </c>
      <c r="O3733">
        <v>0</v>
      </c>
      <c r="P3733">
        <v>35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43.963889000000002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2674096</v>
      </c>
      <c r="B3734">
        <v>1</v>
      </c>
      <c r="C3734" t="s">
        <v>76</v>
      </c>
      <c r="D3734" t="s">
        <v>103</v>
      </c>
      <c r="E3734" t="s">
        <v>172</v>
      </c>
      <c r="F3734" t="s">
        <v>10625</v>
      </c>
      <c r="G3734" t="s">
        <v>455</v>
      </c>
      <c r="H3734" t="s">
        <v>46</v>
      </c>
      <c r="I3734" t="s">
        <v>129</v>
      </c>
      <c r="J3734" t="s">
        <v>130</v>
      </c>
      <c r="K3734" t="s">
        <v>131</v>
      </c>
      <c r="L3734" t="s">
        <v>10626</v>
      </c>
      <c r="M3734" t="s">
        <v>10627</v>
      </c>
      <c r="N3734">
        <v>5.1697222219999999</v>
      </c>
      <c r="O3734">
        <v>0</v>
      </c>
      <c r="P3734">
        <v>0</v>
      </c>
      <c r="Q3734">
        <v>0</v>
      </c>
      <c r="R3734">
        <v>13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67.206389000000001</v>
      </c>
      <c r="Y3734">
        <v>0</v>
      </c>
      <c r="Z3734">
        <v>0</v>
      </c>
    </row>
    <row r="3735" spans="1:26" x14ac:dyDescent="0.3">
      <c r="A3735">
        <v>2674098</v>
      </c>
      <c r="B3735">
        <v>1</v>
      </c>
      <c r="C3735" t="s">
        <v>76</v>
      </c>
      <c r="D3735" t="s">
        <v>80</v>
      </c>
      <c r="E3735" t="s">
        <v>144</v>
      </c>
      <c r="F3735" t="s">
        <v>10628</v>
      </c>
      <c r="G3735" t="s">
        <v>136</v>
      </c>
      <c r="H3735" t="s">
        <v>46</v>
      </c>
      <c r="I3735" t="s">
        <v>129</v>
      </c>
      <c r="J3735" t="s">
        <v>130</v>
      </c>
      <c r="K3735" t="s">
        <v>131</v>
      </c>
      <c r="L3735" t="s">
        <v>10629</v>
      </c>
      <c r="M3735" t="s">
        <v>10630</v>
      </c>
      <c r="N3735">
        <v>3.784444444</v>
      </c>
      <c r="O3735">
        <v>0</v>
      </c>
      <c r="P3735">
        <v>149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563.88222199999996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2674102</v>
      </c>
      <c r="B3736">
        <v>1</v>
      </c>
      <c r="C3736" t="s">
        <v>77</v>
      </c>
      <c r="D3736" t="s">
        <v>108</v>
      </c>
      <c r="E3736" t="s">
        <v>156</v>
      </c>
      <c r="F3736" t="s">
        <v>10631</v>
      </c>
      <c r="G3736" t="s">
        <v>260</v>
      </c>
      <c r="H3736" t="s">
        <v>47</v>
      </c>
      <c r="I3736" t="s">
        <v>129</v>
      </c>
      <c r="J3736" t="s">
        <v>130</v>
      </c>
      <c r="K3736" t="s">
        <v>141</v>
      </c>
      <c r="L3736" t="s">
        <v>10632</v>
      </c>
      <c r="M3736" t="s">
        <v>10633</v>
      </c>
      <c r="N3736">
        <v>7.3475000000000001</v>
      </c>
      <c r="O3736">
        <v>15</v>
      </c>
      <c r="P3736">
        <v>0</v>
      </c>
      <c r="Q3736">
        <v>46</v>
      </c>
      <c r="R3736">
        <v>50</v>
      </c>
      <c r="S3736">
        <v>0</v>
      </c>
      <c r="T3736">
        <v>0</v>
      </c>
      <c r="U3736">
        <v>110.21250000000001</v>
      </c>
      <c r="V3736">
        <v>0</v>
      </c>
      <c r="W3736">
        <v>337.98500000000001</v>
      </c>
      <c r="X3736">
        <v>367.375</v>
      </c>
      <c r="Y3736">
        <v>0</v>
      </c>
      <c r="Z3736">
        <v>0</v>
      </c>
    </row>
    <row r="3737" spans="1:26" x14ac:dyDescent="0.3">
      <c r="A3737">
        <v>2674121</v>
      </c>
      <c r="B3737">
        <v>1</v>
      </c>
      <c r="C3737" t="s">
        <v>76</v>
      </c>
      <c r="D3737" t="s">
        <v>89</v>
      </c>
      <c r="E3737" t="s">
        <v>134</v>
      </c>
      <c r="F3737" t="s">
        <v>9099</v>
      </c>
      <c r="G3737" t="s">
        <v>240</v>
      </c>
      <c r="H3737" t="s">
        <v>46</v>
      </c>
      <c r="I3737" t="s">
        <v>129</v>
      </c>
      <c r="J3737" t="s">
        <v>130</v>
      </c>
      <c r="K3737" t="s">
        <v>131</v>
      </c>
      <c r="L3737" t="s">
        <v>10634</v>
      </c>
      <c r="M3737" t="s">
        <v>10635</v>
      </c>
      <c r="N3737">
        <v>2.3002777769999998</v>
      </c>
      <c r="O3737">
        <v>0</v>
      </c>
      <c r="P3737">
        <v>20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46.005555999999999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2674114</v>
      </c>
      <c r="B3738">
        <v>1</v>
      </c>
      <c r="C3738" t="s">
        <v>77</v>
      </c>
      <c r="D3738" t="s">
        <v>118</v>
      </c>
      <c r="E3738" t="s">
        <v>156</v>
      </c>
      <c r="F3738" t="s">
        <v>9553</v>
      </c>
      <c r="G3738" t="s">
        <v>169</v>
      </c>
      <c r="H3738" t="s">
        <v>47</v>
      </c>
      <c r="I3738" t="s">
        <v>129</v>
      </c>
      <c r="J3738" t="s">
        <v>130</v>
      </c>
      <c r="K3738" t="s">
        <v>131</v>
      </c>
      <c r="L3738" t="s">
        <v>10636</v>
      </c>
      <c r="M3738" t="s">
        <v>10637</v>
      </c>
      <c r="N3738">
        <v>0.22416666599999999</v>
      </c>
      <c r="O3738">
        <v>18</v>
      </c>
      <c r="P3738">
        <v>246</v>
      </c>
      <c r="Q3738">
        <v>0</v>
      </c>
      <c r="R3738">
        <v>0</v>
      </c>
      <c r="S3738">
        <v>0</v>
      </c>
      <c r="T3738">
        <v>0</v>
      </c>
      <c r="U3738">
        <v>4.0350000000000001</v>
      </c>
      <c r="V3738">
        <v>55.145000000000003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2674432</v>
      </c>
      <c r="B3739">
        <v>1</v>
      </c>
      <c r="C3739" t="s">
        <v>76</v>
      </c>
      <c r="D3739" t="s">
        <v>80</v>
      </c>
      <c r="E3739" t="s">
        <v>144</v>
      </c>
      <c r="F3739" t="s">
        <v>10638</v>
      </c>
      <c r="G3739" t="s">
        <v>146</v>
      </c>
      <c r="H3739" t="s">
        <v>46</v>
      </c>
      <c r="I3739" t="s">
        <v>129</v>
      </c>
      <c r="J3739" t="s">
        <v>130</v>
      </c>
      <c r="K3739" t="s">
        <v>131</v>
      </c>
      <c r="L3739" t="s">
        <v>10639</v>
      </c>
      <c r="M3739" t="s">
        <v>10640</v>
      </c>
      <c r="N3739">
        <v>6.1050000000000004</v>
      </c>
      <c r="O3739">
        <v>0</v>
      </c>
      <c r="P3739">
        <v>125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763.125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2674131</v>
      </c>
      <c r="B3740">
        <v>1</v>
      </c>
      <c r="C3740" t="s">
        <v>77</v>
      </c>
      <c r="D3740" t="s">
        <v>121</v>
      </c>
      <c r="E3740" t="s">
        <v>156</v>
      </c>
      <c r="F3740" t="s">
        <v>10641</v>
      </c>
      <c r="G3740" t="s">
        <v>169</v>
      </c>
      <c r="H3740" t="s">
        <v>47</v>
      </c>
      <c r="I3740" t="s">
        <v>129</v>
      </c>
      <c r="J3740" t="s">
        <v>130</v>
      </c>
      <c r="K3740" t="s">
        <v>131</v>
      </c>
      <c r="L3740" t="s">
        <v>10642</v>
      </c>
      <c r="M3740" t="s">
        <v>10643</v>
      </c>
      <c r="N3740">
        <v>0.66944444400000003</v>
      </c>
      <c r="O3740">
        <v>0</v>
      </c>
      <c r="P3740">
        <v>0</v>
      </c>
      <c r="Q3740">
        <v>26</v>
      </c>
      <c r="R3740">
        <v>547</v>
      </c>
      <c r="S3740">
        <v>0</v>
      </c>
      <c r="T3740">
        <v>0</v>
      </c>
      <c r="U3740">
        <v>0</v>
      </c>
      <c r="V3740">
        <v>0</v>
      </c>
      <c r="W3740">
        <v>17.405556000000001</v>
      </c>
      <c r="X3740">
        <v>366.18611099999998</v>
      </c>
      <c r="Y3740">
        <v>0</v>
      </c>
      <c r="Z3740">
        <v>0</v>
      </c>
    </row>
    <row r="3741" spans="1:26" x14ac:dyDescent="0.3">
      <c r="A3741">
        <v>2674133</v>
      </c>
      <c r="B3741">
        <v>1</v>
      </c>
      <c r="C3741" t="s">
        <v>76</v>
      </c>
      <c r="D3741" t="s">
        <v>90</v>
      </c>
      <c r="E3741" t="s">
        <v>152</v>
      </c>
      <c r="F3741" t="s">
        <v>10644</v>
      </c>
      <c r="G3741" t="s">
        <v>169</v>
      </c>
      <c r="H3741" t="s">
        <v>47</v>
      </c>
      <c r="I3741" t="s">
        <v>129</v>
      </c>
      <c r="J3741" t="s">
        <v>130</v>
      </c>
      <c r="K3741" t="s">
        <v>131</v>
      </c>
      <c r="L3741" t="s">
        <v>10645</v>
      </c>
      <c r="M3741" t="s">
        <v>10646</v>
      </c>
      <c r="N3741">
        <v>7.4999999999999997E-2</v>
      </c>
      <c r="O3741">
        <v>0</v>
      </c>
      <c r="P3741">
        <v>0</v>
      </c>
      <c r="Q3741">
        <v>0</v>
      </c>
      <c r="R3741">
        <v>0</v>
      </c>
      <c r="S3741">
        <v>7</v>
      </c>
      <c r="T3741">
        <v>1015</v>
      </c>
      <c r="U3741">
        <v>0</v>
      </c>
      <c r="V3741">
        <v>0</v>
      </c>
      <c r="W3741">
        <v>0</v>
      </c>
      <c r="X3741">
        <v>0</v>
      </c>
      <c r="Y3741">
        <v>0.52500000000000002</v>
      </c>
      <c r="Z3741">
        <v>76.125</v>
      </c>
    </row>
    <row r="3742" spans="1:26" x14ac:dyDescent="0.3">
      <c r="A3742">
        <v>2674135</v>
      </c>
      <c r="B3742">
        <v>1</v>
      </c>
      <c r="C3742" t="s">
        <v>76</v>
      </c>
      <c r="D3742" t="s">
        <v>102</v>
      </c>
      <c r="E3742" t="s">
        <v>152</v>
      </c>
      <c r="F3742" t="s">
        <v>1206</v>
      </c>
      <c r="G3742" t="s">
        <v>169</v>
      </c>
      <c r="H3742" t="s">
        <v>47</v>
      </c>
      <c r="I3742" t="s">
        <v>129</v>
      </c>
      <c r="J3742" t="s">
        <v>130</v>
      </c>
      <c r="K3742" t="s">
        <v>131</v>
      </c>
      <c r="L3742" t="s">
        <v>10647</v>
      </c>
      <c r="M3742" t="s">
        <v>10648</v>
      </c>
      <c r="N3742">
        <v>0.443611111</v>
      </c>
      <c r="O3742">
        <v>9</v>
      </c>
      <c r="P3742">
        <v>68</v>
      </c>
      <c r="Q3742">
        <v>9</v>
      </c>
      <c r="R3742">
        <v>36</v>
      </c>
      <c r="S3742">
        <v>0</v>
      </c>
      <c r="T3742">
        <v>61</v>
      </c>
      <c r="U3742">
        <v>3.9925000000000002</v>
      </c>
      <c r="V3742">
        <v>30.165555999999999</v>
      </c>
      <c r="W3742">
        <v>3.9925000000000002</v>
      </c>
      <c r="X3742">
        <v>15.97</v>
      </c>
      <c r="Y3742">
        <v>0</v>
      </c>
      <c r="Z3742">
        <v>27.060278</v>
      </c>
    </row>
    <row r="3743" spans="1:26" x14ac:dyDescent="0.3">
      <c r="A3743">
        <v>2674137</v>
      </c>
      <c r="B3743">
        <v>1</v>
      </c>
      <c r="C3743" t="s">
        <v>76</v>
      </c>
      <c r="D3743" t="s">
        <v>92</v>
      </c>
      <c r="E3743" t="s">
        <v>156</v>
      </c>
      <c r="F3743" t="s">
        <v>10649</v>
      </c>
      <c r="G3743" t="s">
        <v>140</v>
      </c>
      <c r="H3743" t="s">
        <v>47</v>
      </c>
      <c r="I3743" t="s">
        <v>129</v>
      </c>
      <c r="J3743" t="s">
        <v>130</v>
      </c>
      <c r="K3743" t="s">
        <v>141</v>
      </c>
      <c r="L3743" t="s">
        <v>10650</v>
      </c>
      <c r="M3743" t="s">
        <v>10651</v>
      </c>
      <c r="N3743">
        <v>7.4249999999999998</v>
      </c>
      <c r="O3743">
        <v>0</v>
      </c>
      <c r="P3743">
        <v>0</v>
      </c>
      <c r="Q3743">
        <v>10</v>
      </c>
      <c r="R3743">
        <v>68</v>
      </c>
      <c r="S3743">
        <v>0</v>
      </c>
      <c r="T3743">
        <v>0</v>
      </c>
      <c r="U3743">
        <v>0</v>
      </c>
      <c r="V3743">
        <v>0</v>
      </c>
      <c r="W3743">
        <v>74.25</v>
      </c>
      <c r="X3743">
        <v>504.9</v>
      </c>
      <c r="Y3743">
        <v>0</v>
      </c>
      <c r="Z3743">
        <v>0</v>
      </c>
    </row>
    <row r="3744" spans="1:26" x14ac:dyDescent="0.3">
      <c r="A3744">
        <v>2674139</v>
      </c>
      <c r="B3744">
        <v>1</v>
      </c>
      <c r="C3744" t="s">
        <v>77</v>
      </c>
      <c r="D3744" t="s">
        <v>108</v>
      </c>
      <c r="E3744" t="s">
        <v>126</v>
      </c>
      <c r="F3744" t="s">
        <v>8341</v>
      </c>
      <c r="G3744" t="s">
        <v>260</v>
      </c>
      <c r="H3744" t="s">
        <v>47</v>
      </c>
      <c r="I3744" t="s">
        <v>129</v>
      </c>
      <c r="J3744" t="s">
        <v>130</v>
      </c>
      <c r="K3744" t="s">
        <v>141</v>
      </c>
      <c r="L3744" t="s">
        <v>10652</v>
      </c>
      <c r="M3744" t="s">
        <v>10653</v>
      </c>
      <c r="N3744">
        <v>7.2919444440000003</v>
      </c>
      <c r="O3744">
        <v>0</v>
      </c>
      <c r="P3744">
        <v>0</v>
      </c>
      <c r="Q3744">
        <v>37</v>
      </c>
      <c r="R3744">
        <v>0</v>
      </c>
      <c r="S3744">
        <v>40</v>
      </c>
      <c r="T3744">
        <v>185</v>
      </c>
      <c r="U3744">
        <v>0</v>
      </c>
      <c r="V3744">
        <v>0</v>
      </c>
      <c r="W3744">
        <v>269.80194399999999</v>
      </c>
      <c r="X3744">
        <v>0</v>
      </c>
      <c r="Y3744">
        <v>291.67777799999999</v>
      </c>
      <c r="Z3744">
        <v>1349.009722</v>
      </c>
    </row>
    <row r="3745" spans="1:26" x14ac:dyDescent="0.3">
      <c r="A3745">
        <v>2674141</v>
      </c>
      <c r="B3745">
        <v>1</v>
      </c>
      <c r="C3745" t="s">
        <v>76</v>
      </c>
      <c r="D3745" t="s">
        <v>85</v>
      </c>
      <c r="E3745" t="s">
        <v>210</v>
      </c>
      <c r="F3745" t="s">
        <v>10654</v>
      </c>
      <c r="G3745" t="s">
        <v>627</v>
      </c>
      <c r="H3745" t="s">
        <v>46</v>
      </c>
      <c r="I3745" t="s">
        <v>129</v>
      </c>
      <c r="J3745" t="s">
        <v>130</v>
      </c>
      <c r="K3745" t="s">
        <v>131</v>
      </c>
      <c r="L3745" t="s">
        <v>10655</v>
      </c>
      <c r="M3745" t="s">
        <v>10656</v>
      </c>
      <c r="N3745">
        <v>0.68527777700000003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0.68527800000000005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2674143</v>
      </c>
      <c r="B3746">
        <v>1</v>
      </c>
      <c r="C3746" t="s">
        <v>76</v>
      </c>
      <c r="D3746" t="s">
        <v>102</v>
      </c>
      <c r="E3746" t="s">
        <v>134</v>
      </c>
      <c r="F3746" t="s">
        <v>10657</v>
      </c>
      <c r="G3746" t="s">
        <v>146</v>
      </c>
      <c r="H3746" t="s">
        <v>46</v>
      </c>
      <c r="I3746" t="s">
        <v>129</v>
      </c>
      <c r="J3746" t="s">
        <v>130</v>
      </c>
      <c r="K3746" t="s">
        <v>131</v>
      </c>
      <c r="L3746" t="s">
        <v>10655</v>
      </c>
      <c r="M3746" t="s">
        <v>10658</v>
      </c>
      <c r="N3746">
        <v>0.53027777700000001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106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56.209443999999998</v>
      </c>
    </row>
    <row r="3747" spans="1:26" x14ac:dyDescent="0.3">
      <c r="A3747">
        <v>2674159</v>
      </c>
      <c r="B3747">
        <v>1</v>
      </c>
      <c r="C3747" t="s">
        <v>77</v>
      </c>
      <c r="D3747" t="s">
        <v>123</v>
      </c>
      <c r="E3747" t="s">
        <v>156</v>
      </c>
      <c r="F3747" t="s">
        <v>4138</v>
      </c>
      <c r="G3747" t="s">
        <v>169</v>
      </c>
      <c r="H3747" t="s">
        <v>47</v>
      </c>
      <c r="I3747" t="s">
        <v>129</v>
      </c>
      <c r="J3747" t="s">
        <v>130</v>
      </c>
      <c r="K3747" t="s">
        <v>131</v>
      </c>
      <c r="L3747" t="s">
        <v>10659</v>
      </c>
      <c r="M3747" t="s">
        <v>10660</v>
      </c>
      <c r="N3747">
        <v>1.747222222</v>
      </c>
      <c r="O3747">
        <v>51</v>
      </c>
      <c r="P3747">
        <v>27</v>
      </c>
      <c r="Q3747">
        <v>0</v>
      </c>
      <c r="R3747">
        <v>0</v>
      </c>
      <c r="S3747">
        <v>0</v>
      </c>
      <c r="T3747">
        <v>0</v>
      </c>
      <c r="U3747">
        <v>89.108333000000002</v>
      </c>
      <c r="V3747">
        <v>47.174999999999997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2674157</v>
      </c>
      <c r="B3748">
        <v>1</v>
      </c>
      <c r="C3748" t="s">
        <v>76</v>
      </c>
      <c r="D3748" t="s">
        <v>82</v>
      </c>
      <c r="E3748" t="s">
        <v>210</v>
      </c>
      <c r="F3748" t="s">
        <v>10661</v>
      </c>
      <c r="G3748" t="s">
        <v>290</v>
      </c>
      <c r="H3748" t="s">
        <v>46</v>
      </c>
      <c r="I3748" t="s">
        <v>129</v>
      </c>
      <c r="J3748" t="s">
        <v>130</v>
      </c>
      <c r="K3748" t="s">
        <v>131</v>
      </c>
      <c r="L3748" t="s">
        <v>10662</v>
      </c>
      <c r="M3748" t="s">
        <v>10663</v>
      </c>
      <c r="N3748">
        <v>1.8344444440000001</v>
      </c>
      <c r="O3748">
        <v>0</v>
      </c>
      <c r="P3748">
        <v>12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22.013332999999999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2673912</v>
      </c>
      <c r="B3749">
        <v>2</v>
      </c>
      <c r="C3749" t="s">
        <v>76</v>
      </c>
      <c r="D3749" t="s">
        <v>102</v>
      </c>
      <c r="E3749" t="s">
        <v>134</v>
      </c>
      <c r="F3749" t="s">
        <v>10664</v>
      </c>
      <c r="G3749" t="s">
        <v>136</v>
      </c>
      <c r="H3749" t="s">
        <v>46</v>
      </c>
      <c r="I3749" t="s">
        <v>129</v>
      </c>
      <c r="J3749" t="s">
        <v>130</v>
      </c>
      <c r="K3749" t="s">
        <v>131</v>
      </c>
      <c r="L3749" t="s">
        <v>10442</v>
      </c>
      <c r="M3749" t="s">
        <v>10665</v>
      </c>
      <c r="N3749">
        <v>0.51055555500000005</v>
      </c>
      <c r="O3749">
        <v>0</v>
      </c>
      <c r="P3749">
        <v>26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13.274444000000001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2674176</v>
      </c>
      <c r="B3750">
        <v>1</v>
      </c>
      <c r="C3750" t="s">
        <v>76</v>
      </c>
      <c r="D3750" t="s">
        <v>100</v>
      </c>
      <c r="E3750" t="s">
        <v>144</v>
      </c>
      <c r="F3750" t="s">
        <v>10666</v>
      </c>
      <c r="G3750" t="s">
        <v>146</v>
      </c>
      <c r="H3750" t="s">
        <v>46</v>
      </c>
      <c r="I3750" t="s">
        <v>129</v>
      </c>
      <c r="J3750" t="s">
        <v>130</v>
      </c>
      <c r="K3750" t="s">
        <v>131</v>
      </c>
      <c r="L3750" t="s">
        <v>10667</v>
      </c>
      <c r="M3750" t="s">
        <v>10668</v>
      </c>
      <c r="N3750">
        <v>2.605555555</v>
      </c>
      <c r="O3750">
        <v>0</v>
      </c>
      <c r="P3750">
        <v>22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57.322221999999996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2674180</v>
      </c>
      <c r="B3751">
        <v>1</v>
      </c>
      <c r="C3751" t="s">
        <v>76</v>
      </c>
      <c r="D3751" t="s">
        <v>99</v>
      </c>
      <c r="E3751" t="s">
        <v>126</v>
      </c>
      <c r="F3751" t="s">
        <v>10669</v>
      </c>
      <c r="G3751" t="s">
        <v>128</v>
      </c>
      <c r="H3751" t="s">
        <v>47</v>
      </c>
      <c r="I3751" t="s">
        <v>129</v>
      </c>
      <c r="J3751" t="s">
        <v>130</v>
      </c>
      <c r="K3751" t="s">
        <v>131</v>
      </c>
      <c r="L3751" t="s">
        <v>10670</v>
      </c>
      <c r="M3751" t="s">
        <v>10671</v>
      </c>
      <c r="N3751">
        <v>1.4025000000000001</v>
      </c>
      <c r="O3751">
        <v>0</v>
      </c>
      <c r="P3751">
        <v>82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115.005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2674183</v>
      </c>
      <c r="B3752">
        <v>1</v>
      </c>
      <c r="C3752" t="s">
        <v>77</v>
      </c>
      <c r="D3752" t="s">
        <v>114</v>
      </c>
      <c r="E3752" t="s">
        <v>144</v>
      </c>
      <c r="F3752" t="s">
        <v>10672</v>
      </c>
      <c r="G3752" t="s">
        <v>1698</v>
      </c>
      <c r="H3752" t="s">
        <v>46</v>
      </c>
      <c r="I3752" t="s">
        <v>129</v>
      </c>
      <c r="J3752" t="s">
        <v>130</v>
      </c>
      <c r="K3752" t="s">
        <v>131</v>
      </c>
      <c r="L3752" t="s">
        <v>10673</v>
      </c>
      <c r="M3752" t="s">
        <v>10674</v>
      </c>
      <c r="N3752">
        <v>1.551666666</v>
      </c>
      <c r="O3752">
        <v>0</v>
      </c>
      <c r="P3752">
        <v>42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65.17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2674181</v>
      </c>
      <c r="B3753">
        <v>1</v>
      </c>
      <c r="C3753" t="s">
        <v>77</v>
      </c>
      <c r="D3753" t="s">
        <v>119</v>
      </c>
      <c r="E3753" t="s">
        <v>156</v>
      </c>
      <c r="F3753" t="s">
        <v>10675</v>
      </c>
      <c r="G3753" t="s">
        <v>169</v>
      </c>
      <c r="H3753" t="s">
        <v>47</v>
      </c>
      <c r="I3753" t="s">
        <v>129</v>
      </c>
      <c r="J3753" t="s">
        <v>130</v>
      </c>
      <c r="K3753" t="s">
        <v>131</v>
      </c>
      <c r="L3753" t="s">
        <v>10676</v>
      </c>
      <c r="M3753" t="s">
        <v>10677</v>
      </c>
      <c r="N3753">
        <v>0.36111111099999998</v>
      </c>
      <c r="O3753">
        <v>49</v>
      </c>
      <c r="P3753">
        <v>293</v>
      </c>
      <c r="Q3753">
        <v>0</v>
      </c>
      <c r="R3753">
        <v>0</v>
      </c>
      <c r="S3753">
        <v>0</v>
      </c>
      <c r="T3753">
        <v>0</v>
      </c>
      <c r="U3753">
        <v>17.694444000000001</v>
      </c>
      <c r="V3753">
        <v>105.805556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2674191</v>
      </c>
      <c r="B3754">
        <v>1</v>
      </c>
      <c r="C3754" t="s">
        <v>77</v>
      </c>
      <c r="D3754" t="s">
        <v>123</v>
      </c>
      <c r="E3754" t="s">
        <v>156</v>
      </c>
      <c r="F3754" t="s">
        <v>2979</v>
      </c>
      <c r="G3754" t="s">
        <v>169</v>
      </c>
      <c r="H3754" t="s">
        <v>47</v>
      </c>
      <c r="I3754" t="s">
        <v>129</v>
      </c>
      <c r="J3754" t="s">
        <v>130</v>
      </c>
      <c r="K3754" t="s">
        <v>131</v>
      </c>
      <c r="L3754" t="s">
        <v>10678</v>
      </c>
      <c r="M3754" t="s">
        <v>10679</v>
      </c>
      <c r="N3754">
        <v>6.1111111000000003E-2</v>
      </c>
      <c r="O3754">
        <v>602</v>
      </c>
      <c r="P3754">
        <v>2984</v>
      </c>
      <c r="Q3754">
        <v>0</v>
      </c>
      <c r="R3754">
        <v>0</v>
      </c>
      <c r="S3754">
        <v>0</v>
      </c>
      <c r="T3754">
        <v>0</v>
      </c>
      <c r="U3754">
        <v>36.788888999999998</v>
      </c>
      <c r="V3754">
        <v>182.35555500000001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2674194</v>
      </c>
      <c r="B3755">
        <v>1</v>
      </c>
      <c r="C3755" t="s">
        <v>76</v>
      </c>
      <c r="D3755" t="s">
        <v>90</v>
      </c>
      <c r="E3755" t="s">
        <v>152</v>
      </c>
      <c r="F3755" t="s">
        <v>10644</v>
      </c>
      <c r="G3755" t="s">
        <v>169</v>
      </c>
      <c r="H3755" t="s">
        <v>47</v>
      </c>
      <c r="I3755" t="s">
        <v>129</v>
      </c>
      <c r="J3755" t="s">
        <v>130</v>
      </c>
      <c r="K3755" t="s">
        <v>131</v>
      </c>
      <c r="L3755" t="s">
        <v>10680</v>
      </c>
      <c r="M3755" t="s">
        <v>10681</v>
      </c>
      <c r="N3755">
        <v>0.12777777700000001</v>
      </c>
      <c r="O3755">
        <v>0</v>
      </c>
      <c r="P3755">
        <v>0</v>
      </c>
      <c r="Q3755">
        <v>0</v>
      </c>
      <c r="R3755">
        <v>0</v>
      </c>
      <c r="S3755">
        <v>7</v>
      </c>
      <c r="T3755">
        <v>1125</v>
      </c>
      <c r="U3755">
        <v>0</v>
      </c>
      <c r="V3755">
        <v>0</v>
      </c>
      <c r="W3755">
        <v>0</v>
      </c>
      <c r="X3755">
        <v>0</v>
      </c>
      <c r="Y3755">
        <v>0.89444400000000002</v>
      </c>
      <c r="Z3755">
        <v>143.749999</v>
      </c>
    </row>
    <row r="3756" spans="1:26" x14ac:dyDescent="0.3">
      <c r="A3756">
        <v>2674204</v>
      </c>
      <c r="B3756">
        <v>1</v>
      </c>
      <c r="C3756" t="s">
        <v>76</v>
      </c>
      <c r="D3756" t="s">
        <v>97</v>
      </c>
      <c r="E3756" t="s">
        <v>210</v>
      </c>
      <c r="F3756" t="s">
        <v>10682</v>
      </c>
      <c r="G3756" t="s">
        <v>627</v>
      </c>
      <c r="H3756" t="s">
        <v>46</v>
      </c>
      <c r="I3756" t="s">
        <v>129</v>
      </c>
      <c r="J3756" t="s">
        <v>130</v>
      </c>
      <c r="K3756" t="s">
        <v>131</v>
      </c>
      <c r="L3756" t="s">
        <v>10683</v>
      </c>
      <c r="M3756" t="s">
        <v>10684</v>
      </c>
      <c r="N3756">
        <v>1.751666666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1.7516670000000001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2674222</v>
      </c>
      <c r="B3757">
        <v>1</v>
      </c>
      <c r="C3757" t="s">
        <v>76</v>
      </c>
      <c r="D3757" t="s">
        <v>86</v>
      </c>
      <c r="E3757" t="s">
        <v>210</v>
      </c>
      <c r="F3757" t="s">
        <v>9657</v>
      </c>
      <c r="G3757" t="s">
        <v>290</v>
      </c>
      <c r="H3757" t="s">
        <v>46</v>
      </c>
      <c r="I3757" t="s">
        <v>129</v>
      </c>
      <c r="J3757" t="s">
        <v>130</v>
      </c>
      <c r="K3757" t="s">
        <v>131</v>
      </c>
      <c r="L3757" t="s">
        <v>10685</v>
      </c>
      <c r="M3757" t="s">
        <v>10686</v>
      </c>
      <c r="N3757">
        <v>1.5919444439999999</v>
      </c>
      <c r="O3757">
        <v>0</v>
      </c>
      <c r="P3757">
        <v>4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6.3677780000000004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2674230</v>
      </c>
      <c r="B3758">
        <v>1</v>
      </c>
      <c r="C3758" t="s">
        <v>76</v>
      </c>
      <c r="D3758" t="s">
        <v>78</v>
      </c>
      <c r="E3758" t="s">
        <v>325</v>
      </c>
      <c r="F3758" t="s">
        <v>10687</v>
      </c>
      <c r="G3758" t="s">
        <v>140</v>
      </c>
      <c r="H3758" t="s">
        <v>47</v>
      </c>
      <c r="I3758" t="s">
        <v>129</v>
      </c>
      <c r="J3758" t="s">
        <v>130</v>
      </c>
      <c r="K3758" t="s">
        <v>141</v>
      </c>
      <c r="L3758" t="s">
        <v>10688</v>
      </c>
      <c r="M3758" t="s">
        <v>10689</v>
      </c>
      <c r="N3758">
        <v>4.369444444</v>
      </c>
      <c r="O3758">
        <v>1</v>
      </c>
      <c r="P3758">
        <v>11600</v>
      </c>
      <c r="Q3758">
        <v>0</v>
      </c>
      <c r="R3758">
        <v>0</v>
      </c>
      <c r="S3758">
        <v>0</v>
      </c>
      <c r="T3758">
        <v>0</v>
      </c>
      <c r="U3758">
        <v>4.3694439999999997</v>
      </c>
      <c r="V3758">
        <v>50685.555549999997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2674227</v>
      </c>
      <c r="B3759">
        <v>1</v>
      </c>
      <c r="C3759" t="s">
        <v>77</v>
      </c>
      <c r="D3759" t="s">
        <v>109</v>
      </c>
      <c r="E3759" t="s">
        <v>126</v>
      </c>
      <c r="F3759" t="s">
        <v>10690</v>
      </c>
      <c r="G3759" t="s">
        <v>169</v>
      </c>
      <c r="H3759" t="s">
        <v>47</v>
      </c>
      <c r="I3759" t="s">
        <v>247</v>
      </c>
      <c r="J3759" t="s">
        <v>130</v>
      </c>
      <c r="K3759" t="s">
        <v>131</v>
      </c>
      <c r="L3759" t="s">
        <v>10691</v>
      </c>
      <c r="M3759" t="s">
        <v>10692</v>
      </c>
      <c r="N3759">
        <v>3.3611110999999999E-2</v>
      </c>
      <c r="O3759">
        <v>3</v>
      </c>
      <c r="P3759">
        <v>446</v>
      </c>
      <c r="Q3759">
        <v>0</v>
      </c>
      <c r="R3759">
        <v>0</v>
      </c>
      <c r="S3759">
        <v>0</v>
      </c>
      <c r="T3759">
        <v>0</v>
      </c>
      <c r="U3759">
        <v>0.10083300000000001</v>
      </c>
      <c r="V3759">
        <v>14.990556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2674232</v>
      </c>
      <c r="B3760">
        <v>1</v>
      </c>
      <c r="C3760" t="s">
        <v>76</v>
      </c>
      <c r="D3760" t="s">
        <v>101</v>
      </c>
      <c r="E3760" t="s">
        <v>156</v>
      </c>
      <c r="F3760" t="s">
        <v>10693</v>
      </c>
      <c r="G3760" t="s">
        <v>169</v>
      </c>
      <c r="H3760" t="s">
        <v>47</v>
      </c>
      <c r="I3760" t="s">
        <v>129</v>
      </c>
      <c r="J3760" t="s">
        <v>130</v>
      </c>
      <c r="K3760" t="s">
        <v>131</v>
      </c>
      <c r="L3760" t="s">
        <v>10694</v>
      </c>
      <c r="M3760" t="s">
        <v>10695</v>
      </c>
      <c r="N3760">
        <v>0.85055555500000002</v>
      </c>
      <c r="O3760">
        <v>27</v>
      </c>
      <c r="P3760">
        <v>1282</v>
      </c>
      <c r="Q3760">
        <v>0</v>
      </c>
      <c r="R3760">
        <v>0</v>
      </c>
      <c r="S3760">
        <v>0</v>
      </c>
      <c r="T3760">
        <v>0</v>
      </c>
      <c r="U3760">
        <v>22.965</v>
      </c>
      <c r="V3760">
        <v>1090.4122219999999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2674238</v>
      </c>
      <c r="B3761">
        <v>1</v>
      </c>
      <c r="C3761" t="s">
        <v>77</v>
      </c>
      <c r="D3761" t="s">
        <v>124</v>
      </c>
      <c r="E3761" t="s">
        <v>156</v>
      </c>
      <c r="F3761" t="s">
        <v>6446</v>
      </c>
      <c r="G3761" t="s">
        <v>7574</v>
      </c>
      <c r="H3761" t="s">
        <v>47</v>
      </c>
      <c r="I3761" t="s">
        <v>129</v>
      </c>
      <c r="J3761" t="s">
        <v>15</v>
      </c>
      <c r="K3761" t="s">
        <v>131</v>
      </c>
      <c r="L3761" t="s">
        <v>10696</v>
      </c>
      <c r="M3761" t="s">
        <v>10697</v>
      </c>
      <c r="N3761">
        <v>9.0233333330000001</v>
      </c>
      <c r="O3761">
        <v>37</v>
      </c>
      <c r="P3761">
        <v>8</v>
      </c>
      <c r="Q3761">
        <v>0</v>
      </c>
      <c r="R3761">
        <v>0</v>
      </c>
      <c r="S3761">
        <v>0</v>
      </c>
      <c r="T3761">
        <v>0</v>
      </c>
      <c r="U3761">
        <v>333.86333300000001</v>
      </c>
      <c r="V3761">
        <v>72.186667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2674180</v>
      </c>
      <c r="B3762">
        <v>2</v>
      </c>
      <c r="C3762" t="s">
        <v>76</v>
      </c>
      <c r="D3762" t="s">
        <v>99</v>
      </c>
      <c r="E3762" t="s">
        <v>126</v>
      </c>
      <c r="F3762" t="s">
        <v>10698</v>
      </c>
      <c r="G3762" t="s">
        <v>128</v>
      </c>
      <c r="H3762" t="s">
        <v>47</v>
      </c>
      <c r="I3762" t="s">
        <v>129</v>
      </c>
      <c r="J3762" t="s">
        <v>130</v>
      </c>
      <c r="K3762" t="s">
        <v>131</v>
      </c>
      <c r="L3762" t="s">
        <v>10671</v>
      </c>
      <c r="M3762" t="s">
        <v>10699</v>
      </c>
      <c r="N3762">
        <v>0.50249999999999995</v>
      </c>
      <c r="O3762">
        <v>1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0.50249999999999995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2674245</v>
      </c>
      <c r="B3763">
        <v>1</v>
      </c>
      <c r="C3763" t="s">
        <v>77</v>
      </c>
      <c r="D3763" t="s">
        <v>108</v>
      </c>
      <c r="E3763" t="s">
        <v>126</v>
      </c>
      <c r="F3763" t="s">
        <v>10700</v>
      </c>
      <c r="G3763" t="s">
        <v>128</v>
      </c>
      <c r="H3763" t="s">
        <v>47</v>
      </c>
      <c r="I3763" t="s">
        <v>129</v>
      </c>
      <c r="J3763" t="s">
        <v>130</v>
      </c>
      <c r="K3763" t="s">
        <v>131</v>
      </c>
      <c r="L3763" t="s">
        <v>10701</v>
      </c>
      <c r="M3763" t="s">
        <v>10702</v>
      </c>
      <c r="N3763">
        <v>4.0544444439999996</v>
      </c>
      <c r="O3763">
        <v>0</v>
      </c>
      <c r="P3763">
        <v>0</v>
      </c>
      <c r="Q3763">
        <v>30</v>
      </c>
      <c r="R3763">
        <v>139</v>
      </c>
      <c r="S3763">
        <v>0</v>
      </c>
      <c r="T3763">
        <v>0</v>
      </c>
      <c r="U3763">
        <v>0</v>
      </c>
      <c r="V3763">
        <v>0</v>
      </c>
      <c r="W3763">
        <v>121.63333299999999</v>
      </c>
      <c r="X3763">
        <v>563.56777799999998</v>
      </c>
      <c r="Y3763">
        <v>0</v>
      </c>
      <c r="Z3763">
        <v>0</v>
      </c>
    </row>
    <row r="3764" spans="1:26" x14ac:dyDescent="0.3">
      <c r="A3764">
        <v>2674250</v>
      </c>
      <c r="B3764">
        <v>1</v>
      </c>
      <c r="C3764" t="s">
        <v>76</v>
      </c>
      <c r="D3764" t="s">
        <v>102</v>
      </c>
      <c r="E3764" t="s">
        <v>152</v>
      </c>
      <c r="F3764" t="s">
        <v>10703</v>
      </c>
      <c r="G3764" t="s">
        <v>169</v>
      </c>
      <c r="H3764" t="s">
        <v>47</v>
      </c>
      <c r="I3764" t="s">
        <v>129</v>
      </c>
      <c r="J3764" t="s">
        <v>130</v>
      </c>
      <c r="K3764" t="s">
        <v>131</v>
      </c>
      <c r="L3764" t="s">
        <v>10704</v>
      </c>
      <c r="M3764" t="s">
        <v>10705</v>
      </c>
      <c r="N3764">
        <v>0.119166666</v>
      </c>
      <c r="O3764">
        <v>50</v>
      </c>
      <c r="P3764">
        <v>252</v>
      </c>
      <c r="Q3764">
        <v>0</v>
      </c>
      <c r="R3764">
        <v>0</v>
      </c>
      <c r="S3764">
        <v>0</v>
      </c>
      <c r="T3764">
        <v>0</v>
      </c>
      <c r="U3764">
        <v>5.9583329999999997</v>
      </c>
      <c r="V3764">
        <v>30.03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2674272</v>
      </c>
      <c r="B3765">
        <v>1</v>
      </c>
      <c r="C3765" t="s">
        <v>76</v>
      </c>
      <c r="D3765" t="s">
        <v>99</v>
      </c>
      <c r="E3765" t="s">
        <v>210</v>
      </c>
      <c r="F3765" t="s">
        <v>10706</v>
      </c>
      <c r="G3765" t="s">
        <v>3852</v>
      </c>
      <c r="H3765" t="s">
        <v>46</v>
      </c>
      <c r="I3765" t="s">
        <v>129</v>
      </c>
      <c r="J3765" t="s">
        <v>130</v>
      </c>
      <c r="K3765" t="s">
        <v>131</v>
      </c>
      <c r="L3765" t="s">
        <v>10707</v>
      </c>
      <c r="M3765" t="s">
        <v>10708</v>
      </c>
      <c r="N3765">
        <v>2.7222222220000001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2.7222219999999999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2674274</v>
      </c>
      <c r="B3766">
        <v>1</v>
      </c>
      <c r="C3766" t="s">
        <v>76</v>
      </c>
      <c r="D3766" t="s">
        <v>87</v>
      </c>
      <c r="E3766" t="s">
        <v>126</v>
      </c>
      <c r="F3766" t="s">
        <v>10709</v>
      </c>
      <c r="G3766" t="s">
        <v>837</v>
      </c>
      <c r="H3766" t="s">
        <v>47</v>
      </c>
      <c r="I3766" t="s">
        <v>129</v>
      </c>
      <c r="J3766" t="s">
        <v>130</v>
      </c>
      <c r="K3766" t="s">
        <v>131</v>
      </c>
      <c r="L3766" t="s">
        <v>10710</v>
      </c>
      <c r="M3766" t="s">
        <v>10711</v>
      </c>
      <c r="N3766">
        <v>1.339722222</v>
      </c>
      <c r="O3766">
        <v>0</v>
      </c>
      <c r="P3766">
        <v>0</v>
      </c>
      <c r="Q3766">
        <v>1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1.3397220000000001</v>
      </c>
      <c r="X3766">
        <v>0</v>
      </c>
      <c r="Y3766">
        <v>0</v>
      </c>
      <c r="Z3766">
        <v>0</v>
      </c>
    </row>
    <row r="3767" spans="1:26" x14ac:dyDescent="0.3">
      <c r="A3767">
        <v>2673880</v>
      </c>
      <c r="B3767">
        <v>2</v>
      </c>
      <c r="C3767" t="s">
        <v>77</v>
      </c>
      <c r="D3767" t="s">
        <v>124</v>
      </c>
      <c r="E3767" t="s">
        <v>156</v>
      </c>
      <c r="F3767" t="s">
        <v>10712</v>
      </c>
      <c r="G3767" t="s">
        <v>158</v>
      </c>
      <c r="H3767" t="s">
        <v>47</v>
      </c>
      <c r="I3767" t="s">
        <v>129</v>
      </c>
      <c r="J3767" t="s">
        <v>130</v>
      </c>
      <c r="K3767" t="s">
        <v>131</v>
      </c>
      <c r="L3767" t="s">
        <v>10403</v>
      </c>
      <c r="M3767" t="s">
        <v>10713</v>
      </c>
      <c r="N3767">
        <v>0.61444444399999998</v>
      </c>
      <c r="O3767">
        <v>106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65.131111000000004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2674259</v>
      </c>
      <c r="B3768">
        <v>1</v>
      </c>
      <c r="C3768" t="s">
        <v>76</v>
      </c>
      <c r="D3768" t="s">
        <v>90</v>
      </c>
      <c r="E3768" t="s">
        <v>144</v>
      </c>
      <c r="F3768" t="s">
        <v>10714</v>
      </c>
      <c r="G3768" t="s">
        <v>136</v>
      </c>
      <c r="H3768" t="s">
        <v>46</v>
      </c>
      <c r="I3768" t="s">
        <v>129</v>
      </c>
      <c r="J3768" t="s">
        <v>130</v>
      </c>
      <c r="K3768" t="s">
        <v>131</v>
      </c>
      <c r="L3768" t="s">
        <v>10715</v>
      </c>
      <c r="M3768" t="s">
        <v>10716</v>
      </c>
      <c r="N3768">
        <v>3.0383333330000002</v>
      </c>
      <c r="O3768">
        <v>0</v>
      </c>
      <c r="P3768">
        <v>29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88.111666999999997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2674260</v>
      </c>
      <c r="B3769">
        <v>1</v>
      </c>
      <c r="C3769" t="s">
        <v>77</v>
      </c>
      <c r="D3769" t="s">
        <v>124</v>
      </c>
      <c r="E3769" t="s">
        <v>156</v>
      </c>
      <c r="F3769" t="s">
        <v>10717</v>
      </c>
      <c r="G3769" t="s">
        <v>169</v>
      </c>
      <c r="H3769" t="s">
        <v>47</v>
      </c>
      <c r="I3769" t="s">
        <v>129</v>
      </c>
      <c r="J3769" t="s">
        <v>130</v>
      </c>
      <c r="K3769" t="s">
        <v>131</v>
      </c>
      <c r="L3769" t="s">
        <v>10718</v>
      </c>
      <c r="M3769" t="s">
        <v>10719</v>
      </c>
      <c r="N3769">
        <v>0.99444444399999998</v>
      </c>
      <c r="O3769">
        <v>69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68.616667000000007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2674261</v>
      </c>
      <c r="B3770">
        <v>1</v>
      </c>
      <c r="C3770" t="s">
        <v>77</v>
      </c>
      <c r="D3770" t="s">
        <v>124</v>
      </c>
      <c r="E3770" t="s">
        <v>156</v>
      </c>
      <c r="F3770" t="s">
        <v>10720</v>
      </c>
      <c r="G3770" t="s">
        <v>169</v>
      </c>
      <c r="H3770" t="s">
        <v>47</v>
      </c>
      <c r="I3770" t="s">
        <v>129</v>
      </c>
      <c r="J3770" t="s">
        <v>130</v>
      </c>
      <c r="K3770" t="s">
        <v>131</v>
      </c>
      <c r="L3770" t="s">
        <v>10721</v>
      </c>
      <c r="M3770" t="s">
        <v>10722</v>
      </c>
      <c r="N3770">
        <v>0.99194444400000004</v>
      </c>
      <c r="O3770">
        <v>29</v>
      </c>
      <c r="P3770">
        <v>660</v>
      </c>
      <c r="Q3770">
        <v>0</v>
      </c>
      <c r="R3770">
        <v>0</v>
      </c>
      <c r="S3770">
        <v>0</v>
      </c>
      <c r="T3770">
        <v>0</v>
      </c>
      <c r="U3770">
        <v>28.766389</v>
      </c>
      <c r="V3770">
        <v>654.68333299999995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2674263</v>
      </c>
      <c r="B3771">
        <v>1</v>
      </c>
      <c r="C3771" t="s">
        <v>76</v>
      </c>
      <c r="D3771" t="s">
        <v>96</v>
      </c>
      <c r="E3771" t="s">
        <v>144</v>
      </c>
      <c r="F3771" t="s">
        <v>10723</v>
      </c>
      <c r="G3771" t="s">
        <v>136</v>
      </c>
      <c r="H3771" t="s">
        <v>46</v>
      </c>
      <c r="I3771" t="s">
        <v>129</v>
      </c>
      <c r="J3771" t="s">
        <v>130</v>
      </c>
      <c r="K3771" t="s">
        <v>131</v>
      </c>
      <c r="L3771" t="s">
        <v>10724</v>
      </c>
      <c r="M3771" t="s">
        <v>10725</v>
      </c>
      <c r="N3771">
        <v>2.5605555550000001</v>
      </c>
      <c r="O3771">
        <v>0</v>
      </c>
      <c r="P3771">
        <v>18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46.09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2674262</v>
      </c>
      <c r="B3772">
        <v>1</v>
      </c>
      <c r="C3772" t="s">
        <v>76</v>
      </c>
      <c r="D3772" t="s">
        <v>80</v>
      </c>
      <c r="E3772" t="s">
        <v>210</v>
      </c>
      <c r="F3772" t="s">
        <v>10726</v>
      </c>
      <c r="G3772" t="s">
        <v>306</v>
      </c>
      <c r="H3772" t="s">
        <v>46</v>
      </c>
      <c r="I3772" t="s">
        <v>129</v>
      </c>
      <c r="J3772" t="s">
        <v>15</v>
      </c>
      <c r="K3772" t="s">
        <v>131</v>
      </c>
      <c r="L3772" t="s">
        <v>10727</v>
      </c>
      <c r="M3772" t="s">
        <v>10728</v>
      </c>
      <c r="N3772">
        <v>4.676666666</v>
      </c>
      <c r="O3772">
        <v>0</v>
      </c>
      <c r="P3772">
        <v>7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32.736666999999997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2674273</v>
      </c>
      <c r="B3773">
        <v>1</v>
      </c>
      <c r="C3773" t="s">
        <v>77</v>
      </c>
      <c r="D3773" t="s">
        <v>116</v>
      </c>
      <c r="E3773" t="s">
        <v>152</v>
      </c>
      <c r="F3773" t="s">
        <v>10729</v>
      </c>
      <c r="G3773" t="s">
        <v>169</v>
      </c>
      <c r="H3773" t="s">
        <v>47</v>
      </c>
      <c r="I3773" t="s">
        <v>247</v>
      </c>
      <c r="J3773" t="s">
        <v>130</v>
      </c>
      <c r="K3773" t="s">
        <v>131</v>
      </c>
      <c r="L3773" t="s">
        <v>10730</v>
      </c>
      <c r="M3773" t="s">
        <v>10731</v>
      </c>
      <c r="N3773">
        <v>4.4166666E-2</v>
      </c>
      <c r="O3773">
        <v>306</v>
      </c>
      <c r="P3773">
        <v>1049</v>
      </c>
      <c r="Q3773">
        <v>0</v>
      </c>
      <c r="R3773">
        <v>0</v>
      </c>
      <c r="S3773">
        <v>8</v>
      </c>
      <c r="T3773">
        <v>47</v>
      </c>
      <c r="U3773">
        <v>13.515000000000001</v>
      </c>
      <c r="V3773">
        <v>46.330832999999998</v>
      </c>
      <c r="W3773">
        <v>0</v>
      </c>
      <c r="X3773">
        <v>0</v>
      </c>
      <c r="Y3773">
        <v>0.35333300000000001</v>
      </c>
      <c r="Z3773">
        <v>2.0758329999999998</v>
      </c>
    </row>
    <row r="3774" spans="1:26" x14ac:dyDescent="0.3">
      <c r="A3774">
        <v>2674281</v>
      </c>
      <c r="B3774">
        <v>1</v>
      </c>
      <c r="C3774" t="s">
        <v>77</v>
      </c>
      <c r="D3774" t="s">
        <v>113</v>
      </c>
      <c r="E3774" t="s">
        <v>126</v>
      </c>
      <c r="F3774" t="s">
        <v>10732</v>
      </c>
      <c r="G3774" t="s">
        <v>146</v>
      </c>
      <c r="H3774" t="s">
        <v>47</v>
      </c>
      <c r="I3774" t="s">
        <v>129</v>
      </c>
      <c r="J3774" t="s">
        <v>130</v>
      </c>
      <c r="K3774" t="s">
        <v>131</v>
      </c>
      <c r="L3774" t="s">
        <v>10733</v>
      </c>
      <c r="M3774" t="s">
        <v>10734</v>
      </c>
      <c r="N3774">
        <v>0.22500000000000001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16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3.6</v>
      </c>
    </row>
    <row r="3775" spans="1:26" x14ac:dyDescent="0.3">
      <c r="A3775">
        <v>2674280</v>
      </c>
      <c r="B3775">
        <v>1</v>
      </c>
      <c r="C3775" t="s">
        <v>76</v>
      </c>
      <c r="D3775" t="s">
        <v>92</v>
      </c>
      <c r="E3775" t="s">
        <v>210</v>
      </c>
      <c r="F3775" t="s">
        <v>10735</v>
      </c>
      <c r="G3775" t="s">
        <v>290</v>
      </c>
      <c r="H3775" t="s">
        <v>46</v>
      </c>
      <c r="I3775" t="s">
        <v>129</v>
      </c>
      <c r="J3775" t="s">
        <v>130</v>
      </c>
      <c r="K3775" t="s">
        <v>131</v>
      </c>
      <c r="L3775" t="s">
        <v>10736</v>
      </c>
      <c r="M3775" t="s">
        <v>10737</v>
      </c>
      <c r="N3775">
        <v>5.4894444440000001</v>
      </c>
      <c r="O3775">
        <v>0</v>
      </c>
      <c r="P3775">
        <v>0</v>
      </c>
      <c r="Q3775">
        <v>0</v>
      </c>
      <c r="R3775">
        <v>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10.978889000000001</v>
      </c>
      <c r="Y3775">
        <v>0</v>
      </c>
      <c r="Z3775">
        <v>0</v>
      </c>
    </row>
    <row r="3776" spans="1:26" x14ac:dyDescent="0.3">
      <c r="A3776">
        <v>2673894</v>
      </c>
      <c r="B3776">
        <v>2</v>
      </c>
      <c r="C3776" t="s">
        <v>76</v>
      </c>
      <c r="D3776" t="s">
        <v>89</v>
      </c>
      <c r="E3776" t="s">
        <v>152</v>
      </c>
      <c r="F3776" t="s">
        <v>10738</v>
      </c>
      <c r="G3776" t="s">
        <v>1939</v>
      </c>
      <c r="H3776" t="s">
        <v>47</v>
      </c>
      <c r="I3776" t="s">
        <v>129</v>
      </c>
      <c r="J3776" t="s">
        <v>130</v>
      </c>
      <c r="K3776" t="s">
        <v>131</v>
      </c>
      <c r="L3776" t="s">
        <v>10434</v>
      </c>
      <c r="M3776" t="s">
        <v>10739</v>
      </c>
      <c r="N3776">
        <v>1.5519444440000001</v>
      </c>
      <c r="O3776">
        <v>56</v>
      </c>
      <c r="P3776">
        <v>262</v>
      </c>
      <c r="Q3776">
        <v>0</v>
      </c>
      <c r="R3776">
        <v>0</v>
      </c>
      <c r="S3776">
        <v>0</v>
      </c>
      <c r="T3776">
        <v>0</v>
      </c>
      <c r="U3776">
        <v>86.908889000000002</v>
      </c>
      <c r="V3776">
        <v>406.609444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2674296</v>
      </c>
      <c r="B3777">
        <v>1</v>
      </c>
      <c r="C3777" t="s">
        <v>77</v>
      </c>
      <c r="D3777" t="s">
        <v>116</v>
      </c>
      <c r="E3777" t="s">
        <v>156</v>
      </c>
      <c r="F3777" t="s">
        <v>10551</v>
      </c>
      <c r="G3777" t="s">
        <v>169</v>
      </c>
      <c r="H3777" t="s">
        <v>47</v>
      </c>
      <c r="I3777" t="s">
        <v>129</v>
      </c>
      <c r="J3777" t="s">
        <v>130</v>
      </c>
      <c r="K3777" t="s">
        <v>131</v>
      </c>
      <c r="L3777" t="s">
        <v>10740</v>
      </c>
      <c r="M3777" t="s">
        <v>10741</v>
      </c>
      <c r="N3777">
        <v>0.94166666600000004</v>
      </c>
      <c r="O3777">
        <v>33</v>
      </c>
      <c r="P3777">
        <v>0</v>
      </c>
      <c r="Q3777">
        <v>0</v>
      </c>
      <c r="R3777">
        <v>0</v>
      </c>
      <c r="S3777">
        <v>22</v>
      </c>
      <c r="T3777">
        <v>244</v>
      </c>
      <c r="U3777">
        <v>31.074999999999999</v>
      </c>
      <c r="V3777">
        <v>0</v>
      </c>
      <c r="W3777">
        <v>0</v>
      </c>
      <c r="X3777">
        <v>0</v>
      </c>
      <c r="Y3777">
        <v>20.716667000000001</v>
      </c>
      <c r="Z3777">
        <v>229.76666700000001</v>
      </c>
    </row>
    <row r="3778" spans="1:26" x14ac:dyDescent="0.3">
      <c r="A3778">
        <v>2674297</v>
      </c>
      <c r="B3778">
        <v>1</v>
      </c>
      <c r="C3778" t="s">
        <v>76</v>
      </c>
      <c r="D3778" t="s">
        <v>91</v>
      </c>
      <c r="E3778" t="s">
        <v>126</v>
      </c>
      <c r="F3778" t="s">
        <v>7542</v>
      </c>
      <c r="G3778" t="s">
        <v>128</v>
      </c>
      <c r="H3778" t="s">
        <v>47</v>
      </c>
      <c r="I3778" t="s">
        <v>129</v>
      </c>
      <c r="J3778" t="s">
        <v>130</v>
      </c>
      <c r="K3778" t="s">
        <v>131</v>
      </c>
      <c r="L3778" t="s">
        <v>10742</v>
      </c>
      <c r="M3778" t="s">
        <v>10743</v>
      </c>
      <c r="N3778">
        <v>1.0608333329999999</v>
      </c>
      <c r="O3778">
        <v>4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4.2433329999999998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2674313</v>
      </c>
      <c r="B3779">
        <v>1</v>
      </c>
      <c r="C3779" t="s">
        <v>77</v>
      </c>
      <c r="D3779" t="s">
        <v>116</v>
      </c>
      <c r="E3779" t="s">
        <v>156</v>
      </c>
      <c r="F3779" t="s">
        <v>10744</v>
      </c>
      <c r="G3779" t="s">
        <v>169</v>
      </c>
      <c r="H3779" t="s">
        <v>47</v>
      </c>
      <c r="I3779" t="s">
        <v>129</v>
      </c>
      <c r="J3779" t="s">
        <v>130</v>
      </c>
      <c r="K3779" t="s">
        <v>131</v>
      </c>
      <c r="L3779" t="s">
        <v>10745</v>
      </c>
      <c r="M3779" t="s">
        <v>10746</v>
      </c>
      <c r="N3779">
        <v>1.919444444</v>
      </c>
      <c r="O3779">
        <v>5</v>
      </c>
      <c r="P3779">
        <v>688</v>
      </c>
      <c r="Q3779">
        <v>0</v>
      </c>
      <c r="R3779">
        <v>0</v>
      </c>
      <c r="S3779">
        <v>0</v>
      </c>
      <c r="T3779">
        <v>0</v>
      </c>
      <c r="U3779">
        <v>9.5972220000000004</v>
      </c>
      <c r="V3779">
        <v>1320.577777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2674321</v>
      </c>
      <c r="B3780">
        <v>1</v>
      </c>
      <c r="C3780" t="s">
        <v>76</v>
      </c>
      <c r="D3780" t="s">
        <v>89</v>
      </c>
      <c r="E3780" t="s">
        <v>144</v>
      </c>
      <c r="F3780" t="s">
        <v>10747</v>
      </c>
      <c r="G3780" t="s">
        <v>136</v>
      </c>
      <c r="H3780" t="s">
        <v>46</v>
      </c>
      <c r="I3780" t="s">
        <v>129</v>
      </c>
      <c r="J3780" t="s">
        <v>130</v>
      </c>
      <c r="K3780" t="s">
        <v>131</v>
      </c>
      <c r="L3780" t="s">
        <v>10748</v>
      </c>
      <c r="M3780" t="s">
        <v>10749</v>
      </c>
      <c r="N3780">
        <v>2.8738888880000002</v>
      </c>
      <c r="O3780">
        <v>0</v>
      </c>
      <c r="P3780">
        <v>9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25.864999999999998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2674336</v>
      </c>
      <c r="B3781">
        <v>1</v>
      </c>
      <c r="C3781" t="s">
        <v>77</v>
      </c>
      <c r="D3781" t="s">
        <v>114</v>
      </c>
      <c r="E3781" t="s">
        <v>126</v>
      </c>
      <c r="F3781" t="s">
        <v>10750</v>
      </c>
      <c r="G3781" t="s">
        <v>1939</v>
      </c>
      <c r="H3781" t="s">
        <v>47</v>
      </c>
      <c r="I3781" t="s">
        <v>129</v>
      </c>
      <c r="J3781" t="s">
        <v>130</v>
      </c>
      <c r="K3781" t="s">
        <v>131</v>
      </c>
      <c r="L3781" t="s">
        <v>10751</v>
      </c>
      <c r="M3781" t="s">
        <v>10752</v>
      </c>
      <c r="N3781">
        <v>1.2438888880000001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10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12.438889</v>
      </c>
    </row>
    <row r="3782" spans="1:26" x14ac:dyDescent="0.3">
      <c r="A3782">
        <v>2674274</v>
      </c>
      <c r="B3782">
        <v>2</v>
      </c>
      <c r="C3782" t="s">
        <v>76</v>
      </c>
      <c r="D3782" t="s">
        <v>87</v>
      </c>
      <c r="E3782" t="s">
        <v>152</v>
      </c>
      <c r="F3782" t="s">
        <v>10753</v>
      </c>
      <c r="G3782" t="s">
        <v>837</v>
      </c>
      <c r="H3782" t="s">
        <v>47</v>
      </c>
      <c r="I3782" t="s">
        <v>129</v>
      </c>
      <c r="J3782" t="s">
        <v>130</v>
      </c>
      <c r="K3782" t="s">
        <v>131</v>
      </c>
      <c r="L3782" t="s">
        <v>10711</v>
      </c>
      <c r="M3782" t="s">
        <v>10754</v>
      </c>
      <c r="N3782">
        <v>1.966388888</v>
      </c>
      <c r="O3782">
        <v>0</v>
      </c>
      <c r="P3782">
        <v>0</v>
      </c>
      <c r="Q3782">
        <v>41</v>
      </c>
      <c r="R3782">
        <v>339</v>
      </c>
      <c r="S3782">
        <v>79</v>
      </c>
      <c r="T3782">
        <v>1475</v>
      </c>
      <c r="U3782">
        <v>0</v>
      </c>
      <c r="V3782">
        <v>0</v>
      </c>
      <c r="W3782">
        <v>80.621943999999999</v>
      </c>
      <c r="X3782">
        <v>666.60583299999996</v>
      </c>
      <c r="Y3782">
        <v>155.34472199999999</v>
      </c>
      <c r="Z3782">
        <v>2900.4236099999998</v>
      </c>
    </row>
    <row r="3783" spans="1:26" x14ac:dyDescent="0.3">
      <c r="A3783">
        <v>2674339</v>
      </c>
      <c r="B3783">
        <v>1</v>
      </c>
      <c r="C3783" t="s">
        <v>77</v>
      </c>
      <c r="D3783" t="s">
        <v>123</v>
      </c>
      <c r="E3783" t="s">
        <v>156</v>
      </c>
      <c r="F3783" t="s">
        <v>10755</v>
      </c>
      <c r="G3783" t="s">
        <v>169</v>
      </c>
      <c r="H3783" t="s">
        <v>47</v>
      </c>
      <c r="I3783" t="s">
        <v>129</v>
      </c>
      <c r="J3783" t="s">
        <v>130</v>
      </c>
      <c r="K3783" t="s">
        <v>131</v>
      </c>
      <c r="L3783" t="s">
        <v>10756</v>
      </c>
      <c r="M3783" t="s">
        <v>10757</v>
      </c>
      <c r="N3783">
        <v>8.6658333330000001</v>
      </c>
      <c r="O3783">
        <v>44</v>
      </c>
      <c r="P3783">
        <v>41</v>
      </c>
      <c r="Q3783">
        <v>0</v>
      </c>
      <c r="R3783">
        <v>0</v>
      </c>
      <c r="S3783">
        <v>0</v>
      </c>
      <c r="T3783">
        <v>0</v>
      </c>
      <c r="U3783">
        <v>381.29666700000001</v>
      </c>
      <c r="V3783">
        <v>355.29916700000001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2674355</v>
      </c>
      <c r="B3784">
        <v>1</v>
      </c>
      <c r="C3784" t="s">
        <v>76</v>
      </c>
      <c r="D3784" t="s">
        <v>102</v>
      </c>
      <c r="E3784" t="s">
        <v>152</v>
      </c>
      <c r="F3784" t="s">
        <v>1206</v>
      </c>
      <c r="G3784" t="s">
        <v>169</v>
      </c>
      <c r="H3784" t="s">
        <v>47</v>
      </c>
      <c r="I3784" t="s">
        <v>129</v>
      </c>
      <c r="J3784" t="s">
        <v>130</v>
      </c>
      <c r="K3784" t="s">
        <v>131</v>
      </c>
      <c r="L3784" t="s">
        <v>10758</v>
      </c>
      <c r="M3784" t="s">
        <v>10759</v>
      </c>
      <c r="N3784">
        <v>0.21083333300000001</v>
      </c>
      <c r="O3784">
        <v>9</v>
      </c>
      <c r="P3784">
        <v>68</v>
      </c>
      <c r="Q3784">
        <v>9</v>
      </c>
      <c r="R3784">
        <v>36</v>
      </c>
      <c r="S3784">
        <v>0</v>
      </c>
      <c r="T3784">
        <v>61</v>
      </c>
      <c r="U3784">
        <v>1.8975</v>
      </c>
      <c r="V3784">
        <v>14.336667</v>
      </c>
      <c r="W3784">
        <v>1.8975</v>
      </c>
      <c r="X3784">
        <v>7.59</v>
      </c>
      <c r="Y3784">
        <v>0</v>
      </c>
      <c r="Z3784">
        <v>12.860833</v>
      </c>
    </row>
    <row r="3785" spans="1:26" x14ac:dyDescent="0.3">
      <c r="A3785">
        <v>2674372</v>
      </c>
      <c r="B3785">
        <v>1</v>
      </c>
      <c r="C3785" t="s">
        <v>76</v>
      </c>
      <c r="D3785" t="s">
        <v>86</v>
      </c>
      <c r="E3785" t="s">
        <v>210</v>
      </c>
      <c r="F3785" t="s">
        <v>10760</v>
      </c>
      <c r="G3785" t="s">
        <v>212</v>
      </c>
      <c r="H3785" t="s">
        <v>46</v>
      </c>
      <c r="I3785" t="s">
        <v>129</v>
      </c>
      <c r="J3785" t="s">
        <v>130</v>
      </c>
      <c r="K3785" t="s">
        <v>131</v>
      </c>
      <c r="L3785" t="s">
        <v>10761</v>
      </c>
      <c r="M3785" t="s">
        <v>10762</v>
      </c>
      <c r="N3785">
        <v>6.3138888880000001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6.3138889999999996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2674369</v>
      </c>
      <c r="B3786">
        <v>1</v>
      </c>
      <c r="C3786" t="s">
        <v>77</v>
      </c>
      <c r="D3786" t="s">
        <v>119</v>
      </c>
      <c r="E3786" t="s">
        <v>144</v>
      </c>
      <c r="F3786" t="s">
        <v>5845</v>
      </c>
      <c r="G3786" t="s">
        <v>136</v>
      </c>
      <c r="H3786" t="s">
        <v>46</v>
      </c>
      <c r="I3786" t="s">
        <v>129</v>
      </c>
      <c r="J3786" t="s">
        <v>130</v>
      </c>
      <c r="K3786" t="s">
        <v>131</v>
      </c>
      <c r="L3786" t="s">
        <v>10763</v>
      </c>
      <c r="M3786" t="s">
        <v>10764</v>
      </c>
      <c r="N3786">
        <v>1.552777777</v>
      </c>
      <c r="O3786">
        <v>0</v>
      </c>
      <c r="P3786">
        <v>15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23.291667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2674384</v>
      </c>
      <c r="B3787">
        <v>1</v>
      </c>
      <c r="C3787" t="s">
        <v>76</v>
      </c>
      <c r="D3787" t="s">
        <v>88</v>
      </c>
      <c r="E3787" t="s">
        <v>210</v>
      </c>
      <c r="F3787" t="s">
        <v>10765</v>
      </c>
      <c r="G3787" t="s">
        <v>212</v>
      </c>
      <c r="H3787" t="s">
        <v>46</v>
      </c>
      <c r="I3787" t="s">
        <v>129</v>
      </c>
      <c r="J3787" t="s">
        <v>130</v>
      </c>
      <c r="K3787" t="s">
        <v>131</v>
      </c>
      <c r="L3787" t="s">
        <v>10766</v>
      </c>
      <c r="M3787" t="s">
        <v>10767</v>
      </c>
      <c r="N3787">
        <v>3.4077777770000002</v>
      </c>
      <c r="O3787">
        <v>0</v>
      </c>
      <c r="P3787">
        <v>1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3.407778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2674388</v>
      </c>
      <c r="B3788">
        <v>1</v>
      </c>
      <c r="C3788" t="s">
        <v>76</v>
      </c>
      <c r="D3788" t="s">
        <v>89</v>
      </c>
      <c r="E3788" t="s">
        <v>126</v>
      </c>
      <c r="F3788" t="s">
        <v>10768</v>
      </c>
      <c r="G3788" t="s">
        <v>169</v>
      </c>
      <c r="H3788" t="s">
        <v>47</v>
      </c>
      <c r="I3788" t="s">
        <v>129</v>
      </c>
      <c r="J3788" t="s">
        <v>130</v>
      </c>
      <c r="K3788" t="s">
        <v>131</v>
      </c>
      <c r="L3788" t="s">
        <v>10769</v>
      </c>
      <c r="M3788" t="s">
        <v>10770</v>
      </c>
      <c r="N3788">
        <v>1.0916666660000001</v>
      </c>
      <c r="O3788">
        <v>0</v>
      </c>
      <c r="P3788">
        <v>306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334.05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2674398</v>
      </c>
      <c r="B3789">
        <v>1</v>
      </c>
      <c r="C3789" t="s">
        <v>76</v>
      </c>
      <c r="D3789" t="s">
        <v>102</v>
      </c>
      <c r="E3789" t="s">
        <v>126</v>
      </c>
      <c r="F3789" t="s">
        <v>10771</v>
      </c>
      <c r="G3789" t="s">
        <v>158</v>
      </c>
      <c r="H3789" t="s">
        <v>47</v>
      </c>
      <c r="I3789" t="s">
        <v>129</v>
      </c>
      <c r="J3789" t="s">
        <v>130</v>
      </c>
      <c r="K3789" t="s">
        <v>131</v>
      </c>
      <c r="L3789" t="s">
        <v>10772</v>
      </c>
      <c r="M3789" t="s">
        <v>10773</v>
      </c>
      <c r="N3789">
        <v>1.197777777</v>
      </c>
      <c r="O3789">
        <v>0</v>
      </c>
      <c r="P3789">
        <v>18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21.56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2674412</v>
      </c>
      <c r="B3790">
        <v>1</v>
      </c>
      <c r="C3790" t="s">
        <v>77</v>
      </c>
      <c r="D3790" t="s">
        <v>124</v>
      </c>
      <c r="E3790" t="s">
        <v>144</v>
      </c>
      <c r="F3790" t="s">
        <v>10774</v>
      </c>
      <c r="G3790" t="s">
        <v>136</v>
      </c>
      <c r="H3790" t="s">
        <v>46</v>
      </c>
      <c r="I3790" t="s">
        <v>129</v>
      </c>
      <c r="J3790" t="s">
        <v>130</v>
      </c>
      <c r="K3790" t="s">
        <v>131</v>
      </c>
      <c r="L3790" t="s">
        <v>10775</v>
      </c>
      <c r="M3790" t="s">
        <v>10776</v>
      </c>
      <c r="N3790">
        <v>7.6841666660000003</v>
      </c>
      <c r="O3790">
        <v>0</v>
      </c>
      <c r="P3790">
        <v>66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507.15499999999997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2674402</v>
      </c>
      <c r="B3791">
        <v>1</v>
      </c>
      <c r="C3791" t="s">
        <v>77</v>
      </c>
      <c r="D3791" t="s">
        <v>124</v>
      </c>
      <c r="E3791" t="s">
        <v>156</v>
      </c>
      <c r="F3791" t="s">
        <v>10777</v>
      </c>
      <c r="G3791" t="s">
        <v>169</v>
      </c>
      <c r="H3791" t="s">
        <v>47</v>
      </c>
      <c r="I3791" t="s">
        <v>129</v>
      </c>
      <c r="J3791" t="s">
        <v>130</v>
      </c>
      <c r="K3791" t="s">
        <v>131</v>
      </c>
      <c r="L3791" t="s">
        <v>10778</v>
      </c>
      <c r="M3791" t="s">
        <v>10779</v>
      </c>
      <c r="N3791">
        <v>3.1011111109999998</v>
      </c>
      <c r="O3791">
        <v>1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3.101111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2674406</v>
      </c>
      <c r="B3792">
        <v>1</v>
      </c>
      <c r="C3792" t="s">
        <v>76</v>
      </c>
      <c r="D3792" t="s">
        <v>104</v>
      </c>
      <c r="E3792" t="s">
        <v>144</v>
      </c>
      <c r="F3792" t="s">
        <v>10780</v>
      </c>
      <c r="G3792" t="s">
        <v>136</v>
      </c>
      <c r="H3792" t="s">
        <v>46</v>
      </c>
      <c r="I3792" t="s">
        <v>129</v>
      </c>
      <c r="J3792" t="s">
        <v>130</v>
      </c>
      <c r="K3792" t="s">
        <v>131</v>
      </c>
      <c r="L3792" t="s">
        <v>10781</v>
      </c>
      <c r="M3792" t="s">
        <v>10782</v>
      </c>
      <c r="N3792">
        <v>1.8402777770000001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12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22.083333</v>
      </c>
    </row>
    <row r="3793" spans="1:26" x14ac:dyDescent="0.3">
      <c r="A3793">
        <v>2674399</v>
      </c>
      <c r="B3793">
        <v>1</v>
      </c>
      <c r="C3793" t="s">
        <v>76</v>
      </c>
      <c r="D3793" t="s">
        <v>91</v>
      </c>
      <c r="E3793" t="s">
        <v>126</v>
      </c>
      <c r="F3793" t="s">
        <v>10783</v>
      </c>
      <c r="G3793" t="s">
        <v>506</v>
      </c>
      <c r="H3793" t="s">
        <v>47</v>
      </c>
      <c r="I3793" t="s">
        <v>129</v>
      </c>
      <c r="J3793" t="s">
        <v>130</v>
      </c>
      <c r="K3793" t="s">
        <v>131</v>
      </c>
      <c r="L3793" t="s">
        <v>10784</v>
      </c>
      <c r="M3793" t="s">
        <v>10785</v>
      </c>
      <c r="N3793">
        <v>1.153888888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1.1538889999999999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2674405</v>
      </c>
      <c r="B3794">
        <v>1</v>
      </c>
      <c r="C3794" t="s">
        <v>76</v>
      </c>
      <c r="D3794" t="s">
        <v>78</v>
      </c>
      <c r="E3794" t="s">
        <v>134</v>
      </c>
      <c r="F3794" t="s">
        <v>10786</v>
      </c>
      <c r="G3794" t="s">
        <v>146</v>
      </c>
      <c r="H3794" t="s">
        <v>46</v>
      </c>
      <c r="I3794" t="s">
        <v>129</v>
      </c>
      <c r="J3794" t="s">
        <v>130</v>
      </c>
      <c r="K3794" t="s">
        <v>131</v>
      </c>
      <c r="L3794" t="s">
        <v>10787</v>
      </c>
      <c r="M3794" t="s">
        <v>10788</v>
      </c>
      <c r="N3794">
        <v>0.58611111100000002</v>
      </c>
      <c r="O3794">
        <v>0</v>
      </c>
      <c r="P3794">
        <v>974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570.87222199999997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2674408</v>
      </c>
      <c r="B3795">
        <v>1</v>
      </c>
      <c r="C3795" t="s">
        <v>76</v>
      </c>
      <c r="D3795" t="s">
        <v>86</v>
      </c>
      <c r="E3795" t="s">
        <v>210</v>
      </c>
      <c r="F3795" t="s">
        <v>9657</v>
      </c>
      <c r="G3795" t="s">
        <v>212</v>
      </c>
      <c r="H3795" t="s">
        <v>46</v>
      </c>
      <c r="I3795" t="s">
        <v>129</v>
      </c>
      <c r="J3795" t="s">
        <v>130</v>
      </c>
      <c r="K3795" t="s">
        <v>131</v>
      </c>
      <c r="L3795" t="s">
        <v>10789</v>
      </c>
      <c r="M3795" t="s">
        <v>10790</v>
      </c>
      <c r="N3795">
        <v>1.9172222219999999</v>
      </c>
      <c r="O3795">
        <v>0</v>
      </c>
      <c r="P3795">
        <v>4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7.6688890000000001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2674414</v>
      </c>
      <c r="B3796">
        <v>1</v>
      </c>
      <c r="C3796" t="s">
        <v>77</v>
      </c>
      <c r="D3796" t="s">
        <v>113</v>
      </c>
      <c r="E3796" t="s">
        <v>126</v>
      </c>
      <c r="F3796" t="s">
        <v>10791</v>
      </c>
      <c r="G3796" t="s">
        <v>128</v>
      </c>
      <c r="H3796" t="s">
        <v>47</v>
      </c>
      <c r="I3796" t="s">
        <v>129</v>
      </c>
      <c r="J3796" t="s">
        <v>130</v>
      </c>
      <c r="K3796" t="s">
        <v>131</v>
      </c>
      <c r="L3796" t="s">
        <v>10792</v>
      </c>
      <c r="M3796" t="s">
        <v>10793</v>
      </c>
      <c r="N3796">
        <v>2.4394444439999998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100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243.944444</v>
      </c>
    </row>
    <row r="3797" spans="1:26" x14ac:dyDescent="0.3">
      <c r="A3797">
        <v>2674419</v>
      </c>
      <c r="B3797">
        <v>1</v>
      </c>
      <c r="C3797" t="s">
        <v>76</v>
      </c>
      <c r="D3797" t="s">
        <v>96</v>
      </c>
      <c r="E3797" t="s">
        <v>144</v>
      </c>
      <c r="F3797" t="s">
        <v>10794</v>
      </c>
      <c r="G3797" t="s">
        <v>136</v>
      </c>
      <c r="H3797" t="s">
        <v>46</v>
      </c>
      <c r="I3797" t="s">
        <v>129</v>
      </c>
      <c r="J3797" t="s">
        <v>130</v>
      </c>
      <c r="K3797" t="s">
        <v>131</v>
      </c>
      <c r="L3797" t="s">
        <v>10795</v>
      </c>
      <c r="M3797" t="s">
        <v>10796</v>
      </c>
      <c r="N3797">
        <v>1.010277777</v>
      </c>
      <c r="O3797">
        <v>0</v>
      </c>
      <c r="P3797">
        <v>27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27.2775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2674416</v>
      </c>
      <c r="B3798">
        <v>1</v>
      </c>
      <c r="C3798" t="s">
        <v>77</v>
      </c>
      <c r="D3798" t="s">
        <v>108</v>
      </c>
      <c r="E3798" t="s">
        <v>152</v>
      </c>
      <c r="F3798" t="s">
        <v>10797</v>
      </c>
      <c r="G3798" t="s">
        <v>169</v>
      </c>
      <c r="H3798" t="s">
        <v>47</v>
      </c>
      <c r="I3798" t="s">
        <v>129</v>
      </c>
      <c r="J3798" t="s">
        <v>130</v>
      </c>
      <c r="K3798" t="s">
        <v>131</v>
      </c>
      <c r="L3798" t="s">
        <v>10798</v>
      </c>
      <c r="M3798" t="s">
        <v>10799</v>
      </c>
      <c r="N3798">
        <v>0.31416666599999998</v>
      </c>
      <c r="O3798">
        <v>78</v>
      </c>
      <c r="P3798">
        <v>604</v>
      </c>
      <c r="Q3798">
        <v>0</v>
      </c>
      <c r="R3798">
        <v>0</v>
      </c>
      <c r="S3798">
        <v>38</v>
      </c>
      <c r="T3798">
        <v>529</v>
      </c>
      <c r="U3798">
        <v>24.504999999999999</v>
      </c>
      <c r="V3798">
        <v>189.756666</v>
      </c>
      <c r="W3798">
        <v>0</v>
      </c>
      <c r="X3798">
        <v>0</v>
      </c>
      <c r="Y3798">
        <v>11.938333</v>
      </c>
      <c r="Z3798">
        <v>166.194166</v>
      </c>
    </row>
    <row r="3799" spans="1:26" x14ac:dyDescent="0.3">
      <c r="A3799">
        <v>2674420</v>
      </c>
      <c r="B3799">
        <v>1</v>
      </c>
      <c r="C3799" t="s">
        <v>77</v>
      </c>
      <c r="D3799" t="s">
        <v>114</v>
      </c>
      <c r="E3799" t="s">
        <v>156</v>
      </c>
      <c r="F3799" t="s">
        <v>10800</v>
      </c>
      <c r="G3799" t="s">
        <v>169</v>
      </c>
      <c r="H3799" t="s">
        <v>47</v>
      </c>
      <c r="I3799" t="s">
        <v>247</v>
      </c>
      <c r="J3799" t="s">
        <v>130</v>
      </c>
      <c r="K3799" t="s">
        <v>131</v>
      </c>
      <c r="L3799" t="s">
        <v>10801</v>
      </c>
      <c r="M3799" t="s">
        <v>10802</v>
      </c>
      <c r="N3799">
        <v>5.5555550000000002E-3</v>
      </c>
      <c r="O3799">
        <v>26</v>
      </c>
      <c r="P3799">
        <v>48</v>
      </c>
      <c r="Q3799">
        <v>0</v>
      </c>
      <c r="R3799">
        <v>0</v>
      </c>
      <c r="S3799">
        <v>14</v>
      </c>
      <c r="T3799">
        <v>29</v>
      </c>
      <c r="U3799">
        <v>0.14444399999999999</v>
      </c>
      <c r="V3799">
        <v>0.26666699999999999</v>
      </c>
      <c r="W3799">
        <v>0</v>
      </c>
      <c r="X3799">
        <v>0</v>
      </c>
      <c r="Y3799">
        <v>7.7778E-2</v>
      </c>
      <c r="Z3799">
        <v>0.161111</v>
      </c>
    </row>
    <row r="3800" spans="1:26" x14ac:dyDescent="0.3">
      <c r="A3800">
        <v>2674421</v>
      </c>
      <c r="B3800">
        <v>1</v>
      </c>
      <c r="C3800" t="s">
        <v>76</v>
      </c>
      <c r="D3800" t="s">
        <v>81</v>
      </c>
      <c r="E3800" t="s">
        <v>172</v>
      </c>
      <c r="F3800" t="s">
        <v>10803</v>
      </c>
      <c r="G3800" t="s">
        <v>146</v>
      </c>
      <c r="H3800" t="s">
        <v>46</v>
      </c>
      <c r="I3800" t="s">
        <v>129</v>
      </c>
      <c r="J3800" t="s">
        <v>130</v>
      </c>
      <c r="K3800" t="s">
        <v>131</v>
      </c>
      <c r="L3800" t="s">
        <v>10804</v>
      </c>
      <c r="M3800" t="s">
        <v>10805</v>
      </c>
      <c r="N3800">
        <v>0.37694444399999999</v>
      </c>
      <c r="O3800">
        <v>0</v>
      </c>
      <c r="P3800">
        <v>92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34.678888999999998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2674423</v>
      </c>
      <c r="B3801">
        <v>1</v>
      </c>
      <c r="C3801" t="s">
        <v>76</v>
      </c>
      <c r="D3801" t="s">
        <v>92</v>
      </c>
      <c r="E3801" t="s">
        <v>172</v>
      </c>
      <c r="F3801" t="s">
        <v>10806</v>
      </c>
      <c r="G3801" t="s">
        <v>306</v>
      </c>
      <c r="H3801" t="s">
        <v>46</v>
      </c>
      <c r="I3801" t="s">
        <v>129</v>
      </c>
      <c r="J3801" t="s">
        <v>15</v>
      </c>
      <c r="K3801" t="s">
        <v>131</v>
      </c>
      <c r="L3801" t="s">
        <v>10807</v>
      </c>
      <c r="M3801" t="s">
        <v>10808</v>
      </c>
      <c r="N3801">
        <v>1.045555555</v>
      </c>
      <c r="O3801">
        <v>0</v>
      </c>
      <c r="P3801">
        <v>0</v>
      </c>
      <c r="Q3801">
        <v>0</v>
      </c>
      <c r="R3801">
        <v>28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29.275556000000002</v>
      </c>
      <c r="Y3801">
        <v>0</v>
      </c>
      <c r="Z3801">
        <v>0</v>
      </c>
    </row>
    <row r="3802" spans="1:26" x14ac:dyDescent="0.3">
      <c r="A3802">
        <v>2674422</v>
      </c>
      <c r="B3802">
        <v>1</v>
      </c>
      <c r="C3802" t="s">
        <v>77</v>
      </c>
      <c r="D3802" t="s">
        <v>108</v>
      </c>
      <c r="E3802" t="s">
        <v>152</v>
      </c>
      <c r="F3802" t="s">
        <v>10809</v>
      </c>
      <c r="G3802" t="s">
        <v>169</v>
      </c>
      <c r="H3802" t="s">
        <v>47</v>
      </c>
      <c r="I3802" t="s">
        <v>129</v>
      </c>
      <c r="J3802" t="s">
        <v>130</v>
      </c>
      <c r="K3802" t="s">
        <v>131</v>
      </c>
      <c r="L3802" t="s">
        <v>10810</v>
      </c>
      <c r="M3802" t="s">
        <v>10811</v>
      </c>
      <c r="N3802">
        <v>0.77916666599999995</v>
      </c>
      <c r="O3802">
        <v>232</v>
      </c>
      <c r="P3802">
        <v>1692</v>
      </c>
      <c r="Q3802">
        <v>149</v>
      </c>
      <c r="R3802">
        <v>2020</v>
      </c>
      <c r="S3802">
        <v>266</v>
      </c>
      <c r="T3802">
        <v>2887</v>
      </c>
      <c r="U3802">
        <v>180.76666700000001</v>
      </c>
      <c r="V3802">
        <v>1318.349999</v>
      </c>
      <c r="W3802">
        <v>116.095833</v>
      </c>
      <c r="X3802">
        <v>1573.916665</v>
      </c>
      <c r="Y3802">
        <v>207.25833299999999</v>
      </c>
      <c r="Z3802">
        <v>2249.4541650000001</v>
      </c>
    </row>
    <row r="3803" spans="1:26" x14ac:dyDescent="0.3">
      <c r="A3803">
        <v>2674424</v>
      </c>
      <c r="B3803">
        <v>1</v>
      </c>
      <c r="C3803" t="s">
        <v>76</v>
      </c>
      <c r="D3803" t="s">
        <v>90</v>
      </c>
      <c r="E3803" t="s">
        <v>152</v>
      </c>
      <c r="F3803" t="s">
        <v>10812</v>
      </c>
      <c r="G3803" t="s">
        <v>169</v>
      </c>
      <c r="H3803" t="s">
        <v>47</v>
      </c>
      <c r="I3803" t="s">
        <v>129</v>
      </c>
      <c r="J3803" t="s">
        <v>130</v>
      </c>
      <c r="K3803" t="s">
        <v>131</v>
      </c>
      <c r="L3803" t="s">
        <v>10813</v>
      </c>
      <c r="M3803" t="s">
        <v>10814</v>
      </c>
      <c r="N3803">
        <v>1.436111111</v>
      </c>
      <c r="O3803">
        <v>0</v>
      </c>
      <c r="P3803">
        <v>0</v>
      </c>
      <c r="Q3803">
        <v>0</v>
      </c>
      <c r="R3803">
        <v>0</v>
      </c>
      <c r="S3803">
        <v>1</v>
      </c>
      <c r="T3803">
        <v>639</v>
      </c>
      <c r="U3803">
        <v>0</v>
      </c>
      <c r="V3803">
        <v>0</v>
      </c>
      <c r="W3803">
        <v>0</v>
      </c>
      <c r="X3803">
        <v>0</v>
      </c>
      <c r="Y3803">
        <v>1.4361109999999999</v>
      </c>
      <c r="Z3803">
        <v>917.67499999999995</v>
      </c>
    </row>
    <row r="3804" spans="1:26" x14ac:dyDescent="0.3">
      <c r="A3804">
        <v>2674425</v>
      </c>
      <c r="B3804">
        <v>1</v>
      </c>
      <c r="C3804" t="s">
        <v>76</v>
      </c>
      <c r="D3804" t="s">
        <v>93</v>
      </c>
      <c r="E3804" t="s">
        <v>210</v>
      </c>
      <c r="F3804" t="s">
        <v>10815</v>
      </c>
      <c r="G3804" t="s">
        <v>212</v>
      </c>
      <c r="H3804" t="s">
        <v>46</v>
      </c>
      <c r="I3804" t="s">
        <v>129</v>
      </c>
      <c r="J3804" t="s">
        <v>130</v>
      </c>
      <c r="K3804" t="s">
        <v>131</v>
      </c>
      <c r="L3804" t="s">
        <v>10816</v>
      </c>
      <c r="M3804" t="s">
        <v>10817</v>
      </c>
      <c r="N3804">
        <v>3.3152777769999999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3.3152780000000002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2674427</v>
      </c>
      <c r="B3805">
        <v>1</v>
      </c>
      <c r="C3805" t="s">
        <v>76</v>
      </c>
      <c r="D3805" t="s">
        <v>80</v>
      </c>
      <c r="E3805" t="s">
        <v>172</v>
      </c>
      <c r="F3805" t="s">
        <v>10818</v>
      </c>
      <c r="G3805" t="s">
        <v>306</v>
      </c>
      <c r="H3805" t="s">
        <v>46</v>
      </c>
      <c r="I3805" t="s">
        <v>129</v>
      </c>
      <c r="J3805" t="s">
        <v>15</v>
      </c>
      <c r="K3805" t="s">
        <v>131</v>
      </c>
      <c r="L3805" t="s">
        <v>10819</v>
      </c>
      <c r="M3805" t="s">
        <v>10820</v>
      </c>
      <c r="N3805">
        <v>8.2980555549999995</v>
      </c>
      <c r="O3805">
        <v>0</v>
      </c>
      <c r="P3805">
        <v>195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1618.1208329999999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2674431</v>
      </c>
      <c r="B3806">
        <v>1</v>
      </c>
      <c r="C3806" t="s">
        <v>77</v>
      </c>
      <c r="D3806" t="s">
        <v>124</v>
      </c>
      <c r="E3806" t="s">
        <v>126</v>
      </c>
      <c r="F3806" t="s">
        <v>666</v>
      </c>
      <c r="G3806" t="s">
        <v>169</v>
      </c>
      <c r="H3806" t="s">
        <v>47</v>
      </c>
      <c r="I3806" t="s">
        <v>129</v>
      </c>
      <c r="J3806" t="s">
        <v>130</v>
      </c>
      <c r="K3806" t="s">
        <v>131</v>
      </c>
      <c r="L3806" t="s">
        <v>10821</v>
      </c>
      <c r="M3806" t="s">
        <v>10822</v>
      </c>
      <c r="N3806">
        <v>5.426388888</v>
      </c>
      <c r="O3806">
        <v>0</v>
      </c>
      <c r="P3806">
        <v>533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2892.265277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2674429</v>
      </c>
      <c r="B3807">
        <v>1</v>
      </c>
      <c r="C3807" t="s">
        <v>76</v>
      </c>
      <c r="D3807" t="s">
        <v>89</v>
      </c>
      <c r="E3807" t="s">
        <v>144</v>
      </c>
      <c r="F3807" t="s">
        <v>10823</v>
      </c>
      <c r="G3807" t="s">
        <v>136</v>
      </c>
      <c r="H3807" t="s">
        <v>46</v>
      </c>
      <c r="I3807" t="s">
        <v>129</v>
      </c>
      <c r="J3807" t="s">
        <v>130</v>
      </c>
      <c r="K3807" t="s">
        <v>131</v>
      </c>
      <c r="L3807" t="s">
        <v>10824</v>
      </c>
      <c r="M3807" t="s">
        <v>10825</v>
      </c>
      <c r="N3807">
        <v>1.563055555</v>
      </c>
      <c r="O3807">
        <v>0</v>
      </c>
      <c r="P3807">
        <v>15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23.445833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2674440</v>
      </c>
      <c r="B3808">
        <v>1</v>
      </c>
      <c r="C3808" t="s">
        <v>76</v>
      </c>
      <c r="D3808" t="s">
        <v>79</v>
      </c>
      <c r="E3808" t="s">
        <v>210</v>
      </c>
      <c r="F3808" t="s">
        <v>10826</v>
      </c>
      <c r="G3808" t="s">
        <v>627</v>
      </c>
      <c r="H3808" t="s">
        <v>46</v>
      </c>
      <c r="I3808" t="s">
        <v>129</v>
      </c>
      <c r="J3808" t="s">
        <v>130</v>
      </c>
      <c r="K3808" t="s">
        <v>131</v>
      </c>
      <c r="L3808" t="s">
        <v>10827</v>
      </c>
      <c r="M3808" t="s">
        <v>10828</v>
      </c>
      <c r="N3808">
        <v>1.608055555</v>
      </c>
      <c r="O3808">
        <v>0</v>
      </c>
      <c r="P3808">
        <v>29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46.633611000000002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2674430</v>
      </c>
      <c r="B3809">
        <v>1</v>
      </c>
      <c r="C3809" t="s">
        <v>76</v>
      </c>
      <c r="D3809" t="s">
        <v>86</v>
      </c>
      <c r="E3809" t="s">
        <v>126</v>
      </c>
      <c r="F3809" t="s">
        <v>10829</v>
      </c>
      <c r="G3809" t="s">
        <v>1915</v>
      </c>
      <c r="H3809" t="s">
        <v>47</v>
      </c>
      <c r="I3809" t="s">
        <v>129</v>
      </c>
      <c r="J3809" t="s">
        <v>130</v>
      </c>
      <c r="K3809" t="s">
        <v>131</v>
      </c>
      <c r="L3809" t="s">
        <v>10830</v>
      </c>
      <c r="M3809" t="s">
        <v>10831</v>
      </c>
      <c r="N3809">
        <v>2.2819444440000001</v>
      </c>
      <c r="O3809">
        <v>0</v>
      </c>
      <c r="P3809">
        <v>575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1312.1180549999999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2674495</v>
      </c>
      <c r="B3810">
        <v>1</v>
      </c>
      <c r="C3810" t="s">
        <v>76</v>
      </c>
      <c r="D3810" t="s">
        <v>79</v>
      </c>
      <c r="E3810" t="s">
        <v>156</v>
      </c>
      <c r="F3810" t="s">
        <v>10832</v>
      </c>
      <c r="G3810" t="s">
        <v>128</v>
      </c>
      <c r="H3810" t="s">
        <v>47</v>
      </c>
      <c r="I3810" t="s">
        <v>129</v>
      </c>
      <c r="J3810" t="s">
        <v>130</v>
      </c>
      <c r="K3810" t="s">
        <v>131</v>
      </c>
      <c r="L3810" t="s">
        <v>10833</v>
      </c>
      <c r="M3810" t="s">
        <v>10834</v>
      </c>
      <c r="N3810">
        <v>4.278611111</v>
      </c>
      <c r="O3810">
        <v>5</v>
      </c>
      <c r="P3810">
        <v>592</v>
      </c>
      <c r="Q3810">
        <v>0</v>
      </c>
      <c r="R3810">
        <v>0</v>
      </c>
      <c r="S3810">
        <v>0</v>
      </c>
      <c r="T3810">
        <v>0</v>
      </c>
      <c r="U3810">
        <v>21.393056000000001</v>
      </c>
      <c r="V3810">
        <v>2532.937778</v>
      </c>
      <c r="W3810">
        <v>0</v>
      </c>
      <c r="X3810">
        <v>0</v>
      </c>
      <c r="Y3810">
        <v>0</v>
      </c>
      <c r="Z3810">
        <v>0</v>
      </c>
    </row>
    <row r="3811" spans="1:26" x14ac:dyDescent="0.3">
      <c r="A3811">
        <v>2674437</v>
      </c>
      <c r="B3811">
        <v>1</v>
      </c>
      <c r="C3811" t="s">
        <v>77</v>
      </c>
      <c r="D3811" t="s">
        <v>123</v>
      </c>
      <c r="E3811" t="s">
        <v>156</v>
      </c>
      <c r="F3811" t="s">
        <v>2976</v>
      </c>
      <c r="G3811" t="s">
        <v>169</v>
      </c>
      <c r="H3811" t="s">
        <v>47</v>
      </c>
      <c r="I3811" t="s">
        <v>129</v>
      </c>
      <c r="J3811" t="s">
        <v>130</v>
      </c>
      <c r="K3811" t="s">
        <v>131</v>
      </c>
      <c r="L3811" t="s">
        <v>10835</v>
      </c>
      <c r="M3811" t="s">
        <v>10836</v>
      </c>
      <c r="N3811">
        <v>3.18</v>
      </c>
      <c r="O3811">
        <v>51</v>
      </c>
      <c r="P3811">
        <v>27</v>
      </c>
      <c r="Q3811">
        <v>0</v>
      </c>
      <c r="R3811">
        <v>0</v>
      </c>
      <c r="S3811">
        <v>0</v>
      </c>
      <c r="T3811">
        <v>0</v>
      </c>
      <c r="U3811">
        <v>162.18</v>
      </c>
      <c r="V3811">
        <v>85.86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2674441</v>
      </c>
      <c r="B3812">
        <v>1</v>
      </c>
      <c r="C3812" t="s">
        <v>77</v>
      </c>
      <c r="D3812" t="s">
        <v>114</v>
      </c>
      <c r="E3812" t="s">
        <v>210</v>
      </c>
      <c r="F3812" t="s">
        <v>10837</v>
      </c>
      <c r="G3812" t="s">
        <v>306</v>
      </c>
      <c r="H3812" t="s">
        <v>46</v>
      </c>
      <c r="I3812" t="s">
        <v>129</v>
      </c>
      <c r="J3812" t="s">
        <v>15</v>
      </c>
      <c r="K3812" t="s">
        <v>131</v>
      </c>
      <c r="L3812" t="s">
        <v>10838</v>
      </c>
      <c r="M3812" t="s">
        <v>10839</v>
      </c>
      <c r="N3812">
        <v>1.445277777</v>
      </c>
      <c r="O3812">
        <v>0</v>
      </c>
      <c r="P3812">
        <v>2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2.8905560000000001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2674442</v>
      </c>
      <c r="B3813">
        <v>1</v>
      </c>
      <c r="C3813" t="s">
        <v>77</v>
      </c>
      <c r="D3813" t="s">
        <v>116</v>
      </c>
      <c r="E3813" t="s">
        <v>126</v>
      </c>
      <c r="F3813" t="s">
        <v>3566</v>
      </c>
      <c r="G3813" t="s">
        <v>169</v>
      </c>
      <c r="H3813" t="s">
        <v>47</v>
      </c>
      <c r="I3813" t="s">
        <v>247</v>
      </c>
      <c r="J3813" t="s">
        <v>130</v>
      </c>
      <c r="K3813" t="s">
        <v>131</v>
      </c>
      <c r="L3813" t="s">
        <v>10840</v>
      </c>
      <c r="M3813" t="s">
        <v>10841</v>
      </c>
      <c r="N3813">
        <v>5.5555550000000002E-3</v>
      </c>
      <c r="O3813">
        <v>56</v>
      </c>
      <c r="P3813">
        <v>800</v>
      </c>
      <c r="Q3813">
        <v>0</v>
      </c>
      <c r="R3813">
        <v>0</v>
      </c>
      <c r="S3813">
        <v>0</v>
      </c>
      <c r="T3813">
        <v>57</v>
      </c>
      <c r="U3813">
        <v>0.31111100000000003</v>
      </c>
      <c r="V3813">
        <v>4.4444439999999998</v>
      </c>
      <c r="W3813">
        <v>0</v>
      </c>
      <c r="X3813">
        <v>0</v>
      </c>
      <c r="Y3813">
        <v>0</v>
      </c>
      <c r="Z3813">
        <v>0.31666699999999998</v>
      </c>
    </row>
    <row r="3814" spans="1:26" x14ac:dyDescent="0.3">
      <c r="A3814">
        <v>2674450</v>
      </c>
      <c r="B3814">
        <v>1</v>
      </c>
      <c r="C3814" t="s">
        <v>76</v>
      </c>
      <c r="D3814" t="s">
        <v>94</v>
      </c>
      <c r="E3814" t="s">
        <v>134</v>
      </c>
      <c r="F3814" t="s">
        <v>9096</v>
      </c>
      <c r="G3814" t="s">
        <v>240</v>
      </c>
      <c r="H3814" t="s">
        <v>46</v>
      </c>
      <c r="I3814" t="s">
        <v>129</v>
      </c>
      <c r="J3814" t="s">
        <v>130</v>
      </c>
      <c r="K3814" t="s">
        <v>131</v>
      </c>
      <c r="L3814" t="s">
        <v>10842</v>
      </c>
      <c r="M3814" t="s">
        <v>10843</v>
      </c>
      <c r="N3814">
        <v>1.108055555</v>
      </c>
      <c r="O3814">
        <v>0</v>
      </c>
      <c r="P3814">
        <v>19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21.053056000000002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2674445</v>
      </c>
      <c r="B3815">
        <v>1</v>
      </c>
      <c r="C3815" t="s">
        <v>77</v>
      </c>
      <c r="D3815" t="s">
        <v>124</v>
      </c>
      <c r="E3815" t="s">
        <v>156</v>
      </c>
      <c r="F3815" t="s">
        <v>10844</v>
      </c>
      <c r="G3815" t="s">
        <v>169</v>
      </c>
      <c r="H3815" t="s">
        <v>47</v>
      </c>
      <c r="I3815" t="s">
        <v>129</v>
      </c>
      <c r="J3815" t="s">
        <v>130</v>
      </c>
      <c r="K3815" t="s">
        <v>131</v>
      </c>
      <c r="L3815" t="s">
        <v>10845</v>
      </c>
      <c r="M3815" t="s">
        <v>10846</v>
      </c>
      <c r="N3815">
        <v>1.7749999999999999</v>
      </c>
      <c r="O3815">
        <v>9</v>
      </c>
      <c r="P3815">
        <v>248</v>
      </c>
      <c r="Q3815">
        <v>0</v>
      </c>
      <c r="R3815">
        <v>0</v>
      </c>
      <c r="S3815">
        <v>0</v>
      </c>
      <c r="T3815">
        <v>0</v>
      </c>
      <c r="U3815">
        <v>15.975</v>
      </c>
      <c r="V3815">
        <v>440.2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2674464</v>
      </c>
      <c r="B3816">
        <v>1</v>
      </c>
      <c r="C3816" t="s">
        <v>77</v>
      </c>
      <c r="D3816" t="s">
        <v>124</v>
      </c>
      <c r="E3816" t="s">
        <v>152</v>
      </c>
      <c r="F3816" t="s">
        <v>10847</v>
      </c>
      <c r="G3816" t="s">
        <v>7574</v>
      </c>
      <c r="H3816" t="s">
        <v>47</v>
      </c>
      <c r="I3816" t="s">
        <v>129</v>
      </c>
      <c r="J3816" t="s">
        <v>15</v>
      </c>
      <c r="K3816" t="s">
        <v>131</v>
      </c>
      <c r="L3816" t="s">
        <v>10848</v>
      </c>
      <c r="M3816" t="s">
        <v>10849</v>
      </c>
      <c r="N3816">
        <v>0.643055555</v>
      </c>
      <c r="O3816">
        <v>707</v>
      </c>
      <c r="P3816">
        <v>6440</v>
      </c>
      <c r="Q3816">
        <v>0</v>
      </c>
      <c r="R3816">
        <v>0</v>
      </c>
      <c r="S3816">
        <v>0</v>
      </c>
      <c r="T3816">
        <v>0</v>
      </c>
      <c r="U3816">
        <v>454.64027700000003</v>
      </c>
      <c r="V3816">
        <v>4141.2777740000001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2674455</v>
      </c>
      <c r="B3817">
        <v>1</v>
      </c>
      <c r="C3817" t="s">
        <v>76</v>
      </c>
      <c r="D3817" t="s">
        <v>79</v>
      </c>
      <c r="E3817" t="s">
        <v>210</v>
      </c>
      <c r="F3817" t="s">
        <v>10850</v>
      </c>
      <c r="G3817" t="s">
        <v>306</v>
      </c>
      <c r="H3817" t="s">
        <v>46</v>
      </c>
      <c r="I3817" t="s">
        <v>129</v>
      </c>
      <c r="J3817" t="s">
        <v>15</v>
      </c>
      <c r="K3817" t="s">
        <v>131</v>
      </c>
      <c r="L3817" t="s">
        <v>10851</v>
      </c>
      <c r="M3817" t="s">
        <v>10852</v>
      </c>
      <c r="N3817">
        <v>2.9683333329999999</v>
      </c>
      <c r="O3817">
        <v>0</v>
      </c>
      <c r="P3817">
        <v>2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5.9366669999999999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2674459</v>
      </c>
      <c r="B3818">
        <v>1</v>
      </c>
      <c r="C3818" t="s">
        <v>76</v>
      </c>
      <c r="D3818" t="s">
        <v>94</v>
      </c>
      <c r="E3818" t="s">
        <v>134</v>
      </c>
      <c r="F3818" t="s">
        <v>10853</v>
      </c>
      <c r="G3818" t="s">
        <v>146</v>
      </c>
      <c r="H3818" t="s">
        <v>46</v>
      </c>
      <c r="I3818" t="s">
        <v>129</v>
      </c>
      <c r="J3818" t="s">
        <v>130</v>
      </c>
      <c r="K3818" t="s">
        <v>131</v>
      </c>
      <c r="L3818" t="s">
        <v>10854</v>
      </c>
      <c r="M3818" t="s">
        <v>10855</v>
      </c>
      <c r="N3818">
        <v>0.46111111100000002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74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34.122222000000001</v>
      </c>
    </row>
    <row r="3819" spans="1:26" x14ac:dyDescent="0.3">
      <c r="A3819">
        <v>2674452</v>
      </c>
      <c r="B3819">
        <v>1</v>
      </c>
      <c r="C3819" t="s">
        <v>76</v>
      </c>
      <c r="D3819" t="s">
        <v>84</v>
      </c>
      <c r="E3819" t="s">
        <v>210</v>
      </c>
      <c r="F3819" t="s">
        <v>10856</v>
      </c>
      <c r="G3819" t="s">
        <v>627</v>
      </c>
      <c r="H3819" t="s">
        <v>46</v>
      </c>
      <c r="I3819" t="s">
        <v>129</v>
      </c>
      <c r="J3819" t="s">
        <v>130</v>
      </c>
      <c r="K3819" t="s">
        <v>131</v>
      </c>
      <c r="L3819" t="s">
        <v>10857</v>
      </c>
      <c r="M3819" t="s">
        <v>10858</v>
      </c>
      <c r="N3819">
        <v>1.913333333</v>
      </c>
      <c r="O3819">
        <v>0</v>
      </c>
      <c r="P3819">
        <v>8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15.306666999999999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2674456</v>
      </c>
      <c r="B3820">
        <v>1</v>
      </c>
      <c r="C3820" t="s">
        <v>76</v>
      </c>
      <c r="D3820" t="s">
        <v>90</v>
      </c>
      <c r="E3820" t="s">
        <v>134</v>
      </c>
      <c r="F3820" t="s">
        <v>312</v>
      </c>
      <c r="G3820" t="s">
        <v>146</v>
      </c>
      <c r="H3820" t="s">
        <v>46</v>
      </c>
      <c r="I3820" t="s">
        <v>129</v>
      </c>
      <c r="J3820" t="s">
        <v>130</v>
      </c>
      <c r="K3820" t="s">
        <v>131</v>
      </c>
      <c r="L3820" t="s">
        <v>10859</v>
      </c>
      <c r="M3820" t="s">
        <v>10860</v>
      </c>
      <c r="N3820">
        <v>0.21944444399999999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252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55.3</v>
      </c>
    </row>
    <row r="3821" spans="1:26" x14ac:dyDescent="0.3">
      <c r="A3821">
        <v>2674458</v>
      </c>
      <c r="B3821">
        <v>1</v>
      </c>
      <c r="C3821" t="s">
        <v>77</v>
      </c>
      <c r="D3821" t="s">
        <v>114</v>
      </c>
      <c r="E3821" t="s">
        <v>156</v>
      </c>
      <c r="F3821" t="s">
        <v>6549</v>
      </c>
      <c r="G3821" t="s">
        <v>169</v>
      </c>
      <c r="H3821" t="s">
        <v>47</v>
      </c>
      <c r="I3821" t="s">
        <v>129</v>
      </c>
      <c r="J3821" t="s">
        <v>130</v>
      </c>
      <c r="K3821" t="s">
        <v>131</v>
      </c>
      <c r="L3821" t="s">
        <v>10861</v>
      </c>
      <c r="M3821" t="s">
        <v>10862</v>
      </c>
      <c r="N3821">
        <v>7.5555554999999996E-2</v>
      </c>
      <c r="O3821">
        <v>3</v>
      </c>
      <c r="P3821">
        <v>513</v>
      </c>
      <c r="Q3821">
        <v>0</v>
      </c>
      <c r="R3821">
        <v>0</v>
      </c>
      <c r="S3821">
        <v>8</v>
      </c>
      <c r="T3821">
        <v>360</v>
      </c>
      <c r="U3821">
        <v>0.22666700000000001</v>
      </c>
      <c r="V3821">
        <v>38.76</v>
      </c>
      <c r="W3821">
        <v>0</v>
      </c>
      <c r="X3821">
        <v>0</v>
      </c>
      <c r="Y3821">
        <v>0.60444399999999998</v>
      </c>
      <c r="Z3821">
        <v>27.2</v>
      </c>
    </row>
    <row r="3822" spans="1:26" x14ac:dyDescent="0.3">
      <c r="A3822">
        <v>2674461</v>
      </c>
      <c r="B3822">
        <v>1</v>
      </c>
      <c r="C3822" t="s">
        <v>76</v>
      </c>
      <c r="D3822" t="s">
        <v>93</v>
      </c>
      <c r="E3822" t="s">
        <v>152</v>
      </c>
      <c r="F3822" t="s">
        <v>10863</v>
      </c>
      <c r="G3822" t="s">
        <v>169</v>
      </c>
      <c r="H3822" t="s">
        <v>47</v>
      </c>
      <c r="I3822" t="s">
        <v>247</v>
      </c>
      <c r="J3822" t="s">
        <v>130</v>
      </c>
      <c r="K3822" t="s">
        <v>131</v>
      </c>
      <c r="L3822" t="s">
        <v>10864</v>
      </c>
      <c r="M3822" t="s">
        <v>10865</v>
      </c>
      <c r="N3822">
        <v>5.5555550000000002E-3</v>
      </c>
      <c r="O3822">
        <v>8</v>
      </c>
      <c r="P3822">
        <v>1096</v>
      </c>
      <c r="Q3822">
        <v>0</v>
      </c>
      <c r="R3822">
        <v>0</v>
      </c>
      <c r="S3822">
        <v>0</v>
      </c>
      <c r="T3822">
        <v>0</v>
      </c>
      <c r="U3822">
        <v>4.4443999999999997E-2</v>
      </c>
      <c r="V3822">
        <v>6.0888879999999999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2674463</v>
      </c>
      <c r="B3823">
        <v>1</v>
      </c>
      <c r="C3823" t="s">
        <v>76</v>
      </c>
      <c r="D3823" t="s">
        <v>90</v>
      </c>
      <c r="E3823" t="s">
        <v>134</v>
      </c>
      <c r="F3823" t="s">
        <v>10866</v>
      </c>
      <c r="G3823" t="s">
        <v>146</v>
      </c>
      <c r="H3823" t="s">
        <v>46</v>
      </c>
      <c r="I3823" t="s">
        <v>129</v>
      </c>
      <c r="J3823" t="s">
        <v>130</v>
      </c>
      <c r="K3823" t="s">
        <v>131</v>
      </c>
      <c r="L3823" t="s">
        <v>10867</v>
      </c>
      <c r="M3823" t="s">
        <v>10868</v>
      </c>
      <c r="N3823">
        <v>0.591388888</v>
      </c>
      <c r="O3823">
        <v>0</v>
      </c>
      <c r="P3823">
        <v>560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331.17777699999999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2674406</v>
      </c>
      <c r="B3824">
        <v>2</v>
      </c>
      <c r="C3824" t="s">
        <v>76</v>
      </c>
      <c r="D3824" t="s">
        <v>104</v>
      </c>
      <c r="E3824" t="s">
        <v>134</v>
      </c>
      <c r="F3824" t="s">
        <v>10869</v>
      </c>
      <c r="G3824" t="s">
        <v>136</v>
      </c>
      <c r="H3824" t="s">
        <v>46</v>
      </c>
      <c r="I3824" t="s">
        <v>129</v>
      </c>
      <c r="J3824" t="s">
        <v>130</v>
      </c>
      <c r="K3824" t="s">
        <v>131</v>
      </c>
      <c r="L3824" t="s">
        <v>10782</v>
      </c>
      <c r="M3824" t="s">
        <v>10870</v>
      </c>
      <c r="N3824">
        <v>0.43472222199999999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34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14.780556000000001</v>
      </c>
    </row>
    <row r="3825" spans="1:26" x14ac:dyDescent="0.3">
      <c r="A3825">
        <v>2674473</v>
      </c>
      <c r="B3825">
        <v>1</v>
      </c>
      <c r="C3825" t="s">
        <v>77</v>
      </c>
      <c r="D3825" t="s">
        <v>123</v>
      </c>
      <c r="E3825" t="s">
        <v>156</v>
      </c>
      <c r="F3825" t="s">
        <v>1568</v>
      </c>
      <c r="G3825" t="s">
        <v>169</v>
      </c>
      <c r="H3825" t="s">
        <v>47</v>
      </c>
      <c r="I3825" t="s">
        <v>247</v>
      </c>
      <c r="J3825" t="s">
        <v>130</v>
      </c>
      <c r="K3825" t="s">
        <v>131</v>
      </c>
      <c r="L3825" t="s">
        <v>10871</v>
      </c>
      <c r="M3825" t="s">
        <v>10872</v>
      </c>
      <c r="N3825">
        <v>2.0277777E-2</v>
      </c>
      <c r="O3825">
        <v>117</v>
      </c>
      <c r="P3825">
        <v>665</v>
      </c>
      <c r="Q3825">
        <v>0</v>
      </c>
      <c r="R3825">
        <v>0</v>
      </c>
      <c r="S3825">
        <v>0</v>
      </c>
      <c r="T3825">
        <v>0</v>
      </c>
      <c r="U3825">
        <v>2.3725000000000001</v>
      </c>
      <c r="V3825">
        <v>13.484722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2674482</v>
      </c>
      <c r="B3826">
        <v>1</v>
      </c>
      <c r="C3826" t="s">
        <v>77</v>
      </c>
      <c r="D3826" t="s">
        <v>118</v>
      </c>
      <c r="E3826" t="s">
        <v>210</v>
      </c>
      <c r="F3826" t="s">
        <v>10873</v>
      </c>
      <c r="G3826" t="s">
        <v>212</v>
      </c>
      <c r="H3826" t="s">
        <v>46</v>
      </c>
      <c r="I3826" t="s">
        <v>129</v>
      </c>
      <c r="J3826" t="s">
        <v>130</v>
      </c>
      <c r="K3826" t="s">
        <v>131</v>
      </c>
      <c r="L3826" t="s">
        <v>10874</v>
      </c>
      <c r="M3826" t="s">
        <v>10875</v>
      </c>
      <c r="N3826">
        <v>1.4924999999999999</v>
      </c>
      <c r="O3826">
        <v>0</v>
      </c>
      <c r="P3826">
        <v>2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2.9849999999999999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2674488</v>
      </c>
      <c r="B3827">
        <v>1</v>
      </c>
      <c r="C3827" t="s">
        <v>77</v>
      </c>
      <c r="D3827" t="s">
        <v>108</v>
      </c>
      <c r="E3827" t="s">
        <v>210</v>
      </c>
      <c r="F3827" t="s">
        <v>10876</v>
      </c>
      <c r="G3827" t="s">
        <v>290</v>
      </c>
      <c r="H3827" t="s">
        <v>46</v>
      </c>
      <c r="I3827" t="s">
        <v>129</v>
      </c>
      <c r="J3827" t="s">
        <v>130</v>
      </c>
      <c r="K3827" t="s">
        <v>131</v>
      </c>
      <c r="L3827" t="s">
        <v>10877</v>
      </c>
      <c r="M3827" t="s">
        <v>10878</v>
      </c>
      <c r="N3827">
        <v>1.8983333330000001</v>
      </c>
      <c r="O3827">
        <v>0</v>
      </c>
      <c r="P3827">
        <v>3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5.6950000000000003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2674490</v>
      </c>
      <c r="B3828">
        <v>1</v>
      </c>
      <c r="C3828" t="s">
        <v>77</v>
      </c>
      <c r="D3828" t="s">
        <v>113</v>
      </c>
      <c r="E3828" t="s">
        <v>126</v>
      </c>
      <c r="F3828" t="s">
        <v>10176</v>
      </c>
      <c r="G3828" t="s">
        <v>128</v>
      </c>
      <c r="H3828" t="s">
        <v>47</v>
      </c>
      <c r="I3828" t="s">
        <v>129</v>
      </c>
      <c r="J3828" t="s">
        <v>130</v>
      </c>
      <c r="K3828" t="s">
        <v>131</v>
      </c>
      <c r="L3828" t="s">
        <v>10879</v>
      </c>
      <c r="M3828" t="s">
        <v>10880</v>
      </c>
      <c r="N3828">
        <v>2.2405555549999998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37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82.900555999999995</v>
      </c>
    </row>
    <row r="3829" spans="1:26" x14ac:dyDescent="0.3">
      <c r="A3829">
        <v>2674493</v>
      </c>
      <c r="B3829">
        <v>1</v>
      </c>
      <c r="C3829" t="s">
        <v>76</v>
      </c>
      <c r="D3829" t="s">
        <v>101</v>
      </c>
      <c r="E3829" t="s">
        <v>144</v>
      </c>
      <c r="F3829" t="s">
        <v>10881</v>
      </c>
      <c r="G3829" t="s">
        <v>146</v>
      </c>
      <c r="H3829" t="s">
        <v>46</v>
      </c>
      <c r="I3829" t="s">
        <v>129</v>
      </c>
      <c r="J3829" t="s">
        <v>130</v>
      </c>
      <c r="K3829" t="s">
        <v>131</v>
      </c>
      <c r="L3829" t="s">
        <v>10882</v>
      </c>
      <c r="M3829" t="s">
        <v>10883</v>
      </c>
      <c r="N3829">
        <v>0.73916666600000003</v>
      </c>
      <c r="O3829">
        <v>0</v>
      </c>
      <c r="P3829">
        <v>27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19.9575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2674499</v>
      </c>
      <c r="B3830">
        <v>1</v>
      </c>
      <c r="C3830" t="s">
        <v>76</v>
      </c>
      <c r="D3830" t="s">
        <v>101</v>
      </c>
      <c r="E3830" t="s">
        <v>134</v>
      </c>
      <c r="F3830" t="s">
        <v>10884</v>
      </c>
      <c r="G3830" t="s">
        <v>146</v>
      </c>
      <c r="H3830" t="s">
        <v>46</v>
      </c>
      <c r="I3830" t="s">
        <v>129</v>
      </c>
      <c r="J3830" t="s">
        <v>130</v>
      </c>
      <c r="K3830" t="s">
        <v>131</v>
      </c>
      <c r="L3830" t="s">
        <v>10885</v>
      </c>
      <c r="M3830" t="s">
        <v>10886</v>
      </c>
      <c r="N3830">
        <v>0.40833333300000002</v>
      </c>
      <c r="O3830">
        <v>0</v>
      </c>
      <c r="P3830">
        <v>11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4.4916669999999996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2674414</v>
      </c>
      <c r="B3831">
        <v>2</v>
      </c>
      <c r="C3831" t="s">
        <v>77</v>
      </c>
      <c r="D3831" t="s">
        <v>113</v>
      </c>
      <c r="E3831" t="s">
        <v>156</v>
      </c>
      <c r="F3831" t="s">
        <v>3729</v>
      </c>
      <c r="G3831" t="s">
        <v>128</v>
      </c>
      <c r="H3831" t="s">
        <v>47</v>
      </c>
      <c r="I3831" t="s">
        <v>129</v>
      </c>
      <c r="J3831" t="s">
        <v>130</v>
      </c>
      <c r="K3831" t="s">
        <v>131</v>
      </c>
      <c r="L3831" t="s">
        <v>10793</v>
      </c>
      <c r="M3831" t="s">
        <v>10887</v>
      </c>
      <c r="N3831">
        <v>0.6825</v>
      </c>
      <c r="O3831">
        <v>0</v>
      </c>
      <c r="P3831">
        <v>0</v>
      </c>
      <c r="Q3831">
        <v>0</v>
      </c>
      <c r="R3831">
        <v>0</v>
      </c>
      <c r="S3831">
        <v>2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1.365</v>
      </c>
      <c r="Z3831">
        <v>0</v>
      </c>
    </row>
    <row r="3832" spans="1:26" x14ac:dyDescent="0.3">
      <c r="A3832">
        <v>2674504</v>
      </c>
      <c r="B3832">
        <v>1</v>
      </c>
      <c r="C3832" t="s">
        <v>77</v>
      </c>
      <c r="D3832" t="s">
        <v>124</v>
      </c>
      <c r="E3832" t="s">
        <v>156</v>
      </c>
      <c r="F3832" t="s">
        <v>10888</v>
      </c>
      <c r="G3832" t="s">
        <v>169</v>
      </c>
      <c r="H3832" t="s">
        <v>47</v>
      </c>
      <c r="I3832" t="s">
        <v>129</v>
      </c>
      <c r="J3832" t="s">
        <v>130</v>
      </c>
      <c r="K3832" t="s">
        <v>131</v>
      </c>
      <c r="L3832" t="s">
        <v>10889</v>
      </c>
      <c r="M3832" t="s">
        <v>10890</v>
      </c>
      <c r="N3832">
        <v>5.2319444439999998</v>
      </c>
      <c r="O3832">
        <v>1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5.2319440000000004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2674508</v>
      </c>
      <c r="B3833">
        <v>1</v>
      </c>
      <c r="C3833" t="s">
        <v>76</v>
      </c>
      <c r="D3833" t="s">
        <v>94</v>
      </c>
      <c r="E3833" t="s">
        <v>134</v>
      </c>
      <c r="F3833" t="s">
        <v>10891</v>
      </c>
      <c r="G3833" t="s">
        <v>240</v>
      </c>
      <c r="H3833" t="s">
        <v>46</v>
      </c>
      <c r="I3833" t="s">
        <v>129</v>
      </c>
      <c r="J3833" t="s">
        <v>130</v>
      </c>
      <c r="K3833" t="s">
        <v>131</v>
      </c>
      <c r="L3833" t="s">
        <v>10892</v>
      </c>
      <c r="M3833" t="s">
        <v>10893</v>
      </c>
      <c r="N3833">
        <v>4.2327777769999999</v>
      </c>
      <c r="O3833">
        <v>0</v>
      </c>
      <c r="P3833">
        <v>19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80.422777999999994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2674512</v>
      </c>
      <c r="B3834">
        <v>1</v>
      </c>
      <c r="C3834" t="s">
        <v>76</v>
      </c>
      <c r="D3834" t="s">
        <v>90</v>
      </c>
      <c r="E3834" t="s">
        <v>144</v>
      </c>
      <c r="F3834" t="s">
        <v>10894</v>
      </c>
      <c r="G3834" t="s">
        <v>146</v>
      </c>
      <c r="H3834" t="s">
        <v>46</v>
      </c>
      <c r="I3834" t="s">
        <v>129</v>
      </c>
      <c r="J3834" t="s">
        <v>130</v>
      </c>
      <c r="K3834" t="s">
        <v>131</v>
      </c>
      <c r="L3834" t="s">
        <v>10895</v>
      </c>
      <c r="M3834" t="s">
        <v>10896</v>
      </c>
      <c r="N3834">
        <v>1.0505555550000001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24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25.213332999999999</v>
      </c>
    </row>
    <row r="3835" spans="1:26" x14ac:dyDescent="0.3">
      <c r="A3835">
        <v>2674518</v>
      </c>
      <c r="B3835">
        <v>1</v>
      </c>
      <c r="C3835" t="s">
        <v>76</v>
      </c>
      <c r="D3835" t="s">
        <v>106</v>
      </c>
      <c r="E3835" t="s">
        <v>210</v>
      </c>
      <c r="F3835" t="s">
        <v>10897</v>
      </c>
      <c r="G3835" t="s">
        <v>290</v>
      </c>
      <c r="H3835" t="s">
        <v>46</v>
      </c>
      <c r="I3835" t="s">
        <v>129</v>
      </c>
      <c r="J3835" t="s">
        <v>130</v>
      </c>
      <c r="K3835" t="s">
        <v>131</v>
      </c>
      <c r="L3835" t="s">
        <v>10898</v>
      </c>
      <c r="M3835" t="s">
        <v>10899</v>
      </c>
      <c r="N3835">
        <v>1.351388888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1.351389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2674520</v>
      </c>
      <c r="B3836">
        <v>1</v>
      </c>
      <c r="C3836" t="s">
        <v>76</v>
      </c>
      <c r="D3836" t="s">
        <v>81</v>
      </c>
      <c r="E3836" t="s">
        <v>210</v>
      </c>
      <c r="F3836" t="s">
        <v>10900</v>
      </c>
      <c r="G3836" t="s">
        <v>290</v>
      </c>
      <c r="H3836" t="s">
        <v>46</v>
      </c>
      <c r="I3836" t="s">
        <v>129</v>
      </c>
      <c r="J3836" t="s">
        <v>130</v>
      </c>
      <c r="K3836" t="s">
        <v>131</v>
      </c>
      <c r="L3836" t="s">
        <v>10901</v>
      </c>
      <c r="M3836" t="s">
        <v>10902</v>
      </c>
      <c r="N3836">
        <v>1.5219444440000001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1.521944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2674516</v>
      </c>
      <c r="B3837">
        <v>1</v>
      </c>
      <c r="C3837" t="s">
        <v>76</v>
      </c>
      <c r="D3837" t="s">
        <v>96</v>
      </c>
      <c r="E3837" t="s">
        <v>210</v>
      </c>
      <c r="F3837" t="s">
        <v>10903</v>
      </c>
      <c r="G3837" t="s">
        <v>212</v>
      </c>
      <c r="H3837" t="s">
        <v>46</v>
      </c>
      <c r="I3837" t="s">
        <v>129</v>
      </c>
      <c r="J3837" t="s">
        <v>130</v>
      </c>
      <c r="K3837" t="s">
        <v>131</v>
      </c>
      <c r="L3837" t="s">
        <v>10904</v>
      </c>
      <c r="M3837" t="s">
        <v>10905</v>
      </c>
      <c r="N3837">
        <v>0.76833333299999995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0.76833300000000004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2674529</v>
      </c>
      <c r="B3838">
        <v>1</v>
      </c>
      <c r="C3838" t="s">
        <v>76</v>
      </c>
      <c r="D3838" t="s">
        <v>86</v>
      </c>
      <c r="E3838" t="s">
        <v>172</v>
      </c>
      <c r="F3838" t="s">
        <v>10906</v>
      </c>
      <c r="G3838" t="s">
        <v>2593</v>
      </c>
      <c r="H3838" t="s">
        <v>46</v>
      </c>
      <c r="I3838" t="s">
        <v>129</v>
      </c>
      <c r="J3838" t="s">
        <v>130</v>
      </c>
      <c r="K3838" t="s">
        <v>131</v>
      </c>
      <c r="L3838" t="s">
        <v>10907</v>
      </c>
      <c r="M3838" t="s">
        <v>10908</v>
      </c>
      <c r="N3838">
        <v>2.810277777</v>
      </c>
      <c r="O3838">
        <v>0</v>
      </c>
      <c r="P3838">
        <v>200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562.05555500000003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2674524</v>
      </c>
      <c r="B3839">
        <v>1</v>
      </c>
      <c r="C3839" t="s">
        <v>76</v>
      </c>
      <c r="D3839" t="s">
        <v>106</v>
      </c>
      <c r="E3839" t="s">
        <v>210</v>
      </c>
      <c r="F3839" t="s">
        <v>10909</v>
      </c>
      <c r="G3839" t="s">
        <v>290</v>
      </c>
      <c r="H3839" t="s">
        <v>46</v>
      </c>
      <c r="I3839" t="s">
        <v>129</v>
      </c>
      <c r="J3839" t="s">
        <v>130</v>
      </c>
      <c r="K3839" t="s">
        <v>131</v>
      </c>
      <c r="L3839" t="s">
        <v>10910</v>
      </c>
      <c r="M3839" t="s">
        <v>10911</v>
      </c>
      <c r="N3839">
        <v>1.7483333329999999</v>
      </c>
      <c r="O3839">
        <v>0</v>
      </c>
      <c r="P3839">
        <v>8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13.986667000000001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2674526</v>
      </c>
      <c r="B3840">
        <v>1</v>
      </c>
      <c r="C3840" t="s">
        <v>76</v>
      </c>
      <c r="D3840" t="s">
        <v>91</v>
      </c>
      <c r="E3840" t="s">
        <v>126</v>
      </c>
      <c r="F3840" t="s">
        <v>2205</v>
      </c>
      <c r="G3840" t="s">
        <v>146</v>
      </c>
      <c r="H3840" t="s">
        <v>47</v>
      </c>
      <c r="I3840" t="s">
        <v>129</v>
      </c>
      <c r="J3840" t="s">
        <v>130</v>
      </c>
      <c r="K3840" t="s">
        <v>131</v>
      </c>
      <c r="L3840" t="s">
        <v>10912</v>
      </c>
      <c r="M3840" t="s">
        <v>10913</v>
      </c>
      <c r="N3840">
        <v>4.1355555549999998</v>
      </c>
      <c r="O3840">
        <v>0</v>
      </c>
      <c r="P3840">
        <v>131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541.75777800000003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2674531</v>
      </c>
      <c r="B3841">
        <v>1</v>
      </c>
      <c r="C3841" t="s">
        <v>77</v>
      </c>
      <c r="D3841" t="s">
        <v>108</v>
      </c>
      <c r="E3841" t="s">
        <v>134</v>
      </c>
      <c r="F3841" t="s">
        <v>10914</v>
      </c>
      <c r="G3841" t="s">
        <v>240</v>
      </c>
      <c r="H3841" t="s">
        <v>46</v>
      </c>
      <c r="I3841" t="s">
        <v>129</v>
      </c>
      <c r="J3841" t="s">
        <v>130</v>
      </c>
      <c r="K3841" t="s">
        <v>131</v>
      </c>
      <c r="L3841" t="s">
        <v>10915</v>
      </c>
      <c r="M3841" t="s">
        <v>10916</v>
      </c>
      <c r="N3841">
        <v>1.483055555</v>
      </c>
      <c r="O3841">
        <v>0</v>
      </c>
      <c r="P3841">
        <v>17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25.211943999999999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2674534</v>
      </c>
      <c r="B3842">
        <v>1</v>
      </c>
      <c r="C3842" t="s">
        <v>76</v>
      </c>
      <c r="D3842" t="s">
        <v>97</v>
      </c>
      <c r="E3842" t="s">
        <v>144</v>
      </c>
      <c r="F3842" t="s">
        <v>10917</v>
      </c>
      <c r="G3842" t="s">
        <v>146</v>
      </c>
      <c r="H3842" t="s">
        <v>46</v>
      </c>
      <c r="I3842" t="s">
        <v>129</v>
      </c>
      <c r="J3842" t="s">
        <v>130</v>
      </c>
      <c r="K3842" t="s">
        <v>131</v>
      </c>
      <c r="L3842" t="s">
        <v>10918</v>
      </c>
      <c r="M3842" t="s">
        <v>10919</v>
      </c>
      <c r="N3842">
        <v>0.86416666600000003</v>
      </c>
      <c r="O3842">
        <v>0</v>
      </c>
      <c r="P3842">
        <v>6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5.1849999999999996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2674538</v>
      </c>
      <c r="B3843">
        <v>1</v>
      </c>
      <c r="C3843" t="s">
        <v>76</v>
      </c>
      <c r="D3843" t="s">
        <v>86</v>
      </c>
      <c r="E3843" t="s">
        <v>210</v>
      </c>
      <c r="F3843" t="s">
        <v>10920</v>
      </c>
      <c r="G3843" t="s">
        <v>627</v>
      </c>
      <c r="H3843" t="s">
        <v>46</v>
      </c>
      <c r="I3843" t="s">
        <v>129</v>
      </c>
      <c r="J3843" t="s">
        <v>130</v>
      </c>
      <c r="K3843" t="s">
        <v>131</v>
      </c>
      <c r="L3843" t="s">
        <v>10921</v>
      </c>
      <c r="M3843" t="s">
        <v>10922</v>
      </c>
      <c r="N3843">
        <v>3.8508333330000002</v>
      </c>
      <c r="O3843">
        <v>0</v>
      </c>
      <c r="P3843">
        <v>4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15.403333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2674542</v>
      </c>
      <c r="B3844">
        <v>1</v>
      </c>
      <c r="C3844" t="s">
        <v>76</v>
      </c>
      <c r="D3844" t="s">
        <v>101</v>
      </c>
      <c r="E3844" t="s">
        <v>144</v>
      </c>
      <c r="F3844" t="s">
        <v>10923</v>
      </c>
      <c r="G3844" t="s">
        <v>146</v>
      </c>
      <c r="H3844" t="s">
        <v>46</v>
      </c>
      <c r="I3844" t="s">
        <v>129</v>
      </c>
      <c r="J3844" t="s">
        <v>130</v>
      </c>
      <c r="K3844" t="s">
        <v>131</v>
      </c>
      <c r="L3844" t="s">
        <v>10924</v>
      </c>
      <c r="M3844" t="s">
        <v>10925</v>
      </c>
      <c r="N3844">
        <v>0.705555555</v>
      </c>
      <c r="O3844">
        <v>0</v>
      </c>
      <c r="P3844">
        <v>164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115.711111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2674548</v>
      </c>
      <c r="B3845">
        <v>1</v>
      </c>
      <c r="C3845" t="s">
        <v>76</v>
      </c>
      <c r="D3845" t="s">
        <v>86</v>
      </c>
      <c r="E3845" t="s">
        <v>210</v>
      </c>
      <c r="F3845" t="s">
        <v>10926</v>
      </c>
      <c r="G3845" t="s">
        <v>290</v>
      </c>
      <c r="H3845" t="s">
        <v>46</v>
      </c>
      <c r="I3845" t="s">
        <v>129</v>
      </c>
      <c r="J3845" t="s">
        <v>130</v>
      </c>
      <c r="K3845" t="s">
        <v>131</v>
      </c>
      <c r="L3845" t="s">
        <v>10927</v>
      </c>
      <c r="M3845" t="s">
        <v>10928</v>
      </c>
      <c r="N3845">
        <v>7.8605555550000004</v>
      </c>
      <c r="O3845">
        <v>0</v>
      </c>
      <c r="P3845">
        <v>15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117.908333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2674546</v>
      </c>
      <c r="B3846">
        <v>1</v>
      </c>
      <c r="C3846" t="s">
        <v>76</v>
      </c>
      <c r="D3846" t="s">
        <v>91</v>
      </c>
      <c r="E3846" t="s">
        <v>144</v>
      </c>
      <c r="F3846" t="s">
        <v>10929</v>
      </c>
      <c r="G3846" t="s">
        <v>146</v>
      </c>
      <c r="H3846" t="s">
        <v>46</v>
      </c>
      <c r="I3846" t="s">
        <v>129</v>
      </c>
      <c r="J3846" t="s">
        <v>130</v>
      </c>
      <c r="K3846" t="s">
        <v>131</v>
      </c>
      <c r="L3846" t="s">
        <v>10930</v>
      </c>
      <c r="M3846" t="s">
        <v>10931</v>
      </c>
      <c r="N3846">
        <v>1.160833333</v>
      </c>
      <c r="O3846">
        <v>0</v>
      </c>
      <c r="P3846">
        <v>9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10.4475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2674578</v>
      </c>
      <c r="B3847">
        <v>1</v>
      </c>
      <c r="C3847" t="s">
        <v>77</v>
      </c>
      <c r="D3847" t="s">
        <v>124</v>
      </c>
      <c r="E3847" t="s">
        <v>126</v>
      </c>
      <c r="F3847" t="s">
        <v>666</v>
      </c>
      <c r="G3847" t="s">
        <v>128</v>
      </c>
      <c r="H3847" t="s">
        <v>47</v>
      </c>
      <c r="I3847" t="s">
        <v>129</v>
      </c>
      <c r="J3847" t="s">
        <v>130</v>
      </c>
      <c r="K3847" t="s">
        <v>131</v>
      </c>
      <c r="L3847" t="s">
        <v>10932</v>
      </c>
      <c r="M3847" t="s">
        <v>10933</v>
      </c>
      <c r="N3847">
        <v>1.0852777769999999</v>
      </c>
      <c r="O3847">
        <v>0</v>
      </c>
      <c r="P3847">
        <v>533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578.45305499999995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2674578</v>
      </c>
      <c r="B3848">
        <v>2</v>
      </c>
      <c r="C3848" t="s">
        <v>77</v>
      </c>
      <c r="D3848" t="s">
        <v>124</v>
      </c>
      <c r="E3848" t="s">
        <v>156</v>
      </c>
      <c r="F3848" t="s">
        <v>761</v>
      </c>
      <c r="G3848" t="s">
        <v>128</v>
      </c>
      <c r="H3848" t="s">
        <v>47</v>
      </c>
      <c r="I3848" t="s">
        <v>129</v>
      </c>
      <c r="J3848" t="s">
        <v>130</v>
      </c>
      <c r="K3848" t="s">
        <v>131</v>
      </c>
      <c r="L3848" t="s">
        <v>10933</v>
      </c>
      <c r="M3848" t="s">
        <v>10934</v>
      </c>
      <c r="N3848">
        <v>0.80638888799999997</v>
      </c>
      <c r="O3848">
        <v>106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85.477221999999998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2674585</v>
      </c>
      <c r="B3849">
        <v>1</v>
      </c>
      <c r="C3849" t="s">
        <v>77</v>
      </c>
      <c r="D3849" t="s">
        <v>119</v>
      </c>
      <c r="E3849" t="s">
        <v>152</v>
      </c>
      <c r="F3849" t="s">
        <v>10935</v>
      </c>
      <c r="G3849" t="s">
        <v>169</v>
      </c>
      <c r="H3849" t="s">
        <v>47</v>
      </c>
      <c r="I3849" t="s">
        <v>129</v>
      </c>
      <c r="J3849" t="s">
        <v>130</v>
      </c>
      <c r="K3849" t="s">
        <v>131</v>
      </c>
      <c r="L3849" t="s">
        <v>10936</v>
      </c>
      <c r="M3849" t="s">
        <v>10937</v>
      </c>
      <c r="N3849">
        <v>1.2224999999999999</v>
      </c>
      <c r="O3849">
        <v>158</v>
      </c>
      <c r="P3849">
        <v>675</v>
      </c>
      <c r="Q3849">
        <v>46</v>
      </c>
      <c r="R3849">
        <v>0</v>
      </c>
      <c r="S3849">
        <v>275</v>
      </c>
      <c r="T3849">
        <v>555</v>
      </c>
      <c r="U3849">
        <v>193.155</v>
      </c>
      <c r="V3849">
        <v>825.1875</v>
      </c>
      <c r="W3849">
        <v>56.234999999999999</v>
      </c>
      <c r="X3849">
        <v>0</v>
      </c>
      <c r="Y3849">
        <v>336.1875</v>
      </c>
      <c r="Z3849">
        <v>678.48749999999995</v>
      </c>
    </row>
    <row r="3850" spans="1:26" x14ac:dyDescent="0.3">
      <c r="A3850">
        <v>2674587</v>
      </c>
      <c r="B3850">
        <v>1</v>
      </c>
      <c r="C3850" t="s">
        <v>77</v>
      </c>
      <c r="D3850" t="s">
        <v>124</v>
      </c>
      <c r="E3850" t="s">
        <v>156</v>
      </c>
      <c r="F3850" t="s">
        <v>10938</v>
      </c>
      <c r="G3850" t="s">
        <v>567</v>
      </c>
      <c r="H3850" t="s">
        <v>47</v>
      </c>
      <c r="I3850" t="s">
        <v>129</v>
      </c>
      <c r="J3850" t="s">
        <v>130</v>
      </c>
      <c r="K3850" t="s">
        <v>131</v>
      </c>
      <c r="L3850" t="s">
        <v>10939</v>
      </c>
      <c r="M3850" t="s">
        <v>10940</v>
      </c>
      <c r="N3850">
        <v>1.589444444</v>
      </c>
      <c r="O3850">
        <v>21</v>
      </c>
      <c r="P3850">
        <v>93</v>
      </c>
      <c r="Q3850">
        <v>0</v>
      </c>
      <c r="R3850">
        <v>0</v>
      </c>
      <c r="S3850">
        <v>0</v>
      </c>
      <c r="T3850">
        <v>0</v>
      </c>
      <c r="U3850">
        <v>33.378332999999998</v>
      </c>
      <c r="V3850">
        <v>147.818333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2674589</v>
      </c>
      <c r="B3851">
        <v>1</v>
      </c>
      <c r="C3851" t="s">
        <v>77</v>
      </c>
      <c r="D3851" t="s">
        <v>119</v>
      </c>
      <c r="E3851" t="s">
        <v>126</v>
      </c>
      <c r="F3851" t="s">
        <v>10941</v>
      </c>
      <c r="G3851" t="s">
        <v>169</v>
      </c>
      <c r="H3851" t="s">
        <v>47</v>
      </c>
      <c r="I3851" t="s">
        <v>129</v>
      </c>
      <c r="J3851" t="s">
        <v>130</v>
      </c>
      <c r="K3851" t="s">
        <v>131</v>
      </c>
      <c r="L3851" t="s">
        <v>10942</v>
      </c>
      <c r="M3851" t="s">
        <v>10943</v>
      </c>
      <c r="N3851">
        <v>1.612222222</v>
      </c>
      <c r="O3851">
        <v>1</v>
      </c>
      <c r="P3851">
        <v>581</v>
      </c>
      <c r="Q3851">
        <v>0</v>
      </c>
      <c r="R3851">
        <v>0</v>
      </c>
      <c r="S3851">
        <v>0</v>
      </c>
      <c r="T3851">
        <v>0</v>
      </c>
      <c r="U3851">
        <v>1.612222</v>
      </c>
      <c r="V3851">
        <v>936.70111099999997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2674603</v>
      </c>
      <c r="B3852">
        <v>1</v>
      </c>
      <c r="C3852" t="s">
        <v>77</v>
      </c>
      <c r="D3852" t="s">
        <v>124</v>
      </c>
      <c r="E3852" t="s">
        <v>152</v>
      </c>
      <c r="F3852" t="s">
        <v>10944</v>
      </c>
      <c r="G3852" t="s">
        <v>146</v>
      </c>
      <c r="H3852" t="s">
        <v>47</v>
      </c>
      <c r="I3852" t="s">
        <v>247</v>
      </c>
      <c r="J3852" t="s">
        <v>130</v>
      </c>
      <c r="K3852" t="s">
        <v>131</v>
      </c>
      <c r="L3852" t="s">
        <v>10945</v>
      </c>
      <c r="M3852" t="s">
        <v>10946</v>
      </c>
      <c r="N3852">
        <v>4.4444444E-2</v>
      </c>
      <c r="O3852">
        <v>61</v>
      </c>
      <c r="P3852">
        <v>1533</v>
      </c>
      <c r="Q3852">
        <v>0</v>
      </c>
      <c r="R3852">
        <v>0</v>
      </c>
      <c r="S3852">
        <v>0</v>
      </c>
      <c r="T3852">
        <v>0</v>
      </c>
      <c r="U3852">
        <v>2.7111109999999998</v>
      </c>
      <c r="V3852">
        <v>68.133332999999993</v>
      </c>
      <c r="W3852">
        <v>0</v>
      </c>
      <c r="X3852">
        <v>0</v>
      </c>
      <c r="Y3852">
        <v>0</v>
      </c>
      <c r="Z3852">
        <v>0</v>
      </c>
    </row>
    <row r="3853" spans="1:26" x14ac:dyDescent="0.3">
      <c r="A3853">
        <v>2674611</v>
      </c>
      <c r="B3853">
        <v>1</v>
      </c>
      <c r="C3853" t="s">
        <v>76</v>
      </c>
      <c r="D3853" t="s">
        <v>101</v>
      </c>
      <c r="E3853" t="s">
        <v>126</v>
      </c>
      <c r="F3853" t="s">
        <v>10947</v>
      </c>
      <c r="G3853" t="s">
        <v>169</v>
      </c>
      <c r="H3853" t="s">
        <v>47</v>
      </c>
      <c r="I3853" t="s">
        <v>129</v>
      </c>
      <c r="J3853" t="s">
        <v>130</v>
      </c>
      <c r="K3853" t="s">
        <v>131</v>
      </c>
      <c r="L3853" t="s">
        <v>10948</v>
      </c>
      <c r="M3853" t="s">
        <v>10949</v>
      </c>
      <c r="N3853">
        <v>1.2749999999999999</v>
      </c>
      <c r="O3853">
        <v>72</v>
      </c>
      <c r="P3853">
        <v>5727</v>
      </c>
      <c r="Q3853">
        <v>0</v>
      </c>
      <c r="R3853">
        <v>0</v>
      </c>
      <c r="S3853">
        <v>0</v>
      </c>
      <c r="T3853">
        <v>0</v>
      </c>
      <c r="U3853">
        <v>91.8</v>
      </c>
      <c r="V3853">
        <v>7301.9250000000002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2674616</v>
      </c>
      <c r="B3854">
        <v>1</v>
      </c>
      <c r="C3854" t="s">
        <v>77</v>
      </c>
      <c r="D3854" t="s">
        <v>123</v>
      </c>
      <c r="E3854" t="s">
        <v>156</v>
      </c>
      <c r="F3854" t="s">
        <v>2729</v>
      </c>
      <c r="G3854" t="s">
        <v>169</v>
      </c>
      <c r="H3854" t="s">
        <v>47</v>
      </c>
      <c r="I3854" t="s">
        <v>247</v>
      </c>
      <c r="J3854" t="s">
        <v>130</v>
      </c>
      <c r="K3854" t="s">
        <v>131</v>
      </c>
      <c r="L3854" t="s">
        <v>10950</v>
      </c>
      <c r="M3854" t="s">
        <v>10951</v>
      </c>
      <c r="N3854">
        <v>3.6111111000000001E-2</v>
      </c>
      <c r="O3854">
        <v>117</v>
      </c>
      <c r="P3854">
        <v>665</v>
      </c>
      <c r="Q3854">
        <v>0</v>
      </c>
      <c r="R3854">
        <v>0</v>
      </c>
      <c r="S3854">
        <v>0</v>
      </c>
      <c r="T3854">
        <v>0</v>
      </c>
      <c r="U3854">
        <v>4.2249999999999996</v>
      </c>
      <c r="V3854">
        <v>24.013888999999999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2674618</v>
      </c>
      <c r="B3855">
        <v>1</v>
      </c>
      <c r="C3855" t="s">
        <v>77</v>
      </c>
      <c r="D3855" t="s">
        <v>123</v>
      </c>
      <c r="E3855" t="s">
        <v>134</v>
      </c>
      <c r="F3855" t="s">
        <v>10952</v>
      </c>
      <c r="G3855" t="s">
        <v>240</v>
      </c>
      <c r="H3855" t="s">
        <v>46</v>
      </c>
      <c r="I3855" t="s">
        <v>129</v>
      </c>
      <c r="J3855" t="s">
        <v>130</v>
      </c>
      <c r="K3855" t="s">
        <v>131</v>
      </c>
      <c r="L3855" t="s">
        <v>10953</v>
      </c>
      <c r="M3855" t="s">
        <v>10954</v>
      </c>
      <c r="N3855">
        <v>0.55166666600000003</v>
      </c>
      <c r="O3855">
        <v>0</v>
      </c>
      <c r="P3855">
        <v>47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25.928332999999999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2674620</v>
      </c>
      <c r="B3856">
        <v>1</v>
      </c>
      <c r="C3856" t="s">
        <v>76</v>
      </c>
      <c r="D3856" t="s">
        <v>100</v>
      </c>
      <c r="E3856" t="s">
        <v>156</v>
      </c>
      <c r="F3856" t="s">
        <v>1209</v>
      </c>
      <c r="G3856" t="s">
        <v>169</v>
      </c>
      <c r="H3856" t="s">
        <v>47</v>
      </c>
      <c r="I3856" t="s">
        <v>129</v>
      </c>
      <c r="J3856" t="s">
        <v>130</v>
      </c>
      <c r="K3856" t="s">
        <v>131</v>
      </c>
      <c r="L3856" t="s">
        <v>10955</v>
      </c>
      <c r="M3856" t="s">
        <v>10956</v>
      </c>
      <c r="N3856">
        <v>1.3361111109999999</v>
      </c>
      <c r="O3856">
        <v>227</v>
      </c>
      <c r="P3856">
        <v>4073</v>
      </c>
      <c r="Q3856">
        <v>0</v>
      </c>
      <c r="R3856">
        <v>0</v>
      </c>
      <c r="S3856">
        <v>0</v>
      </c>
      <c r="T3856">
        <v>0</v>
      </c>
      <c r="U3856">
        <v>303.29722199999998</v>
      </c>
      <c r="V3856">
        <v>5441.9805550000001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2674625</v>
      </c>
      <c r="B3857">
        <v>1</v>
      </c>
      <c r="C3857" t="s">
        <v>77</v>
      </c>
      <c r="D3857" t="s">
        <v>123</v>
      </c>
      <c r="E3857" t="s">
        <v>156</v>
      </c>
      <c r="F3857" t="s">
        <v>1568</v>
      </c>
      <c r="G3857" t="s">
        <v>169</v>
      </c>
      <c r="H3857" t="s">
        <v>47</v>
      </c>
      <c r="I3857" t="s">
        <v>247</v>
      </c>
      <c r="J3857" t="s">
        <v>130</v>
      </c>
      <c r="K3857" t="s">
        <v>131</v>
      </c>
      <c r="L3857" t="s">
        <v>10957</v>
      </c>
      <c r="M3857" t="s">
        <v>10958</v>
      </c>
      <c r="N3857">
        <v>2.7777769999999999E-3</v>
      </c>
      <c r="O3857">
        <v>117</v>
      </c>
      <c r="P3857">
        <v>665</v>
      </c>
      <c r="Q3857">
        <v>0</v>
      </c>
      <c r="R3857">
        <v>0</v>
      </c>
      <c r="S3857">
        <v>0</v>
      </c>
      <c r="T3857">
        <v>0</v>
      </c>
      <c r="U3857">
        <v>0.32500000000000001</v>
      </c>
      <c r="V3857">
        <v>1.8472219999999999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2674630</v>
      </c>
      <c r="B3858">
        <v>1</v>
      </c>
      <c r="C3858" t="s">
        <v>76</v>
      </c>
      <c r="D3858" t="s">
        <v>104</v>
      </c>
      <c r="E3858" t="s">
        <v>126</v>
      </c>
      <c r="F3858" t="s">
        <v>10959</v>
      </c>
      <c r="G3858" t="s">
        <v>128</v>
      </c>
      <c r="H3858" t="s">
        <v>47</v>
      </c>
      <c r="I3858" t="s">
        <v>129</v>
      </c>
      <c r="J3858" t="s">
        <v>130</v>
      </c>
      <c r="K3858" t="s">
        <v>131</v>
      </c>
      <c r="L3858" t="s">
        <v>10960</v>
      </c>
      <c r="M3858" t="s">
        <v>10961</v>
      </c>
      <c r="N3858">
        <v>2.0394444439999999</v>
      </c>
      <c r="O3858">
        <v>0</v>
      </c>
      <c r="P3858">
        <v>0</v>
      </c>
      <c r="Q3858">
        <v>1</v>
      </c>
      <c r="R3858">
        <v>194</v>
      </c>
      <c r="S3858">
        <v>0</v>
      </c>
      <c r="T3858">
        <v>0</v>
      </c>
      <c r="U3858">
        <v>0</v>
      </c>
      <c r="V3858">
        <v>0</v>
      </c>
      <c r="W3858">
        <v>2.039444</v>
      </c>
      <c r="X3858">
        <v>395.65222199999999</v>
      </c>
      <c r="Y3858">
        <v>0</v>
      </c>
      <c r="Z3858">
        <v>0</v>
      </c>
    </row>
    <row r="3859" spans="1:26" x14ac:dyDescent="0.3">
      <c r="A3859">
        <v>2674626</v>
      </c>
      <c r="B3859">
        <v>1</v>
      </c>
      <c r="C3859" t="s">
        <v>77</v>
      </c>
      <c r="D3859" t="s">
        <v>116</v>
      </c>
      <c r="E3859" t="s">
        <v>156</v>
      </c>
      <c r="F3859" t="s">
        <v>10962</v>
      </c>
      <c r="G3859" t="s">
        <v>169</v>
      </c>
      <c r="H3859" t="s">
        <v>47</v>
      </c>
      <c r="I3859" t="s">
        <v>129</v>
      </c>
      <c r="J3859" t="s">
        <v>130</v>
      </c>
      <c r="K3859" t="s">
        <v>131</v>
      </c>
      <c r="L3859" t="s">
        <v>10963</v>
      </c>
      <c r="M3859" t="s">
        <v>10964</v>
      </c>
      <c r="N3859">
        <v>0.31666666599999999</v>
      </c>
      <c r="O3859">
        <v>15</v>
      </c>
      <c r="P3859">
        <v>737</v>
      </c>
      <c r="Q3859">
        <v>0</v>
      </c>
      <c r="R3859">
        <v>0</v>
      </c>
      <c r="S3859">
        <v>0</v>
      </c>
      <c r="T3859">
        <v>0</v>
      </c>
      <c r="U3859">
        <v>4.75</v>
      </c>
      <c r="V3859">
        <v>233.38333299999999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2674632</v>
      </c>
      <c r="B3860">
        <v>1</v>
      </c>
      <c r="C3860" t="s">
        <v>77</v>
      </c>
      <c r="D3860" t="s">
        <v>114</v>
      </c>
      <c r="E3860" t="s">
        <v>126</v>
      </c>
      <c r="F3860" t="s">
        <v>10965</v>
      </c>
      <c r="G3860" t="s">
        <v>128</v>
      </c>
      <c r="H3860" t="s">
        <v>47</v>
      </c>
      <c r="I3860" t="s">
        <v>129</v>
      </c>
      <c r="J3860" t="s">
        <v>130</v>
      </c>
      <c r="K3860" t="s">
        <v>131</v>
      </c>
      <c r="L3860" t="s">
        <v>10966</v>
      </c>
      <c r="M3860" t="s">
        <v>10967</v>
      </c>
      <c r="N3860">
        <v>1.7961111110000001</v>
      </c>
      <c r="O3860">
        <v>0</v>
      </c>
      <c r="P3860">
        <v>0</v>
      </c>
      <c r="Q3860">
        <v>0</v>
      </c>
      <c r="R3860">
        <v>0</v>
      </c>
      <c r="S3860">
        <v>11</v>
      </c>
      <c r="T3860">
        <v>467</v>
      </c>
      <c r="U3860">
        <v>0</v>
      </c>
      <c r="V3860">
        <v>0</v>
      </c>
      <c r="W3860">
        <v>0</v>
      </c>
      <c r="X3860">
        <v>0</v>
      </c>
      <c r="Y3860">
        <v>19.757221999999999</v>
      </c>
      <c r="Z3860">
        <v>838.78388900000004</v>
      </c>
    </row>
    <row r="3861" spans="1:26" x14ac:dyDescent="0.3">
      <c r="A3861">
        <v>2674628</v>
      </c>
      <c r="B3861">
        <v>1</v>
      </c>
      <c r="C3861" t="s">
        <v>76</v>
      </c>
      <c r="D3861" t="s">
        <v>100</v>
      </c>
      <c r="E3861" t="s">
        <v>152</v>
      </c>
      <c r="F3861" t="s">
        <v>10968</v>
      </c>
      <c r="G3861" t="s">
        <v>169</v>
      </c>
      <c r="H3861" t="s">
        <v>47</v>
      </c>
      <c r="I3861" t="s">
        <v>129</v>
      </c>
      <c r="J3861" t="s">
        <v>130</v>
      </c>
      <c r="K3861" t="s">
        <v>131</v>
      </c>
      <c r="L3861" t="s">
        <v>10969</v>
      </c>
      <c r="M3861" t="s">
        <v>10970</v>
      </c>
      <c r="N3861">
        <v>0.63249999999999995</v>
      </c>
      <c r="O3861">
        <v>99</v>
      </c>
      <c r="P3861">
        <v>371</v>
      </c>
      <c r="Q3861">
        <v>0</v>
      </c>
      <c r="R3861">
        <v>0</v>
      </c>
      <c r="S3861">
        <v>0</v>
      </c>
      <c r="T3861">
        <v>0</v>
      </c>
      <c r="U3861">
        <v>62.6175</v>
      </c>
      <c r="V3861">
        <v>234.6575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2674629</v>
      </c>
      <c r="B3862">
        <v>1</v>
      </c>
      <c r="C3862" t="s">
        <v>76</v>
      </c>
      <c r="D3862" t="s">
        <v>98</v>
      </c>
      <c r="E3862" t="s">
        <v>126</v>
      </c>
      <c r="F3862" t="s">
        <v>256</v>
      </c>
      <c r="G3862" t="s">
        <v>128</v>
      </c>
      <c r="H3862" t="s">
        <v>47</v>
      </c>
      <c r="I3862" t="s">
        <v>129</v>
      </c>
      <c r="J3862" t="s">
        <v>130</v>
      </c>
      <c r="K3862" t="s">
        <v>131</v>
      </c>
      <c r="L3862" t="s">
        <v>10971</v>
      </c>
      <c r="M3862" t="s">
        <v>10972</v>
      </c>
      <c r="N3862">
        <v>1.550277777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222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344.16166600000003</v>
      </c>
    </row>
    <row r="3863" spans="1:26" x14ac:dyDescent="0.3">
      <c r="A3863">
        <v>2674635</v>
      </c>
      <c r="B3863">
        <v>1</v>
      </c>
      <c r="C3863" t="s">
        <v>77</v>
      </c>
      <c r="D3863" t="s">
        <v>121</v>
      </c>
      <c r="E3863" t="s">
        <v>156</v>
      </c>
      <c r="F3863" t="s">
        <v>10973</v>
      </c>
      <c r="G3863" t="s">
        <v>169</v>
      </c>
      <c r="H3863" t="s">
        <v>47</v>
      </c>
      <c r="I3863" t="s">
        <v>247</v>
      </c>
      <c r="J3863" t="s">
        <v>130</v>
      </c>
      <c r="K3863" t="s">
        <v>131</v>
      </c>
      <c r="L3863" t="s">
        <v>10974</v>
      </c>
      <c r="M3863" t="s">
        <v>10975</v>
      </c>
      <c r="N3863">
        <v>2.5000000000000001E-2</v>
      </c>
      <c r="O3863">
        <v>0</v>
      </c>
      <c r="P3863">
        <v>0</v>
      </c>
      <c r="Q3863">
        <v>3</v>
      </c>
      <c r="R3863">
        <v>191</v>
      </c>
      <c r="S3863">
        <v>2</v>
      </c>
      <c r="T3863">
        <v>164</v>
      </c>
      <c r="U3863">
        <v>0</v>
      </c>
      <c r="V3863">
        <v>0</v>
      </c>
      <c r="W3863">
        <v>7.4999999999999997E-2</v>
      </c>
      <c r="X3863">
        <v>4.7750000000000004</v>
      </c>
      <c r="Y3863">
        <v>0.05</v>
      </c>
      <c r="Z3863">
        <v>4.0999999999999996</v>
      </c>
    </row>
    <row r="3864" spans="1:26" x14ac:dyDescent="0.3">
      <c r="A3864">
        <v>2674646</v>
      </c>
      <c r="B3864">
        <v>1</v>
      </c>
      <c r="C3864" t="s">
        <v>77</v>
      </c>
      <c r="D3864" t="s">
        <v>117</v>
      </c>
      <c r="E3864" t="s">
        <v>210</v>
      </c>
      <c r="F3864" t="s">
        <v>10976</v>
      </c>
      <c r="G3864" t="s">
        <v>212</v>
      </c>
      <c r="H3864" t="s">
        <v>46</v>
      </c>
      <c r="I3864" t="s">
        <v>129</v>
      </c>
      <c r="J3864" t="s">
        <v>130</v>
      </c>
      <c r="K3864" t="s">
        <v>131</v>
      </c>
      <c r="L3864" t="s">
        <v>10977</v>
      </c>
      <c r="M3864" t="s">
        <v>10978</v>
      </c>
      <c r="N3864">
        <v>8.0819444439999995</v>
      </c>
      <c r="O3864">
        <v>0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8.081944</v>
      </c>
      <c r="Y3864">
        <v>0</v>
      </c>
      <c r="Z3864">
        <v>0</v>
      </c>
    </row>
    <row r="3865" spans="1:26" x14ac:dyDescent="0.3">
      <c r="A3865">
        <v>2674741</v>
      </c>
      <c r="B3865">
        <v>1</v>
      </c>
      <c r="C3865" t="s">
        <v>76</v>
      </c>
      <c r="D3865" t="s">
        <v>79</v>
      </c>
      <c r="E3865" t="s">
        <v>134</v>
      </c>
      <c r="F3865" t="s">
        <v>10979</v>
      </c>
      <c r="G3865" t="s">
        <v>140</v>
      </c>
      <c r="H3865" t="s">
        <v>46</v>
      </c>
      <c r="I3865" t="s">
        <v>129</v>
      </c>
      <c r="J3865" t="s">
        <v>130</v>
      </c>
      <c r="K3865" t="s">
        <v>141</v>
      </c>
      <c r="L3865" t="s">
        <v>10980</v>
      </c>
      <c r="M3865" t="s">
        <v>10981</v>
      </c>
      <c r="N3865">
        <v>2.3163888880000001</v>
      </c>
      <c r="O3865">
        <v>0</v>
      </c>
      <c r="P3865">
        <v>163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377.57138900000001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2674771</v>
      </c>
      <c r="B3866">
        <v>1</v>
      </c>
      <c r="C3866" t="s">
        <v>76</v>
      </c>
      <c r="D3866" t="s">
        <v>79</v>
      </c>
      <c r="E3866" t="s">
        <v>134</v>
      </c>
      <c r="F3866" t="s">
        <v>10982</v>
      </c>
      <c r="G3866" t="s">
        <v>140</v>
      </c>
      <c r="H3866" t="s">
        <v>46</v>
      </c>
      <c r="I3866" t="s">
        <v>129</v>
      </c>
      <c r="J3866" t="s">
        <v>130</v>
      </c>
      <c r="K3866" t="s">
        <v>141</v>
      </c>
      <c r="L3866" t="s">
        <v>10980</v>
      </c>
      <c r="M3866" t="s">
        <v>10983</v>
      </c>
      <c r="N3866">
        <v>2.670833333</v>
      </c>
      <c r="O3866">
        <v>0</v>
      </c>
      <c r="P3866">
        <v>3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8.0124999999999993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2674793</v>
      </c>
      <c r="B3867">
        <v>1</v>
      </c>
      <c r="C3867" t="s">
        <v>76</v>
      </c>
      <c r="D3867" t="s">
        <v>79</v>
      </c>
      <c r="E3867" t="s">
        <v>134</v>
      </c>
      <c r="F3867" t="s">
        <v>10984</v>
      </c>
      <c r="G3867" t="s">
        <v>140</v>
      </c>
      <c r="H3867" t="s">
        <v>46</v>
      </c>
      <c r="I3867" t="s">
        <v>129</v>
      </c>
      <c r="J3867" t="s">
        <v>130</v>
      </c>
      <c r="K3867" t="s">
        <v>141</v>
      </c>
      <c r="L3867" t="s">
        <v>10980</v>
      </c>
      <c r="M3867" t="s">
        <v>10985</v>
      </c>
      <c r="N3867">
        <v>3.073611111</v>
      </c>
      <c r="O3867">
        <v>0</v>
      </c>
      <c r="P3867">
        <v>36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110.65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2674824</v>
      </c>
      <c r="B3868">
        <v>1</v>
      </c>
      <c r="C3868" t="s">
        <v>76</v>
      </c>
      <c r="D3868" t="s">
        <v>79</v>
      </c>
      <c r="E3868" t="s">
        <v>134</v>
      </c>
      <c r="F3868" t="s">
        <v>10986</v>
      </c>
      <c r="G3868" t="s">
        <v>140</v>
      </c>
      <c r="H3868" t="s">
        <v>46</v>
      </c>
      <c r="I3868" t="s">
        <v>129</v>
      </c>
      <c r="J3868" t="s">
        <v>130</v>
      </c>
      <c r="K3868" t="s">
        <v>141</v>
      </c>
      <c r="L3868" t="s">
        <v>10980</v>
      </c>
      <c r="M3868" t="s">
        <v>10987</v>
      </c>
      <c r="N3868">
        <v>3.681944444</v>
      </c>
      <c r="O3868">
        <v>0</v>
      </c>
      <c r="P3868">
        <v>47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173.051389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2674988</v>
      </c>
      <c r="B3869">
        <v>1</v>
      </c>
      <c r="C3869" t="s">
        <v>76</v>
      </c>
      <c r="D3869" t="s">
        <v>79</v>
      </c>
      <c r="E3869" t="s">
        <v>134</v>
      </c>
      <c r="F3869" t="s">
        <v>10988</v>
      </c>
      <c r="G3869" t="s">
        <v>260</v>
      </c>
      <c r="H3869" t="s">
        <v>46</v>
      </c>
      <c r="I3869" t="s">
        <v>129</v>
      </c>
      <c r="J3869" t="s">
        <v>130</v>
      </c>
      <c r="K3869" t="s">
        <v>141</v>
      </c>
      <c r="L3869" t="s">
        <v>10980</v>
      </c>
      <c r="M3869" t="s">
        <v>10989</v>
      </c>
      <c r="N3869">
        <v>7.8569444439999998</v>
      </c>
      <c r="O3869">
        <v>0</v>
      </c>
      <c r="P3869">
        <v>42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329.99166700000001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2674645</v>
      </c>
      <c r="B3870">
        <v>1</v>
      </c>
      <c r="C3870" t="s">
        <v>77</v>
      </c>
      <c r="D3870" t="s">
        <v>108</v>
      </c>
      <c r="E3870" t="s">
        <v>152</v>
      </c>
      <c r="F3870" t="s">
        <v>10990</v>
      </c>
      <c r="G3870" t="s">
        <v>169</v>
      </c>
      <c r="H3870" t="s">
        <v>47</v>
      </c>
      <c r="I3870" t="s">
        <v>129</v>
      </c>
      <c r="J3870" t="s">
        <v>130</v>
      </c>
      <c r="K3870" t="s">
        <v>131</v>
      </c>
      <c r="L3870" t="s">
        <v>10991</v>
      </c>
      <c r="M3870" t="s">
        <v>10992</v>
      </c>
      <c r="N3870">
        <v>4.2027777769999997</v>
      </c>
      <c r="O3870">
        <v>88</v>
      </c>
      <c r="P3870">
        <v>23</v>
      </c>
      <c r="Q3870">
        <v>0</v>
      </c>
      <c r="R3870">
        <v>0</v>
      </c>
      <c r="S3870">
        <v>11</v>
      </c>
      <c r="T3870">
        <v>0</v>
      </c>
      <c r="U3870">
        <v>369.84444400000001</v>
      </c>
      <c r="V3870">
        <v>96.663888999999998</v>
      </c>
      <c r="W3870">
        <v>0</v>
      </c>
      <c r="X3870">
        <v>0</v>
      </c>
      <c r="Y3870">
        <v>46.230556</v>
      </c>
      <c r="Z3870">
        <v>0</v>
      </c>
    </row>
    <row r="3871" spans="1:26" x14ac:dyDescent="0.3">
      <c r="A3871">
        <v>2674644</v>
      </c>
      <c r="B3871">
        <v>1</v>
      </c>
      <c r="C3871" t="s">
        <v>76</v>
      </c>
      <c r="D3871" t="s">
        <v>80</v>
      </c>
      <c r="E3871" t="s">
        <v>134</v>
      </c>
      <c r="F3871" t="s">
        <v>10993</v>
      </c>
      <c r="G3871" t="s">
        <v>162</v>
      </c>
      <c r="H3871" t="s">
        <v>46</v>
      </c>
      <c r="I3871" t="s">
        <v>129</v>
      </c>
      <c r="J3871" t="s">
        <v>130</v>
      </c>
      <c r="K3871" t="s">
        <v>131</v>
      </c>
      <c r="L3871" t="s">
        <v>10994</v>
      </c>
      <c r="M3871" t="s">
        <v>10995</v>
      </c>
      <c r="N3871">
        <v>0.48638888800000002</v>
      </c>
      <c r="O3871">
        <v>0</v>
      </c>
      <c r="P3871">
        <v>175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85.118054999999998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2674677</v>
      </c>
      <c r="B3872">
        <v>1</v>
      </c>
      <c r="C3872" t="s">
        <v>76</v>
      </c>
      <c r="D3872" t="s">
        <v>80</v>
      </c>
      <c r="E3872" t="s">
        <v>134</v>
      </c>
      <c r="F3872" t="s">
        <v>10996</v>
      </c>
      <c r="G3872" t="s">
        <v>140</v>
      </c>
      <c r="H3872" t="s">
        <v>46</v>
      </c>
      <c r="I3872" t="s">
        <v>129</v>
      </c>
      <c r="J3872" t="s">
        <v>130</v>
      </c>
      <c r="K3872" t="s">
        <v>141</v>
      </c>
      <c r="L3872" t="s">
        <v>10997</v>
      </c>
      <c r="M3872" t="s">
        <v>10998</v>
      </c>
      <c r="N3872">
        <v>3.4813888880000001</v>
      </c>
      <c r="O3872">
        <v>0</v>
      </c>
      <c r="P3872">
        <v>825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2872.145833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2674655</v>
      </c>
      <c r="B3873">
        <v>1</v>
      </c>
      <c r="C3873" t="s">
        <v>77</v>
      </c>
      <c r="D3873" t="s">
        <v>108</v>
      </c>
      <c r="E3873" t="s">
        <v>152</v>
      </c>
      <c r="F3873" t="s">
        <v>2152</v>
      </c>
      <c r="G3873" t="s">
        <v>169</v>
      </c>
      <c r="H3873" t="s">
        <v>47</v>
      </c>
      <c r="I3873" t="s">
        <v>129</v>
      </c>
      <c r="J3873" t="s">
        <v>130</v>
      </c>
      <c r="K3873" t="s">
        <v>131</v>
      </c>
      <c r="L3873" t="s">
        <v>10999</v>
      </c>
      <c r="M3873" t="s">
        <v>11000</v>
      </c>
      <c r="N3873">
        <v>1.727777777</v>
      </c>
      <c r="O3873">
        <v>0</v>
      </c>
      <c r="P3873">
        <v>0</v>
      </c>
      <c r="Q3873">
        <v>61</v>
      </c>
      <c r="R3873">
        <v>94</v>
      </c>
      <c r="S3873">
        <v>0</v>
      </c>
      <c r="T3873">
        <v>0</v>
      </c>
      <c r="U3873">
        <v>0</v>
      </c>
      <c r="V3873">
        <v>0</v>
      </c>
      <c r="W3873">
        <v>105.39444399999999</v>
      </c>
      <c r="X3873">
        <v>162.41111100000001</v>
      </c>
      <c r="Y3873">
        <v>0</v>
      </c>
      <c r="Z3873">
        <v>0</v>
      </c>
    </row>
    <row r="3874" spans="1:26" x14ac:dyDescent="0.3">
      <c r="A3874">
        <v>2674650</v>
      </c>
      <c r="B3874">
        <v>1</v>
      </c>
      <c r="C3874" t="s">
        <v>76</v>
      </c>
      <c r="D3874" t="s">
        <v>102</v>
      </c>
      <c r="E3874" t="s">
        <v>156</v>
      </c>
      <c r="F3874" t="s">
        <v>11001</v>
      </c>
      <c r="G3874" t="s">
        <v>169</v>
      </c>
      <c r="H3874" t="s">
        <v>47</v>
      </c>
      <c r="I3874" t="s">
        <v>129</v>
      </c>
      <c r="J3874" t="s">
        <v>130</v>
      </c>
      <c r="K3874" t="s">
        <v>131</v>
      </c>
      <c r="L3874" t="s">
        <v>11002</v>
      </c>
      <c r="M3874" t="s">
        <v>11003</v>
      </c>
      <c r="N3874">
        <v>1.4941666659999999</v>
      </c>
      <c r="O3874">
        <v>9</v>
      </c>
      <c r="P3874">
        <v>694</v>
      </c>
      <c r="Q3874">
        <v>0</v>
      </c>
      <c r="R3874">
        <v>0</v>
      </c>
      <c r="S3874">
        <v>91</v>
      </c>
      <c r="T3874">
        <v>200</v>
      </c>
      <c r="U3874">
        <v>13.4475</v>
      </c>
      <c r="V3874">
        <v>1036.9516659999999</v>
      </c>
      <c r="W3874">
        <v>0</v>
      </c>
      <c r="X3874">
        <v>0</v>
      </c>
      <c r="Y3874">
        <v>135.969167</v>
      </c>
      <c r="Z3874">
        <v>298.83333299999998</v>
      </c>
    </row>
    <row r="3875" spans="1:26" x14ac:dyDescent="0.3">
      <c r="A3875">
        <v>2674651</v>
      </c>
      <c r="B3875">
        <v>1</v>
      </c>
      <c r="C3875" t="s">
        <v>76</v>
      </c>
      <c r="D3875" t="s">
        <v>102</v>
      </c>
      <c r="E3875" t="s">
        <v>156</v>
      </c>
      <c r="F3875" t="s">
        <v>11004</v>
      </c>
      <c r="G3875" t="s">
        <v>169</v>
      </c>
      <c r="H3875" t="s">
        <v>47</v>
      </c>
      <c r="I3875" t="s">
        <v>247</v>
      </c>
      <c r="J3875" t="s">
        <v>130</v>
      </c>
      <c r="K3875" t="s">
        <v>131</v>
      </c>
      <c r="L3875" t="s">
        <v>11005</v>
      </c>
      <c r="M3875" t="s">
        <v>11006</v>
      </c>
      <c r="N3875">
        <v>5.5555550000000002E-3</v>
      </c>
      <c r="O3875">
        <v>18</v>
      </c>
      <c r="P3875">
        <v>0</v>
      </c>
      <c r="Q3875">
        <v>0</v>
      </c>
      <c r="R3875">
        <v>0</v>
      </c>
      <c r="S3875">
        <v>34</v>
      </c>
      <c r="T3875">
        <v>427</v>
      </c>
      <c r="U3875">
        <v>0.1</v>
      </c>
      <c r="V3875">
        <v>0</v>
      </c>
      <c r="W3875">
        <v>0</v>
      </c>
      <c r="X3875">
        <v>0</v>
      </c>
      <c r="Y3875">
        <v>0.188889</v>
      </c>
      <c r="Z3875">
        <v>2.3722219999999998</v>
      </c>
    </row>
    <row r="3876" spans="1:26" x14ac:dyDescent="0.3">
      <c r="A3876">
        <v>2674653</v>
      </c>
      <c r="B3876">
        <v>1</v>
      </c>
      <c r="C3876" t="s">
        <v>77</v>
      </c>
      <c r="D3876" t="s">
        <v>113</v>
      </c>
      <c r="E3876" t="s">
        <v>152</v>
      </c>
      <c r="F3876" t="s">
        <v>363</v>
      </c>
      <c r="G3876" t="s">
        <v>169</v>
      </c>
      <c r="H3876" t="s">
        <v>47</v>
      </c>
      <c r="I3876" t="s">
        <v>129</v>
      </c>
      <c r="J3876" t="s">
        <v>130</v>
      </c>
      <c r="K3876" t="s">
        <v>131</v>
      </c>
      <c r="L3876" t="s">
        <v>11007</v>
      </c>
      <c r="M3876" t="s">
        <v>11008</v>
      </c>
      <c r="N3876">
        <v>0.21194444400000001</v>
      </c>
      <c r="O3876">
        <v>0</v>
      </c>
      <c r="P3876">
        <v>0</v>
      </c>
      <c r="Q3876">
        <v>21</v>
      </c>
      <c r="R3876">
        <v>96</v>
      </c>
      <c r="S3876">
        <v>12</v>
      </c>
      <c r="T3876">
        <v>213</v>
      </c>
      <c r="U3876">
        <v>0</v>
      </c>
      <c r="V3876">
        <v>0</v>
      </c>
      <c r="W3876">
        <v>4.4508330000000003</v>
      </c>
      <c r="X3876">
        <v>20.346667</v>
      </c>
      <c r="Y3876">
        <v>2.5433330000000001</v>
      </c>
      <c r="Z3876">
        <v>45.144167000000003</v>
      </c>
    </row>
    <row r="3877" spans="1:26" x14ac:dyDescent="0.3">
      <c r="A3877">
        <v>2674654</v>
      </c>
      <c r="B3877">
        <v>1</v>
      </c>
      <c r="C3877" t="s">
        <v>76</v>
      </c>
      <c r="D3877" t="s">
        <v>78</v>
      </c>
      <c r="E3877" t="s">
        <v>134</v>
      </c>
      <c r="F3877" t="s">
        <v>11009</v>
      </c>
      <c r="G3877" t="s">
        <v>140</v>
      </c>
      <c r="H3877" t="s">
        <v>46</v>
      </c>
      <c r="I3877" t="s">
        <v>129</v>
      </c>
      <c r="J3877" t="s">
        <v>130</v>
      </c>
      <c r="K3877" t="s">
        <v>141</v>
      </c>
      <c r="L3877" t="s">
        <v>11010</v>
      </c>
      <c r="M3877" t="s">
        <v>11011</v>
      </c>
      <c r="N3877">
        <v>0.93861111100000005</v>
      </c>
      <c r="O3877">
        <v>0</v>
      </c>
      <c r="P3877">
        <v>4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3.7544439999999999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2680151</v>
      </c>
      <c r="B3878">
        <v>1</v>
      </c>
      <c r="C3878" t="s">
        <v>76</v>
      </c>
      <c r="D3878" t="s">
        <v>84</v>
      </c>
      <c r="E3878" t="s">
        <v>126</v>
      </c>
      <c r="F3878" t="s">
        <v>11012</v>
      </c>
      <c r="G3878" t="s">
        <v>169</v>
      </c>
      <c r="H3878" t="s">
        <v>47</v>
      </c>
      <c r="I3878" t="s">
        <v>129</v>
      </c>
      <c r="J3878" t="s">
        <v>130</v>
      </c>
      <c r="K3878" t="s">
        <v>131</v>
      </c>
      <c r="L3878" t="s">
        <v>11013</v>
      </c>
      <c r="M3878" t="s">
        <v>11014</v>
      </c>
      <c r="N3878">
        <v>0.19194444399999999</v>
      </c>
      <c r="O3878">
        <v>1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0.191944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2674660</v>
      </c>
      <c r="B3879">
        <v>1</v>
      </c>
      <c r="C3879" t="s">
        <v>76</v>
      </c>
      <c r="D3879" t="s">
        <v>80</v>
      </c>
      <c r="E3879" t="s">
        <v>172</v>
      </c>
      <c r="F3879" t="s">
        <v>11015</v>
      </c>
      <c r="G3879" t="s">
        <v>140</v>
      </c>
      <c r="H3879" t="s">
        <v>46</v>
      </c>
      <c r="I3879" t="s">
        <v>129</v>
      </c>
      <c r="J3879" t="s">
        <v>130</v>
      </c>
      <c r="K3879" t="s">
        <v>141</v>
      </c>
      <c r="L3879" t="s">
        <v>11016</v>
      </c>
      <c r="M3879" t="s">
        <v>11017</v>
      </c>
      <c r="N3879">
        <v>5.2063888880000002</v>
      </c>
      <c r="O3879">
        <v>0</v>
      </c>
      <c r="P3879">
        <v>6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31.238333000000001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2674709</v>
      </c>
      <c r="B3880">
        <v>1</v>
      </c>
      <c r="C3880" t="s">
        <v>76</v>
      </c>
      <c r="D3880" t="s">
        <v>86</v>
      </c>
      <c r="E3880" t="s">
        <v>134</v>
      </c>
      <c r="F3880" t="s">
        <v>11018</v>
      </c>
      <c r="G3880" t="s">
        <v>140</v>
      </c>
      <c r="H3880" t="s">
        <v>46</v>
      </c>
      <c r="I3880" t="s">
        <v>129</v>
      </c>
      <c r="J3880" t="s">
        <v>130</v>
      </c>
      <c r="K3880" t="s">
        <v>141</v>
      </c>
      <c r="L3880" t="s">
        <v>11019</v>
      </c>
      <c r="M3880" t="s">
        <v>11020</v>
      </c>
      <c r="N3880">
        <v>1.2608333329999999</v>
      </c>
      <c r="O3880">
        <v>0</v>
      </c>
      <c r="P3880">
        <v>349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440.03083299999997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2674663</v>
      </c>
      <c r="B3881">
        <v>1</v>
      </c>
      <c r="C3881" t="s">
        <v>77</v>
      </c>
      <c r="D3881" t="s">
        <v>108</v>
      </c>
      <c r="E3881" t="s">
        <v>156</v>
      </c>
      <c r="F3881" t="s">
        <v>11021</v>
      </c>
      <c r="G3881" t="s">
        <v>169</v>
      </c>
      <c r="H3881" t="s">
        <v>47</v>
      </c>
      <c r="I3881" t="s">
        <v>129</v>
      </c>
      <c r="J3881" t="s">
        <v>130</v>
      </c>
      <c r="K3881" t="s">
        <v>131</v>
      </c>
      <c r="L3881" t="s">
        <v>11022</v>
      </c>
      <c r="M3881" t="s">
        <v>11023</v>
      </c>
      <c r="N3881">
        <v>1.5363888880000001</v>
      </c>
      <c r="O3881">
        <v>2</v>
      </c>
      <c r="P3881">
        <v>148</v>
      </c>
      <c r="Q3881">
        <v>0</v>
      </c>
      <c r="R3881">
        <v>0</v>
      </c>
      <c r="S3881">
        <v>0</v>
      </c>
      <c r="T3881">
        <v>0</v>
      </c>
      <c r="U3881">
        <v>3.072778</v>
      </c>
      <c r="V3881">
        <v>227.38555500000001</v>
      </c>
      <c r="W3881">
        <v>0</v>
      </c>
      <c r="X3881">
        <v>0</v>
      </c>
      <c r="Y3881">
        <v>0</v>
      </c>
      <c r="Z3881">
        <v>0</v>
      </c>
    </row>
    <row r="3882" spans="1:26" x14ac:dyDescent="0.3">
      <c r="A3882">
        <v>2674665</v>
      </c>
      <c r="B3882">
        <v>1</v>
      </c>
      <c r="C3882" t="s">
        <v>77</v>
      </c>
      <c r="D3882" t="s">
        <v>123</v>
      </c>
      <c r="E3882" t="s">
        <v>126</v>
      </c>
      <c r="F3882" t="s">
        <v>11024</v>
      </c>
      <c r="G3882" t="s">
        <v>158</v>
      </c>
      <c r="H3882" t="s">
        <v>47</v>
      </c>
      <c r="I3882" t="s">
        <v>129</v>
      </c>
      <c r="J3882" t="s">
        <v>130</v>
      </c>
      <c r="K3882" t="s">
        <v>131</v>
      </c>
      <c r="L3882" t="s">
        <v>11025</v>
      </c>
      <c r="M3882" t="s">
        <v>11026</v>
      </c>
      <c r="N3882">
        <v>6.3547222220000004</v>
      </c>
      <c r="O3882">
        <v>50</v>
      </c>
      <c r="P3882">
        <v>35</v>
      </c>
      <c r="Q3882">
        <v>0</v>
      </c>
      <c r="R3882">
        <v>0</v>
      </c>
      <c r="S3882">
        <v>0</v>
      </c>
      <c r="T3882">
        <v>0</v>
      </c>
      <c r="U3882">
        <v>317.73611099999999</v>
      </c>
      <c r="V3882">
        <v>222.415278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2674666</v>
      </c>
      <c r="B3883">
        <v>1</v>
      </c>
      <c r="C3883" t="s">
        <v>77</v>
      </c>
      <c r="D3883" t="s">
        <v>114</v>
      </c>
      <c r="E3883" t="s">
        <v>156</v>
      </c>
      <c r="F3883" t="s">
        <v>11027</v>
      </c>
      <c r="G3883" t="s">
        <v>169</v>
      </c>
      <c r="H3883" t="s">
        <v>47</v>
      </c>
      <c r="I3883" t="s">
        <v>129</v>
      </c>
      <c r="J3883" t="s">
        <v>130</v>
      </c>
      <c r="K3883" t="s">
        <v>131</v>
      </c>
      <c r="L3883" t="s">
        <v>11028</v>
      </c>
      <c r="M3883" t="s">
        <v>11029</v>
      </c>
      <c r="N3883">
        <v>3.7027777770000001</v>
      </c>
      <c r="O3883">
        <v>24</v>
      </c>
      <c r="P3883">
        <v>159</v>
      </c>
      <c r="Q3883">
        <v>0</v>
      </c>
      <c r="R3883">
        <v>0</v>
      </c>
      <c r="S3883">
        <v>29</v>
      </c>
      <c r="T3883">
        <v>169</v>
      </c>
      <c r="U3883">
        <v>88.866667000000007</v>
      </c>
      <c r="V3883">
        <v>588.74166700000001</v>
      </c>
      <c r="W3883">
        <v>0</v>
      </c>
      <c r="X3883">
        <v>0</v>
      </c>
      <c r="Y3883">
        <v>107.380556</v>
      </c>
      <c r="Z3883">
        <v>625.76944400000002</v>
      </c>
    </row>
    <row r="3884" spans="1:26" x14ac:dyDescent="0.3">
      <c r="A3884">
        <v>2674668</v>
      </c>
      <c r="B3884">
        <v>1</v>
      </c>
      <c r="C3884" t="s">
        <v>76</v>
      </c>
      <c r="D3884" t="s">
        <v>99</v>
      </c>
      <c r="E3884" t="s">
        <v>325</v>
      </c>
      <c r="F3884" t="s">
        <v>1527</v>
      </c>
      <c r="G3884" t="s">
        <v>169</v>
      </c>
      <c r="H3884" t="s">
        <v>47</v>
      </c>
      <c r="I3884" t="s">
        <v>129</v>
      </c>
      <c r="J3884" t="s">
        <v>130</v>
      </c>
      <c r="K3884" t="s">
        <v>131</v>
      </c>
      <c r="L3884" t="s">
        <v>11030</v>
      </c>
      <c r="M3884" t="s">
        <v>11031</v>
      </c>
      <c r="N3884">
        <v>6.9337777000000003E-2</v>
      </c>
      <c r="O3884">
        <v>59</v>
      </c>
      <c r="P3884">
        <v>2147</v>
      </c>
      <c r="Q3884">
        <v>0</v>
      </c>
      <c r="R3884">
        <v>0</v>
      </c>
      <c r="S3884">
        <v>0</v>
      </c>
      <c r="T3884">
        <v>0</v>
      </c>
      <c r="U3884">
        <v>4.090929</v>
      </c>
      <c r="V3884">
        <v>148.86820700000001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2674670</v>
      </c>
      <c r="B3885">
        <v>1</v>
      </c>
      <c r="C3885" t="s">
        <v>77</v>
      </c>
      <c r="D3885" t="s">
        <v>119</v>
      </c>
      <c r="E3885" t="s">
        <v>134</v>
      </c>
      <c r="F3885" t="s">
        <v>11032</v>
      </c>
      <c r="G3885" t="s">
        <v>260</v>
      </c>
      <c r="H3885" t="s">
        <v>46</v>
      </c>
      <c r="I3885" t="s">
        <v>129</v>
      </c>
      <c r="J3885" t="s">
        <v>130</v>
      </c>
      <c r="K3885" t="s">
        <v>141</v>
      </c>
      <c r="L3885" t="s">
        <v>11033</v>
      </c>
      <c r="M3885" t="s">
        <v>11034</v>
      </c>
      <c r="N3885">
        <v>2.2855555550000002</v>
      </c>
      <c r="O3885">
        <v>0</v>
      </c>
      <c r="P3885">
        <v>433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989.64555499999994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2674671</v>
      </c>
      <c r="B3886">
        <v>1</v>
      </c>
      <c r="C3886" t="s">
        <v>76</v>
      </c>
      <c r="D3886" t="s">
        <v>91</v>
      </c>
      <c r="E3886" t="s">
        <v>126</v>
      </c>
      <c r="F3886" t="s">
        <v>4229</v>
      </c>
      <c r="G3886" t="s">
        <v>169</v>
      </c>
      <c r="H3886" t="s">
        <v>47</v>
      </c>
      <c r="I3886" t="s">
        <v>129</v>
      </c>
      <c r="J3886" t="s">
        <v>130</v>
      </c>
      <c r="K3886" t="s">
        <v>131</v>
      </c>
      <c r="L3886" t="s">
        <v>11035</v>
      </c>
      <c r="M3886" t="s">
        <v>11036</v>
      </c>
      <c r="N3886">
        <v>0.97222222199999997</v>
      </c>
      <c r="O3886">
        <v>48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46.666666999999997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2674673</v>
      </c>
      <c r="B3887">
        <v>1</v>
      </c>
      <c r="C3887" t="s">
        <v>76</v>
      </c>
      <c r="D3887" t="s">
        <v>96</v>
      </c>
      <c r="E3887" t="s">
        <v>156</v>
      </c>
      <c r="F3887" t="s">
        <v>11037</v>
      </c>
      <c r="G3887" t="s">
        <v>140</v>
      </c>
      <c r="H3887" t="s">
        <v>47</v>
      </c>
      <c r="I3887" t="s">
        <v>129</v>
      </c>
      <c r="J3887" t="s">
        <v>130</v>
      </c>
      <c r="K3887" t="s">
        <v>141</v>
      </c>
      <c r="L3887" t="s">
        <v>11038</v>
      </c>
      <c r="M3887" t="s">
        <v>11039</v>
      </c>
      <c r="N3887">
        <v>0.646666666</v>
      </c>
      <c r="O3887">
        <v>4</v>
      </c>
      <c r="P3887">
        <v>619</v>
      </c>
      <c r="Q3887">
        <v>0</v>
      </c>
      <c r="R3887">
        <v>0</v>
      </c>
      <c r="S3887">
        <v>0</v>
      </c>
      <c r="T3887">
        <v>0</v>
      </c>
      <c r="U3887">
        <v>2.5866669999999998</v>
      </c>
      <c r="V3887">
        <v>400.28666600000003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2674674</v>
      </c>
      <c r="B3888">
        <v>1</v>
      </c>
      <c r="C3888" t="s">
        <v>76</v>
      </c>
      <c r="D3888" t="s">
        <v>99</v>
      </c>
      <c r="E3888" t="s">
        <v>126</v>
      </c>
      <c r="F3888" t="s">
        <v>11040</v>
      </c>
      <c r="G3888" t="s">
        <v>260</v>
      </c>
      <c r="H3888" t="s">
        <v>47</v>
      </c>
      <c r="I3888" t="s">
        <v>129</v>
      </c>
      <c r="J3888" t="s">
        <v>130</v>
      </c>
      <c r="K3888" t="s">
        <v>141</v>
      </c>
      <c r="L3888" t="s">
        <v>11041</v>
      </c>
      <c r="M3888" t="s">
        <v>11042</v>
      </c>
      <c r="N3888">
        <v>7.5847222219999999</v>
      </c>
      <c r="O3888">
        <v>0</v>
      </c>
      <c r="P3888">
        <v>1063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8062.559722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2674675</v>
      </c>
      <c r="B3889">
        <v>1</v>
      </c>
      <c r="C3889" t="s">
        <v>77</v>
      </c>
      <c r="D3889" t="s">
        <v>118</v>
      </c>
      <c r="E3889" t="s">
        <v>134</v>
      </c>
      <c r="F3889" t="s">
        <v>11043</v>
      </c>
      <c r="G3889" t="s">
        <v>140</v>
      </c>
      <c r="H3889" t="s">
        <v>46</v>
      </c>
      <c r="I3889" t="s">
        <v>129</v>
      </c>
      <c r="J3889" t="s">
        <v>130</v>
      </c>
      <c r="K3889" t="s">
        <v>141</v>
      </c>
      <c r="L3889" t="s">
        <v>11044</v>
      </c>
      <c r="M3889" t="s">
        <v>11045</v>
      </c>
      <c r="N3889">
        <v>6.4908333330000003</v>
      </c>
      <c r="O3889">
        <v>0</v>
      </c>
      <c r="P3889">
        <v>387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2511.9524999999999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2674676</v>
      </c>
      <c r="B3890">
        <v>1</v>
      </c>
      <c r="C3890" t="s">
        <v>77</v>
      </c>
      <c r="D3890" t="s">
        <v>118</v>
      </c>
      <c r="E3890" t="s">
        <v>134</v>
      </c>
      <c r="F3890" t="s">
        <v>11046</v>
      </c>
      <c r="G3890" t="s">
        <v>140</v>
      </c>
      <c r="H3890" t="s">
        <v>46</v>
      </c>
      <c r="I3890" t="s">
        <v>129</v>
      </c>
      <c r="J3890" t="s">
        <v>130</v>
      </c>
      <c r="K3890" t="s">
        <v>141</v>
      </c>
      <c r="L3890" t="s">
        <v>11047</v>
      </c>
      <c r="M3890" t="s">
        <v>11048</v>
      </c>
      <c r="N3890">
        <v>6.0319444439999996</v>
      </c>
      <c r="O3890">
        <v>0</v>
      </c>
      <c r="P3890">
        <v>310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1869.9027779999999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2674828</v>
      </c>
      <c r="B3891">
        <v>1</v>
      </c>
      <c r="C3891" t="s">
        <v>76</v>
      </c>
      <c r="D3891" t="s">
        <v>80</v>
      </c>
      <c r="E3891" t="s">
        <v>134</v>
      </c>
      <c r="F3891" t="s">
        <v>9819</v>
      </c>
      <c r="G3891" t="s">
        <v>260</v>
      </c>
      <c r="H3891" t="s">
        <v>46</v>
      </c>
      <c r="I3891" t="s">
        <v>129</v>
      </c>
      <c r="J3891" t="s">
        <v>130</v>
      </c>
      <c r="K3891" t="s">
        <v>141</v>
      </c>
      <c r="L3891" t="s">
        <v>11049</v>
      </c>
      <c r="M3891" t="s">
        <v>11050</v>
      </c>
      <c r="N3891">
        <v>5.733333333</v>
      </c>
      <c r="O3891">
        <v>0</v>
      </c>
      <c r="P3891">
        <v>1048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6008.5333330000003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2676551</v>
      </c>
      <c r="B3892">
        <v>1</v>
      </c>
      <c r="C3892" t="s">
        <v>76</v>
      </c>
      <c r="D3892" t="s">
        <v>78</v>
      </c>
      <c r="E3892" t="s">
        <v>126</v>
      </c>
      <c r="F3892" t="s">
        <v>11051</v>
      </c>
      <c r="G3892" t="s">
        <v>140</v>
      </c>
      <c r="H3892" t="s">
        <v>47</v>
      </c>
      <c r="I3892" t="s">
        <v>129</v>
      </c>
      <c r="J3892" t="s">
        <v>130</v>
      </c>
      <c r="K3892" t="s">
        <v>141</v>
      </c>
      <c r="L3892" t="s">
        <v>11052</v>
      </c>
      <c r="M3892" t="s">
        <v>11053</v>
      </c>
      <c r="N3892">
        <v>9.8000000000000007</v>
      </c>
      <c r="O3892">
        <v>0</v>
      </c>
      <c r="P3892">
        <v>468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4586.3999999999996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2674680</v>
      </c>
      <c r="B3893">
        <v>1</v>
      </c>
      <c r="C3893" t="s">
        <v>76</v>
      </c>
      <c r="D3893" t="s">
        <v>89</v>
      </c>
      <c r="E3893" t="s">
        <v>144</v>
      </c>
      <c r="F3893" t="s">
        <v>11054</v>
      </c>
      <c r="G3893" t="s">
        <v>162</v>
      </c>
      <c r="H3893" t="s">
        <v>46</v>
      </c>
      <c r="I3893" t="s">
        <v>129</v>
      </c>
      <c r="J3893" t="s">
        <v>130</v>
      </c>
      <c r="K3893" t="s">
        <v>131</v>
      </c>
      <c r="L3893" t="s">
        <v>11055</v>
      </c>
      <c r="M3893" t="s">
        <v>11056</v>
      </c>
      <c r="N3893">
        <v>0.939722222</v>
      </c>
      <c r="O3893">
        <v>0</v>
      </c>
      <c r="P3893">
        <v>8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7.5177779999999998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2674678</v>
      </c>
      <c r="B3894">
        <v>1</v>
      </c>
      <c r="C3894" t="s">
        <v>76</v>
      </c>
      <c r="D3894" t="s">
        <v>78</v>
      </c>
      <c r="E3894" t="s">
        <v>126</v>
      </c>
      <c r="F3894" t="s">
        <v>9358</v>
      </c>
      <c r="G3894" t="s">
        <v>260</v>
      </c>
      <c r="H3894" t="s">
        <v>47</v>
      </c>
      <c r="I3894" t="s">
        <v>129</v>
      </c>
      <c r="J3894" t="s">
        <v>130</v>
      </c>
      <c r="K3894" t="s">
        <v>141</v>
      </c>
      <c r="L3894" t="s">
        <v>11057</v>
      </c>
      <c r="M3894" t="s">
        <v>11058</v>
      </c>
      <c r="N3894">
        <v>10.391944444</v>
      </c>
      <c r="O3894">
        <v>0</v>
      </c>
      <c r="P3894">
        <v>639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6640.4525000000003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2674679</v>
      </c>
      <c r="B3895">
        <v>1</v>
      </c>
      <c r="C3895" t="s">
        <v>76</v>
      </c>
      <c r="D3895" t="s">
        <v>99</v>
      </c>
      <c r="E3895" t="s">
        <v>134</v>
      </c>
      <c r="F3895" t="s">
        <v>11059</v>
      </c>
      <c r="G3895" t="s">
        <v>140</v>
      </c>
      <c r="H3895" t="s">
        <v>46</v>
      </c>
      <c r="I3895" t="s">
        <v>129</v>
      </c>
      <c r="J3895" t="s">
        <v>130</v>
      </c>
      <c r="K3895" t="s">
        <v>141</v>
      </c>
      <c r="L3895" t="s">
        <v>11060</v>
      </c>
      <c r="M3895" t="s">
        <v>11061</v>
      </c>
      <c r="N3895">
        <v>2.3958333330000001</v>
      </c>
      <c r="O3895">
        <v>0</v>
      </c>
      <c r="P3895">
        <v>201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481.5625</v>
      </c>
      <c r="W3895">
        <v>0</v>
      </c>
      <c r="X3895">
        <v>0</v>
      </c>
      <c r="Y3895">
        <v>0</v>
      </c>
      <c r="Z3895">
        <v>0</v>
      </c>
    </row>
    <row r="3896" spans="1:26" x14ac:dyDescent="0.3">
      <c r="A3896">
        <v>2674684</v>
      </c>
      <c r="B3896">
        <v>1</v>
      </c>
      <c r="C3896" t="s">
        <v>77</v>
      </c>
      <c r="D3896" t="s">
        <v>124</v>
      </c>
      <c r="E3896" t="s">
        <v>156</v>
      </c>
      <c r="F3896" t="s">
        <v>7344</v>
      </c>
      <c r="G3896" t="s">
        <v>169</v>
      </c>
      <c r="H3896" t="s">
        <v>47</v>
      </c>
      <c r="I3896" t="s">
        <v>129</v>
      </c>
      <c r="J3896" t="s">
        <v>130</v>
      </c>
      <c r="K3896" t="s">
        <v>131</v>
      </c>
      <c r="L3896" t="s">
        <v>11062</v>
      </c>
      <c r="M3896" t="s">
        <v>11063</v>
      </c>
      <c r="N3896">
        <v>1.341388888</v>
      </c>
      <c r="O3896">
        <v>21</v>
      </c>
      <c r="P3896">
        <v>93</v>
      </c>
      <c r="Q3896">
        <v>0</v>
      </c>
      <c r="R3896">
        <v>0</v>
      </c>
      <c r="S3896">
        <v>0</v>
      </c>
      <c r="T3896">
        <v>0</v>
      </c>
      <c r="U3896">
        <v>28.169167000000002</v>
      </c>
      <c r="V3896">
        <v>124.749167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2674687</v>
      </c>
      <c r="B3897">
        <v>1</v>
      </c>
      <c r="C3897" t="s">
        <v>76</v>
      </c>
      <c r="D3897" t="s">
        <v>93</v>
      </c>
      <c r="E3897" t="s">
        <v>152</v>
      </c>
      <c r="F3897" t="s">
        <v>2847</v>
      </c>
      <c r="G3897" t="s">
        <v>169</v>
      </c>
      <c r="H3897" t="s">
        <v>47</v>
      </c>
      <c r="I3897" t="s">
        <v>129</v>
      </c>
      <c r="J3897" t="s">
        <v>130</v>
      </c>
      <c r="K3897" t="s">
        <v>131</v>
      </c>
      <c r="L3897" t="s">
        <v>11064</v>
      </c>
      <c r="M3897" t="s">
        <v>11065</v>
      </c>
      <c r="N3897">
        <v>0.38777777699999999</v>
      </c>
      <c r="O3897">
        <v>2</v>
      </c>
      <c r="P3897">
        <v>469</v>
      </c>
      <c r="Q3897">
        <v>0</v>
      </c>
      <c r="R3897">
        <v>0</v>
      </c>
      <c r="S3897">
        <v>0</v>
      </c>
      <c r="T3897">
        <v>0</v>
      </c>
      <c r="U3897">
        <v>0.77555600000000002</v>
      </c>
      <c r="V3897">
        <v>181.86777699999999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2674686</v>
      </c>
      <c r="B3898">
        <v>1</v>
      </c>
      <c r="C3898" t="s">
        <v>77</v>
      </c>
      <c r="D3898" t="s">
        <v>123</v>
      </c>
      <c r="E3898" t="s">
        <v>126</v>
      </c>
      <c r="F3898" t="s">
        <v>11066</v>
      </c>
      <c r="G3898" t="s">
        <v>260</v>
      </c>
      <c r="H3898" t="s">
        <v>47</v>
      </c>
      <c r="I3898" t="s">
        <v>129</v>
      </c>
      <c r="J3898" t="s">
        <v>130</v>
      </c>
      <c r="K3898" t="s">
        <v>141</v>
      </c>
      <c r="L3898" t="s">
        <v>11067</v>
      </c>
      <c r="M3898" t="s">
        <v>11068</v>
      </c>
      <c r="N3898">
        <v>7.6258333330000001</v>
      </c>
      <c r="O3898">
        <v>15</v>
      </c>
      <c r="P3898">
        <v>16</v>
      </c>
      <c r="Q3898">
        <v>0</v>
      </c>
      <c r="R3898">
        <v>0</v>
      </c>
      <c r="S3898">
        <v>0</v>
      </c>
      <c r="T3898">
        <v>0</v>
      </c>
      <c r="U3898">
        <v>114.3875</v>
      </c>
      <c r="V3898">
        <v>122.013333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2674690</v>
      </c>
      <c r="B3899">
        <v>1</v>
      </c>
      <c r="C3899" t="s">
        <v>76</v>
      </c>
      <c r="D3899" t="s">
        <v>103</v>
      </c>
      <c r="E3899" t="s">
        <v>126</v>
      </c>
      <c r="F3899" t="s">
        <v>11069</v>
      </c>
      <c r="G3899" t="s">
        <v>260</v>
      </c>
      <c r="H3899" t="s">
        <v>47</v>
      </c>
      <c r="I3899" t="s">
        <v>129</v>
      </c>
      <c r="J3899" t="s">
        <v>130</v>
      </c>
      <c r="K3899" t="s">
        <v>141</v>
      </c>
      <c r="L3899" t="s">
        <v>11070</v>
      </c>
      <c r="M3899" t="s">
        <v>11071</v>
      </c>
      <c r="N3899">
        <v>7.7116666660000002</v>
      </c>
      <c r="O3899">
        <v>0</v>
      </c>
      <c r="P3899">
        <v>0</v>
      </c>
      <c r="Q3899">
        <v>0</v>
      </c>
      <c r="R3899">
        <v>232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1789.106667</v>
      </c>
      <c r="Y3899">
        <v>0</v>
      </c>
      <c r="Z3899">
        <v>0</v>
      </c>
    </row>
    <row r="3900" spans="1:26" x14ac:dyDescent="0.3">
      <c r="A3900">
        <v>2674691</v>
      </c>
      <c r="B3900">
        <v>1</v>
      </c>
      <c r="C3900" t="s">
        <v>76</v>
      </c>
      <c r="D3900" t="s">
        <v>106</v>
      </c>
      <c r="E3900" t="s">
        <v>152</v>
      </c>
      <c r="F3900" t="s">
        <v>11072</v>
      </c>
      <c r="G3900" t="s">
        <v>140</v>
      </c>
      <c r="H3900" t="s">
        <v>47</v>
      </c>
      <c r="I3900" t="s">
        <v>129</v>
      </c>
      <c r="J3900" t="s">
        <v>130</v>
      </c>
      <c r="K3900" t="s">
        <v>141</v>
      </c>
      <c r="L3900" t="s">
        <v>11073</v>
      </c>
      <c r="M3900" t="s">
        <v>11074</v>
      </c>
      <c r="N3900">
        <v>3.7408333329999999</v>
      </c>
      <c r="O3900">
        <v>1</v>
      </c>
      <c r="P3900">
        <v>4102</v>
      </c>
      <c r="Q3900">
        <v>0</v>
      </c>
      <c r="R3900">
        <v>0</v>
      </c>
      <c r="S3900">
        <v>0</v>
      </c>
      <c r="T3900">
        <v>0</v>
      </c>
      <c r="U3900">
        <v>3.7408329999999999</v>
      </c>
      <c r="V3900">
        <v>15344.898332000001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2674692</v>
      </c>
      <c r="B3901">
        <v>1</v>
      </c>
      <c r="C3901" t="s">
        <v>76</v>
      </c>
      <c r="D3901" t="s">
        <v>94</v>
      </c>
      <c r="E3901" t="s">
        <v>144</v>
      </c>
      <c r="F3901" t="s">
        <v>11075</v>
      </c>
      <c r="G3901" t="s">
        <v>146</v>
      </c>
      <c r="H3901" t="s">
        <v>46</v>
      </c>
      <c r="I3901" t="s">
        <v>129</v>
      </c>
      <c r="J3901" t="s">
        <v>130</v>
      </c>
      <c r="K3901" t="s">
        <v>131</v>
      </c>
      <c r="L3901" t="s">
        <v>11076</v>
      </c>
      <c r="M3901" t="s">
        <v>11077</v>
      </c>
      <c r="N3901">
        <v>5.278888888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57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300.89666699999998</v>
      </c>
    </row>
    <row r="3902" spans="1:26" x14ac:dyDescent="0.3">
      <c r="A3902">
        <v>2674700</v>
      </c>
      <c r="B3902">
        <v>1</v>
      </c>
      <c r="C3902" t="s">
        <v>77</v>
      </c>
      <c r="D3902" t="s">
        <v>111</v>
      </c>
      <c r="E3902" t="s">
        <v>126</v>
      </c>
      <c r="F3902" t="s">
        <v>2385</v>
      </c>
      <c r="G3902" t="s">
        <v>128</v>
      </c>
      <c r="H3902" t="s">
        <v>47</v>
      </c>
      <c r="I3902" t="s">
        <v>129</v>
      </c>
      <c r="J3902" t="s">
        <v>130</v>
      </c>
      <c r="K3902" t="s">
        <v>131</v>
      </c>
      <c r="L3902" t="s">
        <v>11078</v>
      </c>
      <c r="M3902" t="s">
        <v>11079</v>
      </c>
      <c r="N3902">
        <v>6.8691666659999999</v>
      </c>
      <c r="O3902">
        <v>0</v>
      </c>
      <c r="P3902">
        <v>0</v>
      </c>
      <c r="Q3902">
        <v>0</v>
      </c>
      <c r="R3902">
        <v>0</v>
      </c>
      <c r="S3902">
        <v>1</v>
      </c>
      <c r="T3902">
        <v>84</v>
      </c>
      <c r="U3902">
        <v>0</v>
      </c>
      <c r="V3902">
        <v>0</v>
      </c>
      <c r="W3902">
        <v>0</v>
      </c>
      <c r="X3902">
        <v>0</v>
      </c>
      <c r="Y3902">
        <v>6.869167</v>
      </c>
      <c r="Z3902">
        <v>577.01</v>
      </c>
    </row>
    <row r="3903" spans="1:26" x14ac:dyDescent="0.3">
      <c r="A3903">
        <v>2674695</v>
      </c>
      <c r="B3903">
        <v>1</v>
      </c>
      <c r="C3903" t="s">
        <v>77</v>
      </c>
      <c r="D3903" t="s">
        <v>108</v>
      </c>
      <c r="E3903" t="s">
        <v>134</v>
      </c>
      <c r="F3903" t="s">
        <v>11080</v>
      </c>
      <c r="G3903" t="s">
        <v>140</v>
      </c>
      <c r="H3903" t="s">
        <v>46</v>
      </c>
      <c r="I3903" t="s">
        <v>129</v>
      </c>
      <c r="J3903" t="s">
        <v>130</v>
      </c>
      <c r="K3903" t="s">
        <v>141</v>
      </c>
      <c r="L3903" t="s">
        <v>11081</v>
      </c>
      <c r="M3903" t="s">
        <v>11082</v>
      </c>
      <c r="N3903">
        <v>2.9988888880000002</v>
      </c>
      <c r="O3903">
        <v>0</v>
      </c>
      <c r="P3903">
        <v>349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1046.612222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2674699</v>
      </c>
      <c r="B3904">
        <v>1</v>
      </c>
      <c r="C3904" t="s">
        <v>76</v>
      </c>
      <c r="D3904" t="s">
        <v>99</v>
      </c>
      <c r="E3904" t="s">
        <v>144</v>
      </c>
      <c r="F3904" t="s">
        <v>11083</v>
      </c>
      <c r="G3904" t="s">
        <v>136</v>
      </c>
      <c r="H3904" t="s">
        <v>46</v>
      </c>
      <c r="I3904" t="s">
        <v>129</v>
      </c>
      <c r="J3904" t="s">
        <v>130</v>
      </c>
      <c r="K3904" t="s">
        <v>131</v>
      </c>
      <c r="L3904" t="s">
        <v>11084</v>
      </c>
      <c r="M3904" t="s">
        <v>11085</v>
      </c>
      <c r="N3904">
        <v>1.9552777770000001</v>
      </c>
      <c r="O3904">
        <v>0</v>
      </c>
      <c r="P3904">
        <v>10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19.552778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2674696</v>
      </c>
      <c r="B3905">
        <v>1</v>
      </c>
      <c r="C3905" t="s">
        <v>77</v>
      </c>
      <c r="D3905" t="s">
        <v>109</v>
      </c>
      <c r="E3905" t="s">
        <v>126</v>
      </c>
      <c r="F3905" t="s">
        <v>1924</v>
      </c>
      <c r="G3905" t="s">
        <v>169</v>
      </c>
      <c r="H3905" t="s">
        <v>47</v>
      </c>
      <c r="I3905" t="s">
        <v>247</v>
      </c>
      <c r="J3905" t="s">
        <v>130</v>
      </c>
      <c r="K3905" t="s">
        <v>131</v>
      </c>
      <c r="L3905" t="s">
        <v>11086</v>
      </c>
      <c r="M3905" t="s">
        <v>11087</v>
      </c>
      <c r="N3905">
        <v>2.7777769999999999E-3</v>
      </c>
      <c r="O3905">
        <v>0</v>
      </c>
      <c r="P3905">
        <v>18</v>
      </c>
      <c r="Q3905">
        <v>0</v>
      </c>
      <c r="R3905">
        <v>28</v>
      </c>
      <c r="S3905">
        <v>3</v>
      </c>
      <c r="T3905">
        <v>407</v>
      </c>
      <c r="U3905">
        <v>0</v>
      </c>
      <c r="V3905">
        <v>0.05</v>
      </c>
      <c r="W3905">
        <v>0</v>
      </c>
      <c r="X3905">
        <v>7.7778E-2</v>
      </c>
      <c r="Y3905">
        <v>8.3330000000000001E-3</v>
      </c>
      <c r="Z3905">
        <v>1.130555</v>
      </c>
    </row>
    <row r="3906" spans="1:26" x14ac:dyDescent="0.3">
      <c r="A3906">
        <v>2674698</v>
      </c>
      <c r="B3906">
        <v>1</v>
      </c>
      <c r="C3906" t="s">
        <v>76</v>
      </c>
      <c r="D3906" t="s">
        <v>78</v>
      </c>
      <c r="E3906" t="s">
        <v>134</v>
      </c>
      <c r="F3906" t="s">
        <v>11088</v>
      </c>
      <c r="G3906" t="s">
        <v>140</v>
      </c>
      <c r="H3906" t="s">
        <v>46</v>
      </c>
      <c r="I3906" t="s">
        <v>129</v>
      </c>
      <c r="J3906" t="s">
        <v>130</v>
      </c>
      <c r="K3906" t="s">
        <v>141</v>
      </c>
      <c r="L3906" t="s">
        <v>11089</v>
      </c>
      <c r="M3906" t="s">
        <v>11090</v>
      </c>
      <c r="N3906">
        <v>0.698333333</v>
      </c>
      <c r="O3906">
        <v>0</v>
      </c>
      <c r="P3906">
        <v>90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62.85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2674701</v>
      </c>
      <c r="B3907">
        <v>1</v>
      </c>
      <c r="C3907" t="s">
        <v>76</v>
      </c>
      <c r="D3907" t="s">
        <v>104</v>
      </c>
      <c r="E3907" t="s">
        <v>134</v>
      </c>
      <c r="F3907" t="s">
        <v>3691</v>
      </c>
      <c r="G3907" t="s">
        <v>260</v>
      </c>
      <c r="H3907" t="s">
        <v>46</v>
      </c>
      <c r="I3907" t="s">
        <v>129</v>
      </c>
      <c r="J3907" t="s">
        <v>130</v>
      </c>
      <c r="K3907" t="s">
        <v>141</v>
      </c>
      <c r="L3907" t="s">
        <v>11091</v>
      </c>
      <c r="M3907" t="s">
        <v>11092</v>
      </c>
      <c r="N3907">
        <v>8.0413888880000002</v>
      </c>
      <c r="O3907">
        <v>0</v>
      </c>
      <c r="P3907">
        <v>0</v>
      </c>
      <c r="Q3907">
        <v>0</v>
      </c>
      <c r="R3907">
        <v>47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377.94527799999997</v>
      </c>
      <c r="Y3907">
        <v>0</v>
      </c>
      <c r="Z3907">
        <v>0</v>
      </c>
    </row>
    <row r="3908" spans="1:26" x14ac:dyDescent="0.3">
      <c r="A3908">
        <v>2674702</v>
      </c>
      <c r="B3908">
        <v>1</v>
      </c>
      <c r="C3908" t="s">
        <v>76</v>
      </c>
      <c r="D3908" t="s">
        <v>90</v>
      </c>
      <c r="E3908" t="s">
        <v>144</v>
      </c>
      <c r="F3908" t="s">
        <v>9269</v>
      </c>
      <c r="G3908" t="s">
        <v>140</v>
      </c>
      <c r="H3908" t="s">
        <v>46</v>
      </c>
      <c r="I3908" t="s">
        <v>129</v>
      </c>
      <c r="J3908" t="s">
        <v>130</v>
      </c>
      <c r="K3908" t="s">
        <v>141</v>
      </c>
      <c r="L3908" t="s">
        <v>11093</v>
      </c>
      <c r="M3908" t="s">
        <v>11094</v>
      </c>
      <c r="N3908">
        <v>10.196111111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56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570.98222199999998</v>
      </c>
    </row>
    <row r="3909" spans="1:26" x14ac:dyDescent="0.3">
      <c r="A3909">
        <v>2674703</v>
      </c>
      <c r="B3909">
        <v>1</v>
      </c>
      <c r="C3909" t="s">
        <v>76</v>
      </c>
      <c r="D3909" t="s">
        <v>80</v>
      </c>
      <c r="E3909" t="s">
        <v>134</v>
      </c>
      <c r="F3909" t="s">
        <v>1153</v>
      </c>
      <c r="G3909" t="s">
        <v>260</v>
      </c>
      <c r="H3909" t="s">
        <v>46</v>
      </c>
      <c r="I3909" t="s">
        <v>129</v>
      </c>
      <c r="J3909" t="s">
        <v>130</v>
      </c>
      <c r="K3909" t="s">
        <v>141</v>
      </c>
      <c r="L3909" t="s">
        <v>11095</v>
      </c>
      <c r="M3909" t="s">
        <v>11096</v>
      </c>
      <c r="N3909">
        <v>6.6011111109999998</v>
      </c>
      <c r="O3909">
        <v>0</v>
      </c>
      <c r="P3909">
        <v>551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3637.2122220000001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2674704</v>
      </c>
      <c r="B3910">
        <v>1</v>
      </c>
      <c r="C3910" t="s">
        <v>76</v>
      </c>
      <c r="D3910" t="s">
        <v>93</v>
      </c>
      <c r="E3910" t="s">
        <v>144</v>
      </c>
      <c r="F3910" t="s">
        <v>11097</v>
      </c>
      <c r="G3910" t="s">
        <v>260</v>
      </c>
      <c r="H3910" t="s">
        <v>46</v>
      </c>
      <c r="I3910" t="s">
        <v>129</v>
      </c>
      <c r="J3910" t="s">
        <v>130</v>
      </c>
      <c r="K3910" t="s">
        <v>141</v>
      </c>
      <c r="L3910" t="s">
        <v>11098</v>
      </c>
      <c r="M3910" t="s">
        <v>11099</v>
      </c>
      <c r="N3910">
        <v>9.3433333330000004</v>
      </c>
      <c r="O3910">
        <v>0</v>
      </c>
      <c r="P3910">
        <v>28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261.61333300000001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2674707</v>
      </c>
      <c r="B3911">
        <v>1</v>
      </c>
      <c r="C3911" t="s">
        <v>77</v>
      </c>
      <c r="D3911" t="s">
        <v>123</v>
      </c>
      <c r="E3911" t="s">
        <v>156</v>
      </c>
      <c r="F3911" t="s">
        <v>1568</v>
      </c>
      <c r="G3911" t="s">
        <v>169</v>
      </c>
      <c r="H3911" t="s">
        <v>47</v>
      </c>
      <c r="I3911" t="s">
        <v>247</v>
      </c>
      <c r="J3911" t="s">
        <v>130</v>
      </c>
      <c r="K3911" t="s">
        <v>131</v>
      </c>
      <c r="L3911" t="s">
        <v>11100</v>
      </c>
      <c r="M3911" t="s">
        <v>11101</v>
      </c>
      <c r="N3911">
        <v>2.7777769999999999E-3</v>
      </c>
      <c r="O3911">
        <v>117</v>
      </c>
      <c r="P3911">
        <v>665</v>
      </c>
      <c r="Q3911">
        <v>0</v>
      </c>
      <c r="R3911">
        <v>0</v>
      </c>
      <c r="S3911">
        <v>0</v>
      </c>
      <c r="T3911">
        <v>0</v>
      </c>
      <c r="U3911">
        <v>0.32500000000000001</v>
      </c>
      <c r="V3911">
        <v>1.8472219999999999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2674708</v>
      </c>
      <c r="B3912">
        <v>1</v>
      </c>
      <c r="C3912" t="s">
        <v>77</v>
      </c>
      <c r="D3912" t="s">
        <v>122</v>
      </c>
      <c r="E3912" t="s">
        <v>126</v>
      </c>
      <c r="F3912" t="s">
        <v>1372</v>
      </c>
      <c r="G3912" t="s">
        <v>128</v>
      </c>
      <c r="H3912" t="s">
        <v>47</v>
      </c>
      <c r="I3912" t="s">
        <v>129</v>
      </c>
      <c r="J3912" t="s">
        <v>130</v>
      </c>
      <c r="K3912" t="s">
        <v>131</v>
      </c>
      <c r="L3912" t="s">
        <v>11102</v>
      </c>
      <c r="M3912" t="s">
        <v>11103</v>
      </c>
      <c r="N3912">
        <v>0.75111111100000005</v>
      </c>
      <c r="O3912">
        <v>0</v>
      </c>
      <c r="P3912">
        <v>0</v>
      </c>
      <c r="Q3912">
        <v>6</v>
      </c>
      <c r="R3912">
        <v>179</v>
      </c>
      <c r="S3912">
        <v>4</v>
      </c>
      <c r="T3912">
        <v>83</v>
      </c>
      <c r="U3912">
        <v>0</v>
      </c>
      <c r="V3912">
        <v>0</v>
      </c>
      <c r="W3912">
        <v>4.5066670000000002</v>
      </c>
      <c r="X3912">
        <v>134.44888900000001</v>
      </c>
      <c r="Y3912">
        <v>3.0044439999999999</v>
      </c>
      <c r="Z3912">
        <v>62.342222</v>
      </c>
    </row>
    <row r="3913" spans="1:26" x14ac:dyDescent="0.3">
      <c r="A3913">
        <v>2674710</v>
      </c>
      <c r="B3913">
        <v>1</v>
      </c>
      <c r="C3913" t="s">
        <v>77</v>
      </c>
      <c r="D3913" t="s">
        <v>109</v>
      </c>
      <c r="E3913" t="s">
        <v>134</v>
      </c>
      <c r="F3913" t="s">
        <v>11104</v>
      </c>
      <c r="G3913" t="s">
        <v>140</v>
      </c>
      <c r="H3913" t="s">
        <v>46</v>
      </c>
      <c r="I3913" t="s">
        <v>129</v>
      </c>
      <c r="J3913" t="s">
        <v>130</v>
      </c>
      <c r="K3913" t="s">
        <v>141</v>
      </c>
      <c r="L3913" t="s">
        <v>11105</v>
      </c>
      <c r="M3913" t="s">
        <v>11106</v>
      </c>
      <c r="N3913">
        <v>0.995</v>
      </c>
      <c r="O3913">
        <v>0</v>
      </c>
      <c r="P3913">
        <v>119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118.405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2674711</v>
      </c>
      <c r="B3914">
        <v>1</v>
      </c>
      <c r="C3914" t="s">
        <v>76</v>
      </c>
      <c r="D3914" t="s">
        <v>80</v>
      </c>
      <c r="E3914" t="s">
        <v>134</v>
      </c>
      <c r="F3914" t="s">
        <v>11107</v>
      </c>
      <c r="G3914" t="s">
        <v>260</v>
      </c>
      <c r="H3914" t="s">
        <v>46</v>
      </c>
      <c r="I3914" t="s">
        <v>129</v>
      </c>
      <c r="J3914" t="s">
        <v>130</v>
      </c>
      <c r="K3914" t="s">
        <v>141</v>
      </c>
      <c r="L3914" t="s">
        <v>11108</v>
      </c>
      <c r="M3914" t="s">
        <v>11109</v>
      </c>
      <c r="N3914">
        <v>6.5477777770000003</v>
      </c>
      <c r="O3914">
        <v>0</v>
      </c>
      <c r="P3914">
        <v>877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5742.4011099999998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2674713</v>
      </c>
      <c r="B3915">
        <v>1</v>
      </c>
      <c r="C3915" t="s">
        <v>76</v>
      </c>
      <c r="D3915" t="s">
        <v>102</v>
      </c>
      <c r="E3915" t="s">
        <v>152</v>
      </c>
      <c r="F3915" t="s">
        <v>10703</v>
      </c>
      <c r="G3915" t="s">
        <v>169</v>
      </c>
      <c r="H3915" t="s">
        <v>47</v>
      </c>
      <c r="I3915" t="s">
        <v>129</v>
      </c>
      <c r="J3915" t="s">
        <v>130</v>
      </c>
      <c r="K3915" t="s">
        <v>131</v>
      </c>
      <c r="L3915" t="s">
        <v>11110</v>
      </c>
      <c r="M3915" t="s">
        <v>11111</v>
      </c>
      <c r="N3915">
        <v>0.28166666600000001</v>
      </c>
      <c r="O3915">
        <v>50</v>
      </c>
      <c r="P3915">
        <v>252</v>
      </c>
      <c r="Q3915">
        <v>0</v>
      </c>
      <c r="R3915">
        <v>0</v>
      </c>
      <c r="S3915">
        <v>0</v>
      </c>
      <c r="T3915">
        <v>0</v>
      </c>
      <c r="U3915">
        <v>14.083333</v>
      </c>
      <c r="V3915">
        <v>70.98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2674739</v>
      </c>
      <c r="B3916">
        <v>1</v>
      </c>
      <c r="C3916" t="s">
        <v>77</v>
      </c>
      <c r="D3916" t="s">
        <v>114</v>
      </c>
      <c r="E3916" t="s">
        <v>126</v>
      </c>
      <c r="F3916" t="s">
        <v>11112</v>
      </c>
      <c r="G3916" t="s">
        <v>128</v>
      </c>
      <c r="H3916" t="s">
        <v>47</v>
      </c>
      <c r="I3916" t="s">
        <v>129</v>
      </c>
      <c r="J3916" t="s">
        <v>130</v>
      </c>
      <c r="K3916" t="s">
        <v>131</v>
      </c>
      <c r="L3916" t="s">
        <v>11113</v>
      </c>
      <c r="M3916" t="s">
        <v>11114</v>
      </c>
      <c r="N3916">
        <v>1.3361111109999999</v>
      </c>
      <c r="O3916">
        <v>42</v>
      </c>
      <c r="P3916">
        <v>4</v>
      </c>
      <c r="Q3916">
        <v>0</v>
      </c>
      <c r="R3916">
        <v>0</v>
      </c>
      <c r="S3916">
        <v>0</v>
      </c>
      <c r="T3916">
        <v>0</v>
      </c>
      <c r="U3916">
        <v>56.116667</v>
      </c>
      <c r="V3916">
        <v>5.3444440000000002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2674716</v>
      </c>
      <c r="B3917">
        <v>1</v>
      </c>
      <c r="C3917" t="s">
        <v>77</v>
      </c>
      <c r="D3917" t="s">
        <v>116</v>
      </c>
      <c r="E3917" t="s">
        <v>126</v>
      </c>
      <c r="F3917" t="s">
        <v>11115</v>
      </c>
      <c r="G3917" t="s">
        <v>158</v>
      </c>
      <c r="H3917" t="s">
        <v>47</v>
      </c>
      <c r="I3917" t="s">
        <v>129</v>
      </c>
      <c r="J3917" t="s">
        <v>130</v>
      </c>
      <c r="K3917" t="s">
        <v>131</v>
      </c>
      <c r="L3917" t="s">
        <v>11116</v>
      </c>
      <c r="M3917" t="s">
        <v>11117</v>
      </c>
      <c r="N3917">
        <v>0.91027777700000001</v>
      </c>
      <c r="O3917">
        <v>0</v>
      </c>
      <c r="P3917">
        <v>698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635.37388799999997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2674718</v>
      </c>
      <c r="B3918">
        <v>1</v>
      </c>
      <c r="C3918" t="s">
        <v>76</v>
      </c>
      <c r="D3918" t="s">
        <v>91</v>
      </c>
      <c r="E3918" t="s">
        <v>126</v>
      </c>
      <c r="F3918" t="s">
        <v>11118</v>
      </c>
      <c r="G3918" t="s">
        <v>140</v>
      </c>
      <c r="H3918" t="s">
        <v>47</v>
      </c>
      <c r="I3918" t="s">
        <v>129</v>
      </c>
      <c r="J3918" t="s">
        <v>130</v>
      </c>
      <c r="K3918" t="s">
        <v>141</v>
      </c>
      <c r="L3918" t="s">
        <v>11119</v>
      </c>
      <c r="M3918" t="s">
        <v>11120</v>
      </c>
      <c r="N3918">
        <v>0.79166666600000002</v>
      </c>
      <c r="O3918">
        <v>0</v>
      </c>
      <c r="P3918">
        <v>407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322.20833299999998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2674720</v>
      </c>
      <c r="B3919">
        <v>1</v>
      </c>
      <c r="C3919" t="s">
        <v>76</v>
      </c>
      <c r="D3919" t="s">
        <v>104</v>
      </c>
      <c r="E3919" t="s">
        <v>134</v>
      </c>
      <c r="F3919" t="s">
        <v>4689</v>
      </c>
      <c r="G3919" t="s">
        <v>260</v>
      </c>
      <c r="H3919" t="s">
        <v>46</v>
      </c>
      <c r="I3919" t="s">
        <v>129</v>
      </c>
      <c r="J3919" t="s">
        <v>130</v>
      </c>
      <c r="K3919" t="s">
        <v>141</v>
      </c>
      <c r="L3919" t="s">
        <v>11121</v>
      </c>
      <c r="M3919" t="s">
        <v>11122</v>
      </c>
      <c r="N3919">
        <v>8.5944444440000005</v>
      </c>
      <c r="O3919">
        <v>0</v>
      </c>
      <c r="P3919">
        <v>0</v>
      </c>
      <c r="Q3919">
        <v>0</v>
      </c>
      <c r="R3919">
        <v>40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343.77777800000001</v>
      </c>
      <c r="Y3919">
        <v>0</v>
      </c>
      <c r="Z3919">
        <v>0</v>
      </c>
    </row>
    <row r="3920" spans="1:26" x14ac:dyDescent="0.3">
      <c r="A3920">
        <v>2674722</v>
      </c>
      <c r="B3920">
        <v>1</v>
      </c>
      <c r="C3920" t="s">
        <v>76</v>
      </c>
      <c r="D3920" t="s">
        <v>89</v>
      </c>
      <c r="E3920" t="s">
        <v>144</v>
      </c>
      <c r="F3920" t="s">
        <v>11123</v>
      </c>
      <c r="G3920" t="s">
        <v>162</v>
      </c>
      <c r="H3920" t="s">
        <v>46</v>
      </c>
      <c r="I3920" t="s">
        <v>129</v>
      </c>
      <c r="J3920" t="s">
        <v>130</v>
      </c>
      <c r="K3920" t="s">
        <v>131</v>
      </c>
      <c r="L3920" t="s">
        <v>11124</v>
      </c>
      <c r="M3920" t="s">
        <v>11125</v>
      </c>
      <c r="N3920">
        <v>2.3461111109999999</v>
      </c>
      <c r="O3920">
        <v>0</v>
      </c>
      <c r="P3920">
        <v>33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77.421666999999999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2674725</v>
      </c>
      <c r="B3921">
        <v>1</v>
      </c>
      <c r="C3921" t="s">
        <v>76</v>
      </c>
      <c r="D3921" t="s">
        <v>90</v>
      </c>
      <c r="E3921" t="s">
        <v>210</v>
      </c>
      <c r="F3921" t="s">
        <v>11126</v>
      </c>
      <c r="G3921" t="s">
        <v>290</v>
      </c>
      <c r="H3921" t="s">
        <v>46</v>
      </c>
      <c r="I3921" t="s">
        <v>129</v>
      </c>
      <c r="J3921" t="s">
        <v>130</v>
      </c>
      <c r="K3921" t="s">
        <v>131</v>
      </c>
      <c r="L3921" t="s">
        <v>11127</v>
      </c>
      <c r="M3921" t="s">
        <v>11128</v>
      </c>
      <c r="N3921">
        <v>1.238611111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1.2386109999999999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2674731</v>
      </c>
      <c r="B3922">
        <v>1</v>
      </c>
      <c r="C3922" t="s">
        <v>76</v>
      </c>
      <c r="D3922" t="s">
        <v>96</v>
      </c>
      <c r="E3922" t="s">
        <v>156</v>
      </c>
      <c r="F3922" t="s">
        <v>11129</v>
      </c>
      <c r="G3922" t="s">
        <v>169</v>
      </c>
      <c r="H3922" t="s">
        <v>47</v>
      </c>
      <c r="I3922" t="s">
        <v>129</v>
      </c>
      <c r="J3922" t="s">
        <v>130</v>
      </c>
      <c r="K3922" t="s">
        <v>131</v>
      </c>
      <c r="L3922" t="s">
        <v>11130</v>
      </c>
      <c r="M3922" t="s">
        <v>11131</v>
      </c>
      <c r="N3922">
        <v>0.41388888800000001</v>
      </c>
      <c r="O3922">
        <v>26</v>
      </c>
      <c r="P3922">
        <v>183</v>
      </c>
      <c r="Q3922">
        <v>0</v>
      </c>
      <c r="R3922">
        <v>0</v>
      </c>
      <c r="S3922">
        <v>0</v>
      </c>
      <c r="T3922">
        <v>0</v>
      </c>
      <c r="U3922">
        <v>10.761111</v>
      </c>
      <c r="V3922">
        <v>75.741667000000007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2674726</v>
      </c>
      <c r="B3923">
        <v>1</v>
      </c>
      <c r="C3923" t="s">
        <v>77</v>
      </c>
      <c r="D3923" t="s">
        <v>124</v>
      </c>
      <c r="E3923" t="s">
        <v>210</v>
      </c>
      <c r="F3923" t="s">
        <v>11132</v>
      </c>
      <c r="G3923" t="s">
        <v>212</v>
      </c>
      <c r="H3923" t="s">
        <v>46</v>
      </c>
      <c r="I3923" t="s">
        <v>129</v>
      </c>
      <c r="J3923" t="s">
        <v>130</v>
      </c>
      <c r="K3923" t="s">
        <v>131</v>
      </c>
      <c r="L3923" t="s">
        <v>11133</v>
      </c>
      <c r="M3923" t="s">
        <v>11134</v>
      </c>
      <c r="N3923">
        <v>2.6244444439999999</v>
      </c>
      <c r="O3923">
        <v>0</v>
      </c>
      <c r="P3923">
        <v>11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28.868888999999999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2674734</v>
      </c>
      <c r="B3924">
        <v>1</v>
      </c>
      <c r="C3924" t="s">
        <v>76</v>
      </c>
      <c r="D3924" t="s">
        <v>89</v>
      </c>
      <c r="E3924" t="s">
        <v>134</v>
      </c>
      <c r="F3924" t="s">
        <v>9099</v>
      </c>
      <c r="G3924" t="s">
        <v>240</v>
      </c>
      <c r="H3924" t="s">
        <v>46</v>
      </c>
      <c r="I3924" t="s">
        <v>129</v>
      </c>
      <c r="J3924" t="s">
        <v>130</v>
      </c>
      <c r="K3924" t="s">
        <v>131</v>
      </c>
      <c r="L3924" t="s">
        <v>11135</v>
      </c>
      <c r="M3924" t="s">
        <v>11136</v>
      </c>
      <c r="N3924">
        <v>2.042777777</v>
      </c>
      <c r="O3924">
        <v>0</v>
      </c>
      <c r="P3924">
        <v>20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40.855556</v>
      </c>
      <c r="W3924">
        <v>0</v>
      </c>
      <c r="X3924">
        <v>0</v>
      </c>
      <c r="Y3924">
        <v>0</v>
      </c>
      <c r="Z3924">
        <v>0</v>
      </c>
    </row>
    <row r="3925" spans="1:26" x14ac:dyDescent="0.3">
      <c r="A3925">
        <v>2674728</v>
      </c>
      <c r="B3925">
        <v>1</v>
      </c>
      <c r="C3925" t="s">
        <v>76</v>
      </c>
      <c r="D3925" t="s">
        <v>99</v>
      </c>
      <c r="E3925" t="s">
        <v>144</v>
      </c>
      <c r="F3925" t="s">
        <v>11137</v>
      </c>
      <c r="G3925" t="s">
        <v>2919</v>
      </c>
      <c r="H3925" t="s">
        <v>46</v>
      </c>
      <c r="I3925" t="s">
        <v>129</v>
      </c>
      <c r="J3925" t="s">
        <v>130</v>
      </c>
      <c r="K3925" t="s">
        <v>131</v>
      </c>
      <c r="L3925" t="s">
        <v>11138</v>
      </c>
      <c r="M3925" t="s">
        <v>11139</v>
      </c>
      <c r="N3925">
        <v>2.3963888880000002</v>
      </c>
      <c r="O3925">
        <v>0</v>
      </c>
      <c r="P3925">
        <v>100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239.63888900000001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2674727</v>
      </c>
      <c r="B3926">
        <v>1</v>
      </c>
      <c r="C3926" t="s">
        <v>76</v>
      </c>
      <c r="D3926" t="s">
        <v>82</v>
      </c>
      <c r="E3926" t="s">
        <v>210</v>
      </c>
      <c r="F3926" t="s">
        <v>11140</v>
      </c>
      <c r="G3926" t="s">
        <v>212</v>
      </c>
      <c r="H3926" t="s">
        <v>46</v>
      </c>
      <c r="I3926" t="s">
        <v>129</v>
      </c>
      <c r="J3926" t="s">
        <v>130</v>
      </c>
      <c r="K3926" t="s">
        <v>131</v>
      </c>
      <c r="L3926" t="s">
        <v>11141</v>
      </c>
      <c r="M3926" t="s">
        <v>11142</v>
      </c>
      <c r="N3926">
        <v>1.773055555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1.773056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2674733</v>
      </c>
      <c r="B3927">
        <v>1</v>
      </c>
      <c r="C3927" t="s">
        <v>76</v>
      </c>
      <c r="D3927" t="s">
        <v>101</v>
      </c>
      <c r="E3927" t="s">
        <v>210</v>
      </c>
      <c r="F3927" t="s">
        <v>6476</v>
      </c>
      <c r="G3927" t="s">
        <v>212</v>
      </c>
      <c r="H3927" t="s">
        <v>46</v>
      </c>
      <c r="I3927" t="s">
        <v>129</v>
      </c>
      <c r="J3927" t="s">
        <v>130</v>
      </c>
      <c r="K3927" t="s">
        <v>131</v>
      </c>
      <c r="L3927" t="s">
        <v>11143</v>
      </c>
      <c r="M3927" t="s">
        <v>11144</v>
      </c>
      <c r="N3927">
        <v>1.782777777</v>
      </c>
      <c r="O3927">
        <v>0</v>
      </c>
      <c r="P3927">
        <v>8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14.262222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2674735</v>
      </c>
      <c r="B3928">
        <v>1</v>
      </c>
      <c r="C3928" t="s">
        <v>76</v>
      </c>
      <c r="D3928" t="s">
        <v>80</v>
      </c>
      <c r="E3928" t="s">
        <v>210</v>
      </c>
      <c r="F3928" t="s">
        <v>11145</v>
      </c>
      <c r="G3928" t="s">
        <v>306</v>
      </c>
      <c r="H3928" t="s">
        <v>46</v>
      </c>
      <c r="I3928" t="s">
        <v>129</v>
      </c>
      <c r="J3928" t="s">
        <v>15</v>
      </c>
      <c r="K3928" t="s">
        <v>131</v>
      </c>
      <c r="L3928" t="s">
        <v>11146</v>
      </c>
      <c r="M3928" t="s">
        <v>11147</v>
      </c>
      <c r="N3928">
        <v>1.5763888880000001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1.576389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2674736</v>
      </c>
      <c r="B3929">
        <v>1</v>
      </c>
      <c r="C3929" t="s">
        <v>76</v>
      </c>
      <c r="D3929" t="s">
        <v>86</v>
      </c>
      <c r="E3929" t="s">
        <v>325</v>
      </c>
      <c r="F3929" t="s">
        <v>11148</v>
      </c>
      <c r="G3929" t="s">
        <v>140</v>
      </c>
      <c r="H3929" t="s">
        <v>47</v>
      </c>
      <c r="I3929" t="s">
        <v>129</v>
      </c>
      <c r="J3929" t="s">
        <v>130</v>
      </c>
      <c r="K3929" t="s">
        <v>141</v>
      </c>
      <c r="L3929" t="s">
        <v>11149</v>
      </c>
      <c r="M3929" t="s">
        <v>11150</v>
      </c>
      <c r="N3929">
        <v>2.636666666</v>
      </c>
      <c r="O3929">
        <v>0</v>
      </c>
      <c r="P3929">
        <v>3588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9460.3599979999999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2674737</v>
      </c>
      <c r="B3930">
        <v>1</v>
      </c>
      <c r="C3930" t="s">
        <v>76</v>
      </c>
      <c r="D3930" t="s">
        <v>105</v>
      </c>
      <c r="E3930" t="s">
        <v>152</v>
      </c>
      <c r="F3930" t="s">
        <v>5744</v>
      </c>
      <c r="G3930" t="s">
        <v>140</v>
      </c>
      <c r="H3930" t="s">
        <v>47</v>
      </c>
      <c r="I3930" t="s">
        <v>129</v>
      </c>
      <c r="J3930" t="s">
        <v>130</v>
      </c>
      <c r="K3930" t="s">
        <v>141</v>
      </c>
      <c r="L3930" t="s">
        <v>11151</v>
      </c>
      <c r="M3930" t="s">
        <v>11152</v>
      </c>
      <c r="N3930">
        <v>5.045833333</v>
      </c>
      <c r="O3930">
        <v>0</v>
      </c>
      <c r="P3930">
        <v>0</v>
      </c>
      <c r="Q3930">
        <v>3</v>
      </c>
      <c r="R3930">
        <v>540</v>
      </c>
      <c r="S3930">
        <v>0</v>
      </c>
      <c r="T3930">
        <v>0</v>
      </c>
      <c r="U3930">
        <v>0</v>
      </c>
      <c r="V3930">
        <v>0</v>
      </c>
      <c r="W3930">
        <v>15.137499999999999</v>
      </c>
      <c r="X3930">
        <v>2724.75</v>
      </c>
      <c r="Y3930">
        <v>0</v>
      </c>
      <c r="Z3930">
        <v>0</v>
      </c>
    </row>
    <row r="3931" spans="1:26" x14ac:dyDescent="0.3">
      <c r="A3931">
        <v>2674744</v>
      </c>
      <c r="B3931">
        <v>1</v>
      </c>
      <c r="C3931" t="s">
        <v>76</v>
      </c>
      <c r="D3931" t="s">
        <v>88</v>
      </c>
      <c r="E3931" t="s">
        <v>210</v>
      </c>
      <c r="F3931" t="s">
        <v>11153</v>
      </c>
      <c r="G3931" t="s">
        <v>212</v>
      </c>
      <c r="H3931" t="s">
        <v>46</v>
      </c>
      <c r="I3931" t="s">
        <v>129</v>
      </c>
      <c r="J3931" t="s">
        <v>130</v>
      </c>
      <c r="K3931" t="s">
        <v>131</v>
      </c>
      <c r="L3931" t="s">
        <v>11154</v>
      </c>
      <c r="M3931" t="s">
        <v>11155</v>
      </c>
      <c r="N3931">
        <v>2.4219444440000002</v>
      </c>
      <c r="O3931">
        <v>0</v>
      </c>
      <c r="P3931">
        <v>2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4.8438889999999999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2674742</v>
      </c>
      <c r="B3932">
        <v>1</v>
      </c>
      <c r="C3932" t="s">
        <v>76</v>
      </c>
      <c r="D3932" t="s">
        <v>89</v>
      </c>
      <c r="E3932" t="s">
        <v>126</v>
      </c>
      <c r="F3932" t="s">
        <v>11156</v>
      </c>
      <c r="G3932" t="s">
        <v>260</v>
      </c>
      <c r="H3932" t="s">
        <v>47</v>
      </c>
      <c r="I3932" t="s">
        <v>129</v>
      </c>
      <c r="J3932" t="s">
        <v>130</v>
      </c>
      <c r="K3932" t="s">
        <v>141</v>
      </c>
      <c r="L3932" t="s">
        <v>11157</v>
      </c>
      <c r="M3932" t="s">
        <v>11158</v>
      </c>
      <c r="N3932">
        <v>7.5713888880000004</v>
      </c>
      <c r="O3932">
        <v>1</v>
      </c>
      <c r="P3932">
        <v>387</v>
      </c>
      <c r="Q3932">
        <v>0</v>
      </c>
      <c r="R3932">
        <v>0</v>
      </c>
      <c r="S3932">
        <v>0</v>
      </c>
      <c r="T3932">
        <v>0</v>
      </c>
      <c r="U3932">
        <v>7.5713889999999999</v>
      </c>
      <c r="V3932">
        <v>2930.1275000000001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2674743</v>
      </c>
      <c r="B3933">
        <v>1</v>
      </c>
      <c r="C3933" t="s">
        <v>76</v>
      </c>
      <c r="D3933" t="s">
        <v>78</v>
      </c>
      <c r="E3933" t="s">
        <v>134</v>
      </c>
      <c r="F3933" t="s">
        <v>11159</v>
      </c>
      <c r="G3933" t="s">
        <v>140</v>
      </c>
      <c r="H3933" t="s">
        <v>46</v>
      </c>
      <c r="I3933" t="s">
        <v>129</v>
      </c>
      <c r="J3933" t="s">
        <v>130</v>
      </c>
      <c r="K3933" t="s">
        <v>141</v>
      </c>
      <c r="L3933" t="s">
        <v>11160</v>
      </c>
      <c r="M3933" t="s">
        <v>11161</v>
      </c>
      <c r="N3933">
        <v>0.54555555499999997</v>
      </c>
      <c r="O3933">
        <v>0</v>
      </c>
      <c r="P3933">
        <v>61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33.278888999999999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2674833</v>
      </c>
      <c r="B3934">
        <v>1</v>
      </c>
      <c r="C3934" t="s">
        <v>76</v>
      </c>
      <c r="D3934" t="s">
        <v>82</v>
      </c>
      <c r="E3934" t="s">
        <v>134</v>
      </c>
      <c r="F3934" t="s">
        <v>5439</v>
      </c>
      <c r="G3934" t="s">
        <v>260</v>
      </c>
      <c r="H3934" t="s">
        <v>46</v>
      </c>
      <c r="I3934" t="s">
        <v>129</v>
      </c>
      <c r="J3934" t="s">
        <v>130</v>
      </c>
      <c r="K3934" t="s">
        <v>141</v>
      </c>
      <c r="L3934" t="s">
        <v>11162</v>
      </c>
      <c r="M3934" t="s">
        <v>11163</v>
      </c>
      <c r="N3934">
        <v>6.1688888879999997</v>
      </c>
      <c r="O3934">
        <v>0</v>
      </c>
      <c r="P3934">
        <v>110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678.57777799999997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2674748</v>
      </c>
      <c r="B3935">
        <v>1</v>
      </c>
      <c r="C3935" t="s">
        <v>77</v>
      </c>
      <c r="D3935" t="s">
        <v>108</v>
      </c>
      <c r="E3935" t="s">
        <v>152</v>
      </c>
      <c r="F3935" t="s">
        <v>2877</v>
      </c>
      <c r="G3935" t="s">
        <v>169</v>
      </c>
      <c r="H3935" t="s">
        <v>47</v>
      </c>
      <c r="I3935" t="s">
        <v>129</v>
      </c>
      <c r="J3935" t="s">
        <v>130</v>
      </c>
      <c r="K3935" t="s">
        <v>131</v>
      </c>
      <c r="L3935" t="s">
        <v>11164</v>
      </c>
      <c r="M3935" t="s">
        <v>11165</v>
      </c>
      <c r="N3935">
        <v>0.24222222199999999</v>
      </c>
      <c r="O3935">
        <v>14</v>
      </c>
      <c r="P3935">
        <v>76</v>
      </c>
      <c r="Q3935">
        <v>0</v>
      </c>
      <c r="R3935">
        <v>0</v>
      </c>
      <c r="S3935">
        <v>0</v>
      </c>
      <c r="T3935">
        <v>0</v>
      </c>
      <c r="U3935">
        <v>3.391111</v>
      </c>
      <c r="V3935">
        <v>18.408888999999999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2674757</v>
      </c>
      <c r="B3936">
        <v>1</v>
      </c>
      <c r="C3936" t="s">
        <v>76</v>
      </c>
      <c r="D3936" t="s">
        <v>102</v>
      </c>
      <c r="E3936" t="s">
        <v>156</v>
      </c>
      <c r="F3936" t="s">
        <v>11166</v>
      </c>
      <c r="G3936" t="s">
        <v>169</v>
      </c>
      <c r="H3936" t="s">
        <v>47</v>
      </c>
      <c r="I3936" t="s">
        <v>129</v>
      </c>
      <c r="J3936" t="s">
        <v>130</v>
      </c>
      <c r="K3936" t="s">
        <v>131</v>
      </c>
      <c r="L3936" t="s">
        <v>11167</v>
      </c>
      <c r="M3936" t="s">
        <v>11168</v>
      </c>
      <c r="N3936">
        <v>0.67027777700000002</v>
      </c>
      <c r="O3936">
        <v>0</v>
      </c>
      <c r="P3936">
        <v>0</v>
      </c>
      <c r="Q3936">
        <v>0</v>
      </c>
      <c r="R3936">
        <v>0</v>
      </c>
      <c r="S3936">
        <v>23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15.416389000000001</v>
      </c>
      <c r="Z3936">
        <v>0</v>
      </c>
    </row>
    <row r="3937" spans="1:26" x14ac:dyDescent="0.3">
      <c r="A3937">
        <v>2674752</v>
      </c>
      <c r="B3937">
        <v>1</v>
      </c>
      <c r="C3937" t="s">
        <v>77</v>
      </c>
      <c r="D3937" t="s">
        <v>111</v>
      </c>
      <c r="E3937" t="s">
        <v>156</v>
      </c>
      <c r="F3937" t="s">
        <v>962</v>
      </c>
      <c r="G3937" t="s">
        <v>140</v>
      </c>
      <c r="H3937" t="s">
        <v>47</v>
      </c>
      <c r="I3937" t="s">
        <v>129</v>
      </c>
      <c r="J3937" t="s">
        <v>130</v>
      </c>
      <c r="K3937" t="s">
        <v>141</v>
      </c>
      <c r="L3937" t="s">
        <v>11169</v>
      </c>
      <c r="M3937" t="s">
        <v>11170</v>
      </c>
      <c r="N3937">
        <v>3.9269444440000001</v>
      </c>
      <c r="O3937">
        <v>0</v>
      </c>
      <c r="P3937">
        <v>0</v>
      </c>
      <c r="Q3937">
        <v>0</v>
      </c>
      <c r="R3937">
        <v>0</v>
      </c>
      <c r="S3937">
        <v>10</v>
      </c>
      <c r="T3937">
        <v>1434</v>
      </c>
      <c r="U3937">
        <v>0</v>
      </c>
      <c r="V3937">
        <v>0</v>
      </c>
      <c r="W3937">
        <v>0</v>
      </c>
      <c r="X3937">
        <v>0</v>
      </c>
      <c r="Y3937">
        <v>39.269444</v>
      </c>
      <c r="Z3937">
        <v>5631.2383330000002</v>
      </c>
    </row>
    <row r="3938" spans="1:26" x14ac:dyDescent="0.3">
      <c r="A3938">
        <v>2674753</v>
      </c>
      <c r="B3938">
        <v>1</v>
      </c>
      <c r="C3938" t="s">
        <v>77</v>
      </c>
      <c r="D3938" t="s">
        <v>119</v>
      </c>
      <c r="E3938" t="s">
        <v>152</v>
      </c>
      <c r="F3938" t="s">
        <v>11171</v>
      </c>
      <c r="G3938" t="s">
        <v>260</v>
      </c>
      <c r="H3938" t="s">
        <v>47</v>
      </c>
      <c r="I3938" t="s">
        <v>129</v>
      </c>
      <c r="J3938" t="s">
        <v>130</v>
      </c>
      <c r="K3938" t="s">
        <v>141</v>
      </c>
      <c r="L3938" t="s">
        <v>11172</v>
      </c>
      <c r="M3938" t="s">
        <v>11173</v>
      </c>
      <c r="N3938">
        <v>3.798333333</v>
      </c>
      <c r="O3938">
        <v>14</v>
      </c>
      <c r="P3938">
        <v>897</v>
      </c>
      <c r="Q3938">
        <v>2</v>
      </c>
      <c r="R3938">
        <v>4</v>
      </c>
      <c r="S3938">
        <v>6</v>
      </c>
      <c r="T3938">
        <v>246</v>
      </c>
      <c r="U3938">
        <v>53.176667000000002</v>
      </c>
      <c r="V3938">
        <v>3407.105</v>
      </c>
      <c r="W3938">
        <v>7.5966670000000001</v>
      </c>
      <c r="X3938">
        <v>15.193333000000001</v>
      </c>
      <c r="Y3938">
        <v>22.79</v>
      </c>
      <c r="Z3938">
        <v>934.39</v>
      </c>
    </row>
    <row r="3939" spans="1:26" x14ac:dyDescent="0.3">
      <c r="A3939">
        <v>2674756</v>
      </c>
      <c r="B3939">
        <v>1</v>
      </c>
      <c r="C3939" t="s">
        <v>76</v>
      </c>
      <c r="D3939" t="s">
        <v>90</v>
      </c>
      <c r="E3939" t="s">
        <v>126</v>
      </c>
      <c r="F3939" t="s">
        <v>11174</v>
      </c>
      <c r="G3939" t="s">
        <v>128</v>
      </c>
      <c r="H3939" t="s">
        <v>47</v>
      </c>
      <c r="I3939" t="s">
        <v>129</v>
      </c>
      <c r="J3939" t="s">
        <v>130</v>
      </c>
      <c r="K3939" t="s">
        <v>131</v>
      </c>
      <c r="L3939" t="s">
        <v>11175</v>
      </c>
      <c r="M3939" t="s">
        <v>11176</v>
      </c>
      <c r="N3939">
        <v>3.6936111110000001</v>
      </c>
      <c r="O3939">
        <v>0</v>
      </c>
      <c r="P3939">
        <v>0</v>
      </c>
      <c r="Q3939">
        <v>0</v>
      </c>
      <c r="R3939">
        <v>0</v>
      </c>
      <c r="S3939">
        <v>6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22.161667000000001</v>
      </c>
      <c r="Z3939">
        <v>0</v>
      </c>
    </row>
    <row r="3940" spans="1:26" x14ac:dyDescent="0.3">
      <c r="A3940">
        <v>2674781</v>
      </c>
      <c r="B3940">
        <v>1</v>
      </c>
      <c r="C3940" t="s">
        <v>77</v>
      </c>
      <c r="D3940" t="s">
        <v>117</v>
      </c>
      <c r="E3940" t="s">
        <v>126</v>
      </c>
      <c r="F3940" t="s">
        <v>11177</v>
      </c>
      <c r="G3940" t="s">
        <v>140</v>
      </c>
      <c r="H3940" t="s">
        <v>47</v>
      </c>
      <c r="I3940" t="s">
        <v>129</v>
      </c>
      <c r="J3940" t="s">
        <v>130</v>
      </c>
      <c r="K3940" t="s">
        <v>141</v>
      </c>
      <c r="L3940" t="s">
        <v>11178</v>
      </c>
      <c r="M3940" t="s">
        <v>11179</v>
      </c>
      <c r="N3940">
        <v>1.3472222220000001</v>
      </c>
      <c r="O3940">
        <v>0</v>
      </c>
      <c r="P3940">
        <v>0</v>
      </c>
      <c r="Q3940">
        <v>5</v>
      </c>
      <c r="R3940">
        <v>840</v>
      </c>
      <c r="S3940">
        <v>0</v>
      </c>
      <c r="T3940">
        <v>0</v>
      </c>
      <c r="U3940">
        <v>0</v>
      </c>
      <c r="V3940">
        <v>0</v>
      </c>
      <c r="W3940">
        <v>6.7361110000000002</v>
      </c>
      <c r="X3940">
        <v>1131.6666660000001</v>
      </c>
      <c r="Y3940">
        <v>0</v>
      </c>
      <c r="Z3940">
        <v>0</v>
      </c>
    </row>
    <row r="3941" spans="1:26" x14ac:dyDescent="0.3">
      <c r="A3941">
        <v>2674759</v>
      </c>
      <c r="B3941">
        <v>1</v>
      </c>
      <c r="C3941" t="s">
        <v>76</v>
      </c>
      <c r="D3941" t="s">
        <v>93</v>
      </c>
      <c r="E3941" t="s">
        <v>144</v>
      </c>
      <c r="F3941" t="s">
        <v>11180</v>
      </c>
      <c r="G3941" t="s">
        <v>260</v>
      </c>
      <c r="H3941" t="s">
        <v>46</v>
      </c>
      <c r="I3941" t="s">
        <v>129</v>
      </c>
      <c r="J3941" t="s">
        <v>130</v>
      </c>
      <c r="K3941" t="s">
        <v>141</v>
      </c>
      <c r="L3941" t="s">
        <v>11181</v>
      </c>
      <c r="M3941" t="s">
        <v>11182</v>
      </c>
      <c r="N3941">
        <v>4.2658333329999998</v>
      </c>
      <c r="O3941">
        <v>0</v>
      </c>
      <c r="P3941">
        <v>48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204.76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2674761</v>
      </c>
      <c r="B3942">
        <v>1</v>
      </c>
      <c r="C3942" t="s">
        <v>77</v>
      </c>
      <c r="D3942" t="s">
        <v>119</v>
      </c>
      <c r="E3942" t="s">
        <v>126</v>
      </c>
      <c r="F3942" t="s">
        <v>11183</v>
      </c>
      <c r="G3942" t="s">
        <v>260</v>
      </c>
      <c r="H3942" t="s">
        <v>47</v>
      </c>
      <c r="I3942" t="s">
        <v>129</v>
      </c>
      <c r="J3942" t="s">
        <v>130</v>
      </c>
      <c r="K3942" t="s">
        <v>141</v>
      </c>
      <c r="L3942" t="s">
        <v>11184</v>
      </c>
      <c r="M3942" t="s">
        <v>11185</v>
      </c>
      <c r="N3942">
        <v>5.5566666659999999</v>
      </c>
      <c r="O3942">
        <v>4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22.226666999999999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2674762</v>
      </c>
      <c r="B3943">
        <v>1</v>
      </c>
      <c r="C3943" t="s">
        <v>76</v>
      </c>
      <c r="D3943" t="s">
        <v>97</v>
      </c>
      <c r="E3943" t="s">
        <v>210</v>
      </c>
      <c r="F3943" t="s">
        <v>11186</v>
      </c>
      <c r="G3943" t="s">
        <v>212</v>
      </c>
      <c r="H3943" t="s">
        <v>46</v>
      </c>
      <c r="I3943" t="s">
        <v>129</v>
      </c>
      <c r="J3943" t="s">
        <v>130</v>
      </c>
      <c r="K3943" t="s">
        <v>131</v>
      </c>
      <c r="L3943" t="s">
        <v>11187</v>
      </c>
      <c r="M3943" t="s">
        <v>11188</v>
      </c>
      <c r="N3943">
        <v>1.542777777</v>
      </c>
      <c r="O3943">
        <v>0</v>
      </c>
      <c r="P3943">
        <v>4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6.1711109999999998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2674763</v>
      </c>
      <c r="B3944">
        <v>1</v>
      </c>
      <c r="C3944" t="s">
        <v>77</v>
      </c>
      <c r="D3944" t="s">
        <v>112</v>
      </c>
      <c r="E3944" t="s">
        <v>134</v>
      </c>
      <c r="F3944" t="s">
        <v>11189</v>
      </c>
      <c r="G3944" t="s">
        <v>140</v>
      </c>
      <c r="H3944" t="s">
        <v>46</v>
      </c>
      <c r="I3944" t="s">
        <v>129</v>
      </c>
      <c r="J3944" t="s">
        <v>130</v>
      </c>
      <c r="K3944" t="s">
        <v>141</v>
      </c>
      <c r="L3944" t="s">
        <v>11190</v>
      </c>
      <c r="M3944" t="s">
        <v>11191</v>
      </c>
      <c r="N3944">
        <v>3.8572222219999999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96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370.29333300000002</v>
      </c>
    </row>
    <row r="3945" spans="1:26" x14ac:dyDescent="0.3">
      <c r="A3945">
        <v>2674764</v>
      </c>
      <c r="B3945">
        <v>1</v>
      </c>
      <c r="C3945" t="s">
        <v>77</v>
      </c>
      <c r="D3945" t="s">
        <v>119</v>
      </c>
      <c r="E3945" t="s">
        <v>152</v>
      </c>
      <c r="F3945" t="s">
        <v>11192</v>
      </c>
      <c r="G3945" t="s">
        <v>260</v>
      </c>
      <c r="H3945" t="s">
        <v>47</v>
      </c>
      <c r="I3945" t="s">
        <v>129</v>
      </c>
      <c r="J3945" t="s">
        <v>130</v>
      </c>
      <c r="K3945" t="s">
        <v>141</v>
      </c>
      <c r="L3945" t="s">
        <v>11193</v>
      </c>
      <c r="M3945" t="s">
        <v>11194</v>
      </c>
      <c r="N3945">
        <v>5.0897222219999998</v>
      </c>
      <c r="O3945">
        <v>158</v>
      </c>
      <c r="P3945">
        <v>675</v>
      </c>
      <c r="Q3945">
        <v>46</v>
      </c>
      <c r="R3945">
        <v>0</v>
      </c>
      <c r="S3945">
        <v>275</v>
      </c>
      <c r="T3945">
        <v>555</v>
      </c>
      <c r="U3945">
        <v>804.17611099999999</v>
      </c>
      <c r="V3945">
        <v>3435.5625</v>
      </c>
      <c r="W3945">
        <v>234.12722199999999</v>
      </c>
      <c r="X3945">
        <v>0</v>
      </c>
      <c r="Y3945">
        <v>1399.6736109999999</v>
      </c>
      <c r="Z3945">
        <v>2824.7958330000001</v>
      </c>
    </row>
    <row r="3946" spans="1:26" x14ac:dyDescent="0.3">
      <c r="A3946">
        <v>2674766</v>
      </c>
      <c r="B3946">
        <v>1</v>
      </c>
      <c r="C3946" t="s">
        <v>76</v>
      </c>
      <c r="D3946" t="s">
        <v>86</v>
      </c>
      <c r="E3946" t="s">
        <v>134</v>
      </c>
      <c r="F3946" t="s">
        <v>11195</v>
      </c>
      <c r="G3946" t="s">
        <v>140</v>
      </c>
      <c r="H3946" t="s">
        <v>46</v>
      </c>
      <c r="I3946" t="s">
        <v>129</v>
      </c>
      <c r="J3946" t="s">
        <v>130</v>
      </c>
      <c r="K3946" t="s">
        <v>141</v>
      </c>
      <c r="L3946" t="s">
        <v>11196</v>
      </c>
      <c r="M3946" t="s">
        <v>11197</v>
      </c>
      <c r="N3946">
        <v>0.46222222200000002</v>
      </c>
      <c r="O3946">
        <v>0</v>
      </c>
      <c r="P3946">
        <v>188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86.897778000000002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2674767</v>
      </c>
      <c r="B3947">
        <v>1</v>
      </c>
      <c r="C3947" t="s">
        <v>77</v>
      </c>
      <c r="D3947" t="s">
        <v>119</v>
      </c>
      <c r="E3947" t="s">
        <v>152</v>
      </c>
      <c r="F3947" t="s">
        <v>2138</v>
      </c>
      <c r="G3947" t="s">
        <v>260</v>
      </c>
      <c r="H3947" t="s">
        <v>47</v>
      </c>
      <c r="I3947" t="s">
        <v>129</v>
      </c>
      <c r="J3947" t="s">
        <v>130</v>
      </c>
      <c r="K3947" t="s">
        <v>141</v>
      </c>
      <c r="L3947" t="s">
        <v>11198</v>
      </c>
      <c r="M3947" t="s">
        <v>11199</v>
      </c>
      <c r="N3947">
        <v>5.3683333329999998</v>
      </c>
      <c r="O3947">
        <v>129</v>
      </c>
      <c r="P3947">
        <v>1424</v>
      </c>
      <c r="Q3947">
        <v>0</v>
      </c>
      <c r="R3947">
        <v>0</v>
      </c>
      <c r="S3947">
        <v>23</v>
      </c>
      <c r="T3947">
        <v>244</v>
      </c>
      <c r="U3947">
        <v>692.51499999999999</v>
      </c>
      <c r="V3947">
        <v>7644.5066660000002</v>
      </c>
      <c r="W3947">
        <v>0</v>
      </c>
      <c r="X3947">
        <v>0</v>
      </c>
      <c r="Y3947">
        <v>123.471667</v>
      </c>
      <c r="Z3947">
        <v>1309.873333</v>
      </c>
    </row>
    <row r="3948" spans="1:26" x14ac:dyDescent="0.3">
      <c r="A3948">
        <v>2674774</v>
      </c>
      <c r="B3948">
        <v>1</v>
      </c>
      <c r="C3948" t="s">
        <v>77</v>
      </c>
      <c r="D3948" t="s">
        <v>123</v>
      </c>
      <c r="E3948" t="s">
        <v>156</v>
      </c>
      <c r="F3948" t="s">
        <v>11200</v>
      </c>
      <c r="G3948" t="s">
        <v>169</v>
      </c>
      <c r="H3948" t="s">
        <v>47</v>
      </c>
      <c r="I3948" t="s">
        <v>129</v>
      </c>
      <c r="J3948" t="s">
        <v>130</v>
      </c>
      <c r="K3948" t="s">
        <v>131</v>
      </c>
      <c r="L3948" t="s">
        <v>11120</v>
      </c>
      <c r="M3948" t="s">
        <v>11201</v>
      </c>
      <c r="N3948">
        <v>3.4697222220000001</v>
      </c>
      <c r="O3948">
        <v>37</v>
      </c>
      <c r="P3948">
        <v>217</v>
      </c>
      <c r="Q3948">
        <v>0</v>
      </c>
      <c r="R3948">
        <v>0</v>
      </c>
      <c r="S3948">
        <v>0</v>
      </c>
      <c r="T3948">
        <v>0</v>
      </c>
      <c r="U3948">
        <v>128.37972199999999</v>
      </c>
      <c r="V3948">
        <v>752.92972199999997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2674770</v>
      </c>
      <c r="B3949">
        <v>1</v>
      </c>
      <c r="C3949" t="s">
        <v>77</v>
      </c>
      <c r="D3949" t="s">
        <v>108</v>
      </c>
      <c r="E3949" t="s">
        <v>152</v>
      </c>
      <c r="F3949" t="s">
        <v>8074</v>
      </c>
      <c r="G3949" t="s">
        <v>169</v>
      </c>
      <c r="H3949" t="s">
        <v>47</v>
      </c>
      <c r="I3949" t="s">
        <v>129</v>
      </c>
      <c r="J3949" t="s">
        <v>130</v>
      </c>
      <c r="K3949" t="s">
        <v>131</v>
      </c>
      <c r="L3949" t="s">
        <v>11202</v>
      </c>
      <c r="M3949" t="s">
        <v>11203</v>
      </c>
      <c r="N3949">
        <v>8.5833332999999998E-2</v>
      </c>
      <c r="O3949">
        <v>0</v>
      </c>
      <c r="P3949">
        <v>0</v>
      </c>
      <c r="Q3949">
        <v>5</v>
      </c>
      <c r="R3949">
        <v>184</v>
      </c>
      <c r="S3949">
        <v>10</v>
      </c>
      <c r="T3949">
        <v>1228</v>
      </c>
      <c r="U3949">
        <v>0</v>
      </c>
      <c r="V3949">
        <v>0</v>
      </c>
      <c r="W3949">
        <v>0.42916700000000002</v>
      </c>
      <c r="X3949">
        <v>15.793333000000001</v>
      </c>
      <c r="Y3949">
        <v>0.85833300000000001</v>
      </c>
      <c r="Z3949">
        <v>105.403333</v>
      </c>
    </row>
    <row r="3950" spans="1:26" x14ac:dyDescent="0.3">
      <c r="A3950">
        <v>2674778</v>
      </c>
      <c r="B3950">
        <v>1</v>
      </c>
      <c r="C3950" t="s">
        <v>76</v>
      </c>
      <c r="D3950" t="s">
        <v>79</v>
      </c>
      <c r="E3950" t="s">
        <v>210</v>
      </c>
      <c r="F3950" t="s">
        <v>11204</v>
      </c>
      <c r="G3950" t="s">
        <v>627</v>
      </c>
      <c r="H3950" t="s">
        <v>46</v>
      </c>
      <c r="I3950" t="s">
        <v>129</v>
      </c>
      <c r="J3950" t="s">
        <v>130</v>
      </c>
      <c r="K3950" t="s">
        <v>131</v>
      </c>
      <c r="L3950" t="s">
        <v>11205</v>
      </c>
      <c r="M3950" t="s">
        <v>11206</v>
      </c>
      <c r="N3950">
        <v>1.8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1.8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2674769</v>
      </c>
      <c r="B3951">
        <v>1</v>
      </c>
      <c r="C3951" t="s">
        <v>77</v>
      </c>
      <c r="D3951" t="s">
        <v>122</v>
      </c>
      <c r="E3951" t="s">
        <v>156</v>
      </c>
      <c r="F3951" t="s">
        <v>1727</v>
      </c>
      <c r="G3951" t="s">
        <v>140</v>
      </c>
      <c r="H3951" t="s">
        <v>47</v>
      </c>
      <c r="I3951" t="s">
        <v>129</v>
      </c>
      <c r="J3951" t="s">
        <v>130</v>
      </c>
      <c r="K3951" t="s">
        <v>141</v>
      </c>
      <c r="L3951" t="s">
        <v>11207</v>
      </c>
      <c r="M3951" t="s">
        <v>11208</v>
      </c>
      <c r="N3951">
        <v>3.5697222219999998</v>
      </c>
      <c r="O3951">
        <v>0</v>
      </c>
      <c r="P3951">
        <v>0</v>
      </c>
      <c r="Q3951">
        <v>0</v>
      </c>
      <c r="R3951">
        <v>0</v>
      </c>
      <c r="S3951">
        <v>32</v>
      </c>
      <c r="T3951">
        <v>868</v>
      </c>
      <c r="U3951">
        <v>0</v>
      </c>
      <c r="V3951">
        <v>0</v>
      </c>
      <c r="W3951">
        <v>0</v>
      </c>
      <c r="X3951">
        <v>0</v>
      </c>
      <c r="Y3951">
        <v>114.231111</v>
      </c>
      <c r="Z3951">
        <v>3098.5188889999999</v>
      </c>
    </row>
    <row r="3952" spans="1:26" x14ac:dyDescent="0.3">
      <c r="A3952">
        <v>2674782</v>
      </c>
      <c r="B3952">
        <v>1</v>
      </c>
      <c r="C3952" t="s">
        <v>77</v>
      </c>
      <c r="D3952" t="s">
        <v>109</v>
      </c>
      <c r="E3952" t="s">
        <v>144</v>
      </c>
      <c r="F3952" t="s">
        <v>11209</v>
      </c>
      <c r="G3952" t="s">
        <v>306</v>
      </c>
      <c r="H3952" t="s">
        <v>46</v>
      </c>
      <c r="I3952" t="s">
        <v>129</v>
      </c>
      <c r="J3952" t="s">
        <v>15</v>
      </c>
      <c r="K3952" t="s">
        <v>131</v>
      </c>
      <c r="L3952" t="s">
        <v>11210</v>
      </c>
      <c r="M3952" t="s">
        <v>11211</v>
      </c>
      <c r="N3952">
        <v>4.165277777</v>
      </c>
      <c r="O3952">
        <v>0</v>
      </c>
      <c r="P3952">
        <v>45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187.4375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2674716</v>
      </c>
      <c r="B3953">
        <v>2</v>
      </c>
      <c r="C3953" t="s">
        <v>77</v>
      </c>
      <c r="D3953" t="s">
        <v>116</v>
      </c>
      <c r="E3953" t="s">
        <v>156</v>
      </c>
      <c r="F3953" t="s">
        <v>11212</v>
      </c>
      <c r="G3953" t="s">
        <v>158</v>
      </c>
      <c r="H3953" t="s">
        <v>47</v>
      </c>
      <c r="I3953" t="s">
        <v>129</v>
      </c>
      <c r="J3953" t="s">
        <v>130</v>
      </c>
      <c r="K3953" t="s">
        <v>131</v>
      </c>
      <c r="L3953" t="s">
        <v>11117</v>
      </c>
      <c r="M3953" t="s">
        <v>11213</v>
      </c>
      <c r="N3953">
        <v>0.231944444</v>
      </c>
      <c r="O3953">
        <v>15</v>
      </c>
      <c r="P3953">
        <v>737</v>
      </c>
      <c r="Q3953">
        <v>0</v>
      </c>
      <c r="R3953">
        <v>0</v>
      </c>
      <c r="S3953">
        <v>0</v>
      </c>
      <c r="T3953">
        <v>0</v>
      </c>
      <c r="U3953">
        <v>3.4791669999999999</v>
      </c>
      <c r="V3953">
        <v>170.94305499999999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2674777</v>
      </c>
      <c r="B3954">
        <v>1</v>
      </c>
      <c r="C3954" t="s">
        <v>76</v>
      </c>
      <c r="D3954" t="s">
        <v>86</v>
      </c>
      <c r="E3954" t="s">
        <v>210</v>
      </c>
      <c r="F3954" t="s">
        <v>11214</v>
      </c>
      <c r="G3954" t="s">
        <v>290</v>
      </c>
      <c r="H3954" t="s">
        <v>46</v>
      </c>
      <c r="I3954" t="s">
        <v>129</v>
      </c>
      <c r="J3954" t="s">
        <v>130</v>
      </c>
      <c r="K3954" t="s">
        <v>131</v>
      </c>
      <c r="L3954" t="s">
        <v>11215</v>
      </c>
      <c r="M3954" t="s">
        <v>11216</v>
      </c>
      <c r="N3954">
        <v>2.5361111109999999</v>
      </c>
      <c r="O3954">
        <v>0</v>
      </c>
      <c r="P3954">
        <v>3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7.608333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2674780</v>
      </c>
      <c r="B3955">
        <v>1</v>
      </c>
      <c r="C3955" t="s">
        <v>76</v>
      </c>
      <c r="D3955" t="s">
        <v>94</v>
      </c>
      <c r="E3955" t="s">
        <v>152</v>
      </c>
      <c r="F3955" t="s">
        <v>11217</v>
      </c>
      <c r="G3955" t="s">
        <v>146</v>
      </c>
      <c r="H3955" t="s">
        <v>47</v>
      </c>
      <c r="I3955" t="s">
        <v>129</v>
      </c>
      <c r="J3955" t="s">
        <v>130</v>
      </c>
      <c r="K3955" t="s">
        <v>131</v>
      </c>
      <c r="L3955" t="s">
        <v>11218</v>
      </c>
      <c r="M3955" t="s">
        <v>11219</v>
      </c>
      <c r="N3955">
        <v>1.515833333</v>
      </c>
      <c r="O3955">
        <v>43</v>
      </c>
      <c r="P3955">
        <v>309</v>
      </c>
      <c r="Q3955">
        <v>0</v>
      </c>
      <c r="R3955">
        <v>0</v>
      </c>
      <c r="S3955">
        <v>0</v>
      </c>
      <c r="T3955">
        <v>0</v>
      </c>
      <c r="U3955">
        <v>65.180833000000007</v>
      </c>
      <c r="V3955">
        <v>468.39249999999998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2674779</v>
      </c>
      <c r="B3956">
        <v>1</v>
      </c>
      <c r="C3956" t="s">
        <v>77</v>
      </c>
      <c r="D3956" t="s">
        <v>109</v>
      </c>
      <c r="E3956" t="s">
        <v>134</v>
      </c>
      <c r="F3956" t="s">
        <v>11220</v>
      </c>
      <c r="G3956" t="s">
        <v>140</v>
      </c>
      <c r="H3956" t="s">
        <v>46</v>
      </c>
      <c r="I3956" t="s">
        <v>129</v>
      </c>
      <c r="J3956" t="s">
        <v>130</v>
      </c>
      <c r="K3956" t="s">
        <v>141</v>
      </c>
      <c r="L3956" t="s">
        <v>11221</v>
      </c>
      <c r="M3956" t="s">
        <v>11222</v>
      </c>
      <c r="N3956">
        <v>1.622222222</v>
      </c>
      <c r="O3956">
        <v>0</v>
      </c>
      <c r="P3956">
        <v>122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197.91111100000001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2674783</v>
      </c>
      <c r="B3957">
        <v>1</v>
      </c>
      <c r="C3957" t="s">
        <v>76</v>
      </c>
      <c r="D3957" t="s">
        <v>78</v>
      </c>
      <c r="E3957" t="s">
        <v>134</v>
      </c>
      <c r="F3957" t="s">
        <v>11223</v>
      </c>
      <c r="G3957" t="s">
        <v>140</v>
      </c>
      <c r="H3957" t="s">
        <v>46</v>
      </c>
      <c r="I3957" t="s">
        <v>129</v>
      </c>
      <c r="J3957" t="s">
        <v>130</v>
      </c>
      <c r="K3957" t="s">
        <v>141</v>
      </c>
      <c r="L3957" t="s">
        <v>11224</v>
      </c>
      <c r="M3957" t="s">
        <v>11225</v>
      </c>
      <c r="N3957">
        <v>0.35277777700000001</v>
      </c>
      <c r="O3957">
        <v>0</v>
      </c>
      <c r="P3957">
        <v>366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129.11666600000001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2674788</v>
      </c>
      <c r="B3958">
        <v>1</v>
      </c>
      <c r="C3958" t="s">
        <v>77</v>
      </c>
      <c r="D3958" t="s">
        <v>114</v>
      </c>
      <c r="E3958" t="s">
        <v>126</v>
      </c>
      <c r="F3958" t="s">
        <v>8095</v>
      </c>
      <c r="G3958" t="s">
        <v>260</v>
      </c>
      <c r="H3958" t="s">
        <v>47</v>
      </c>
      <c r="I3958" t="s">
        <v>129</v>
      </c>
      <c r="J3958" t="s">
        <v>130</v>
      </c>
      <c r="K3958" t="s">
        <v>141</v>
      </c>
      <c r="L3958" t="s">
        <v>11226</v>
      </c>
      <c r="M3958" t="s">
        <v>11227</v>
      </c>
      <c r="N3958">
        <v>4.6802777769999997</v>
      </c>
      <c r="O3958">
        <v>0</v>
      </c>
      <c r="P3958">
        <v>0</v>
      </c>
      <c r="Q3958">
        <v>0</v>
      </c>
      <c r="R3958">
        <v>0</v>
      </c>
      <c r="S3958">
        <v>3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14.040832999999999</v>
      </c>
      <c r="Z3958">
        <v>0</v>
      </c>
    </row>
    <row r="3959" spans="1:26" x14ac:dyDescent="0.3">
      <c r="A3959">
        <v>2674794</v>
      </c>
      <c r="B3959">
        <v>1</v>
      </c>
      <c r="C3959" t="s">
        <v>76</v>
      </c>
      <c r="D3959" t="s">
        <v>99</v>
      </c>
      <c r="E3959" t="s">
        <v>156</v>
      </c>
      <c r="F3959" t="s">
        <v>11228</v>
      </c>
      <c r="G3959" t="s">
        <v>169</v>
      </c>
      <c r="H3959" t="s">
        <v>47</v>
      </c>
      <c r="I3959" t="s">
        <v>129</v>
      </c>
      <c r="J3959" t="s">
        <v>130</v>
      </c>
      <c r="K3959" t="s">
        <v>131</v>
      </c>
      <c r="L3959" t="s">
        <v>11229</v>
      </c>
      <c r="M3959" t="s">
        <v>11230</v>
      </c>
      <c r="N3959">
        <v>0.95305555500000005</v>
      </c>
      <c r="O3959">
        <v>32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30.497778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2674795</v>
      </c>
      <c r="B3960">
        <v>1</v>
      </c>
      <c r="C3960" t="s">
        <v>77</v>
      </c>
      <c r="D3960" t="s">
        <v>121</v>
      </c>
      <c r="E3960" t="s">
        <v>156</v>
      </c>
      <c r="F3960" t="s">
        <v>11231</v>
      </c>
      <c r="G3960" t="s">
        <v>260</v>
      </c>
      <c r="H3960" t="s">
        <v>47</v>
      </c>
      <c r="I3960" t="s">
        <v>129</v>
      </c>
      <c r="J3960" t="s">
        <v>130</v>
      </c>
      <c r="K3960" t="s">
        <v>141</v>
      </c>
      <c r="L3960" t="s">
        <v>11232</v>
      </c>
      <c r="M3960" t="s">
        <v>11233</v>
      </c>
      <c r="N3960">
        <v>6.4413888879999996</v>
      </c>
      <c r="O3960">
        <v>0</v>
      </c>
      <c r="P3960">
        <v>0</v>
      </c>
      <c r="Q3960">
        <v>23</v>
      </c>
      <c r="R3960">
        <v>45</v>
      </c>
      <c r="S3960">
        <v>10</v>
      </c>
      <c r="T3960">
        <v>300</v>
      </c>
      <c r="U3960">
        <v>0</v>
      </c>
      <c r="V3960">
        <v>0</v>
      </c>
      <c r="W3960">
        <v>148.15194399999999</v>
      </c>
      <c r="X3960">
        <v>289.86250000000001</v>
      </c>
      <c r="Y3960">
        <v>64.413888999999998</v>
      </c>
      <c r="Z3960">
        <v>1932.4166660000001</v>
      </c>
    </row>
    <row r="3961" spans="1:26" x14ac:dyDescent="0.3">
      <c r="A3961">
        <v>2674796</v>
      </c>
      <c r="B3961">
        <v>1</v>
      </c>
      <c r="C3961" t="s">
        <v>76</v>
      </c>
      <c r="D3961" t="s">
        <v>93</v>
      </c>
      <c r="E3961" t="s">
        <v>144</v>
      </c>
      <c r="F3961" t="s">
        <v>11234</v>
      </c>
      <c r="G3961" t="s">
        <v>260</v>
      </c>
      <c r="H3961" t="s">
        <v>46</v>
      </c>
      <c r="I3961" t="s">
        <v>129</v>
      </c>
      <c r="J3961" t="s">
        <v>130</v>
      </c>
      <c r="K3961" t="s">
        <v>141</v>
      </c>
      <c r="L3961" t="s">
        <v>11235</v>
      </c>
      <c r="M3961" t="s">
        <v>11236</v>
      </c>
      <c r="N3961">
        <v>3.392222222</v>
      </c>
      <c r="O3961">
        <v>0</v>
      </c>
      <c r="P3961">
        <v>37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125.51222199999999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2674798</v>
      </c>
      <c r="B3962">
        <v>1</v>
      </c>
      <c r="C3962" t="s">
        <v>76</v>
      </c>
      <c r="D3962" t="s">
        <v>78</v>
      </c>
      <c r="E3962" t="s">
        <v>134</v>
      </c>
      <c r="F3962" t="s">
        <v>11237</v>
      </c>
      <c r="G3962" t="s">
        <v>140</v>
      </c>
      <c r="H3962" t="s">
        <v>46</v>
      </c>
      <c r="I3962" t="s">
        <v>129</v>
      </c>
      <c r="J3962" t="s">
        <v>130</v>
      </c>
      <c r="K3962" t="s">
        <v>141</v>
      </c>
      <c r="L3962" t="s">
        <v>11238</v>
      </c>
      <c r="M3962" t="s">
        <v>11239</v>
      </c>
      <c r="N3962">
        <v>0.58333333300000001</v>
      </c>
      <c r="O3962">
        <v>0</v>
      </c>
      <c r="P3962">
        <v>149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86.916667000000004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2674801</v>
      </c>
      <c r="B3963">
        <v>1</v>
      </c>
      <c r="C3963" t="s">
        <v>77</v>
      </c>
      <c r="D3963" t="s">
        <v>115</v>
      </c>
      <c r="E3963" t="s">
        <v>172</v>
      </c>
      <c r="F3963" t="s">
        <v>11240</v>
      </c>
      <c r="G3963" t="s">
        <v>306</v>
      </c>
      <c r="H3963" t="s">
        <v>46</v>
      </c>
      <c r="I3963" t="s">
        <v>129</v>
      </c>
      <c r="J3963" t="s">
        <v>15</v>
      </c>
      <c r="K3963" t="s">
        <v>131</v>
      </c>
      <c r="L3963" t="s">
        <v>11241</v>
      </c>
      <c r="M3963" t="s">
        <v>11242</v>
      </c>
      <c r="N3963">
        <v>2.7622222220000001</v>
      </c>
      <c r="O3963">
        <v>0</v>
      </c>
      <c r="P3963">
        <v>0</v>
      </c>
      <c r="Q3963">
        <v>0</v>
      </c>
      <c r="R3963">
        <v>7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19.335556</v>
      </c>
      <c r="Y3963">
        <v>0</v>
      </c>
      <c r="Z3963">
        <v>0</v>
      </c>
    </row>
    <row r="3964" spans="1:26" x14ac:dyDescent="0.3">
      <c r="A3964">
        <v>2674838</v>
      </c>
      <c r="B3964">
        <v>1</v>
      </c>
      <c r="C3964" t="s">
        <v>76</v>
      </c>
      <c r="D3964" t="s">
        <v>101</v>
      </c>
      <c r="E3964" t="s">
        <v>156</v>
      </c>
      <c r="F3964" t="s">
        <v>4123</v>
      </c>
      <c r="G3964" t="s">
        <v>260</v>
      </c>
      <c r="H3964" t="s">
        <v>47</v>
      </c>
      <c r="I3964" t="s">
        <v>129</v>
      </c>
      <c r="J3964" t="s">
        <v>130</v>
      </c>
      <c r="K3964" t="s">
        <v>141</v>
      </c>
      <c r="L3964" t="s">
        <v>11243</v>
      </c>
      <c r="M3964" t="s">
        <v>11244</v>
      </c>
      <c r="N3964">
        <v>4.625</v>
      </c>
      <c r="O3964">
        <v>14</v>
      </c>
      <c r="P3964">
        <v>1825</v>
      </c>
      <c r="Q3964">
        <v>0</v>
      </c>
      <c r="R3964">
        <v>0</v>
      </c>
      <c r="S3964">
        <v>0</v>
      </c>
      <c r="T3964">
        <v>0</v>
      </c>
      <c r="U3964">
        <v>64.75</v>
      </c>
      <c r="V3964">
        <v>8440.625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2674803</v>
      </c>
      <c r="B3965">
        <v>1</v>
      </c>
      <c r="C3965" t="s">
        <v>77</v>
      </c>
      <c r="D3965" t="s">
        <v>124</v>
      </c>
      <c r="E3965" t="s">
        <v>152</v>
      </c>
      <c r="F3965" t="s">
        <v>11245</v>
      </c>
      <c r="G3965" t="s">
        <v>169</v>
      </c>
      <c r="H3965" t="s">
        <v>47</v>
      </c>
      <c r="I3965" t="s">
        <v>129</v>
      </c>
      <c r="J3965" t="s">
        <v>130</v>
      </c>
      <c r="K3965" t="s">
        <v>131</v>
      </c>
      <c r="L3965" t="s">
        <v>11246</v>
      </c>
      <c r="M3965" t="s">
        <v>11247</v>
      </c>
      <c r="N3965">
        <v>1.149444444</v>
      </c>
      <c r="O3965">
        <v>53</v>
      </c>
      <c r="P3965">
        <v>115</v>
      </c>
      <c r="Q3965">
        <v>0</v>
      </c>
      <c r="R3965">
        <v>0</v>
      </c>
      <c r="S3965">
        <v>0</v>
      </c>
      <c r="T3965">
        <v>0</v>
      </c>
      <c r="U3965">
        <v>60.920555999999998</v>
      </c>
      <c r="V3965">
        <v>132.18611100000001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2674804</v>
      </c>
      <c r="B3966">
        <v>1</v>
      </c>
      <c r="C3966" t="s">
        <v>76</v>
      </c>
      <c r="D3966" t="s">
        <v>86</v>
      </c>
      <c r="E3966" t="s">
        <v>134</v>
      </c>
      <c r="F3966" t="s">
        <v>11248</v>
      </c>
      <c r="G3966" t="s">
        <v>140</v>
      </c>
      <c r="H3966" t="s">
        <v>46</v>
      </c>
      <c r="I3966" t="s">
        <v>129</v>
      </c>
      <c r="J3966" t="s">
        <v>130</v>
      </c>
      <c r="K3966" t="s">
        <v>141</v>
      </c>
      <c r="L3966" t="s">
        <v>11249</v>
      </c>
      <c r="M3966" t="s">
        <v>11250</v>
      </c>
      <c r="N3966">
        <v>0.62611111100000005</v>
      </c>
      <c r="O3966">
        <v>0</v>
      </c>
      <c r="P3966">
        <v>385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241.05277799999999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2674811</v>
      </c>
      <c r="B3967">
        <v>1</v>
      </c>
      <c r="C3967" t="s">
        <v>77</v>
      </c>
      <c r="D3967" t="s">
        <v>110</v>
      </c>
      <c r="E3967" t="s">
        <v>126</v>
      </c>
      <c r="F3967" t="s">
        <v>11251</v>
      </c>
      <c r="G3967" t="s">
        <v>260</v>
      </c>
      <c r="H3967" t="s">
        <v>47</v>
      </c>
      <c r="I3967" t="s">
        <v>129</v>
      </c>
      <c r="J3967" t="s">
        <v>130</v>
      </c>
      <c r="K3967" t="s">
        <v>141</v>
      </c>
      <c r="L3967" t="s">
        <v>11252</v>
      </c>
      <c r="M3967" t="s">
        <v>11253</v>
      </c>
      <c r="N3967">
        <v>6.3138888880000001</v>
      </c>
      <c r="O3967">
        <v>0</v>
      </c>
      <c r="P3967">
        <v>0</v>
      </c>
      <c r="Q3967">
        <v>0</v>
      </c>
      <c r="R3967">
        <v>0</v>
      </c>
      <c r="S3967">
        <v>3</v>
      </c>
      <c r="T3967">
        <v>221</v>
      </c>
      <c r="U3967">
        <v>0</v>
      </c>
      <c r="V3967">
        <v>0</v>
      </c>
      <c r="W3967">
        <v>0</v>
      </c>
      <c r="X3967">
        <v>0</v>
      </c>
      <c r="Y3967">
        <v>18.941666999999999</v>
      </c>
      <c r="Z3967">
        <v>1395.3694439999999</v>
      </c>
    </row>
    <row r="3968" spans="1:26" x14ac:dyDescent="0.3">
      <c r="A3968">
        <v>2674816</v>
      </c>
      <c r="B3968">
        <v>1</v>
      </c>
      <c r="C3968" t="s">
        <v>77</v>
      </c>
      <c r="D3968" t="s">
        <v>124</v>
      </c>
      <c r="E3968" t="s">
        <v>152</v>
      </c>
      <c r="F3968" t="s">
        <v>3646</v>
      </c>
      <c r="G3968" t="s">
        <v>169</v>
      </c>
      <c r="H3968" t="s">
        <v>47</v>
      </c>
      <c r="I3968" t="s">
        <v>129</v>
      </c>
      <c r="J3968" t="s">
        <v>130</v>
      </c>
      <c r="K3968" t="s">
        <v>131</v>
      </c>
      <c r="L3968" t="s">
        <v>11254</v>
      </c>
      <c r="M3968" t="s">
        <v>11255</v>
      </c>
      <c r="N3968">
        <v>2.1944444440000002</v>
      </c>
      <c r="O3968">
        <v>696</v>
      </c>
      <c r="P3968">
        <v>6425</v>
      </c>
      <c r="Q3968">
        <v>0</v>
      </c>
      <c r="R3968">
        <v>0</v>
      </c>
      <c r="S3968">
        <v>0</v>
      </c>
      <c r="T3968">
        <v>0</v>
      </c>
      <c r="U3968">
        <v>1527.333333</v>
      </c>
      <c r="V3968">
        <v>14099.305553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2674818</v>
      </c>
      <c r="B3969">
        <v>1</v>
      </c>
      <c r="C3969" t="s">
        <v>76</v>
      </c>
      <c r="D3969" t="s">
        <v>93</v>
      </c>
      <c r="E3969" t="s">
        <v>210</v>
      </c>
      <c r="F3969" t="s">
        <v>11256</v>
      </c>
      <c r="G3969" t="s">
        <v>3852</v>
      </c>
      <c r="H3969" t="s">
        <v>46</v>
      </c>
      <c r="I3969" t="s">
        <v>129</v>
      </c>
      <c r="J3969" t="s">
        <v>130</v>
      </c>
      <c r="K3969" t="s">
        <v>131</v>
      </c>
      <c r="L3969" t="s">
        <v>11257</v>
      </c>
      <c r="M3969" t="s">
        <v>11258</v>
      </c>
      <c r="N3969">
        <v>1.834166666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1.8341670000000001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2674819</v>
      </c>
      <c r="B3970">
        <v>1</v>
      </c>
      <c r="C3970" t="s">
        <v>76</v>
      </c>
      <c r="D3970" t="s">
        <v>86</v>
      </c>
      <c r="E3970" t="s">
        <v>210</v>
      </c>
      <c r="F3970" t="s">
        <v>11259</v>
      </c>
      <c r="G3970" t="s">
        <v>212</v>
      </c>
      <c r="H3970" t="s">
        <v>46</v>
      </c>
      <c r="I3970" t="s">
        <v>129</v>
      </c>
      <c r="J3970" t="s">
        <v>130</v>
      </c>
      <c r="K3970" t="s">
        <v>131</v>
      </c>
      <c r="L3970" t="s">
        <v>11260</v>
      </c>
      <c r="M3970" t="s">
        <v>11261</v>
      </c>
      <c r="N3970">
        <v>3.6544444440000001</v>
      </c>
      <c r="O3970">
        <v>0</v>
      </c>
      <c r="P3970">
        <v>6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21.926666999999998</v>
      </c>
      <c r="W3970">
        <v>0</v>
      </c>
      <c r="X3970">
        <v>0</v>
      </c>
      <c r="Y3970">
        <v>0</v>
      </c>
      <c r="Z3970">
        <v>0</v>
      </c>
    </row>
    <row r="3971" spans="1:26" x14ac:dyDescent="0.3">
      <c r="A3971">
        <v>2674820</v>
      </c>
      <c r="B3971">
        <v>1</v>
      </c>
      <c r="C3971" t="s">
        <v>77</v>
      </c>
      <c r="D3971" t="s">
        <v>121</v>
      </c>
      <c r="E3971" t="s">
        <v>152</v>
      </c>
      <c r="F3971" t="s">
        <v>11262</v>
      </c>
      <c r="G3971" t="s">
        <v>169</v>
      </c>
      <c r="H3971" t="s">
        <v>47</v>
      </c>
      <c r="I3971" t="s">
        <v>129</v>
      </c>
      <c r="J3971" t="s">
        <v>130</v>
      </c>
      <c r="K3971" t="s">
        <v>131</v>
      </c>
      <c r="L3971" t="s">
        <v>11263</v>
      </c>
      <c r="M3971" t="s">
        <v>11264</v>
      </c>
      <c r="N3971">
        <v>0.17499999999999999</v>
      </c>
      <c r="O3971">
        <v>0</v>
      </c>
      <c r="P3971">
        <v>0</v>
      </c>
      <c r="Q3971">
        <v>40</v>
      </c>
      <c r="R3971">
        <v>206</v>
      </c>
      <c r="S3971">
        <v>0</v>
      </c>
      <c r="T3971">
        <v>53</v>
      </c>
      <c r="U3971">
        <v>0</v>
      </c>
      <c r="V3971">
        <v>0</v>
      </c>
      <c r="W3971">
        <v>7</v>
      </c>
      <c r="X3971">
        <v>36.049999999999997</v>
      </c>
      <c r="Y3971">
        <v>0</v>
      </c>
      <c r="Z3971">
        <v>9.2750000000000004</v>
      </c>
    </row>
    <row r="3972" spans="1:26" x14ac:dyDescent="0.3">
      <c r="A3972">
        <v>2674823</v>
      </c>
      <c r="B3972">
        <v>1</v>
      </c>
      <c r="C3972" t="s">
        <v>76</v>
      </c>
      <c r="D3972" t="s">
        <v>87</v>
      </c>
      <c r="E3972" t="s">
        <v>210</v>
      </c>
      <c r="F3972" t="s">
        <v>11265</v>
      </c>
      <c r="G3972" t="s">
        <v>3852</v>
      </c>
      <c r="H3972" t="s">
        <v>46</v>
      </c>
      <c r="I3972" t="s">
        <v>129</v>
      </c>
      <c r="J3972" t="s">
        <v>130</v>
      </c>
      <c r="K3972" t="s">
        <v>131</v>
      </c>
      <c r="L3972" t="s">
        <v>11266</v>
      </c>
      <c r="M3972" t="s">
        <v>11267</v>
      </c>
      <c r="N3972">
        <v>2.906111111</v>
      </c>
      <c r="O3972">
        <v>0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2.9061110000000001</v>
      </c>
      <c r="Y3972">
        <v>0</v>
      </c>
      <c r="Z3972">
        <v>0</v>
      </c>
    </row>
    <row r="3973" spans="1:26" x14ac:dyDescent="0.3">
      <c r="A3973">
        <v>2674825</v>
      </c>
      <c r="B3973">
        <v>1</v>
      </c>
      <c r="C3973" t="s">
        <v>76</v>
      </c>
      <c r="D3973" t="s">
        <v>78</v>
      </c>
      <c r="E3973" t="s">
        <v>134</v>
      </c>
      <c r="F3973" t="s">
        <v>11268</v>
      </c>
      <c r="G3973" t="s">
        <v>140</v>
      </c>
      <c r="H3973" t="s">
        <v>46</v>
      </c>
      <c r="I3973" t="s">
        <v>129</v>
      </c>
      <c r="J3973" t="s">
        <v>130</v>
      </c>
      <c r="K3973" t="s">
        <v>141</v>
      </c>
      <c r="L3973" t="s">
        <v>11269</v>
      </c>
      <c r="M3973" t="s">
        <v>11270</v>
      </c>
      <c r="N3973">
        <v>0.37222222199999999</v>
      </c>
      <c r="O3973">
        <v>0</v>
      </c>
      <c r="P3973">
        <v>235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87.472222000000002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2674831</v>
      </c>
      <c r="B3974">
        <v>1</v>
      </c>
      <c r="C3974" t="s">
        <v>76</v>
      </c>
      <c r="D3974" t="s">
        <v>79</v>
      </c>
      <c r="E3974" t="s">
        <v>144</v>
      </c>
      <c r="F3974" t="s">
        <v>11271</v>
      </c>
      <c r="G3974" t="s">
        <v>146</v>
      </c>
      <c r="H3974" t="s">
        <v>46</v>
      </c>
      <c r="I3974" t="s">
        <v>129</v>
      </c>
      <c r="J3974" t="s">
        <v>130</v>
      </c>
      <c r="K3974" t="s">
        <v>131</v>
      </c>
      <c r="L3974" t="s">
        <v>11272</v>
      </c>
      <c r="M3974" t="s">
        <v>11273</v>
      </c>
      <c r="N3974">
        <v>0.53833333299999997</v>
      </c>
      <c r="O3974">
        <v>0</v>
      </c>
      <c r="P3974">
        <v>91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48.988332999999997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2674830</v>
      </c>
      <c r="B3975">
        <v>1</v>
      </c>
      <c r="C3975" t="s">
        <v>76</v>
      </c>
      <c r="D3975" t="s">
        <v>99</v>
      </c>
      <c r="E3975" t="s">
        <v>126</v>
      </c>
      <c r="F3975" t="s">
        <v>5028</v>
      </c>
      <c r="G3975" t="s">
        <v>128</v>
      </c>
      <c r="H3975" t="s">
        <v>47</v>
      </c>
      <c r="I3975" t="s">
        <v>129</v>
      </c>
      <c r="J3975" t="s">
        <v>130</v>
      </c>
      <c r="K3975" t="s">
        <v>131</v>
      </c>
      <c r="L3975" t="s">
        <v>11274</v>
      </c>
      <c r="M3975" t="s">
        <v>11275</v>
      </c>
      <c r="N3975">
        <v>5.5083333330000004</v>
      </c>
      <c r="O3975">
        <v>0</v>
      </c>
      <c r="P3975">
        <v>143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787.69166700000005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2674834</v>
      </c>
      <c r="B3976">
        <v>1</v>
      </c>
      <c r="C3976" t="s">
        <v>76</v>
      </c>
      <c r="D3976" t="s">
        <v>86</v>
      </c>
      <c r="E3976" t="s">
        <v>134</v>
      </c>
      <c r="F3976" t="s">
        <v>11276</v>
      </c>
      <c r="G3976" t="s">
        <v>140</v>
      </c>
      <c r="H3976" t="s">
        <v>46</v>
      </c>
      <c r="I3976" t="s">
        <v>129</v>
      </c>
      <c r="J3976" t="s">
        <v>130</v>
      </c>
      <c r="K3976" t="s">
        <v>141</v>
      </c>
      <c r="L3976" t="s">
        <v>11277</v>
      </c>
      <c r="M3976" t="s">
        <v>11278</v>
      </c>
      <c r="N3976">
        <v>0.34194444400000001</v>
      </c>
      <c r="O3976">
        <v>0</v>
      </c>
      <c r="P3976">
        <v>395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135.06805499999999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2674835</v>
      </c>
      <c r="B3977">
        <v>1</v>
      </c>
      <c r="C3977" t="s">
        <v>77</v>
      </c>
      <c r="D3977" t="s">
        <v>115</v>
      </c>
      <c r="E3977" t="s">
        <v>152</v>
      </c>
      <c r="F3977" t="s">
        <v>6749</v>
      </c>
      <c r="G3977" t="s">
        <v>260</v>
      </c>
      <c r="H3977" t="s">
        <v>47</v>
      </c>
      <c r="I3977" t="s">
        <v>129</v>
      </c>
      <c r="J3977" t="s">
        <v>130</v>
      </c>
      <c r="K3977" t="s">
        <v>141</v>
      </c>
      <c r="L3977" t="s">
        <v>11279</v>
      </c>
      <c r="M3977" t="s">
        <v>11280</v>
      </c>
      <c r="N3977">
        <v>1.9569444439999999</v>
      </c>
      <c r="O3977">
        <v>0</v>
      </c>
      <c r="P3977">
        <v>0</v>
      </c>
      <c r="Q3977">
        <v>20</v>
      </c>
      <c r="R3977">
        <v>1343</v>
      </c>
      <c r="S3977">
        <v>0</v>
      </c>
      <c r="T3977">
        <v>0</v>
      </c>
      <c r="U3977">
        <v>0</v>
      </c>
      <c r="V3977">
        <v>0</v>
      </c>
      <c r="W3977">
        <v>39.138888999999999</v>
      </c>
      <c r="X3977">
        <v>2628.1763879999999</v>
      </c>
      <c r="Y3977">
        <v>0</v>
      </c>
      <c r="Z3977">
        <v>0</v>
      </c>
    </row>
    <row r="3978" spans="1:26" x14ac:dyDescent="0.3">
      <c r="A3978">
        <v>2674842</v>
      </c>
      <c r="B3978">
        <v>1</v>
      </c>
      <c r="C3978" t="s">
        <v>76</v>
      </c>
      <c r="D3978" t="s">
        <v>78</v>
      </c>
      <c r="E3978" t="s">
        <v>134</v>
      </c>
      <c r="F3978" t="s">
        <v>11281</v>
      </c>
      <c r="G3978" t="s">
        <v>140</v>
      </c>
      <c r="H3978" t="s">
        <v>46</v>
      </c>
      <c r="I3978" t="s">
        <v>129</v>
      </c>
      <c r="J3978" t="s">
        <v>130</v>
      </c>
      <c r="K3978" t="s">
        <v>141</v>
      </c>
      <c r="L3978" t="s">
        <v>11282</v>
      </c>
      <c r="M3978" t="s">
        <v>11283</v>
      </c>
      <c r="N3978">
        <v>0.51416666600000005</v>
      </c>
      <c r="O3978">
        <v>0</v>
      </c>
      <c r="P3978">
        <v>137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70.440832999999998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2674844</v>
      </c>
      <c r="B3979">
        <v>1</v>
      </c>
      <c r="C3979" t="s">
        <v>76</v>
      </c>
      <c r="D3979" t="s">
        <v>91</v>
      </c>
      <c r="E3979" t="s">
        <v>126</v>
      </c>
      <c r="F3979" t="s">
        <v>11284</v>
      </c>
      <c r="G3979" t="s">
        <v>169</v>
      </c>
      <c r="H3979" t="s">
        <v>47</v>
      </c>
      <c r="I3979" t="s">
        <v>129</v>
      </c>
      <c r="J3979" t="s">
        <v>130</v>
      </c>
      <c r="K3979" t="s">
        <v>131</v>
      </c>
      <c r="L3979" t="s">
        <v>11285</v>
      </c>
      <c r="M3979" t="s">
        <v>11286</v>
      </c>
      <c r="N3979">
        <v>0.436111111</v>
      </c>
      <c r="O3979">
        <v>8</v>
      </c>
      <c r="P3979">
        <v>387</v>
      </c>
      <c r="Q3979">
        <v>0</v>
      </c>
      <c r="R3979">
        <v>0</v>
      </c>
      <c r="S3979">
        <v>0</v>
      </c>
      <c r="T3979">
        <v>0</v>
      </c>
      <c r="U3979">
        <v>3.4888889999999999</v>
      </c>
      <c r="V3979">
        <v>168.77500000000001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2674845</v>
      </c>
      <c r="B3980">
        <v>1</v>
      </c>
      <c r="C3980" t="s">
        <v>76</v>
      </c>
      <c r="D3980" t="s">
        <v>88</v>
      </c>
      <c r="E3980" t="s">
        <v>144</v>
      </c>
      <c r="F3980" t="s">
        <v>11287</v>
      </c>
      <c r="G3980" t="s">
        <v>406</v>
      </c>
      <c r="H3980" t="s">
        <v>46</v>
      </c>
      <c r="I3980" t="s">
        <v>129</v>
      </c>
      <c r="J3980" t="s">
        <v>130</v>
      </c>
      <c r="K3980" t="s">
        <v>131</v>
      </c>
      <c r="L3980" t="s">
        <v>11288</v>
      </c>
      <c r="M3980" t="s">
        <v>11289</v>
      </c>
      <c r="N3980">
        <v>0.58388888800000005</v>
      </c>
      <c r="O3980">
        <v>0</v>
      </c>
      <c r="P3980">
        <v>15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8.7583330000000004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2674847</v>
      </c>
      <c r="B3981">
        <v>1</v>
      </c>
      <c r="C3981" t="s">
        <v>76</v>
      </c>
      <c r="D3981" t="s">
        <v>91</v>
      </c>
      <c r="E3981" t="s">
        <v>126</v>
      </c>
      <c r="F3981" t="s">
        <v>11290</v>
      </c>
      <c r="G3981" t="s">
        <v>140</v>
      </c>
      <c r="H3981" t="s">
        <v>47</v>
      </c>
      <c r="I3981" t="s">
        <v>129</v>
      </c>
      <c r="J3981" t="s">
        <v>130</v>
      </c>
      <c r="K3981" t="s">
        <v>141</v>
      </c>
      <c r="L3981" t="s">
        <v>11291</v>
      </c>
      <c r="M3981" t="s">
        <v>11292</v>
      </c>
      <c r="N3981">
        <v>1.8274999999999999</v>
      </c>
      <c r="O3981">
        <v>0</v>
      </c>
      <c r="P3981">
        <v>447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816.89250000000004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2674856</v>
      </c>
      <c r="B3982">
        <v>1</v>
      </c>
      <c r="C3982" t="s">
        <v>76</v>
      </c>
      <c r="D3982" t="s">
        <v>82</v>
      </c>
      <c r="E3982" t="s">
        <v>210</v>
      </c>
      <c r="F3982" t="s">
        <v>11293</v>
      </c>
      <c r="G3982" t="s">
        <v>212</v>
      </c>
      <c r="H3982" t="s">
        <v>46</v>
      </c>
      <c r="I3982" t="s">
        <v>129</v>
      </c>
      <c r="J3982" t="s">
        <v>130</v>
      </c>
      <c r="K3982" t="s">
        <v>131</v>
      </c>
      <c r="L3982" t="s">
        <v>11294</v>
      </c>
      <c r="M3982" t="s">
        <v>11295</v>
      </c>
      <c r="N3982">
        <v>2.3763888880000001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2.3763890000000001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2674860</v>
      </c>
      <c r="B3983">
        <v>1</v>
      </c>
      <c r="C3983" t="s">
        <v>76</v>
      </c>
      <c r="D3983" t="s">
        <v>86</v>
      </c>
      <c r="E3983" t="s">
        <v>134</v>
      </c>
      <c r="F3983" t="s">
        <v>11296</v>
      </c>
      <c r="G3983" t="s">
        <v>140</v>
      </c>
      <c r="H3983" t="s">
        <v>46</v>
      </c>
      <c r="I3983" t="s">
        <v>129</v>
      </c>
      <c r="J3983" t="s">
        <v>130</v>
      </c>
      <c r="K3983" t="s">
        <v>141</v>
      </c>
      <c r="L3983" t="s">
        <v>11297</v>
      </c>
      <c r="M3983" t="s">
        <v>11298</v>
      </c>
      <c r="N3983">
        <v>0.54833333299999998</v>
      </c>
      <c r="O3983">
        <v>0</v>
      </c>
      <c r="P3983">
        <v>612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335.58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2674845</v>
      </c>
      <c r="B3984">
        <v>2</v>
      </c>
      <c r="C3984" t="s">
        <v>76</v>
      </c>
      <c r="D3984" t="s">
        <v>88</v>
      </c>
      <c r="E3984" t="s">
        <v>134</v>
      </c>
      <c r="F3984" t="s">
        <v>11299</v>
      </c>
      <c r="G3984" t="s">
        <v>406</v>
      </c>
      <c r="H3984" t="s">
        <v>46</v>
      </c>
      <c r="I3984" t="s">
        <v>129</v>
      </c>
      <c r="J3984" t="s">
        <v>130</v>
      </c>
      <c r="K3984" t="s">
        <v>131</v>
      </c>
      <c r="L3984" t="s">
        <v>11289</v>
      </c>
      <c r="M3984" t="s">
        <v>11300</v>
      </c>
      <c r="N3984">
        <v>2.2936111110000001</v>
      </c>
      <c r="O3984">
        <v>0</v>
      </c>
      <c r="P3984">
        <v>47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107.799722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2674862</v>
      </c>
      <c r="B3985">
        <v>1</v>
      </c>
      <c r="C3985" t="s">
        <v>76</v>
      </c>
      <c r="D3985" t="s">
        <v>78</v>
      </c>
      <c r="E3985" t="s">
        <v>134</v>
      </c>
      <c r="F3985" t="s">
        <v>11301</v>
      </c>
      <c r="G3985" t="s">
        <v>140</v>
      </c>
      <c r="H3985" t="s">
        <v>46</v>
      </c>
      <c r="I3985" t="s">
        <v>129</v>
      </c>
      <c r="J3985" t="s">
        <v>130</v>
      </c>
      <c r="K3985" t="s">
        <v>141</v>
      </c>
      <c r="L3985" t="s">
        <v>11302</v>
      </c>
      <c r="M3985" t="s">
        <v>11303</v>
      </c>
      <c r="N3985">
        <v>0.639444444</v>
      </c>
      <c r="O3985">
        <v>0</v>
      </c>
      <c r="P3985">
        <v>203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129.807222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2674818</v>
      </c>
      <c r="B3986">
        <v>2</v>
      </c>
      <c r="C3986" t="s">
        <v>76</v>
      </c>
      <c r="D3986" t="s">
        <v>93</v>
      </c>
      <c r="E3986" t="s">
        <v>144</v>
      </c>
      <c r="F3986" t="s">
        <v>11304</v>
      </c>
      <c r="G3986" t="s">
        <v>3852</v>
      </c>
      <c r="H3986" t="s">
        <v>46</v>
      </c>
      <c r="I3986" t="s">
        <v>129</v>
      </c>
      <c r="J3986" t="s">
        <v>130</v>
      </c>
      <c r="K3986" t="s">
        <v>131</v>
      </c>
      <c r="L3986" t="s">
        <v>11258</v>
      </c>
      <c r="M3986" t="s">
        <v>11305</v>
      </c>
      <c r="N3986">
        <v>0.62777777700000004</v>
      </c>
      <c r="O3986">
        <v>0</v>
      </c>
      <c r="P3986">
        <v>12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7.5333329999999998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2674866</v>
      </c>
      <c r="B3987">
        <v>1</v>
      </c>
      <c r="C3987" t="s">
        <v>76</v>
      </c>
      <c r="D3987" t="s">
        <v>79</v>
      </c>
      <c r="E3987" t="s">
        <v>144</v>
      </c>
      <c r="F3987" t="s">
        <v>11306</v>
      </c>
      <c r="G3987" t="s">
        <v>2171</v>
      </c>
      <c r="H3987" t="s">
        <v>46</v>
      </c>
      <c r="I3987" t="s">
        <v>129</v>
      </c>
      <c r="J3987" t="s">
        <v>130</v>
      </c>
      <c r="K3987" t="s">
        <v>131</v>
      </c>
      <c r="L3987" t="s">
        <v>11307</v>
      </c>
      <c r="M3987" t="s">
        <v>11308</v>
      </c>
      <c r="N3987">
        <v>1.74</v>
      </c>
      <c r="O3987">
        <v>0</v>
      </c>
      <c r="P3987">
        <v>189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328.86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2674869</v>
      </c>
      <c r="B3988">
        <v>1</v>
      </c>
      <c r="C3988" t="s">
        <v>76</v>
      </c>
      <c r="D3988" t="s">
        <v>106</v>
      </c>
      <c r="E3988" t="s">
        <v>325</v>
      </c>
      <c r="F3988" t="s">
        <v>11309</v>
      </c>
      <c r="G3988" t="s">
        <v>140</v>
      </c>
      <c r="H3988" t="s">
        <v>47</v>
      </c>
      <c r="I3988" t="s">
        <v>129</v>
      </c>
      <c r="J3988" t="s">
        <v>130</v>
      </c>
      <c r="K3988" t="s">
        <v>141</v>
      </c>
      <c r="L3988" t="s">
        <v>11310</v>
      </c>
      <c r="M3988" t="s">
        <v>11311</v>
      </c>
      <c r="N3988">
        <v>3.821111111</v>
      </c>
      <c r="O3988">
        <v>0</v>
      </c>
      <c r="P3988">
        <v>5144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19655.795555000001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2674871</v>
      </c>
      <c r="B3989">
        <v>1</v>
      </c>
      <c r="C3989" t="s">
        <v>77</v>
      </c>
      <c r="D3989" t="s">
        <v>109</v>
      </c>
      <c r="E3989" t="s">
        <v>134</v>
      </c>
      <c r="F3989" t="s">
        <v>11312</v>
      </c>
      <c r="G3989" t="s">
        <v>140</v>
      </c>
      <c r="H3989" t="s">
        <v>46</v>
      </c>
      <c r="I3989" t="s">
        <v>129</v>
      </c>
      <c r="J3989" t="s">
        <v>130</v>
      </c>
      <c r="K3989" t="s">
        <v>141</v>
      </c>
      <c r="L3989" t="s">
        <v>11313</v>
      </c>
      <c r="M3989" t="s">
        <v>11314</v>
      </c>
      <c r="N3989">
        <v>1.5133333330000001</v>
      </c>
      <c r="O3989">
        <v>0</v>
      </c>
      <c r="P3989">
        <v>312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472.16</v>
      </c>
      <c r="W3989">
        <v>0</v>
      </c>
      <c r="X3989">
        <v>0</v>
      </c>
      <c r="Y3989">
        <v>0</v>
      </c>
      <c r="Z3989">
        <v>0</v>
      </c>
    </row>
    <row r="3990" spans="1:26" x14ac:dyDescent="0.3">
      <c r="A3990">
        <v>2674875</v>
      </c>
      <c r="B3990">
        <v>1</v>
      </c>
      <c r="C3990" t="s">
        <v>76</v>
      </c>
      <c r="D3990" t="s">
        <v>98</v>
      </c>
      <c r="E3990" t="s">
        <v>126</v>
      </c>
      <c r="F3990" t="s">
        <v>11315</v>
      </c>
      <c r="G3990" t="s">
        <v>128</v>
      </c>
      <c r="H3990" t="s">
        <v>47</v>
      </c>
      <c r="I3990" t="s">
        <v>129</v>
      </c>
      <c r="J3990" t="s">
        <v>130</v>
      </c>
      <c r="K3990" t="s">
        <v>131</v>
      </c>
      <c r="L3990" t="s">
        <v>11316</v>
      </c>
      <c r="M3990" t="s">
        <v>11317</v>
      </c>
      <c r="N3990">
        <v>1.3461111109999999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127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170.95611099999999</v>
      </c>
    </row>
    <row r="3991" spans="1:26" x14ac:dyDescent="0.3">
      <c r="A3991">
        <v>2674874</v>
      </c>
      <c r="B3991">
        <v>1</v>
      </c>
      <c r="C3991" t="s">
        <v>76</v>
      </c>
      <c r="D3991" t="s">
        <v>78</v>
      </c>
      <c r="E3991" t="s">
        <v>134</v>
      </c>
      <c r="F3991" t="s">
        <v>11318</v>
      </c>
      <c r="G3991" t="s">
        <v>140</v>
      </c>
      <c r="H3991" t="s">
        <v>46</v>
      </c>
      <c r="I3991" t="s">
        <v>129</v>
      </c>
      <c r="J3991" t="s">
        <v>130</v>
      </c>
      <c r="K3991" t="s">
        <v>141</v>
      </c>
      <c r="L3991" t="s">
        <v>11319</v>
      </c>
      <c r="M3991" t="s">
        <v>11320</v>
      </c>
      <c r="N3991">
        <v>0.36166666600000003</v>
      </c>
      <c r="O3991">
        <v>0</v>
      </c>
      <c r="P3991">
        <v>391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141.411666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2674879</v>
      </c>
      <c r="B3992">
        <v>1</v>
      </c>
      <c r="C3992" t="s">
        <v>77</v>
      </c>
      <c r="D3992" t="s">
        <v>116</v>
      </c>
      <c r="E3992" t="s">
        <v>156</v>
      </c>
      <c r="F3992" t="s">
        <v>11212</v>
      </c>
      <c r="G3992" t="s">
        <v>169</v>
      </c>
      <c r="H3992" t="s">
        <v>47</v>
      </c>
      <c r="I3992" t="s">
        <v>129</v>
      </c>
      <c r="J3992" t="s">
        <v>130</v>
      </c>
      <c r="K3992" t="s">
        <v>131</v>
      </c>
      <c r="L3992" t="s">
        <v>11321</v>
      </c>
      <c r="M3992" t="s">
        <v>11322</v>
      </c>
      <c r="N3992">
        <v>0.20277777699999999</v>
      </c>
      <c r="O3992">
        <v>15</v>
      </c>
      <c r="P3992">
        <v>737</v>
      </c>
      <c r="Q3992">
        <v>0</v>
      </c>
      <c r="R3992">
        <v>0</v>
      </c>
      <c r="S3992">
        <v>0</v>
      </c>
      <c r="T3992">
        <v>0</v>
      </c>
      <c r="U3992">
        <v>3.0416669999999999</v>
      </c>
      <c r="V3992">
        <v>149.44722200000001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2674881</v>
      </c>
      <c r="B3993">
        <v>1</v>
      </c>
      <c r="C3993" t="s">
        <v>76</v>
      </c>
      <c r="D3993" t="s">
        <v>100</v>
      </c>
      <c r="E3993" t="s">
        <v>172</v>
      </c>
      <c r="F3993" t="s">
        <v>11323</v>
      </c>
      <c r="G3993" t="s">
        <v>174</v>
      </c>
      <c r="H3993" t="s">
        <v>46</v>
      </c>
      <c r="I3993" t="s">
        <v>129</v>
      </c>
      <c r="J3993" t="s">
        <v>130</v>
      </c>
      <c r="K3993" t="s">
        <v>131</v>
      </c>
      <c r="L3993" t="s">
        <v>11324</v>
      </c>
      <c r="M3993" t="s">
        <v>11325</v>
      </c>
      <c r="N3993">
        <v>5.3122222219999999</v>
      </c>
      <c r="O3993">
        <v>0</v>
      </c>
      <c r="P3993">
        <v>4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21.248888999999998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2674883</v>
      </c>
      <c r="B3994">
        <v>1</v>
      </c>
      <c r="C3994" t="s">
        <v>77</v>
      </c>
      <c r="D3994" t="s">
        <v>117</v>
      </c>
      <c r="E3994" t="s">
        <v>144</v>
      </c>
      <c r="F3994" t="s">
        <v>11326</v>
      </c>
      <c r="G3994" t="s">
        <v>136</v>
      </c>
      <c r="H3994" t="s">
        <v>46</v>
      </c>
      <c r="I3994" t="s">
        <v>129</v>
      </c>
      <c r="J3994" t="s">
        <v>130</v>
      </c>
      <c r="K3994" t="s">
        <v>131</v>
      </c>
      <c r="L3994" t="s">
        <v>11327</v>
      </c>
      <c r="M3994" t="s">
        <v>11328</v>
      </c>
      <c r="N3994">
        <v>4.9005555550000004</v>
      </c>
      <c r="O3994">
        <v>0</v>
      </c>
      <c r="P3994">
        <v>0</v>
      </c>
      <c r="Q3994">
        <v>0</v>
      </c>
      <c r="R3994">
        <v>18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88.21</v>
      </c>
      <c r="Y3994">
        <v>0</v>
      </c>
      <c r="Z3994">
        <v>0</v>
      </c>
    </row>
    <row r="3995" spans="1:26" x14ac:dyDescent="0.3">
      <c r="A3995">
        <v>2674882</v>
      </c>
      <c r="B3995">
        <v>1</v>
      </c>
      <c r="C3995" t="s">
        <v>76</v>
      </c>
      <c r="D3995" t="s">
        <v>79</v>
      </c>
      <c r="E3995" t="s">
        <v>134</v>
      </c>
      <c r="F3995" t="s">
        <v>11329</v>
      </c>
      <c r="G3995" t="s">
        <v>140</v>
      </c>
      <c r="H3995" t="s">
        <v>46</v>
      </c>
      <c r="I3995" t="s">
        <v>129</v>
      </c>
      <c r="J3995" t="s">
        <v>130</v>
      </c>
      <c r="K3995" t="s">
        <v>141</v>
      </c>
      <c r="L3995" t="s">
        <v>11330</v>
      </c>
      <c r="M3995" t="s">
        <v>11331</v>
      </c>
      <c r="N3995">
        <v>0.337777777</v>
      </c>
      <c r="O3995">
        <v>0</v>
      </c>
      <c r="P3995">
        <v>6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2.0266670000000002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2674887</v>
      </c>
      <c r="B3996">
        <v>1</v>
      </c>
      <c r="C3996" t="s">
        <v>76</v>
      </c>
      <c r="D3996" t="s">
        <v>96</v>
      </c>
      <c r="E3996" t="s">
        <v>152</v>
      </c>
      <c r="F3996" t="s">
        <v>11332</v>
      </c>
      <c r="G3996" t="s">
        <v>169</v>
      </c>
      <c r="H3996" t="s">
        <v>47</v>
      </c>
      <c r="I3996" t="s">
        <v>129</v>
      </c>
      <c r="J3996" t="s">
        <v>130</v>
      </c>
      <c r="K3996" t="s">
        <v>131</v>
      </c>
      <c r="L3996" t="s">
        <v>11333</v>
      </c>
      <c r="M3996" t="s">
        <v>11334</v>
      </c>
      <c r="N3996">
        <v>6.9444443999999994E-2</v>
      </c>
      <c r="O3996">
        <v>22</v>
      </c>
      <c r="P3996">
        <v>12908</v>
      </c>
      <c r="Q3996">
        <v>0</v>
      </c>
      <c r="R3996">
        <v>0</v>
      </c>
      <c r="S3996">
        <v>0</v>
      </c>
      <c r="T3996">
        <v>0</v>
      </c>
      <c r="U3996">
        <v>1.5277780000000001</v>
      </c>
      <c r="V3996">
        <v>896.38888299999996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2674889</v>
      </c>
      <c r="B3997">
        <v>1</v>
      </c>
      <c r="C3997" t="s">
        <v>76</v>
      </c>
      <c r="D3997" t="s">
        <v>79</v>
      </c>
      <c r="E3997" t="s">
        <v>156</v>
      </c>
      <c r="F3997" t="s">
        <v>11335</v>
      </c>
      <c r="G3997" t="s">
        <v>169</v>
      </c>
      <c r="H3997" t="s">
        <v>47</v>
      </c>
      <c r="I3997" t="s">
        <v>129</v>
      </c>
      <c r="J3997" t="s">
        <v>130</v>
      </c>
      <c r="K3997" t="s">
        <v>131</v>
      </c>
      <c r="L3997" t="s">
        <v>11336</v>
      </c>
      <c r="M3997" t="s">
        <v>11337</v>
      </c>
      <c r="N3997">
        <v>7.1111111000000005E-2</v>
      </c>
      <c r="O3997">
        <v>61</v>
      </c>
      <c r="P3997">
        <v>947</v>
      </c>
      <c r="Q3997">
        <v>0</v>
      </c>
      <c r="R3997">
        <v>0</v>
      </c>
      <c r="S3997">
        <v>0</v>
      </c>
      <c r="T3997">
        <v>0</v>
      </c>
      <c r="U3997">
        <v>4.3377780000000001</v>
      </c>
      <c r="V3997">
        <v>67.342222000000007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2674893</v>
      </c>
      <c r="B3998">
        <v>1</v>
      </c>
      <c r="C3998" t="s">
        <v>76</v>
      </c>
      <c r="D3998" t="s">
        <v>103</v>
      </c>
      <c r="E3998" t="s">
        <v>210</v>
      </c>
      <c r="F3998" t="s">
        <v>11338</v>
      </c>
      <c r="G3998" t="s">
        <v>212</v>
      </c>
      <c r="H3998" t="s">
        <v>46</v>
      </c>
      <c r="I3998" t="s">
        <v>129</v>
      </c>
      <c r="J3998" t="s">
        <v>130</v>
      </c>
      <c r="K3998" t="s">
        <v>131</v>
      </c>
      <c r="L3998" t="s">
        <v>11339</v>
      </c>
      <c r="M3998" t="s">
        <v>11340</v>
      </c>
      <c r="N3998">
        <v>6.04</v>
      </c>
      <c r="O3998">
        <v>0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6.04</v>
      </c>
      <c r="Y3998">
        <v>0</v>
      </c>
      <c r="Z3998">
        <v>0</v>
      </c>
    </row>
    <row r="3999" spans="1:26" x14ac:dyDescent="0.3">
      <c r="A3999">
        <v>2674891</v>
      </c>
      <c r="B3999">
        <v>1</v>
      </c>
      <c r="C3999" t="s">
        <v>76</v>
      </c>
      <c r="D3999" t="s">
        <v>96</v>
      </c>
      <c r="E3999" t="s">
        <v>156</v>
      </c>
      <c r="F3999" t="s">
        <v>11037</v>
      </c>
      <c r="G3999" t="s">
        <v>260</v>
      </c>
      <c r="H3999" t="s">
        <v>47</v>
      </c>
      <c r="I3999" t="s">
        <v>129</v>
      </c>
      <c r="J3999" t="s">
        <v>130</v>
      </c>
      <c r="K3999" t="s">
        <v>141</v>
      </c>
      <c r="L3999" t="s">
        <v>11341</v>
      </c>
      <c r="M3999" t="s">
        <v>11342</v>
      </c>
      <c r="N3999">
        <v>0.51944444400000001</v>
      </c>
      <c r="O3999">
        <v>4</v>
      </c>
      <c r="P3999">
        <v>619</v>
      </c>
      <c r="Q3999">
        <v>0</v>
      </c>
      <c r="R3999">
        <v>0</v>
      </c>
      <c r="S3999">
        <v>0</v>
      </c>
      <c r="T3999">
        <v>0</v>
      </c>
      <c r="U3999">
        <v>2.0777779999999999</v>
      </c>
      <c r="V3999">
        <v>321.53611100000001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2674896</v>
      </c>
      <c r="B4000">
        <v>1</v>
      </c>
      <c r="C4000" t="s">
        <v>77</v>
      </c>
      <c r="D4000" t="s">
        <v>124</v>
      </c>
      <c r="E4000" t="s">
        <v>172</v>
      </c>
      <c r="F4000" t="s">
        <v>11343</v>
      </c>
      <c r="G4000" t="s">
        <v>136</v>
      </c>
      <c r="H4000" t="s">
        <v>46</v>
      </c>
      <c r="I4000" t="s">
        <v>129</v>
      </c>
      <c r="J4000" t="s">
        <v>130</v>
      </c>
      <c r="K4000" t="s">
        <v>131</v>
      </c>
      <c r="L4000" t="s">
        <v>11344</v>
      </c>
      <c r="M4000" t="s">
        <v>11345</v>
      </c>
      <c r="N4000">
        <v>1.0963888879999999</v>
      </c>
      <c r="O4000">
        <v>0</v>
      </c>
      <c r="P4000">
        <v>48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52.626666999999998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2674918</v>
      </c>
      <c r="B4001">
        <v>1</v>
      </c>
      <c r="C4001" t="s">
        <v>76</v>
      </c>
      <c r="D4001" t="s">
        <v>79</v>
      </c>
      <c r="E4001" t="s">
        <v>325</v>
      </c>
      <c r="F4001" t="s">
        <v>11346</v>
      </c>
      <c r="G4001" t="s">
        <v>306</v>
      </c>
      <c r="H4001" t="s">
        <v>47</v>
      </c>
      <c r="I4001" t="s">
        <v>129</v>
      </c>
      <c r="J4001" t="s">
        <v>15</v>
      </c>
      <c r="K4001" t="s">
        <v>131</v>
      </c>
      <c r="L4001" t="s">
        <v>11347</v>
      </c>
      <c r="M4001" t="s">
        <v>11348</v>
      </c>
      <c r="N4001">
        <v>1.109722222</v>
      </c>
      <c r="O4001">
        <v>9</v>
      </c>
      <c r="P4001">
        <v>30396</v>
      </c>
      <c r="Q4001">
        <v>0</v>
      </c>
      <c r="R4001">
        <v>0</v>
      </c>
      <c r="S4001">
        <v>0</v>
      </c>
      <c r="T4001">
        <v>0</v>
      </c>
      <c r="U4001">
        <v>9.9875000000000007</v>
      </c>
      <c r="V4001">
        <v>33731.11666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2674900</v>
      </c>
      <c r="B4002">
        <v>1</v>
      </c>
      <c r="C4002" t="s">
        <v>77</v>
      </c>
      <c r="D4002" t="s">
        <v>116</v>
      </c>
      <c r="E4002" t="s">
        <v>210</v>
      </c>
      <c r="F4002" t="s">
        <v>11349</v>
      </c>
      <c r="G4002" t="s">
        <v>212</v>
      </c>
      <c r="H4002" t="s">
        <v>46</v>
      </c>
      <c r="I4002" t="s">
        <v>129</v>
      </c>
      <c r="J4002" t="s">
        <v>130</v>
      </c>
      <c r="K4002" t="s">
        <v>131</v>
      </c>
      <c r="L4002" t="s">
        <v>11350</v>
      </c>
      <c r="M4002" t="s">
        <v>11351</v>
      </c>
      <c r="N4002">
        <v>1.4852777770000001</v>
      </c>
      <c r="O4002">
        <v>0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1.4852780000000001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2674916</v>
      </c>
      <c r="B4003">
        <v>1</v>
      </c>
      <c r="C4003" t="s">
        <v>77</v>
      </c>
      <c r="D4003" t="s">
        <v>113</v>
      </c>
      <c r="E4003" t="s">
        <v>126</v>
      </c>
      <c r="F4003" t="s">
        <v>11352</v>
      </c>
      <c r="G4003" t="s">
        <v>128</v>
      </c>
      <c r="H4003" t="s">
        <v>47</v>
      </c>
      <c r="I4003" t="s">
        <v>129</v>
      </c>
      <c r="J4003" t="s">
        <v>130</v>
      </c>
      <c r="K4003" t="s">
        <v>131</v>
      </c>
      <c r="L4003" t="s">
        <v>11353</v>
      </c>
      <c r="M4003" t="s">
        <v>11354</v>
      </c>
      <c r="N4003">
        <v>2.7169444440000001</v>
      </c>
      <c r="O4003">
        <v>0</v>
      </c>
      <c r="P4003">
        <v>0</v>
      </c>
      <c r="Q4003">
        <v>0</v>
      </c>
      <c r="R4003">
        <v>0</v>
      </c>
      <c r="S4003">
        <v>19</v>
      </c>
      <c r="T4003">
        <v>380</v>
      </c>
      <c r="U4003">
        <v>0</v>
      </c>
      <c r="V4003">
        <v>0</v>
      </c>
      <c r="W4003">
        <v>0</v>
      </c>
      <c r="X4003">
        <v>0</v>
      </c>
      <c r="Y4003">
        <v>51.621943999999999</v>
      </c>
      <c r="Z4003">
        <v>1032.438889</v>
      </c>
    </row>
    <row r="4004" spans="1:26" x14ac:dyDescent="0.3">
      <c r="A4004">
        <v>2674919</v>
      </c>
      <c r="B4004">
        <v>1</v>
      </c>
      <c r="C4004" t="s">
        <v>77</v>
      </c>
      <c r="D4004" t="s">
        <v>119</v>
      </c>
      <c r="E4004" t="s">
        <v>144</v>
      </c>
      <c r="F4004" t="s">
        <v>11355</v>
      </c>
      <c r="G4004" t="s">
        <v>136</v>
      </c>
      <c r="H4004" t="s">
        <v>46</v>
      </c>
      <c r="I4004" t="s">
        <v>129</v>
      </c>
      <c r="J4004" t="s">
        <v>130</v>
      </c>
      <c r="K4004" t="s">
        <v>131</v>
      </c>
      <c r="L4004" t="s">
        <v>11356</v>
      </c>
      <c r="M4004" t="s">
        <v>11357</v>
      </c>
      <c r="N4004">
        <v>1.6858333329999999</v>
      </c>
      <c r="O4004">
        <v>0</v>
      </c>
      <c r="P4004">
        <v>200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337.16666700000002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2674921</v>
      </c>
      <c r="B4005">
        <v>1</v>
      </c>
      <c r="C4005" t="s">
        <v>77</v>
      </c>
      <c r="D4005" t="s">
        <v>118</v>
      </c>
      <c r="E4005" t="s">
        <v>134</v>
      </c>
      <c r="F4005" t="s">
        <v>11358</v>
      </c>
      <c r="G4005" t="s">
        <v>306</v>
      </c>
      <c r="H4005" t="s">
        <v>46</v>
      </c>
      <c r="I4005" t="s">
        <v>129</v>
      </c>
      <c r="J4005" t="s">
        <v>15</v>
      </c>
      <c r="K4005" t="s">
        <v>131</v>
      </c>
      <c r="L4005" t="s">
        <v>11359</v>
      </c>
      <c r="M4005" t="s">
        <v>11360</v>
      </c>
      <c r="N4005">
        <v>0.97777777700000001</v>
      </c>
      <c r="O4005">
        <v>0</v>
      </c>
      <c r="P4005">
        <v>203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198.488889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2674913</v>
      </c>
      <c r="B4006">
        <v>1</v>
      </c>
      <c r="C4006" t="s">
        <v>76</v>
      </c>
      <c r="D4006" t="s">
        <v>94</v>
      </c>
      <c r="E4006" t="s">
        <v>144</v>
      </c>
      <c r="F4006" t="s">
        <v>11361</v>
      </c>
      <c r="G4006" t="s">
        <v>146</v>
      </c>
      <c r="H4006" t="s">
        <v>46</v>
      </c>
      <c r="I4006" t="s">
        <v>129</v>
      </c>
      <c r="J4006" t="s">
        <v>130</v>
      </c>
      <c r="K4006" t="s">
        <v>131</v>
      </c>
      <c r="L4006" t="s">
        <v>11362</v>
      </c>
      <c r="M4006" t="s">
        <v>11363</v>
      </c>
      <c r="N4006">
        <v>2.196388888</v>
      </c>
      <c r="O4006">
        <v>0</v>
      </c>
      <c r="P4006">
        <v>33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72.480833000000004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2674923</v>
      </c>
      <c r="B4007">
        <v>1</v>
      </c>
      <c r="C4007" t="s">
        <v>76</v>
      </c>
      <c r="D4007" t="s">
        <v>103</v>
      </c>
      <c r="E4007" t="s">
        <v>126</v>
      </c>
      <c r="F4007" t="s">
        <v>11364</v>
      </c>
      <c r="G4007" t="s">
        <v>2412</v>
      </c>
      <c r="H4007" t="s">
        <v>47</v>
      </c>
      <c r="I4007" t="s">
        <v>129</v>
      </c>
      <c r="J4007" t="s">
        <v>130</v>
      </c>
      <c r="K4007" t="s">
        <v>131</v>
      </c>
      <c r="L4007" t="s">
        <v>11365</v>
      </c>
      <c r="M4007" t="s">
        <v>11366</v>
      </c>
      <c r="N4007">
        <v>1.7805555550000001</v>
      </c>
      <c r="O4007">
        <v>0</v>
      </c>
      <c r="P4007">
        <v>0</v>
      </c>
      <c r="Q4007">
        <v>0</v>
      </c>
      <c r="R4007">
        <v>310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551.97222199999999</v>
      </c>
      <c r="Y4007">
        <v>0</v>
      </c>
      <c r="Z4007">
        <v>0</v>
      </c>
    </row>
    <row r="4008" spans="1:26" x14ac:dyDescent="0.3">
      <c r="A4008">
        <v>2674934</v>
      </c>
      <c r="B4008">
        <v>1</v>
      </c>
      <c r="C4008" t="s">
        <v>76</v>
      </c>
      <c r="D4008" t="s">
        <v>84</v>
      </c>
      <c r="E4008" t="s">
        <v>126</v>
      </c>
      <c r="F4008" t="s">
        <v>11367</v>
      </c>
      <c r="G4008" t="s">
        <v>140</v>
      </c>
      <c r="H4008" t="s">
        <v>47</v>
      </c>
      <c r="I4008" t="s">
        <v>129</v>
      </c>
      <c r="J4008" t="s">
        <v>130</v>
      </c>
      <c r="K4008" t="s">
        <v>141</v>
      </c>
      <c r="L4008" t="s">
        <v>11368</v>
      </c>
      <c r="M4008" t="s">
        <v>11369</v>
      </c>
      <c r="N4008">
        <v>3.5972222220000001</v>
      </c>
      <c r="O4008">
        <v>2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7.1944439999999998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2674933</v>
      </c>
      <c r="B4009">
        <v>1</v>
      </c>
      <c r="C4009" t="s">
        <v>76</v>
      </c>
      <c r="D4009" t="s">
        <v>99</v>
      </c>
      <c r="E4009" t="s">
        <v>152</v>
      </c>
      <c r="F4009" t="s">
        <v>11370</v>
      </c>
      <c r="G4009" t="s">
        <v>169</v>
      </c>
      <c r="H4009" t="s">
        <v>47</v>
      </c>
      <c r="I4009" t="s">
        <v>129</v>
      </c>
      <c r="J4009" t="s">
        <v>130</v>
      </c>
      <c r="K4009" t="s">
        <v>131</v>
      </c>
      <c r="L4009" t="s">
        <v>11371</v>
      </c>
      <c r="M4009" t="s">
        <v>11372</v>
      </c>
      <c r="N4009">
        <v>0.32</v>
      </c>
      <c r="O4009">
        <v>23</v>
      </c>
      <c r="P4009">
        <v>112</v>
      </c>
      <c r="Q4009">
        <v>0</v>
      </c>
      <c r="R4009">
        <v>0</v>
      </c>
      <c r="S4009">
        <v>0</v>
      </c>
      <c r="T4009">
        <v>0</v>
      </c>
      <c r="U4009">
        <v>7.36</v>
      </c>
      <c r="V4009">
        <v>35.840000000000003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2674936</v>
      </c>
      <c r="B4010">
        <v>1</v>
      </c>
      <c r="C4010" t="s">
        <v>76</v>
      </c>
      <c r="D4010" t="s">
        <v>90</v>
      </c>
      <c r="E4010" t="s">
        <v>144</v>
      </c>
      <c r="F4010" t="s">
        <v>4368</v>
      </c>
      <c r="G4010" t="s">
        <v>136</v>
      </c>
      <c r="H4010" t="s">
        <v>46</v>
      </c>
      <c r="I4010" t="s">
        <v>129</v>
      </c>
      <c r="J4010" t="s">
        <v>130</v>
      </c>
      <c r="K4010" t="s">
        <v>131</v>
      </c>
      <c r="L4010" t="s">
        <v>11373</v>
      </c>
      <c r="M4010" t="s">
        <v>11374</v>
      </c>
      <c r="N4010">
        <v>3.4211111110000001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38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130.00222199999999</v>
      </c>
    </row>
    <row r="4011" spans="1:26" x14ac:dyDescent="0.3">
      <c r="A4011">
        <v>2674937</v>
      </c>
      <c r="B4011">
        <v>1</v>
      </c>
      <c r="C4011" t="s">
        <v>76</v>
      </c>
      <c r="D4011" t="s">
        <v>96</v>
      </c>
      <c r="E4011" t="s">
        <v>325</v>
      </c>
      <c r="F4011" t="s">
        <v>11375</v>
      </c>
      <c r="G4011" t="s">
        <v>1575</v>
      </c>
      <c r="H4011" t="s">
        <v>47</v>
      </c>
      <c r="I4011" t="s">
        <v>129</v>
      </c>
      <c r="J4011" t="s">
        <v>17</v>
      </c>
      <c r="K4011" t="s">
        <v>131</v>
      </c>
      <c r="L4011" t="s">
        <v>11376</v>
      </c>
      <c r="M4011" t="s">
        <v>11377</v>
      </c>
      <c r="N4011">
        <v>2.1922222219999998</v>
      </c>
      <c r="O4011">
        <v>19</v>
      </c>
      <c r="P4011">
        <v>1266</v>
      </c>
      <c r="Q4011">
        <v>0</v>
      </c>
      <c r="R4011">
        <v>0</v>
      </c>
      <c r="S4011">
        <v>0</v>
      </c>
      <c r="T4011">
        <v>0</v>
      </c>
      <c r="U4011">
        <v>41.652222000000002</v>
      </c>
      <c r="V4011">
        <v>2775.353333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2674939</v>
      </c>
      <c r="B4012">
        <v>1</v>
      </c>
      <c r="C4012" t="s">
        <v>76</v>
      </c>
      <c r="D4012" t="s">
        <v>96</v>
      </c>
      <c r="E4012" t="s">
        <v>152</v>
      </c>
      <c r="F4012" t="s">
        <v>11378</v>
      </c>
      <c r="G4012" t="s">
        <v>1575</v>
      </c>
      <c r="H4012" t="s">
        <v>47</v>
      </c>
      <c r="I4012" t="s">
        <v>247</v>
      </c>
      <c r="J4012" t="s">
        <v>17</v>
      </c>
      <c r="K4012" t="s">
        <v>131</v>
      </c>
      <c r="L4012" t="s">
        <v>11379</v>
      </c>
      <c r="M4012" t="s">
        <v>11380</v>
      </c>
      <c r="N4012">
        <v>3.6111111000000001E-2</v>
      </c>
      <c r="O4012">
        <v>29</v>
      </c>
      <c r="P4012">
        <v>6271</v>
      </c>
      <c r="Q4012">
        <v>0</v>
      </c>
      <c r="R4012">
        <v>0</v>
      </c>
      <c r="S4012">
        <v>0</v>
      </c>
      <c r="T4012">
        <v>0</v>
      </c>
      <c r="U4012">
        <v>1.0472220000000001</v>
      </c>
      <c r="V4012">
        <v>226.452777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2701043</v>
      </c>
      <c r="B4013">
        <v>1</v>
      </c>
      <c r="C4013" t="s">
        <v>76</v>
      </c>
      <c r="D4013" t="s">
        <v>96</v>
      </c>
      <c r="E4013" t="s">
        <v>325</v>
      </c>
      <c r="F4013" t="s">
        <v>11381</v>
      </c>
      <c r="G4013" t="s">
        <v>1575</v>
      </c>
      <c r="H4013" t="s">
        <v>47</v>
      </c>
      <c r="I4013" t="s">
        <v>129</v>
      </c>
      <c r="J4013" t="s">
        <v>17</v>
      </c>
      <c r="K4013" t="s">
        <v>131</v>
      </c>
      <c r="L4013" t="s">
        <v>11379</v>
      </c>
      <c r="M4013" t="s">
        <v>11382</v>
      </c>
      <c r="N4013">
        <v>5.676388888</v>
      </c>
      <c r="O4013">
        <v>220</v>
      </c>
      <c r="P4013">
        <v>7191</v>
      </c>
      <c r="Q4013">
        <v>0</v>
      </c>
      <c r="R4013">
        <v>0</v>
      </c>
      <c r="S4013">
        <v>0</v>
      </c>
      <c r="T4013">
        <v>0</v>
      </c>
      <c r="U4013">
        <v>1248.8055549999999</v>
      </c>
      <c r="V4013">
        <v>40818.912493999997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2674942</v>
      </c>
      <c r="B4014">
        <v>1</v>
      </c>
      <c r="C4014" t="s">
        <v>76</v>
      </c>
      <c r="D4014" t="s">
        <v>99</v>
      </c>
      <c r="E4014" t="s">
        <v>152</v>
      </c>
      <c r="F4014" t="s">
        <v>11383</v>
      </c>
      <c r="G4014" t="s">
        <v>146</v>
      </c>
      <c r="H4014" t="s">
        <v>47</v>
      </c>
      <c r="I4014" t="s">
        <v>129</v>
      </c>
      <c r="J4014" t="s">
        <v>130</v>
      </c>
      <c r="K4014" t="s">
        <v>131</v>
      </c>
      <c r="L4014" t="s">
        <v>11384</v>
      </c>
      <c r="M4014" t="s">
        <v>11385</v>
      </c>
      <c r="N4014">
        <v>1.0169444439999999</v>
      </c>
      <c r="O4014">
        <v>20</v>
      </c>
      <c r="P4014">
        <v>144</v>
      </c>
      <c r="Q4014">
        <v>0</v>
      </c>
      <c r="R4014">
        <v>0</v>
      </c>
      <c r="S4014">
        <v>0</v>
      </c>
      <c r="T4014">
        <v>0</v>
      </c>
      <c r="U4014">
        <v>20.338889000000002</v>
      </c>
      <c r="V4014">
        <v>146.44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2674947</v>
      </c>
      <c r="B4015">
        <v>1</v>
      </c>
      <c r="C4015" t="s">
        <v>77</v>
      </c>
      <c r="D4015" t="s">
        <v>118</v>
      </c>
      <c r="E4015" t="s">
        <v>210</v>
      </c>
      <c r="F4015" t="s">
        <v>11386</v>
      </c>
      <c r="G4015" t="s">
        <v>306</v>
      </c>
      <c r="H4015" t="s">
        <v>46</v>
      </c>
      <c r="I4015" t="s">
        <v>129</v>
      </c>
      <c r="J4015" t="s">
        <v>15</v>
      </c>
      <c r="K4015" t="s">
        <v>131</v>
      </c>
      <c r="L4015" t="s">
        <v>11387</v>
      </c>
      <c r="M4015" t="s">
        <v>11388</v>
      </c>
      <c r="N4015">
        <v>2.0561111109999999</v>
      </c>
      <c r="O4015">
        <v>0</v>
      </c>
      <c r="P4015">
        <v>5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10.280556000000001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2674951</v>
      </c>
      <c r="B4016">
        <v>1</v>
      </c>
      <c r="C4016" t="s">
        <v>76</v>
      </c>
      <c r="D4016" t="s">
        <v>98</v>
      </c>
      <c r="E4016" t="s">
        <v>144</v>
      </c>
      <c r="F4016" t="s">
        <v>11389</v>
      </c>
      <c r="G4016" t="s">
        <v>136</v>
      </c>
      <c r="H4016" t="s">
        <v>46</v>
      </c>
      <c r="I4016" t="s">
        <v>129</v>
      </c>
      <c r="J4016" t="s">
        <v>130</v>
      </c>
      <c r="K4016" t="s">
        <v>131</v>
      </c>
      <c r="L4016" t="s">
        <v>11390</v>
      </c>
      <c r="M4016" t="s">
        <v>11391</v>
      </c>
      <c r="N4016">
        <v>1.2338888880000001</v>
      </c>
      <c r="O4016">
        <v>0</v>
      </c>
      <c r="P4016">
        <v>0</v>
      </c>
      <c r="Q4016">
        <v>0</v>
      </c>
      <c r="R4016">
        <v>25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30.847221999999999</v>
      </c>
      <c r="Y4016">
        <v>0</v>
      </c>
      <c r="Z4016">
        <v>0</v>
      </c>
    </row>
    <row r="4017" spans="1:26" x14ac:dyDescent="0.3">
      <c r="A4017">
        <v>2674956</v>
      </c>
      <c r="B4017">
        <v>1</v>
      </c>
      <c r="C4017" t="s">
        <v>76</v>
      </c>
      <c r="D4017" t="s">
        <v>85</v>
      </c>
      <c r="E4017" t="s">
        <v>210</v>
      </c>
      <c r="F4017" t="s">
        <v>11392</v>
      </c>
      <c r="G4017" t="s">
        <v>290</v>
      </c>
      <c r="H4017" t="s">
        <v>46</v>
      </c>
      <c r="I4017" t="s">
        <v>129</v>
      </c>
      <c r="J4017" t="s">
        <v>130</v>
      </c>
      <c r="K4017" t="s">
        <v>131</v>
      </c>
      <c r="L4017" t="s">
        <v>11393</v>
      </c>
      <c r="M4017" t="s">
        <v>11394</v>
      </c>
      <c r="N4017">
        <v>3.045555555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3.0455559999999999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2674971</v>
      </c>
      <c r="B4018">
        <v>1</v>
      </c>
      <c r="C4018" t="s">
        <v>76</v>
      </c>
      <c r="D4018" t="s">
        <v>79</v>
      </c>
      <c r="E4018" t="s">
        <v>126</v>
      </c>
      <c r="F4018" t="s">
        <v>2618</v>
      </c>
      <c r="G4018" t="s">
        <v>306</v>
      </c>
      <c r="H4018" t="s">
        <v>47</v>
      </c>
      <c r="I4018" t="s">
        <v>129</v>
      </c>
      <c r="J4018" t="s">
        <v>15</v>
      </c>
      <c r="K4018" t="s">
        <v>131</v>
      </c>
      <c r="L4018" t="s">
        <v>11395</v>
      </c>
      <c r="M4018" t="s">
        <v>11396</v>
      </c>
      <c r="N4018">
        <v>1.794166666</v>
      </c>
      <c r="O4018">
        <v>3</v>
      </c>
      <c r="P4018">
        <v>12316</v>
      </c>
      <c r="Q4018">
        <v>0</v>
      </c>
      <c r="R4018">
        <v>0</v>
      </c>
      <c r="S4018">
        <v>0</v>
      </c>
      <c r="T4018">
        <v>0</v>
      </c>
      <c r="U4018">
        <v>5.3825000000000003</v>
      </c>
      <c r="V4018">
        <v>22096.956657999999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2674966</v>
      </c>
      <c r="B4019">
        <v>1</v>
      </c>
      <c r="C4019" t="s">
        <v>76</v>
      </c>
      <c r="D4019" t="s">
        <v>90</v>
      </c>
      <c r="E4019" t="s">
        <v>210</v>
      </c>
      <c r="F4019" t="s">
        <v>11397</v>
      </c>
      <c r="G4019" t="s">
        <v>212</v>
      </c>
      <c r="H4019" t="s">
        <v>46</v>
      </c>
      <c r="I4019" t="s">
        <v>129</v>
      </c>
      <c r="J4019" t="s">
        <v>130</v>
      </c>
      <c r="K4019" t="s">
        <v>131</v>
      </c>
      <c r="L4019" t="s">
        <v>11398</v>
      </c>
      <c r="M4019" t="s">
        <v>11399</v>
      </c>
      <c r="N4019">
        <v>1.953333333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1.953333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2674961</v>
      </c>
      <c r="B4020">
        <v>1</v>
      </c>
      <c r="C4020" t="s">
        <v>76</v>
      </c>
      <c r="D4020" t="s">
        <v>93</v>
      </c>
      <c r="E4020" t="s">
        <v>144</v>
      </c>
      <c r="F4020" t="s">
        <v>11400</v>
      </c>
      <c r="G4020" t="s">
        <v>260</v>
      </c>
      <c r="H4020" t="s">
        <v>46</v>
      </c>
      <c r="I4020" t="s">
        <v>129</v>
      </c>
      <c r="J4020" t="s">
        <v>130</v>
      </c>
      <c r="K4020" t="s">
        <v>141</v>
      </c>
      <c r="L4020" t="s">
        <v>11401</v>
      </c>
      <c r="M4020" t="s">
        <v>11402</v>
      </c>
      <c r="N4020">
        <v>2.0733333329999999</v>
      </c>
      <c r="O4020">
        <v>0</v>
      </c>
      <c r="P4020">
        <v>58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120.253333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2674973</v>
      </c>
      <c r="B4021">
        <v>1</v>
      </c>
      <c r="C4021" t="s">
        <v>76</v>
      </c>
      <c r="D4021" t="s">
        <v>100</v>
      </c>
      <c r="E4021" t="s">
        <v>172</v>
      </c>
      <c r="F4021" t="s">
        <v>11403</v>
      </c>
      <c r="G4021" t="s">
        <v>306</v>
      </c>
      <c r="H4021" t="s">
        <v>46</v>
      </c>
      <c r="I4021" t="s">
        <v>129</v>
      </c>
      <c r="J4021" t="s">
        <v>15</v>
      </c>
      <c r="K4021" t="s">
        <v>131</v>
      </c>
      <c r="L4021" t="s">
        <v>11404</v>
      </c>
      <c r="M4021" t="s">
        <v>11405</v>
      </c>
      <c r="N4021">
        <v>3.8208333329999999</v>
      </c>
      <c r="O4021">
        <v>0</v>
      </c>
      <c r="P4021">
        <v>19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72.595832999999999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2674982</v>
      </c>
      <c r="B4022">
        <v>1</v>
      </c>
      <c r="C4022" t="s">
        <v>77</v>
      </c>
      <c r="D4022" t="s">
        <v>124</v>
      </c>
      <c r="E4022" t="s">
        <v>144</v>
      </c>
      <c r="F4022" t="s">
        <v>11406</v>
      </c>
      <c r="G4022" t="s">
        <v>136</v>
      </c>
      <c r="H4022" t="s">
        <v>46</v>
      </c>
      <c r="I4022" t="s">
        <v>129</v>
      </c>
      <c r="J4022" t="s">
        <v>130</v>
      </c>
      <c r="K4022" t="s">
        <v>131</v>
      </c>
      <c r="L4022" t="s">
        <v>11407</v>
      </c>
      <c r="M4022" t="s">
        <v>11408</v>
      </c>
      <c r="N4022">
        <v>11.949444443999999</v>
      </c>
      <c r="O4022">
        <v>0</v>
      </c>
      <c r="P4022">
        <v>67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800.61277800000005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2674989</v>
      </c>
      <c r="B4023">
        <v>1</v>
      </c>
      <c r="C4023" t="s">
        <v>76</v>
      </c>
      <c r="D4023" t="s">
        <v>78</v>
      </c>
      <c r="E4023" t="s">
        <v>210</v>
      </c>
      <c r="F4023" t="s">
        <v>11409</v>
      </c>
      <c r="G4023" t="s">
        <v>627</v>
      </c>
      <c r="H4023" t="s">
        <v>46</v>
      </c>
      <c r="I4023" t="s">
        <v>129</v>
      </c>
      <c r="J4023" t="s">
        <v>130</v>
      </c>
      <c r="K4023" t="s">
        <v>131</v>
      </c>
      <c r="L4023" t="s">
        <v>11410</v>
      </c>
      <c r="M4023" t="s">
        <v>11411</v>
      </c>
      <c r="N4023">
        <v>4.000555555</v>
      </c>
      <c r="O4023">
        <v>0</v>
      </c>
      <c r="P4023">
        <v>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4.0005559999999996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2674999</v>
      </c>
      <c r="B4024">
        <v>1</v>
      </c>
      <c r="C4024" t="s">
        <v>77</v>
      </c>
      <c r="D4024" t="s">
        <v>122</v>
      </c>
      <c r="E4024" t="s">
        <v>134</v>
      </c>
      <c r="F4024" t="s">
        <v>11412</v>
      </c>
      <c r="G4024" t="s">
        <v>240</v>
      </c>
      <c r="H4024" t="s">
        <v>46</v>
      </c>
      <c r="I4024" t="s">
        <v>129</v>
      </c>
      <c r="J4024" t="s">
        <v>130</v>
      </c>
      <c r="K4024" t="s">
        <v>131</v>
      </c>
      <c r="L4024" t="s">
        <v>11413</v>
      </c>
      <c r="M4024" t="s">
        <v>11414</v>
      </c>
      <c r="N4024">
        <v>3.1349999999999998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70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219.45</v>
      </c>
    </row>
    <row r="4025" spans="1:26" x14ac:dyDescent="0.3">
      <c r="A4025">
        <v>2674997</v>
      </c>
      <c r="B4025">
        <v>1</v>
      </c>
      <c r="C4025" t="s">
        <v>76</v>
      </c>
      <c r="D4025" t="s">
        <v>78</v>
      </c>
      <c r="E4025" t="s">
        <v>210</v>
      </c>
      <c r="F4025" t="s">
        <v>11415</v>
      </c>
      <c r="G4025" t="s">
        <v>627</v>
      </c>
      <c r="H4025" t="s">
        <v>46</v>
      </c>
      <c r="I4025" t="s">
        <v>129</v>
      </c>
      <c r="J4025" t="s">
        <v>130</v>
      </c>
      <c r="K4025" t="s">
        <v>131</v>
      </c>
      <c r="L4025" t="s">
        <v>11416</v>
      </c>
      <c r="M4025" t="s">
        <v>11417</v>
      </c>
      <c r="N4025">
        <v>3.4047222220000002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3.404722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2675009</v>
      </c>
      <c r="B4026">
        <v>1</v>
      </c>
      <c r="C4026" t="s">
        <v>76</v>
      </c>
      <c r="D4026" t="s">
        <v>79</v>
      </c>
      <c r="E4026" t="s">
        <v>210</v>
      </c>
      <c r="F4026" t="s">
        <v>11418</v>
      </c>
      <c r="G4026" t="s">
        <v>290</v>
      </c>
      <c r="H4026" t="s">
        <v>46</v>
      </c>
      <c r="I4026" t="s">
        <v>129</v>
      </c>
      <c r="J4026" t="s">
        <v>130</v>
      </c>
      <c r="K4026" t="s">
        <v>131</v>
      </c>
      <c r="L4026" t="s">
        <v>11419</v>
      </c>
      <c r="M4026" t="s">
        <v>11420</v>
      </c>
      <c r="N4026">
        <v>1.632222222</v>
      </c>
      <c r="O4026">
        <v>0</v>
      </c>
      <c r="P4026">
        <v>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6.5288890000000004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2675014</v>
      </c>
      <c r="B4027">
        <v>1</v>
      </c>
      <c r="C4027" t="s">
        <v>77</v>
      </c>
      <c r="D4027" t="s">
        <v>123</v>
      </c>
      <c r="E4027" t="s">
        <v>210</v>
      </c>
      <c r="F4027" t="s">
        <v>11421</v>
      </c>
      <c r="G4027" t="s">
        <v>306</v>
      </c>
      <c r="H4027" t="s">
        <v>46</v>
      </c>
      <c r="I4027" t="s">
        <v>129</v>
      </c>
      <c r="J4027" t="s">
        <v>15</v>
      </c>
      <c r="K4027" t="s">
        <v>131</v>
      </c>
      <c r="L4027" t="s">
        <v>11422</v>
      </c>
      <c r="M4027" t="s">
        <v>11423</v>
      </c>
      <c r="N4027">
        <v>1.969166666</v>
      </c>
      <c r="O4027">
        <v>0</v>
      </c>
      <c r="P4027">
        <v>2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3.9383330000000001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2675013</v>
      </c>
      <c r="B4028">
        <v>1</v>
      </c>
      <c r="C4028" t="s">
        <v>76</v>
      </c>
      <c r="D4028" t="s">
        <v>96</v>
      </c>
      <c r="E4028" t="s">
        <v>126</v>
      </c>
      <c r="F4028" t="s">
        <v>11424</v>
      </c>
      <c r="G4028" t="s">
        <v>169</v>
      </c>
      <c r="H4028" t="s">
        <v>47</v>
      </c>
      <c r="I4028" t="s">
        <v>129</v>
      </c>
      <c r="J4028" t="s">
        <v>130</v>
      </c>
      <c r="K4028" t="s">
        <v>131</v>
      </c>
      <c r="L4028" t="s">
        <v>11425</v>
      </c>
      <c r="M4028" t="s">
        <v>11426</v>
      </c>
      <c r="N4028">
        <v>0.30361111099999999</v>
      </c>
      <c r="O4028">
        <v>4</v>
      </c>
      <c r="P4028">
        <v>1833</v>
      </c>
      <c r="Q4028">
        <v>0</v>
      </c>
      <c r="R4028">
        <v>0</v>
      </c>
      <c r="S4028">
        <v>0</v>
      </c>
      <c r="T4028">
        <v>0</v>
      </c>
      <c r="U4028">
        <v>1.2144440000000001</v>
      </c>
      <c r="V4028">
        <v>556.51916600000004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2675022</v>
      </c>
      <c r="B4029">
        <v>1</v>
      </c>
      <c r="C4029" t="s">
        <v>77</v>
      </c>
      <c r="D4029" t="s">
        <v>114</v>
      </c>
      <c r="E4029" t="s">
        <v>156</v>
      </c>
      <c r="F4029" t="s">
        <v>11427</v>
      </c>
      <c r="G4029" t="s">
        <v>169</v>
      </c>
      <c r="H4029" t="s">
        <v>47</v>
      </c>
      <c r="I4029" t="s">
        <v>247</v>
      </c>
      <c r="J4029" t="s">
        <v>130</v>
      </c>
      <c r="K4029" t="s">
        <v>131</v>
      </c>
      <c r="L4029" t="s">
        <v>11428</v>
      </c>
      <c r="M4029" t="s">
        <v>11429</v>
      </c>
      <c r="N4029">
        <v>3.0555550000000002E-3</v>
      </c>
      <c r="O4029">
        <v>24</v>
      </c>
      <c r="P4029">
        <v>632</v>
      </c>
      <c r="Q4029">
        <v>0</v>
      </c>
      <c r="R4029">
        <v>0</v>
      </c>
      <c r="S4029">
        <v>0</v>
      </c>
      <c r="T4029">
        <v>0</v>
      </c>
      <c r="U4029">
        <v>7.3332999999999995E-2</v>
      </c>
      <c r="V4029">
        <v>1.931111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2675026</v>
      </c>
      <c r="B4030">
        <v>1</v>
      </c>
      <c r="C4030" t="s">
        <v>76</v>
      </c>
      <c r="D4030" t="s">
        <v>80</v>
      </c>
      <c r="E4030" t="s">
        <v>144</v>
      </c>
      <c r="F4030" t="s">
        <v>11430</v>
      </c>
      <c r="G4030" t="s">
        <v>306</v>
      </c>
      <c r="H4030" t="s">
        <v>46</v>
      </c>
      <c r="I4030" t="s">
        <v>129</v>
      </c>
      <c r="J4030" t="s">
        <v>15</v>
      </c>
      <c r="K4030" t="s">
        <v>131</v>
      </c>
      <c r="L4030" t="s">
        <v>11431</v>
      </c>
      <c r="M4030" t="s">
        <v>11432</v>
      </c>
      <c r="N4030">
        <v>1.6163888879999999</v>
      </c>
      <c r="O4030">
        <v>0</v>
      </c>
      <c r="P4030">
        <v>229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370.15305499999999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2675034</v>
      </c>
      <c r="B4031">
        <v>1</v>
      </c>
      <c r="C4031" t="s">
        <v>76</v>
      </c>
      <c r="D4031" t="s">
        <v>90</v>
      </c>
      <c r="E4031" t="s">
        <v>126</v>
      </c>
      <c r="F4031" t="s">
        <v>11433</v>
      </c>
      <c r="G4031" t="s">
        <v>128</v>
      </c>
      <c r="H4031" t="s">
        <v>47</v>
      </c>
      <c r="I4031" t="s">
        <v>129</v>
      </c>
      <c r="J4031" t="s">
        <v>130</v>
      </c>
      <c r="K4031" t="s">
        <v>131</v>
      </c>
      <c r="L4031" t="s">
        <v>11434</v>
      </c>
      <c r="M4031" t="s">
        <v>11435</v>
      </c>
      <c r="N4031">
        <v>2.3875000000000002</v>
      </c>
      <c r="O4031">
        <v>0</v>
      </c>
      <c r="P4031">
        <v>0</v>
      </c>
      <c r="Q4031">
        <v>0</v>
      </c>
      <c r="R4031">
        <v>0</v>
      </c>
      <c r="S4031">
        <v>4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9.5500000000000007</v>
      </c>
      <c r="Z4031">
        <v>0</v>
      </c>
    </row>
    <row r="4032" spans="1:26" x14ac:dyDescent="0.3">
      <c r="A4032">
        <v>2675036</v>
      </c>
      <c r="B4032">
        <v>1</v>
      </c>
      <c r="C4032" t="s">
        <v>77</v>
      </c>
      <c r="D4032" t="s">
        <v>117</v>
      </c>
      <c r="E4032" t="s">
        <v>134</v>
      </c>
      <c r="F4032" t="s">
        <v>11436</v>
      </c>
      <c r="G4032" t="s">
        <v>136</v>
      </c>
      <c r="H4032" t="s">
        <v>46</v>
      </c>
      <c r="I4032" t="s">
        <v>129</v>
      </c>
      <c r="J4032" t="s">
        <v>130</v>
      </c>
      <c r="K4032" t="s">
        <v>131</v>
      </c>
      <c r="L4032" t="s">
        <v>11437</v>
      </c>
      <c r="M4032" t="s">
        <v>11438</v>
      </c>
      <c r="N4032">
        <v>2.5044444440000002</v>
      </c>
      <c r="O4032">
        <v>0</v>
      </c>
      <c r="P4032">
        <v>0</v>
      </c>
      <c r="Q4032">
        <v>0</v>
      </c>
      <c r="R4032">
        <v>36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90.16</v>
      </c>
      <c r="Y4032">
        <v>0</v>
      </c>
      <c r="Z4032">
        <v>0</v>
      </c>
    </row>
    <row r="4033" spans="1:26" x14ac:dyDescent="0.3">
      <c r="A4033">
        <v>2675042</v>
      </c>
      <c r="B4033">
        <v>1</v>
      </c>
      <c r="C4033" t="s">
        <v>77</v>
      </c>
      <c r="D4033" t="s">
        <v>123</v>
      </c>
      <c r="E4033" t="s">
        <v>156</v>
      </c>
      <c r="F4033" t="s">
        <v>11439</v>
      </c>
      <c r="G4033" t="s">
        <v>169</v>
      </c>
      <c r="H4033" t="s">
        <v>47</v>
      </c>
      <c r="I4033" t="s">
        <v>129</v>
      </c>
      <c r="J4033" t="s">
        <v>130</v>
      </c>
      <c r="K4033" t="s">
        <v>131</v>
      </c>
      <c r="L4033" t="s">
        <v>11440</v>
      </c>
      <c r="M4033" t="s">
        <v>11441</v>
      </c>
      <c r="N4033">
        <v>0.96916666600000001</v>
      </c>
      <c r="O4033">
        <v>18</v>
      </c>
      <c r="P4033">
        <v>568</v>
      </c>
      <c r="Q4033">
        <v>0</v>
      </c>
      <c r="R4033">
        <v>0</v>
      </c>
      <c r="S4033">
        <v>0</v>
      </c>
      <c r="T4033">
        <v>0</v>
      </c>
      <c r="U4033">
        <v>17.445</v>
      </c>
      <c r="V4033">
        <v>550.48666600000001</v>
      </c>
      <c r="W4033">
        <v>0</v>
      </c>
      <c r="X4033">
        <v>0</v>
      </c>
      <c r="Y4033">
        <v>0</v>
      </c>
      <c r="Z4033">
        <v>0</v>
      </c>
    </row>
    <row r="4034" spans="1:26" x14ac:dyDescent="0.3">
      <c r="A4034">
        <v>2675037</v>
      </c>
      <c r="B4034">
        <v>1</v>
      </c>
      <c r="C4034" t="s">
        <v>77</v>
      </c>
      <c r="D4034" t="s">
        <v>123</v>
      </c>
      <c r="E4034" t="s">
        <v>156</v>
      </c>
      <c r="F4034" t="s">
        <v>1568</v>
      </c>
      <c r="G4034" t="s">
        <v>169</v>
      </c>
      <c r="H4034" t="s">
        <v>47</v>
      </c>
      <c r="I4034" t="s">
        <v>247</v>
      </c>
      <c r="J4034" t="s">
        <v>130</v>
      </c>
      <c r="K4034" t="s">
        <v>131</v>
      </c>
      <c r="L4034" t="s">
        <v>11442</v>
      </c>
      <c r="M4034" t="s">
        <v>11443</v>
      </c>
      <c r="N4034">
        <v>2.7777769999999999E-3</v>
      </c>
      <c r="O4034">
        <v>117</v>
      </c>
      <c r="P4034">
        <v>665</v>
      </c>
      <c r="Q4034">
        <v>0</v>
      </c>
      <c r="R4034">
        <v>0</v>
      </c>
      <c r="S4034">
        <v>0</v>
      </c>
      <c r="T4034">
        <v>0</v>
      </c>
      <c r="U4034">
        <v>0.32500000000000001</v>
      </c>
      <c r="V4034">
        <v>1.8472219999999999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2675044</v>
      </c>
      <c r="B4035">
        <v>1</v>
      </c>
      <c r="C4035" t="s">
        <v>76</v>
      </c>
      <c r="D4035" t="s">
        <v>101</v>
      </c>
      <c r="E4035" t="s">
        <v>210</v>
      </c>
      <c r="F4035" t="s">
        <v>11444</v>
      </c>
      <c r="G4035" t="s">
        <v>212</v>
      </c>
      <c r="H4035" t="s">
        <v>46</v>
      </c>
      <c r="I4035" t="s">
        <v>129</v>
      </c>
      <c r="J4035" t="s">
        <v>130</v>
      </c>
      <c r="K4035" t="s">
        <v>131</v>
      </c>
      <c r="L4035" t="s">
        <v>11445</v>
      </c>
      <c r="M4035" t="s">
        <v>11446</v>
      </c>
      <c r="N4035">
        <v>2.0263888880000001</v>
      </c>
      <c r="O4035">
        <v>0</v>
      </c>
      <c r="P4035">
        <v>7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14.184722000000001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2675043</v>
      </c>
      <c r="B4036">
        <v>1</v>
      </c>
      <c r="C4036" t="s">
        <v>76</v>
      </c>
      <c r="D4036" t="s">
        <v>92</v>
      </c>
      <c r="E4036" t="s">
        <v>144</v>
      </c>
      <c r="F4036" t="s">
        <v>11447</v>
      </c>
      <c r="G4036" t="s">
        <v>406</v>
      </c>
      <c r="H4036" t="s">
        <v>46</v>
      </c>
      <c r="I4036" t="s">
        <v>129</v>
      </c>
      <c r="J4036" t="s">
        <v>130</v>
      </c>
      <c r="K4036" t="s">
        <v>131</v>
      </c>
      <c r="L4036" t="s">
        <v>11448</v>
      </c>
      <c r="M4036" t="s">
        <v>11449</v>
      </c>
      <c r="N4036">
        <v>3.025555555</v>
      </c>
      <c r="O4036">
        <v>0</v>
      </c>
      <c r="P4036">
        <v>0</v>
      </c>
      <c r="Q4036">
        <v>0</v>
      </c>
      <c r="R4036">
        <v>63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190.61</v>
      </c>
      <c r="Y4036">
        <v>0</v>
      </c>
      <c r="Z4036">
        <v>0</v>
      </c>
    </row>
    <row r="4037" spans="1:26" x14ac:dyDescent="0.3">
      <c r="A4037">
        <v>2674971</v>
      </c>
      <c r="B4037">
        <v>2</v>
      </c>
      <c r="C4037" t="s">
        <v>76</v>
      </c>
      <c r="D4037" t="s">
        <v>106</v>
      </c>
      <c r="E4037" t="s">
        <v>126</v>
      </c>
      <c r="F4037" t="s">
        <v>1137</v>
      </c>
      <c r="G4037" t="s">
        <v>306</v>
      </c>
      <c r="H4037" t="s">
        <v>47</v>
      </c>
      <c r="I4037" t="s">
        <v>129</v>
      </c>
      <c r="J4037" t="s">
        <v>15</v>
      </c>
      <c r="K4037" t="s">
        <v>131</v>
      </c>
      <c r="L4037" t="s">
        <v>11396</v>
      </c>
      <c r="M4037" t="s">
        <v>11450</v>
      </c>
      <c r="N4037">
        <v>1.59</v>
      </c>
      <c r="O4037">
        <v>0</v>
      </c>
      <c r="P4037">
        <v>1362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2165.58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2675046</v>
      </c>
      <c r="B4038">
        <v>1</v>
      </c>
      <c r="C4038" t="s">
        <v>76</v>
      </c>
      <c r="D4038" t="s">
        <v>99</v>
      </c>
      <c r="E4038" t="s">
        <v>172</v>
      </c>
      <c r="F4038" t="s">
        <v>11451</v>
      </c>
      <c r="G4038" t="s">
        <v>136</v>
      </c>
      <c r="H4038" t="s">
        <v>46</v>
      </c>
      <c r="I4038" t="s">
        <v>129</v>
      </c>
      <c r="J4038" t="s">
        <v>130</v>
      </c>
      <c r="K4038" t="s">
        <v>131</v>
      </c>
      <c r="L4038" t="s">
        <v>11452</v>
      </c>
      <c r="M4038" t="s">
        <v>11411</v>
      </c>
      <c r="N4038">
        <v>2.9216666660000001</v>
      </c>
      <c r="O4038">
        <v>0</v>
      </c>
      <c r="P4038">
        <v>163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476.23166700000002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2674916</v>
      </c>
      <c r="B4039">
        <v>2</v>
      </c>
      <c r="C4039" t="s">
        <v>77</v>
      </c>
      <c r="D4039" t="s">
        <v>113</v>
      </c>
      <c r="E4039" t="s">
        <v>152</v>
      </c>
      <c r="F4039" t="s">
        <v>11453</v>
      </c>
      <c r="G4039" t="s">
        <v>128</v>
      </c>
      <c r="H4039" t="s">
        <v>47</v>
      </c>
      <c r="I4039" t="s">
        <v>129</v>
      </c>
      <c r="J4039" t="s">
        <v>130</v>
      </c>
      <c r="K4039" t="s">
        <v>131</v>
      </c>
      <c r="L4039" t="s">
        <v>11354</v>
      </c>
      <c r="M4039" t="s">
        <v>11454</v>
      </c>
      <c r="N4039">
        <v>7.6388888000000002E-2</v>
      </c>
      <c r="O4039">
        <v>0</v>
      </c>
      <c r="P4039">
        <v>0</v>
      </c>
      <c r="Q4039">
        <v>47</v>
      </c>
      <c r="R4039">
        <v>2111</v>
      </c>
      <c r="S4039">
        <v>29</v>
      </c>
      <c r="T4039">
        <v>708</v>
      </c>
      <c r="U4039">
        <v>0</v>
      </c>
      <c r="V4039">
        <v>0</v>
      </c>
      <c r="W4039">
        <v>3.5902780000000001</v>
      </c>
      <c r="X4039">
        <v>161.25694300000001</v>
      </c>
      <c r="Y4039">
        <v>2.2152780000000001</v>
      </c>
      <c r="Z4039">
        <v>54.083333000000003</v>
      </c>
    </row>
    <row r="4040" spans="1:26" x14ac:dyDescent="0.3">
      <c r="A4040">
        <v>2675050</v>
      </c>
      <c r="B4040">
        <v>1</v>
      </c>
      <c r="C4040" t="s">
        <v>76</v>
      </c>
      <c r="D4040" t="s">
        <v>102</v>
      </c>
      <c r="E4040" t="s">
        <v>144</v>
      </c>
      <c r="F4040" t="s">
        <v>11455</v>
      </c>
      <c r="G4040" t="s">
        <v>136</v>
      </c>
      <c r="H4040" t="s">
        <v>46</v>
      </c>
      <c r="I4040" t="s">
        <v>129</v>
      </c>
      <c r="J4040" t="s">
        <v>130</v>
      </c>
      <c r="K4040" t="s">
        <v>131</v>
      </c>
      <c r="L4040" t="s">
        <v>11456</v>
      </c>
      <c r="M4040" t="s">
        <v>11457</v>
      </c>
      <c r="N4040">
        <v>2.142222222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11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23.564444000000002</v>
      </c>
    </row>
    <row r="4041" spans="1:26" x14ac:dyDescent="0.3">
      <c r="A4041">
        <v>2675051</v>
      </c>
      <c r="B4041">
        <v>1</v>
      </c>
      <c r="C4041" t="s">
        <v>77</v>
      </c>
      <c r="D4041" t="s">
        <v>124</v>
      </c>
      <c r="E4041" t="s">
        <v>144</v>
      </c>
      <c r="F4041" t="s">
        <v>11458</v>
      </c>
      <c r="G4041" t="s">
        <v>136</v>
      </c>
      <c r="H4041" t="s">
        <v>46</v>
      </c>
      <c r="I4041" t="s">
        <v>129</v>
      </c>
      <c r="J4041" t="s">
        <v>130</v>
      </c>
      <c r="K4041" t="s">
        <v>131</v>
      </c>
      <c r="L4041" t="s">
        <v>11459</v>
      </c>
      <c r="M4041" t="s">
        <v>11460</v>
      </c>
      <c r="N4041">
        <v>2.9297222220000001</v>
      </c>
      <c r="O4041">
        <v>0</v>
      </c>
      <c r="P4041">
        <v>59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172.853611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2675062</v>
      </c>
      <c r="B4042">
        <v>1</v>
      </c>
      <c r="C4042" t="s">
        <v>76</v>
      </c>
      <c r="D4042" t="s">
        <v>101</v>
      </c>
      <c r="E4042" t="s">
        <v>156</v>
      </c>
      <c r="F4042" t="s">
        <v>10693</v>
      </c>
      <c r="G4042" t="s">
        <v>169</v>
      </c>
      <c r="H4042" t="s">
        <v>47</v>
      </c>
      <c r="I4042" t="s">
        <v>129</v>
      </c>
      <c r="J4042" t="s">
        <v>130</v>
      </c>
      <c r="K4042" t="s">
        <v>131</v>
      </c>
      <c r="L4042" t="s">
        <v>11461</v>
      </c>
      <c r="M4042" t="s">
        <v>11462</v>
      </c>
      <c r="N4042">
        <v>0.65083333300000001</v>
      </c>
      <c r="O4042">
        <v>27</v>
      </c>
      <c r="P4042">
        <v>1282</v>
      </c>
      <c r="Q4042">
        <v>0</v>
      </c>
      <c r="R4042">
        <v>0</v>
      </c>
      <c r="S4042">
        <v>0</v>
      </c>
      <c r="T4042">
        <v>0</v>
      </c>
      <c r="U4042">
        <v>17.572500000000002</v>
      </c>
      <c r="V4042">
        <v>834.36833300000001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2674830</v>
      </c>
      <c r="B4043">
        <v>2</v>
      </c>
      <c r="C4043" t="s">
        <v>76</v>
      </c>
      <c r="D4043" t="s">
        <v>99</v>
      </c>
      <c r="E4043" t="s">
        <v>156</v>
      </c>
      <c r="F4043" t="s">
        <v>11463</v>
      </c>
      <c r="G4043" t="s">
        <v>128</v>
      </c>
      <c r="H4043" t="s">
        <v>47</v>
      </c>
      <c r="I4043" t="s">
        <v>129</v>
      </c>
      <c r="J4043" t="s">
        <v>130</v>
      </c>
      <c r="K4043" t="s">
        <v>131</v>
      </c>
      <c r="L4043" t="s">
        <v>11275</v>
      </c>
      <c r="M4043" t="s">
        <v>11464</v>
      </c>
      <c r="N4043">
        <v>1.098055555</v>
      </c>
      <c r="O4043">
        <v>2</v>
      </c>
      <c r="P4043">
        <v>356</v>
      </c>
      <c r="Q4043">
        <v>0</v>
      </c>
      <c r="R4043">
        <v>0</v>
      </c>
      <c r="S4043">
        <v>0</v>
      </c>
      <c r="T4043">
        <v>0</v>
      </c>
      <c r="U4043">
        <v>2.1961110000000001</v>
      </c>
      <c r="V4043">
        <v>390.90777800000001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2694938</v>
      </c>
      <c r="B4044">
        <v>1</v>
      </c>
      <c r="C4044" t="s">
        <v>77</v>
      </c>
      <c r="D4044" t="s">
        <v>113</v>
      </c>
      <c r="E4044" t="s">
        <v>152</v>
      </c>
      <c r="F4044" t="s">
        <v>11453</v>
      </c>
      <c r="G4044" t="s">
        <v>567</v>
      </c>
      <c r="H4044" t="s">
        <v>47</v>
      </c>
      <c r="I4044" t="s">
        <v>247</v>
      </c>
      <c r="J4044" t="s">
        <v>130</v>
      </c>
      <c r="K4044" t="s">
        <v>131</v>
      </c>
      <c r="L4044" t="s">
        <v>11275</v>
      </c>
      <c r="M4044" t="s">
        <v>11465</v>
      </c>
      <c r="N4044">
        <v>2.0555555E-2</v>
      </c>
      <c r="O4044">
        <v>0</v>
      </c>
      <c r="P4044">
        <v>0</v>
      </c>
      <c r="Q4044">
        <v>47</v>
      </c>
      <c r="R4044">
        <v>2110</v>
      </c>
      <c r="S4044">
        <v>29</v>
      </c>
      <c r="T4044">
        <v>708</v>
      </c>
      <c r="U4044">
        <v>0</v>
      </c>
      <c r="V4044">
        <v>0</v>
      </c>
      <c r="W4044">
        <v>0.96611100000000005</v>
      </c>
      <c r="X4044">
        <v>43.372221000000003</v>
      </c>
      <c r="Y4044">
        <v>0.59611099999999995</v>
      </c>
      <c r="Z4044">
        <v>14.553333</v>
      </c>
    </row>
    <row r="4045" spans="1:26" x14ac:dyDescent="0.3">
      <c r="A4045">
        <v>2675084</v>
      </c>
      <c r="B4045">
        <v>1</v>
      </c>
      <c r="C4045" t="s">
        <v>76</v>
      </c>
      <c r="D4045" t="s">
        <v>89</v>
      </c>
      <c r="E4045" t="s">
        <v>144</v>
      </c>
      <c r="F4045" t="s">
        <v>11466</v>
      </c>
      <c r="G4045" t="s">
        <v>136</v>
      </c>
      <c r="H4045" t="s">
        <v>46</v>
      </c>
      <c r="I4045" t="s">
        <v>129</v>
      </c>
      <c r="J4045" t="s">
        <v>130</v>
      </c>
      <c r="K4045" t="s">
        <v>131</v>
      </c>
      <c r="L4045" t="s">
        <v>11467</v>
      </c>
      <c r="M4045" t="s">
        <v>11468</v>
      </c>
      <c r="N4045">
        <v>1.4680555550000001</v>
      </c>
      <c r="O4045">
        <v>0</v>
      </c>
      <c r="P4045">
        <v>4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5.8722219999999998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2675071</v>
      </c>
      <c r="B4046">
        <v>1</v>
      </c>
      <c r="C4046" t="s">
        <v>77</v>
      </c>
      <c r="D4046" t="s">
        <v>109</v>
      </c>
      <c r="E4046" t="s">
        <v>152</v>
      </c>
      <c r="F4046" t="s">
        <v>10597</v>
      </c>
      <c r="G4046" t="s">
        <v>169</v>
      </c>
      <c r="H4046" t="s">
        <v>47</v>
      </c>
      <c r="I4046" t="s">
        <v>129</v>
      </c>
      <c r="J4046" t="s">
        <v>130</v>
      </c>
      <c r="K4046" t="s">
        <v>131</v>
      </c>
      <c r="L4046" t="s">
        <v>11469</v>
      </c>
      <c r="M4046" t="s">
        <v>11470</v>
      </c>
      <c r="N4046">
        <v>0.41333333300000002</v>
      </c>
      <c r="O4046">
        <v>0</v>
      </c>
      <c r="P4046">
        <v>0</v>
      </c>
      <c r="Q4046">
        <v>43</v>
      </c>
      <c r="R4046">
        <v>60</v>
      </c>
      <c r="S4046">
        <v>150</v>
      </c>
      <c r="T4046">
        <v>539</v>
      </c>
      <c r="U4046">
        <v>0</v>
      </c>
      <c r="V4046">
        <v>0</v>
      </c>
      <c r="W4046">
        <v>17.773333000000001</v>
      </c>
      <c r="X4046">
        <v>24.8</v>
      </c>
      <c r="Y4046">
        <v>62</v>
      </c>
      <c r="Z4046">
        <v>222.786666</v>
      </c>
    </row>
    <row r="4047" spans="1:26" x14ac:dyDescent="0.3">
      <c r="A4047">
        <v>2675076</v>
      </c>
      <c r="B4047">
        <v>1</v>
      </c>
      <c r="C4047" t="s">
        <v>77</v>
      </c>
      <c r="D4047" t="s">
        <v>113</v>
      </c>
      <c r="E4047" t="s">
        <v>210</v>
      </c>
      <c r="F4047" t="s">
        <v>11471</v>
      </c>
      <c r="G4047" t="s">
        <v>290</v>
      </c>
      <c r="H4047" t="s">
        <v>46</v>
      </c>
      <c r="I4047" t="s">
        <v>129</v>
      </c>
      <c r="J4047" t="s">
        <v>130</v>
      </c>
      <c r="K4047" t="s">
        <v>131</v>
      </c>
      <c r="L4047" t="s">
        <v>11472</v>
      </c>
      <c r="M4047" t="s">
        <v>11473</v>
      </c>
      <c r="N4047">
        <v>1.947777777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1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1.947778</v>
      </c>
    </row>
    <row r="4048" spans="1:26" x14ac:dyDescent="0.3">
      <c r="A4048">
        <v>2675074</v>
      </c>
      <c r="B4048">
        <v>1</v>
      </c>
      <c r="C4048" t="s">
        <v>77</v>
      </c>
      <c r="D4048" t="s">
        <v>117</v>
      </c>
      <c r="E4048" t="s">
        <v>210</v>
      </c>
      <c r="F4048" t="s">
        <v>11474</v>
      </c>
      <c r="G4048" t="s">
        <v>306</v>
      </c>
      <c r="H4048" t="s">
        <v>46</v>
      </c>
      <c r="I4048" t="s">
        <v>129</v>
      </c>
      <c r="J4048" t="s">
        <v>15</v>
      </c>
      <c r="K4048" t="s">
        <v>131</v>
      </c>
      <c r="L4048" t="s">
        <v>11475</v>
      </c>
      <c r="M4048" t="s">
        <v>11476</v>
      </c>
      <c r="N4048">
        <v>3.4741666659999999</v>
      </c>
      <c r="O4048">
        <v>0</v>
      </c>
      <c r="P4048">
        <v>0</v>
      </c>
      <c r="Q4048">
        <v>0</v>
      </c>
      <c r="R4048">
        <v>2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6.9483329999999999</v>
      </c>
      <c r="Y4048">
        <v>0</v>
      </c>
      <c r="Z4048">
        <v>0</v>
      </c>
    </row>
    <row r="4049" spans="1:26" x14ac:dyDescent="0.3">
      <c r="A4049">
        <v>2675077</v>
      </c>
      <c r="B4049">
        <v>1</v>
      </c>
      <c r="C4049" t="s">
        <v>77</v>
      </c>
      <c r="D4049" t="s">
        <v>124</v>
      </c>
      <c r="E4049" t="s">
        <v>152</v>
      </c>
      <c r="F4049" t="s">
        <v>11477</v>
      </c>
      <c r="G4049" t="s">
        <v>169</v>
      </c>
      <c r="H4049" t="s">
        <v>47</v>
      </c>
      <c r="I4049" t="s">
        <v>129</v>
      </c>
      <c r="J4049" t="s">
        <v>130</v>
      </c>
      <c r="K4049" t="s">
        <v>131</v>
      </c>
      <c r="L4049" t="s">
        <v>11478</v>
      </c>
      <c r="M4049" t="s">
        <v>11479</v>
      </c>
      <c r="N4049">
        <v>1.2194444440000001</v>
      </c>
      <c r="O4049">
        <v>16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19.511111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2675080</v>
      </c>
      <c r="B4050">
        <v>1</v>
      </c>
      <c r="C4050" t="s">
        <v>76</v>
      </c>
      <c r="D4050" t="s">
        <v>91</v>
      </c>
      <c r="E4050" t="s">
        <v>144</v>
      </c>
      <c r="F4050" t="s">
        <v>11480</v>
      </c>
      <c r="G4050" t="s">
        <v>146</v>
      </c>
      <c r="H4050" t="s">
        <v>46</v>
      </c>
      <c r="I4050" t="s">
        <v>129</v>
      </c>
      <c r="J4050" t="s">
        <v>130</v>
      </c>
      <c r="K4050" t="s">
        <v>131</v>
      </c>
      <c r="L4050" t="s">
        <v>11481</v>
      </c>
      <c r="M4050" t="s">
        <v>11482</v>
      </c>
      <c r="N4050">
        <v>0.64194444399999995</v>
      </c>
      <c r="O4050">
        <v>0</v>
      </c>
      <c r="P4050">
        <v>10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6.4194440000000004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2675160</v>
      </c>
      <c r="B4051">
        <v>1</v>
      </c>
      <c r="C4051" t="s">
        <v>77</v>
      </c>
      <c r="D4051" t="s">
        <v>117</v>
      </c>
      <c r="E4051" t="s">
        <v>126</v>
      </c>
      <c r="F4051" t="s">
        <v>11483</v>
      </c>
      <c r="G4051" t="s">
        <v>128</v>
      </c>
      <c r="H4051" t="s">
        <v>47</v>
      </c>
      <c r="I4051" t="s">
        <v>129</v>
      </c>
      <c r="J4051" t="s">
        <v>130</v>
      </c>
      <c r="K4051" t="s">
        <v>131</v>
      </c>
      <c r="L4051" t="s">
        <v>11484</v>
      </c>
      <c r="M4051" t="s">
        <v>11485</v>
      </c>
      <c r="N4051">
        <v>2.2947222219999999</v>
      </c>
      <c r="O4051">
        <v>0</v>
      </c>
      <c r="P4051">
        <v>0</v>
      </c>
      <c r="Q4051">
        <v>0</v>
      </c>
      <c r="R4051">
        <v>0</v>
      </c>
      <c r="S4051">
        <v>1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2.2947220000000002</v>
      </c>
      <c r="Z4051">
        <v>0</v>
      </c>
    </row>
    <row r="4052" spans="1:26" x14ac:dyDescent="0.3">
      <c r="A4052">
        <v>2675089</v>
      </c>
      <c r="B4052">
        <v>1</v>
      </c>
      <c r="C4052" t="s">
        <v>76</v>
      </c>
      <c r="D4052" t="s">
        <v>82</v>
      </c>
      <c r="E4052" t="s">
        <v>144</v>
      </c>
      <c r="F4052" t="s">
        <v>4577</v>
      </c>
      <c r="G4052" t="s">
        <v>455</v>
      </c>
      <c r="H4052" t="s">
        <v>46</v>
      </c>
      <c r="I4052" t="s">
        <v>129</v>
      </c>
      <c r="J4052" t="s">
        <v>130</v>
      </c>
      <c r="K4052" t="s">
        <v>131</v>
      </c>
      <c r="L4052" t="s">
        <v>11486</v>
      </c>
      <c r="M4052" t="s">
        <v>11487</v>
      </c>
      <c r="N4052">
        <v>7.1174999999999997</v>
      </c>
      <c r="O4052">
        <v>0</v>
      </c>
      <c r="P4052">
        <v>57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405.69749999999999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2675026</v>
      </c>
      <c r="B4053">
        <v>2</v>
      </c>
      <c r="C4053" t="s">
        <v>76</v>
      </c>
      <c r="D4053" t="s">
        <v>80</v>
      </c>
      <c r="E4053" t="s">
        <v>134</v>
      </c>
      <c r="F4053" t="s">
        <v>11488</v>
      </c>
      <c r="G4053" t="s">
        <v>306</v>
      </c>
      <c r="H4053" t="s">
        <v>46</v>
      </c>
      <c r="I4053" t="s">
        <v>129</v>
      </c>
      <c r="J4053" t="s">
        <v>15</v>
      </c>
      <c r="K4053" t="s">
        <v>131</v>
      </c>
      <c r="L4053" t="s">
        <v>11432</v>
      </c>
      <c r="M4053" t="s">
        <v>11489</v>
      </c>
      <c r="N4053">
        <v>1.1147222219999999</v>
      </c>
      <c r="O4053">
        <v>0</v>
      </c>
      <c r="P4053">
        <v>960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1070.133333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2675098</v>
      </c>
      <c r="B4054">
        <v>1</v>
      </c>
      <c r="C4054" t="s">
        <v>76</v>
      </c>
      <c r="D4054" t="s">
        <v>89</v>
      </c>
      <c r="E4054" t="s">
        <v>144</v>
      </c>
      <c r="F4054" t="s">
        <v>11123</v>
      </c>
      <c r="G4054" t="s">
        <v>136</v>
      </c>
      <c r="H4054" t="s">
        <v>46</v>
      </c>
      <c r="I4054" t="s">
        <v>129</v>
      </c>
      <c r="J4054" t="s">
        <v>130</v>
      </c>
      <c r="K4054" t="s">
        <v>131</v>
      </c>
      <c r="L4054" t="s">
        <v>11490</v>
      </c>
      <c r="M4054" t="s">
        <v>11491</v>
      </c>
      <c r="N4054">
        <v>1.737777777</v>
      </c>
      <c r="O4054">
        <v>0</v>
      </c>
      <c r="P4054">
        <v>33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57.346666999999997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2674971</v>
      </c>
      <c r="B4055">
        <v>3</v>
      </c>
      <c r="C4055" t="s">
        <v>76</v>
      </c>
      <c r="D4055" t="s">
        <v>106</v>
      </c>
      <c r="E4055" t="s">
        <v>126</v>
      </c>
      <c r="F4055" t="s">
        <v>11492</v>
      </c>
      <c r="G4055" t="s">
        <v>306</v>
      </c>
      <c r="H4055" t="s">
        <v>47</v>
      </c>
      <c r="I4055" t="s">
        <v>129</v>
      </c>
      <c r="J4055" t="s">
        <v>15</v>
      </c>
      <c r="K4055" t="s">
        <v>131</v>
      </c>
      <c r="L4055" t="s">
        <v>11450</v>
      </c>
      <c r="M4055" t="s">
        <v>11493</v>
      </c>
      <c r="N4055">
        <v>2.6672222219999999</v>
      </c>
      <c r="O4055">
        <v>0</v>
      </c>
      <c r="P4055">
        <v>906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2416.5033330000001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2675101</v>
      </c>
      <c r="B4056">
        <v>1</v>
      </c>
      <c r="C4056" t="s">
        <v>76</v>
      </c>
      <c r="D4056" t="s">
        <v>91</v>
      </c>
      <c r="E4056" t="s">
        <v>152</v>
      </c>
      <c r="F4056" t="s">
        <v>1597</v>
      </c>
      <c r="G4056" t="s">
        <v>169</v>
      </c>
      <c r="H4056" t="s">
        <v>47</v>
      </c>
      <c r="I4056" t="s">
        <v>129</v>
      </c>
      <c r="J4056" t="s">
        <v>130</v>
      </c>
      <c r="K4056" t="s">
        <v>131</v>
      </c>
      <c r="L4056" t="s">
        <v>11494</v>
      </c>
      <c r="M4056" t="s">
        <v>11495</v>
      </c>
      <c r="N4056">
        <v>0.18444444400000001</v>
      </c>
      <c r="O4056">
        <v>64</v>
      </c>
      <c r="P4056">
        <v>814</v>
      </c>
      <c r="Q4056">
        <v>0</v>
      </c>
      <c r="R4056">
        <v>0</v>
      </c>
      <c r="S4056">
        <v>0</v>
      </c>
      <c r="T4056">
        <v>0</v>
      </c>
      <c r="U4056">
        <v>11.804444</v>
      </c>
      <c r="V4056">
        <v>150.137777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2675103</v>
      </c>
      <c r="B4057">
        <v>1</v>
      </c>
      <c r="C4057" t="s">
        <v>77</v>
      </c>
      <c r="D4057" t="s">
        <v>118</v>
      </c>
      <c r="E4057" t="s">
        <v>210</v>
      </c>
      <c r="F4057" t="s">
        <v>11496</v>
      </c>
      <c r="G4057" t="s">
        <v>212</v>
      </c>
      <c r="H4057" t="s">
        <v>46</v>
      </c>
      <c r="I4057" t="s">
        <v>129</v>
      </c>
      <c r="J4057" t="s">
        <v>130</v>
      </c>
      <c r="K4057" t="s">
        <v>131</v>
      </c>
      <c r="L4057" t="s">
        <v>11497</v>
      </c>
      <c r="M4057" t="s">
        <v>11498</v>
      </c>
      <c r="N4057">
        <v>1.775833333</v>
      </c>
      <c r="O4057">
        <v>0</v>
      </c>
      <c r="P4057">
        <v>11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19.534167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2675109</v>
      </c>
      <c r="B4058">
        <v>1</v>
      </c>
      <c r="C4058" t="s">
        <v>76</v>
      </c>
      <c r="D4058" t="s">
        <v>101</v>
      </c>
      <c r="E4058" t="s">
        <v>144</v>
      </c>
      <c r="F4058" t="s">
        <v>11499</v>
      </c>
      <c r="G4058" t="s">
        <v>136</v>
      </c>
      <c r="H4058" t="s">
        <v>46</v>
      </c>
      <c r="I4058" t="s">
        <v>129</v>
      </c>
      <c r="J4058" t="s">
        <v>130</v>
      </c>
      <c r="K4058" t="s">
        <v>131</v>
      </c>
      <c r="L4058" t="s">
        <v>11500</v>
      </c>
      <c r="M4058" t="s">
        <v>11501</v>
      </c>
      <c r="N4058">
        <v>1.864166666</v>
      </c>
      <c r="O4058">
        <v>0</v>
      </c>
      <c r="P4058">
        <v>131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244.20583300000001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2675110</v>
      </c>
      <c r="B4059">
        <v>1</v>
      </c>
      <c r="C4059" t="s">
        <v>76</v>
      </c>
      <c r="D4059" t="s">
        <v>88</v>
      </c>
      <c r="E4059" t="s">
        <v>172</v>
      </c>
      <c r="F4059" t="s">
        <v>11502</v>
      </c>
      <c r="G4059" t="s">
        <v>136</v>
      </c>
      <c r="H4059" t="s">
        <v>46</v>
      </c>
      <c r="I4059" t="s">
        <v>129</v>
      </c>
      <c r="J4059" t="s">
        <v>130</v>
      </c>
      <c r="K4059" t="s">
        <v>131</v>
      </c>
      <c r="L4059" t="s">
        <v>11503</v>
      </c>
      <c r="M4059" t="s">
        <v>11504</v>
      </c>
      <c r="N4059">
        <v>0.78972222199999997</v>
      </c>
      <c r="O4059">
        <v>0</v>
      </c>
      <c r="P4059">
        <v>7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5.5280560000000003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2675111</v>
      </c>
      <c r="B4060">
        <v>1</v>
      </c>
      <c r="C4060" t="s">
        <v>76</v>
      </c>
      <c r="D4060" t="s">
        <v>99</v>
      </c>
      <c r="E4060" t="s">
        <v>156</v>
      </c>
      <c r="F4060" t="s">
        <v>11505</v>
      </c>
      <c r="G4060" t="s">
        <v>169</v>
      </c>
      <c r="H4060" t="s">
        <v>47</v>
      </c>
      <c r="I4060" t="s">
        <v>129</v>
      </c>
      <c r="J4060" t="s">
        <v>130</v>
      </c>
      <c r="K4060" t="s">
        <v>131</v>
      </c>
      <c r="L4060" t="s">
        <v>11506</v>
      </c>
      <c r="M4060" t="s">
        <v>11507</v>
      </c>
      <c r="N4060">
        <v>0.55277777699999997</v>
      </c>
      <c r="O4060">
        <v>33</v>
      </c>
      <c r="P4060">
        <v>10</v>
      </c>
      <c r="Q4060">
        <v>0</v>
      </c>
      <c r="R4060">
        <v>0</v>
      </c>
      <c r="S4060">
        <v>0</v>
      </c>
      <c r="T4060">
        <v>0</v>
      </c>
      <c r="U4060">
        <v>18.241667</v>
      </c>
      <c r="V4060">
        <v>5.5277779999999996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2675112</v>
      </c>
      <c r="B4061">
        <v>1</v>
      </c>
      <c r="C4061" t="s">
        <v>77</v>
      </c>
      <c r="D4061" t="s">
        <v>116</v>
      </c>
      <c r="E4061" t="s">
        <v>126</v>
      </c>
      <c r="F4061" t="s">
        <v>11508</v>
      </c>
      <c r="G4061" t="s">
        <v>169</v>
      </c>
      <c r="H4061" t="s">
        <v>47</v>
      </c>
      <c r="I4061" t="s">
        <v>247</v>
      </c>
      <c r="J4061" t="s">
        <v>130</v>
      </c>
      <c r="K4061" t="s">
        <v>131</v>
      </c>
      <c r="L4061" t="s">
        <v>11509</v>
      </c>
      <c r="M4061" t="s">
        <v>11510</v>
      </c>
      <c r="N4061">
        <v>9.1666660000000004E-3</v>
      </c>
      <c r="O4061">
        <v>0</v>
      </c>
      <c r="P4061">
        <v>281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2.5758329999999998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2675113</v>
      </c>
      <c r="B4062">
        <v>1</v>
      </c>
      <c r="C4062" t="s">
        <v>76</v>
      </c>
      <c r="D4062" t="s">
        <v>99</v>
      </c>
      <c r="E4062" t="s">
        <v>126</v>
      </c>
      <c r="F4062" t="s">
        <v>8772</v>
      </c>
      <c r="G4062" t="s">
        <v>128</v>
      </c>
      <c r="H4062" t="s">
        <v>47</v>
      </c>
      <c r="I4062" t="s">
        <v>129</v>
      </c>
      <c r="J4062" t="s">
        <v>130</v>
      </c>
      <c r="K4062" t="s">
        <v>131</v>
      </c>
      <c r="L4062" t="s">
        <v>11511</v>
      </c>
      <c r="M4062" t="s">
        <v>11512</v>
      </c>
      <c r="N4062">
        <v>1.0108333329999999</v>
      </c>
      <c r="O4062">
        <v>0</v>
      </c>
      <c r="P4062">
        <v>482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487.22166700000002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2675180</v>
      </c>
      <c r="B4063">
        <v>1</v>
      </c>
      <c r="C4063" t="s">
        <v>77</v>
      </c>
      <c r="D4063" t="s">
        <v>110</v>
      </c>
      <c r="E4063" t="s">
        <v>126</v>
      </c>
      <c r="F4063" t="s">
        <v>8750</v>
      </c>
      <c r="G4063" t="s">
        <v>128</v>
      </c>
      <c r="H4063" t="s">
        <v>47</v>
      </c>
      <c r="I4063" t="s">
        <v>129</v>
      </c>
      <c r="J4063" t="s">
        <v>130</v>
      </c>
      <c r="K4063" t="s">
        <v>131</v>
      </c>
      <c r="L4063" t="s">
        <v>11513</v>
      </c>
      <c r="M4063" t="s">
        <v>11514</v>
      </c>
      <c r="N4063">
        <v>2.4230555549999999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154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373.150555</v>
      </c>
    </row>
    <row r="4064" spans="1:26" x14ac:dyDescent="0.3">
      <c r="A4064">
        <v>2675123</v>
      </c>
      <c r="B4064">
        <v>1</v>
      </c>
      <c r="C4064" t="s">
        <v>76</v>
      </c>
      <c r="D4064" t="s">
        <v>102</v>
      </c>
      <c r="E4064" t="s">
        <v>152</v>
      </c>
      <c r="F4064" t="s">
        <v>4489</v>
      </c>
      <c r="G4064" t="s">
        <v>169</v>
      </c>
      <c r="H4064" t="s">
        <v>47</v>
      </c>
      <c r="I4064" t="s">
        <v>129</v>
      </c>
      <c r="J4064" t="s">
        <v>130</v>
      </c>
      <c r="K4064" t="s">
        <v>131</v>
      </c>
      <c r="L4064" t="s">
        <v>11515</v>
      </c>
      <c r="M4064" t="s">
        <v>11516</v>
      </c>
      <c r="N4064">
        <v>0.50166666599999998</v>
      </c>
      <c r="O4064">
        <v>38</v>
      </c>
      <c r="P4064">
        <v>960</v>
      </c>
      <c r="Q4064">
        <v>0</v>
      </c>
      <c r="R4064">
        <v>0</v>
      </c>
      <c r="S4064">
        <v>1</v>
      </c>
      <c r="T4064">
        <v>0</v>
      </c>
      <c r="U4064">
        <v>19.063333</v>
      </c>
      <c r="V4064">
        <v>481.59999900000003</v>
      </c>
      <c r="W4064">
        <v>0</v>
      </c>
      <c r="X4064">
        <v>0</v>
      </c>
      <c r="Y4064">
        <v>0.50166699999999997</v>
      </c>
      <c r="Z4064">
        <v>0</v>
      </c>
    </row>
    <row r="4065" spans="1:26" x14ac:dyDescent="0.3">
      <c r="A4065">
        <v>2675124</v>
      </c>
      <c r="B4065">
        <v>1</v>
      </c>
      <c r="C4065" t="s">
        <v>77</v>
      </c>
      <c r="D4065" t="s">
        <v>123</v>
      </c>
      <c r="E4065" t="s">
        <v>156</v>
      </c>
      <c r="F4065" t="s">
        <v>4753</v>
      </c>
      <c r="G4065" t="s">
        <v>169</v>
      </c>
      <c r="H4065" t="s">
        <v>47</v>
      </c>
      <c r="I4065" t="s">
        <v>129</v>
      </c>
      <c r="J4065" t="s">
        <v>130</v>
      </c>
      <c r="K4065" t="s">
        <v>131</v>
      </c>
      <c r="L4065" t="s">
        <v>11517</v>
      </c>
      <c r="M4065" t="s">
        <v>11518</v>
      </c>
      <c r="N4065">
        <v>8.0555555000000001E-2</v>
      </c>
      <c r="O4065">
        <v>119</v>
      </c>
      <c r="P4065">
        <v>1532</v>
      </c>
      <c r="Q4065">
        <v>0</v>
      </c>
      <c r="R4065">
        <v>0</v>
      </c>
      <c r="S4065">
        <v>0</v>
      </c>
      <c r="T4065">
        <v>0</v>
      </c>
      <c r="U4065">
        <v>9.5861110000000007</v>
      </c>
      <c r="V4065">
        <v>123.41110999999999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2675126</v>
      </c>
      <c r="B4066">
        <v>1</v>
      </c>
      <c r="C4066" t="s">
        <v>77</v>
      </c>
      <c r="D4066" t="s">
        <v>123</v>
      </c>
      <c r="E4066" t="s">
        <v>156</v>
      </c>
      <c r="F4066" t="s">
        <v>2979</v>
      </c>
      <c r="G4066" t="s">
        <v>169</v>
      </c>
      <c r="H4066" t="s">
        <v>47</v>
      </c>
      <c r="I4066" t="s">
        <v>129</v>
      </c>
      <c r="J4066" t="s">
        <v>130</v>
      </c>
      <c r="K4066" t="s">
        <v>131</v>
      </c>
      <c r="L4066" t="s">
        <v>11519</v>
      </c>
      <c r="M4066" t="s">
        <v>11520</v>
      </c>
      <c r="N4066">
        <v>5.6388887999999998E-2</v>
      </c>
      <c r="O4066">
        <v>603</v>
      </c>
      <c r="P4066">
        <v>2984</v>
      </c>
      <c r="Q4066">
        <v>0</v>
      </c>
      <c r="R4066">
        <v>0</v>
      </c>
      <c r="S4066">
        <v>0</v>
      </c>
      <c r="T4066">
        <v>0</v>
      </c>
      <c r="U4066">
        <v>34.002499</v>
      </c>
      <c r="V4066">
        <v>168.264442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2675141</v>
      </c>
      <c r="B4067">
        <v>1</v>
      </c>
      <c r="C4067" t="s">
        <v>76</v>
      </c>
      <c r="D4067" t="s">
        <v>82</v>
      </c>
      <c r="E4067" t="s">
        <v>144</v>
      </c>
      <c r="F4067" t="s">
        <v>11521</v>
      </c>
      <c r="G4067" t="s">
        <v>174</v>
      </c>
      <c r="H4067" t="s">
        <v>46</v>
      </c>
      <c r="I4067" t="s">
        <v>129</v>
      </c>
      <c r="J4067" t="s">
        <v>130</v>
      </c>
      <c r="K4067" t="s">
        <v>131</v>
      </c>
      <c r="L4067" t="s">
        <v>11522</v>
      </c>
      <c r="M4067" t="s">
        <v>11523</v>
      </c>
      <c r="N4067">
        <v>6.7525000000000004</v>
      </c>
      <c r="O4067">
        <v>0</v>
      </c>
      <c r="P4067">
        <v>75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506.4375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2675132</v>
      </c>
      <c r="B4068">
        <v>1</v>
      </c>
      <c r="C4068" t="s">
        <v>76</v>
      </c>
      <c r="D4068" t="s">
        <v>88</v>
      </c>
      <c r="E4068" t="s">
        <v>144</v>
      </c>
      <c r="F4068" t="s">
        <v>11524</v>
      </c>
      <c r="G4068" t="s">
        <v>136</v>
      </c>
      <c r="H4068" t="s">
        <v>46</v>
      </c>
      <c r="I4068" t="s">
        <v>129</v>
      </c>
      <c r="J4068" t="s">
        <v>130</v>
      </c>
      <c r="K4068" t="s">
        <v>131</v>
      </c>
      <c r="L4068" t="s">
        <v>11525</v>
      </c>
      <c r="M4068" t="s">
        <v>11526</v>
      </c>
      <c r="N4068">
        <v>1.62</v>
      </c>
      <c r="O4068">
        <v>0</v>
      </c>
      <c r="P4068">
        <v>44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71.28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2675134</v>
      </c>
      <c r="B4069">
        <v>1</v>
      </c>
      <c r="C4069" t="s">
        <v>77</v>
      </c>
      <c r="D4069" t="s">
        <v>112</v>
      </c>
      <c r="E4069" t="s">
        <v>144</v>
      </c>
      <c r="F4069" t="s">
        <v>11527</v>
      </c>
      <c r="G4069" t="s">
        <v>136</v>
      </c>
      <c r="H4069" t="s">
        <v>46</v>
      </c>
      <c r="I4069" t="s">
        <v>129</v>
      </c>
      <c r="J4069" t="s">
        <v>130</v>
      </c>
      <c r="K4069" t="s">
        <v>131</v>
      </c>
      <c r="L4069" t="s">
        <v>11528</v>
      </c>
      <c r="M4069" t="s">
        <v>11529</v>
      </c>
      <c r="N4069">
        <v>2.0680555549999999</v>
      </c>
      <c r="O4069">
        <v>0</v>
      </c>
      <c r="P4069">
        <v>0</v>
      </c>
      <c r="Q4069">
        <v>0</v>
      </c>
      <c r="R4069">
        <v>83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171.64861099999999</v>
      </c>
      <c r="Y4069">
        <v>0</v>
      </c>
      <c r="Z4069">
        <v>0</v>
      </c>
    </row>
    <row r="4070" spans="1:26" x14ac:dyDescent="0.3">
      <c r="A4070">
        <v>2675150</v>
      </c>
      <c r="B4070">
        <v>1</v>
      </c>
      <c r="C4070" t="s">
        <v>76</v>
      </c>
      <c r="D4070" t="s">
        <v>94</v>
      </c>
      <c r="E4070" t="s">
        <v>144</v>
      </c>
      <c r="F4070" t="s">
        <v>11530</v>
      </c>
      <c r="G4070" t="s">
        <v>136</v>
      </c>
      <c r="H4070" t="s">
        <v>46</v>
      </c>
      <c r="I4070" t="s">
        <v>129</v>
      </c>
      <c r="J4070" t="s">
        <v>130</v>
      </c>
      <c r="K4070" t="s">
        <v>131</v>
      </c>
      <c r="L4070" t="s">
        <v>11531</v>
      </c>
      <c r="M4070" t="s">
        <v>11532</v>
      </c>
      <c r="N4070">
        <v>2.3719444439999999</v>
      </c>
      <c r="O4070">
        <v>0</v>
      </c>
      <c r="P4070">
        <v>16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37.951110999999997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2675145</v>
      </c>
      <c r="B4071">
        <v>1</v>
      </c>
      <c r="C4071" t="s">
        <v>77</v>
      </c>
      <c r="D4071" t="s">
        <v>111</v>
      </c>
      <c r="E4071" t="s">
        <v>126</v>
      </c>
      <c r="F4071" t="s">
        <v>7191</v>
      </c>
      <c r="G4071" t="s">
        <v>128</v>
      </c>
      <c r="H4071" t="s">
        <v>47</v>
      </c>
      <c r="I4071" t="s">
        <v>129</v>
      </c>
      <c r="J4071" t="s">
        <v>130</v>
      </c>
      <c r="K4071" t="s">
        <v>131</v>
      </c>
      <c r="L4071" t="s">
        <v>11533</v>
      </c>
      <c r="M4071" t="s">
        <v>11534</v>
      </c>
      <c r="N4071">
        <v>0.88555555500000005</v>
      </c>
      <c r="O4071">
        <v>0</v>
      </c>
      <c r="P4071">
        <v>0</v>
      </c>
      <c r="Q4071">
        <v>6</v>
      </c>
      <c r="R4071">
        <v>154</v>
      </c>
      <c r="S4071">
        <v>0</v>
      </c>
      <c r="T4071">
        <v>0</v>
      </c>
      <c r="U4071">
        <v>0</v>
      </c>
      <c r="V4071">
        <v>0</v>
      </c>
      <c r="W4071">
        <v>5.3133330000000001</v>
      </c>
      <c r="X4071">
        <v>136.37555499999999</v>
      </c>
      <c r="Y4071">
        <v>0</v>
      </c>
      <c r="Z4071">
        <v>0</v>
      </c>
    </row>
    <row r="4072" spans="1:26" x14ac:dyDescent="0.3">
      <c r="A4072">
        <v>2675147</v>
      </c>
      <c r="B4072">
        <v>1</v>
      </c>
      <c r="C4072" t="s">
        <v>76</v>
      </c>
      <c r="D4072" t="s">
        <v>86</v>
      </c>
      <c r="E4072" t="s">
        <v>172</v>
      </c>
      <c r="F4072" t="s">
        <v>9054</v>
      </c>
      <c r="G4072" t="s">
        <v>136</v>
      </c>
      <c r="H4072" t="s">
        <v>46</v>
      </c>
      <c r="I4072" t="s">
        <v>129</v>
      </c>
      <c r="J4072" t="s">
        <v>130</v>
      </c>
      <c r="K4072" t="s">
        <v>131</v>
      </c>
      <c r="L4072" t="s">
        <v>11535</v>
      </c>
      <c r="M4072" t="s">
        <v>11536</v>
      </c>
      <c r="N4072">
        <v>0.824722222</v>
      </c>
      <c r="O4072">
        <v>0</v>
      </c>
      <c r="P4072">
        <v>173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142.67694399999999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2675155</v>
      </c>
      <c r="B4073">
        <v>1</v>
      </c>
      <c r="C4073" t="s">
        <v>76</v>
      </c>
      <c r="D4073" t="s">
        <v>78</v>
      </c>
      <c r="E4073" t="s">
        <v>144</v>
      </c>
      <c r="F4073" t="s">
        <v>11537</v>
      </c>
      <c r="G4073" t="s">
        <v>136</v>
      </c>
      <c r="H4073" t="s">
        <v>46</v>
      </c>
      <c r="I4073" t="s">
        <v>129</v>
      </c>
      <c r="J4073" t="s">
        <v>130</v>
      </c>
      <c r="K4073" t="s">
        <v>131</v>
      </c>
      <c r="L4073" t="s">
        <v>11538</v>
      </c>
      <c r="M4073" t="s">
        <v>11539</v>
      </c>
      <c r="N4073">
        <v>1.0136111109999999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1.013611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2675156</v>
      </c>
      <c r="B4074">
        <v>1</v>
      </c>
      <c r="C4074" t="s">
        <v>77</v>
      </c>
      <c r="D4074" t="s">
        <v>124</v>
      </c>
      <c r="E4074" t="s">
        <v>172</v>
      </c>
      <c r="F4074" t="s">
        <v>11540</v>
      </c>
      <c r="G4074" t="s">
        <v>2593</v>
      </c>
      <c r="H4074" t="s">
        <v>46</v>
      </c>
      <c r="I4074" t="s">
        <v>129</v>
      </c>
      <c r="J4074" t="s">
        <v>130</v>
      </c>
      <c r="K4074" t="s">
        <v>131</v>
      </c>
      <c r="L4074" t="s">
        <v>11541</v>
      </c>
      <c r="M4074" t="s">
        <v>11542</v>
      </c>
      <c r="N4074">
        <v>0.52305555500000001</v>
      </c>
      <c r="O4074">
        <v>0</v>
      </c>
      <c r="P4074">
        <v>51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26.675833000000001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2675159</v>
      </c>
      <c r="B4075">
        <v>1</v>
      </c>
      <c r="C4075" t="s">
        <v>76</v>
      </c>
      <c r="D4075" t="s">
        <v>88</v>
      </c>
      <c r="E4075" t="s">
        <v>210</v>
      </c>
      <c r="F4075" t="s">
        <v>11543</v>
      </c>
      <c r="G4075" t="s">
        <v>212</v>
      </c>
      <c r="H4075" t="s">
        <v>46</v>
      </c>
      <c r="I4075" t="s">
        <v>129</v>
      </c>
      <c r="J4075" t="s">
        <v>130</v>
      </c>
      <c r="K4075" t="s">
        <v>131</v>
      </c>
      <c r="L4075" t="s">
        <v>11544</v>
      </c>
      <c r="M4075" t="s">
        <v>11545</v>
      </c>
      <c r="N4075">
        <v>1.829722222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1.8297220000000001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2675158</v>
      </c>
      <c r="B4076">
        <v>1</v>
      </c>
      <c r="C4076" t="s">
        <v>76</v>
      </c>
      <c r="D4076" t="s">
        <v>103</v>
      </c>
      <c r="E4076" t="s">
        <v>152</v>
      </c>
      <c r="F4076" t="s">
        <v>11546</v>
      </c>
      <c r="G4076" t="s">
        <v>169</v>
      </c>
      <c r="H4076" t="s">
        <v>47</v>
      </c>
      <c r="I4076" t="s">
        <v>129</v>
      </c>
      <c r="J4076" t="s">
        <v>130</v>
      </c>
      <c r="K4076" t="s">
        <v>131</v>
      </c>
      <c r="L4076" t="s">
        <v>11547</v>
      </c>
      <c r="M4076" t="s">
        <v>11548</v>
      </c>
      <c r="N4076">
        <v>9.5555555E-2</v>
      </c>
      <c r="O4076">
        <v>0</v>
      </c>
      <c r="P4076">
        <v>0</v>
      </c>
      <c r="Q4076">
        <v>27</v>
      </c>
      <c r="R4076">
        <v>67</v>
      </c>
      <c r="S4076">
        <v>0</v>
      </c>
      <c r="T4076">
        <v>0</v>
      </c>
      <c r="U4076">
        <v>0</v>
      </c>
      <c r="V4076">
        <v>0</v>
      </c>
      <c r="W4076">
        <v>2.58</v>
      </c>
      <c r="X4076">
        <v>6.4022220000000001</v>
      </c>
      <c r="Y4076">
        <v>0</v>
      </c>
      <c r="Z4076">
        <v>0</v>
      </c>
    </row>
    <row r="4077" spans="1:26" x14ac:dyDescent="0.3">
      <c r="A4077">
        <v>2675166</v>
      </c>
      <c r="B4077">
        <v>1</v>
      </c>
      <c r="C4077" t="s">
        <v>76</v>
      </c>
      <c r="D4077" t="s">
        <v>89</v>
      </c>
      <c r="E4077" t="s">
        <v>152</v>
      </c>
      <c r="F4077" t="s">
        <v>180</v>
      </c>
      <c r="G4077" t="s">
        <v>169</v>
      </c>
      <c r="H4077" t="s">
        <v>47</v>
      </c>
      <c r="I4077" t="s">
        <v>129</v>
      </c>
      <c r="J4077" t="s">
        <v>130</v>
      </c>
      <c r="K4077" t="s">
        <v>131</v>
      </c>
      <c r="L4077" t="s">
        <v>11549</v>
      </c>
      <c r="M4077" t="s">
        <v>11550</v>
      </c>
      <c r="N4077">
        <v>0.393055555</v>
      </c>
      <c r="O4077">
        <v>9</v>
      </c>
      <c r="P4077">
        <v>707</v>
      </c>
      <c r="Q4077">
        <v>0</v>
      </c>
      <c r="R4077">
        <v>0</v>
      </c>
      <c r="S4077">
        <v>0</v>
      </c>
      <c r="T4077">
        <v>133</v>
      </c>
      <c r="U4077">
        <v>3.5375000000000001</v>
      </c>
      <c r="V4077">
        <v>277.89027700000003</v>
      </c>
      <c r="W4077">
        <v>0</v>
      </c>
      <c r="X4077">
        <v>0</v>
      </c>
      <c r="Y4077">
        <v>0</v>
      </c>
      <c r="Z4077">
        <v>52.276389000000002</v>
      </c>
    </row>
    <row r="4078" spans="1:26" x14ac:dyDescent="0.3">
      <c r="A4078">
        <v>2675147</v>
      </c>
      <c r="B4078">
        <v>2</v>
      </c>
      <c r="C4078" t="s">
        <v>76</v>
      </c>
      <c r="D4078" t="s">
        <v>86</v>
      </c>
      <c r="E4078" t="s">
        <v>134</v>
      </c>
      <c r="F4078" t="s">
        <v>11551</v>
      </c>
      <c r="G4078" t="s">
        <v>136</v>
      </c>
      <c r="H4078" t="s">
        <v>46</v>
      </c>
      <c r="I4078" t="s">
        <v>129</v>
      </c>
      <c r="J4078" t="s">
        <v>130</v>
      </c>
      <c r="K4078" t="s">
        <v>131</v>
      </c>
      <c r="L4078" t="s">
        <v>11536</v>
      </c>
      <c r="M4078" t="s">
        <v>11552</v>
      </c>
      <c r="N4078">
        <v>0.108055555</v>
      </c>
      <c r="O4078">
        <v>0</v>
      </c>
      <c r="P4078">
        <v>605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65.373610999999997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2675178</v>
      </c>
      <c r="B4079">
        <v>1</v>
      </c>
      <c r="C4079" t="s">
        <v>77</v>
      </c>
      <c r="D4079" t="s">
        <v>108</v>
      </c>
      <c r="E4079" t="s">
        <v>152</v>
      </c>
      <c r="F4079" t="s">
        <v>11553</v>
      </c>
      <c r="G4079" t="s">
        <v>169</v>
      </c>
      <c r="H4079" t="s">
        <v>47</v>
      </c>
      <c r="I4079" t="s">
        <v>129</v>
      </c>
      <c r="J4079" t="s">
        <v>130</v>
      </c>
      <c r="K4079" t="s">
        <v>131</v>
      </c>
      <c r="L4079" t="s">
        <v>11554</v>
      </c>
      <c r="M4079" t="s">
        <v>11555</v>
      </c>
      <c r="N4079">
        <v>0.53888888800000001</v>
      </c>
      <c r="O4079">
        <v>247</v>
      </c>
      <c r="P4079">
        <v>1692</v>
      </c>
      <c r="Q4079">
        <v>232</v>
      </c>
      <c r="R4079">
        <v>2070</v>
      </c>
      <c r="S4079">
        <v>306</v>
      </c>
      <c r="T4079">
        <v>3025</v>
      </c>
      <c r="U4079">
        <v>133.10555500000001</v>
      </c>
      <c r="V4079">
        <v>911.79999799999996</v>
      </c>
      <c r="W4079">
        <v>125.022222</v>
      </c>
      <c r="X4079">
        <v>1115.499998</v>
      </c>
      <c r="Y4079">
        <v>164.9</v>
      </c>
      <c r="Z4079">
        <v>1630.138886</v>
      </c>
    </row>
    <row r="4080" spans="1:26" x14ac:dyDescent="0.3">
      <c r="A4080">
        <v>2675182</v>
      </c>
      <c r="B4080">
        <v>1</v>
      </c>
      <c r="C4080" t="s">
        <v>77</v>
      </c>
      <c r="D4080" t="s">
        <v>115</v>
      </c>
      <c r="E4080" t="s">
        <v>144</v>
      </c>
      <c r="F4080" t="s">
        <v>11556</v>
      </c>
      <c r="G4080" t="s">
        <v>136</v>
      </c>
      <c r="H4080" t="s">
        <v>46</v>
      </c>
      <c r="I4080" t="s">
        <v>129</v>
      </c>
      <c r="J4080" t="s">
        <v>130</v>
      </c>
      <c r="K4080" t="s">
        <v>131</v>
      </c>
      <c r="L4080" t="s">
        <v>11557</v>
      </c>
      <c r="M4080" t="s">
        <v>11558</v>
      </c>
      <c r="N4080">
        <v>0.98666666599999997</v>
      </c>
      <c r="O4080">
        <v>0</v>
      </c>
      <c r="P4080">
        <v>0</v>
      </c>
      <c r="Q4080">
        <v>0</v>
      </c>
      <c r="R4080">
        <v>33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32.56</v>
      </c>
      <c r="Y4080">
        <v>0</v>
      </c>
      <c r="Z4080">
        <v>0</v>
      </c>
    </row>
    <row r="4081" spans="1:26" x14ac:dyDescent="0.3">
      <c r="A4081">
        <v>2675181</v>
      </c>
      <c r="B4081">
        <v>1</v>
      </c>
      <c r="C4081" t="s">
        <v>77</v>
      </c>
      <c r="D4081" t="s">
        <v>116</v>
      </c>
      <c r="E4081" t="s">
        <v>156</v>
      </c>
      <c r="F4081" t="s">
        <v>11559</v>
      </c>
      <c r="G4081" t="s">
        <v>169</v>
      </c>
      <c r="H4081" t="s">
        <v>47</v>
      </c>
      <c r="I4081" t="s">
        <v>129</v>
      </c>
      <c r="J4081" t="s">
        <v>130</v>
      </c>
      <c r="K4081" t="s">
        <v>131</v>
      </c>
      <c r="L4081" t="s">
        <v>11560</v>
      </c>
      <c r="M4081" t="s">
        <v>11561</v>
      </c>
      <c r="N4081">
        <v>0.32777777699999999</v>
      </c>
      <c r="O4081">
        <v>42</v>
      </c>
      <c r="P4081">
        <v>44</v>
      </c>
      <c r="Q4081">
        <v>2</v>
      </c>
      <c r="R4081">
        <v>0</v>
      </c>
      <c r="S4081">
        <v>0</v>
      </c>
      <c r="T4081">
        <v>0</v>
      </c>
      <c r="U4081">
        <v>13.766667</v>
      </c>
      <c r="V4081">
        <v>14.422222</v>
      </c>
      <c r="W4081">
        <v>0.65555600000000003</v>
      </c>
      <c r="X4081">
        <v>0</v>
      </c>
      <c r="Y4081">
        <v>0</v>
      </c>
      <c r="Z4081">
        <v>0</v>
      </c>
    </row>
    <row r="4082" spans="1:26" x14ac:dyDescent="0.3">
      <c r="A4082">
        <v>2675186</v>
      </c>
      <c r="B4082">
        <v>1</v>
      </c>
      <c r="C4082" t="s">
        <v>77</v>
      </c>
      <c r="D4082" t="s">
        <v>108</v>
      </c>
      <c r="E4082" t="s">
        <v>126</v>
      </c>
      <c r="F4082" t="s">
        <v>11562</v>
      </c>
      <c r="G4082" t="s">
        <v>158</v>
      </c>
      <c r="H4082" t="s">
        <v>47</v>
      </c>
      <c r="I4082" t="s">
        <v>129</v>
      </c>
      <c r="J4082" t="s">
        <v>130</v>
      </c>
      <c r="K4082" t="s">
        <v>131</v>
      </c>
      <c r="L4082" t="s">
        <v>11563</v>
      </c>
      <c r="M4082" t="s">
        <v>11564</v>
      </c>
      <c r="N4082">
        <v>1.78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572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1018.16</v>
      </c>
    </row>
    <row r="4083" spans="1:26" x14ac:dyDescent="0.3">
      <c r="A4083">
        <v>2675184</v>
      </c>
      <c r="B4083">
        <v>1</v>
      </c>
      <c r="C4083" t="s">
        <v>77</v>
      </c>
      <c r="D4083" t="s">
        <v>124</v>
      </c>
      <c r="E4083" t="s">
        <v>156</v>
      </c>
      <c r="F4083" t="s">
        <v>11565</v>
      </c>
      <c r="G4083" t="s">
        <v>169</v>
      </c>
      <c r="H4083" t="s">
        <v>47</v>
      </c>
      <c r="I4083" t="s">
        <v>129</v>
      </c>
      <c r="J4083" t="s">
        <v>130</v>
      </c>
      <c r="K4083" t="s">
        <v>131</v>
      </c>
      <c r="L4083" t="s">
        <v>11566</v>
      </c>
      <c r="M4083" t="s">
        <v>11567</v>
      </c>
      <c r="N4083">
        <v>1.3730555550000001</v>
      </c>
      <c r="O4083">
        <v>2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2.746111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2675187</v>
      </c>
      <c r="B4084">
        <v>1</v>
      </c>
      <c r="C4084" t="s">
        <v>76</v>
      </c>
      <c r="D4084" t="s">
        <v>87</v>
      </c>
      <c r="E4084" t="s">
        <v>156</v>
      </c>
      <c r="F4084" t="s">
        <v>11568</v>
      </c>
      <c r="G4084" t="s">
        <v>169</v>
      </c>
      <c r="H4084" t="s">
        <v>47</v>
      </c>
      <c r="I4084" t="s">
        <v>247</v>
      </c>
      <c r="J4084" t="s">
        <v>130</v>
      </c>
      <c r="K4084" t="s">
        <v>131</v>
      </c>
      <c r="L4084" t="s">
        <v>11569</v>
      </c>
      <c r="M4084" t="s">
        <v>11570</v>
      </c>
      <c r="N4084">
        <v>5.5555550000000002E-3</v>
      </c>
      <c r="O4084">
        <v>0</v>
      </c>
      <c r="P4084">
        <v>0</v>
      </c>
      <c r="Q4084">
        <v>54</v>
      </c>
      <c r="R4084">
        <v>24</v>
      </c>
      <c r="S4084">
        <v>0</v>
      </c>
      <c r="T4084">
        <v>0</v>
      </c>
      <c r="U4084">
        <v>0</v>
      </c>
      <c r="V4084">
        <v>0</v>
      </c>
      <c r="W4084">
        <v>0.3</v>
      </c>
      <c r="X4084">
        <v>0.13333300000000001</v>
      </c>
      <c r="Y4084">
        <v>0</v>
      </c>
      <c r="Z4084">
        <v>0</v>
      </c>
    </row>
    <row r="4085" spans="1:26" x14ac:dyDescent="0.3">
      <c r="A4085">
        <v>2675197</v>
      </c>
      <c r="B4085">
        <v>1</v>
      </c>
      <c r="C4085" t="s">
        <v>77</v>
      </c>
      <c r="D4085" t="s">
        <v>117</v>
      </c>
      <c r="E4085" t="s">
        <v>152</v>
      </c>
      <c r="F4085" t="s">
        <v>11571</v>
      </c>
      <c r="G4085" t="s">
        <v>169</v>
      </c>
      <c r="H4085" t="s">
        <v>47</v>
      </c>
      <c r="I4085" t="s">
        <v>129</v>
      </c>
      <c r="J4085" t="s">
        <v>130</v>
      </c>
      <c r="K4085" t="s">
        <v>131</v>
      </c>
      <c r="L4085" t="s">
        <v>11572</v>
      </c>
      <c r="M4085" t="s">
        <v>11573</v>
      </c>
      <c r="N4085">
        <v>0.241666666</v>
      </c>
      <c r="O4085">
        <v>0</v>
      </c>
      <c r="P4085">
        <v>0</v>
      </c>
      <c r="Q4085">
        <v>6</v>
      </c>
      <c r="R4085">
        <v>215</v>
      </c>
      <c r="S4085">
        <v>12</v>
      </c>
      <c r="T4085">
        <v>1355</v>
      </c>
      <c r="U4085">
        <v>0</v>
      </c>
      <c r="V4085">
        <v>0</v>
      </c>
      <c r="W4085">
        <v>1.45</v>
      </c>
      <c r="X4085">
        <v>51.958333000000003</v>
      </c>
      <c r="Y4085">
        <v>2.9</v>
      </c>
      <c r="Z4085">
        <v>327.45833199999998</v>
      </c>
    </row>
    <row r="4086" spans="1:26" x14ac:dyDescent="0.3">
      <c r="A4086">
        <v>2675204</v>
      </c>
      <c r="B4086">
        <v>1</v>
      </c>
      <c r="C4086" t="s">
        <v>77</v>
      </c>
      <c r="D4086" t="s">
        <v>115</v>
      </c>
      <c r="E4086" t="s">
        <v>144</v>
      </c>
      <c r="F4086" t="s">
        <v>11574</v>
      </c>
      <c r="G4086" t="s">
        <v>136</v>
      </c>
      <c r="H4086" t="s">
        <v>46</v>
      </c>
      <c r="I4086" t="s">
        <v>129</v>
      </c>
      <c r="J4086" t="s">
        <v>130</v>
      </c>
      <c r="K4086" t="s">
        <v>131</v>
      </c>
      <c r="L4086" t="s">
        <v>11575</v>
      </c>
      <c r="M4086" t="s">
        <v>11576</v>
      </c>
      <c r="N4086">
        <v>1.441944444</v>
      </c>
      <c r="O4086">
        <v>0</v>
      </c>
      <c r="P4086">
        <v>0</v>
      </c>
      <c r="Q4086">
        <v>0</v>
      </c>
      <c r="R4086">
        <v>10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14.419444</v>
      </c>
      <c r="Y4086">
        <v>0</v>
      </c>
      <c r="Z4086">
        <v>0</v>
      </c>
    </row>
    <row r="4087" spans="1:26" x14ac:dyDescent="0.3">
      <c r="A4087">
        <v>2675205</v>
      </c>
      <c r="B4087">
        <v>1</v>
      </c>
      <c r="C4087" t="s">
        <v>77</v>
      </c>
      <c r="D4087" t="s">
        <v>109</v>
      </c>
      <c r="E4087" t="s">
        <v>126</v>
      </c>
      <c r="F4087" t="s">
        <v>1180</v>
      </c>
      <c r="G4087" t="s">
        <v>169</v>
      </c>
      <c r="H4087" t="s">
        <v>47</v>
      </c>
      <c r="I4087" t="s">
        <v>247</v>
      </c>
      <c r="J4087" t="s">
        <v>130</v>
      </c>
      <c r="K4087" t="s">
        <v>131</v>
      </c>
      <c r="L4087" t="s">
        <v>11577</v>
      </c>
      <c r="M4087" t="s">
        <v>11578</v>
      </c>
      <c r="N4087">
        <v>8.3333330000000001E-3</v>
      </c>
      <c r="O4087">
        <v>1</v>
      </c>
      <c r="P4087">
        <v>273</v>
      </c>
      <c r="Q4087">
        <v>0</v>
      </c>
      <c r="R4087">
        <v>0</v>
      </c>
      <c r="S4087">
        <v>0</v>
      </c>
      <c r="T4087">
        <v>0</v>
      </c>
      <c r="U4087">
        <v>8.3330000000000001E-3</v>
      </c>
      <c r="V4087">
        <v>2.2749999999999999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2675209</v>
      </c>
      <c r="B4088">
        <v>1</v>
      </c>
      <c r="C4088" t="s">
        <v>76</v>
      </c>
      <c r="D4088" t="s">
        <v>79</v>
      </c>
      <c r="E4088" t="s">
        <v>156</v>
      </c>
      <c r="F4088" t="s">
        <v>3316</v>
      </c>
      <c r="G4088" t="s">
        <v>146</v>
      </c>
      <c r="H4088" t="s">
        <v>47</v>
      </c>
      <c r="I4088" t="s">
        <v>129</v>
      </c>
      <c r="J4088" t="s">
        <v>130</v>
      </c>
      <c r="K4088" t="s">
        <v>131</v>
      </c>
      <c r="L4088" t="s">
        <v>11579</v>
      </c>
      <c r="M4088" t="s">
        <v>11580</v>
      </c>
      <c r="N4088">
        <v>1.791666666</v>
      </c>
      <c r="O4088">
        <v>11</v>
      </c>
      <c r="P4088">
        <v>61</v>
      </c>
      <c r="Q4088">
        <v>0</v>
      </c>
      <c r="R4088">
        <v>0</v>
      </c>
      <c r="S4088">
        <v>0</v>
      </c>
      <c r="T4088">
        <v>0</v>
      </c>
      <c r="U4088">
        <v>19.708333</v>
      </c>
      <c r="V4088">
        <v>109.291667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2675211</v>
      </c>
      <c r="B4089">
        <v>1</v>
      </c>
      <c r="C4089" t="s">
        <v>76</v>
      </c>
      <c r="D4089" t="s">
        <v>107</v>
      </c>
      <c r="E4089" t="s">
        <v>172</v>
      </c>
      <c r="F4089" t="s">
        <v>11581</v>
      </c>
      <c r="G4089" t="s">
        <v>174</v>
      </c>
      <c r="H4089" t="s">
        <v>46</v>
      </c>
      <c r="I4089" t="s">
        <v>129</v>
      </c>
      <c r="J4089" t="s">
        <v>130</v>
      </c>
      <c r="K4089" t="s">
        <v>131</v>
      </c>
      <c r="L4089" t="s">
        <v>11582</v>
      </c>
      <c r="M4089" t="s">
        <v>11583</v>
      </c>
      <c r="N4089">
        <v>1.123611111</v>
      </c>
      <c r="O4089">
        <v>0</v>
      </c>
      <c r="P4089">
        <v>120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134.83333300000001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2675218</v>
      </c>
      <c r="B4090">
        <v>1</v>
      </c>
      <c r="C4090" t="s">
        <v>76</v>
      </c>
      <c r="D4090" t="s">
        <v>92</v>
      </c>
      <c r="E4090" t="s">
        <v>144</v>
      </c>
      <c r="F4090" t="s">
        <v>11584</v>
      </c>
      <c r="G4090" t="s">
        <v>136</v>
      </c>
      <c r="H4090" t="s">
        <v>46</v>
      </c>
      <c r="I4090" t="s">
        <v>129</v>
      </c>
      <c r="J4090" t="s">
        <v>130</v>
      </c>
      <c r="K4090" t="s">
        <v>131</v>
      </c>
      <c r="L4090" t="s">
        <v>11585</v>
      </c>
      <c r="M4090" t="s">
        <v>11586</v>
      </c>
      <c r="N4090">
        <v>1.5125</v>
      </c>
      <c r="O4090">
        <v>0</v>
      </c>
      <c r="P4090">
        <v>0</v>
      </c>
      <c r="Q4090">
        <v>0</v>
      </c>
      <c r="R4090">
        <v>91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137.63749999999999</v>
      </c>
      <c r="Y4090">
        <v>0</v>
      </c>
      <c r="Z4090">
        <v>0</v>
      </c>
    </row>
    <row r="4091" spans="1:26" x14ac:dyDescent="0.3">
      <c r="A4091">
        <v>2675233</v>
      </c>
      <c r="B4091">
        <v>1</v>
      </c>
      <c r="C4091" t="s">
        <v>76</v>
      </c>
      <c r="D4091" t="s">
        <v>78</v>
      </c>
      <c r="E4091" t="s">
        <v>152</v>
      </c>
      <c r="F4091" t="s">
        <v>11587</v>
      </c>
      <c r="G4091" t="s">
        <v>169</v>
      </c>
      <c r="H4091" t="s">
        <v>47</v>
      </c>
      <c r="I4091" t="s">
        <v>129</v>
      </c>
      <c r="J4091" t="s">
        <v>130</v>
      </c>
      <c r="K4091" t="s">
        <v>131</v>
      </c>
      <c r="L4091" t="s">
        <v>11588</v>
      </c>
      <c r="M4091" t="s">
        <v>11589</v>
      </c>
      <c r="N4091">
        <v>0.86472222200000004</v>
      </c>
      <c r="O4091">
        <v>5</v>
      </c>
      <c r="P4091">
        <v>715</v>
      </c>
      <c r="Q4091">
        <v>0</v>
      </c>
      <c r="R4091">
        <v>0</v>
      </c>
      <c r="S4091">
        <v>0</v>
      </c>
      <c r="T4091">
        <v>0</v>
      </c>
      <c r="U4091">
        <v>4.3236109999999996</v>
      </c>
      <c r="V4091">
        <v>618.27638899999999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2675231</v>
      </c>
      <c r="B4092">
        <v>1</v>
      </c>
      <c r="C4092" t="s">
        <v>76</v>
      </c>
      <c r="D4092" t="s">
        <v>78</v>
      </c>
      <c r="E4092" t="s">
        <v>325</v>
      </c>
      <c r="F4092" t="s">
        <v>11590</v>
      </c>
      <c r="G4092" t="s">
        <v>169</v>
      </c>
      <c r="H4092" t="s">
        <v>47</v>
      </c>
      <c r="I4092" t="s">
        <v>129</v>
      </c>
      <c r="J4092" t="s">
        <v>130</v>
      </c>
      <c r="K4092" t="s">
        <v>131</v>
      </c>
      <c r="L4092" t="s">
        <v>11591</v>
      </c>
      <c r="M4092" t="s">
        <v>11592</v>
      </c>
      <c r="N4092">
        <v>5.2777776999999998E-2</v>
      </c>
      <c r="O4092">
        <v>3</v>
      </c>
      <c r="P4092">
        <v>1346</v>
      </c>
      <c r="Q4092">
        <v>0</v>
      </c>
      <c r="R4092">
        <v>0</v>
      </c>
      <c r="S4092">
        <v>0</v>
      </c>
      <c r="T4092">
        <v>0</v>
      </c>
      <c r="U4092">
        <v>0.158333</v>
      </c>
      <c r="V4092">
        <v>71.038888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2675228</v>
      </c>
      <c r="B4093">
        <v>1</v>
      </c>
      <c r="C4093" t="s">
        <v>76</v>
      </c>
      <c r="D4093" t="s">
        <v>78</v>
      </c>
      <c r="E4093" t="s">
        <v>126</v>
      </c>
      <c r="F4093" t="s">
        <v>11593</v>
      </c>
      <c r="G4093" t="s">
        <v>169</v>
      </c>
      <c r="H4093" t="s">
        <v>47</v>
      </c>
      <c r="I4093" t="s">
        <v>129</v>
      </c>
      <c r="J4093" t="s">
        <v>130</v>
      </c>
      <c r="K4093" t="s">
        <v>131</v>
      </c>
      <c r="L4093" t="s">
        <v>11594</v>
      </c>
      <c r="M4093" t="s">
        <v>11595</v>
      </c>
      <c r="N4093">
        <v>0.68388888800000003</v>
      </c>
      <c r="O4093">
        <v>3</v>
      </c>
      <c r="P4093">
        <v>649</v>
      </c>
      <c r="Q4093">
        <v>0</v>
      </c>
      <c r="R4093">
        <v>0</v>
      </c>
      <c r="S4093">
        <v>0</v>
      </c>
      <c r="T4093">
        <v>0</v>
      </c>
      <c r="U4093">
        <v>2.0516670000000001</v>
      </c>
      <c r="V4093">
        <v>443.84388799999999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2675237</v>
      </c>
      <c r="B4094">
        <v>1</v>
      </c>
      <c r="C4094" t="s">
        <v>76</v>
      </c>
      <c r="D4094" t="s">
        <v>78</v>
      </c>
      <c r="E4094" t="s">
        <v>126</v>
      </c>
      <c r="F4094" t="s">
        <v>11596</v>
      </c>
      <c r="G4094" t="s">
        <v>158</v>
      </c>
      <c r="H4094" t="s">
        <v>47</v>
      </c>
      <c r="I4094" t="s">
        <v>129</v>
      </c>
      <c r="J4094" t="s">
        <v>130</v>
      </c>
      <c r="K4094" t="s">
        <v>131</v>
      </c>
      <c r="L4094" t="s">
        <v>11597</v>
      </c>
      <c r="M4094" t="s">
        <v>11598</v>
      </c>
      <c r="N4094">
        <v>5.4630555550000004</v>
      </c>
      <c r="O4094">
        <v>0</v>
      </c>
      <c r="P4094">
        <v>106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579.083889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2675243</v>
      </c>
      <c r="B4095">
        <v>1</v>
      </c>
      <c r="C4095" t="s">
        <v>77</v>
      </c>
      <c r="D4095" t="s">
        <v>114</v>
      </c>
      <c r="E4095" t="s">
        <v>156</v>
      </c>
      <c r="F4095" t="s">
        <v>7668</v>
      </c>
      <c r="G4095" t="s">
        <v>169</v>
      </c>
      <c r="H4095" t="s">
        <v>47</v>
      </c>
      <c r="I4095" t="s">
        <v>129</v>
      </c>
      <c r="J4095" t="s">
        <v>130</v>
      </c>
      <c r="K4095" t="s">
        <v>131</v>
      </c>
      <c r="L4095" t="s">
        <v>11599</v>
      </c>
      <c r="M4095" t="s">
        <v>11600</v>
      </c>
      <c r="N4095">
        <v>0.34833333300000002</v>
      </c>
      <c r="O4095">
        <v>0</v>
      </c>
      <c r="P4095">
        <v>0</v>
      </c>
      <c r="Q4095">
        <v>0</v>
      </c>
      <c r="R4095">
        <v>0</v>
      </c>
      <c r="S4095">
        <v>32</v>
      </c>
      <c r="T4095">
        <v>658</v>
      </c>
      <c r="U4095">
        <v>0</v>
      </c>
      <c r="V4095">
        <v>0</v>
      </c>
      <c r="W4095">
        <v>0</v>
      </c>
      <c r="X4095">
        <v>0</v>
      </c>
      <c r="Y4095">
        <v>11.146667000000001</v>
      </c>
      <c r="Z4095">
        <v>229.20333299999999</v>
      </c>
    </row>
    <row r="4096" spans="1:26" x14ac:dyDescent="0.3">
      <c r="A4096">
        <v>2675244</v>
      </c>
      <c r="B4096">
        <v>1</v>
      </c>
      <c r="C4096" t="s">
        <v>76</v>
      </c>
      <c r="D4096" t="s">
        <v>92</v>
      </c>
      <c r="E4096" t="s">
        <v>126</v>
      </c>
      <c r="F4096" t="s">
        <v>11601</v>
      </c>
      <c r="G4096" t="s">
        <v>128</v>
      </c>
      <c r="H4096" t="s">
        <v>47</v>
      </c>
      <c r="I4096" t="s">
        <v>129</v>
      </c>
      <c r="J4096" t="s">
        <v>130</v>
      </c>
      <c r="K4096" t="s">
        <v>131</v>
      </c>
      <c r="L4096" t="s">
        <v>11602</v>
      </c>
      <c r="M4096" t="s">
        <v>11603</v>
      </c>
      <c r="N4096">
        <v>2.7380555549999999</v>
      </c>
      <c r="O4096">
        <v>0</v>
      </c>
      <c r="P4096">
        <v>0</v>
      </c>
      <c r="Q4096">
        <v>0</v>
      </c>
      <c r="R4096">
        <v>166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454.517222</v>
      </c>
      <c r="Y4096">
        <v>0</v>
      </c>
      <c r="Z4096">
        <v>0</v>
      </c>
    </row>
    <row r="4097" spans="1:26" x14ac:dyDescent="0.3">
      <c r="A4097">
        <v>2675242</v>
      </c>
      <c r="B4097">
        <v>1</v>
      </c>
      <c r="C4097" t="s">
        <v>77</v>
      </c>
      <c r="D4097" t="s">
        <v>114</v>
      </c>
      <c r="E4097" t="s">
        <v>156</v>
      </c>
      <c r="F4097" t="s">
        <v>11604</v>
      </c>
      <c r="G4097" t="s">
        <v>169</v>
      </c>
      <c r="H4097" t="s">
        <v>47</v>
      </c>
      <c r="I4097" t="s">
        <v>247</v>
      </c>
      <c r="J4097" t="s">
        <v>130</v>
      </c>
      <c r="K4097" t="s">
        <v>131</v>
      </c>
      <c r="L4097" t="s">
        <v>11605</v>
      </c>
      <c r="M4097" t="s">
        <v>11606</v>
      </c>
      <c r="N4097">
        <v>8.3333330000000001E-3</v>
      </c>
      <c r="O4097">
        <v>100</v>
      </c>
      <c r="P4097">
        <v>486</v>
      </c>
      <c r="Q4097">
        <v>0</v>
      </c>
      <c r="R4097">
        <v>0</v>
      </c>
      <c r="S4097">
        <v>37</v>
      </c>
      <c r="T4097">
        <v>556</v>
      </c>
      <c r="U4097">
        <v>0.83333299999999999</v>
      </c>
      <c r="V4097">
        <v>4.05</v>
      </c>
      <c r="W4097">
        <v>0</v>
      </c>
      <c r="X4097">
        <v>0</v>
      </c>
      <c r="Y4097">
        <v>0.30833300000000002</v>
      </c>
      <c r="Z4097">
        <v>4.6333330000000004</v>
      </c>
    </row>
    <row r="4098" spans="1:26" x14ac:dyDescent="0.3">
      <c r="A4098">
        <v>2675245</v>
      </c>
      <c r="B4098">
        <v>1</v>
      </c>
      <c r="C4098" t="s">
        <v>77</v>
      </c>
      <c r="D4098" t="s">
        <v>114</v>
      </c>
      <c r="E4098" t="s">
        <v>126</v>
      </c>
      <c r="F4098" t="s">
        <v>11607</v>
      </c>
      <c r="G4098" t="s">
        <v>169</v>
      </c>
      <c r="H4098" t="s">
        <v>47</v>
      </c>
      <c r="I4098" t="s">
        <v>129</v>
      </c>
      <c r="J4098" t="s">
        <v>130</v>
      </c>
      <c r="K4098" t="s">
        <v>131</v>
      </c>
      <c r="L4098" t="s">
        <v>11608</v>
      </c>
      <c r="M4098" t="s">
        <v>11609</v>
      </c>
      <c r="N4098">
        <v>0.50277777700000004</v>
      </c>
      <c r="O4098">
        <v>32</v>
      </c>
      <c r="P4098">
        <v>2346</v>
      </c>
      <c r="Q4098">
        <v>0</v>
      </c>
      <c r="R4098">
        <v>0</v>
      </c>
      <c r="S4098">
        <v>13</v>
      </c>
      <c r="T4098">
        <v>964</v>
      </c>
      <c r="U4098">
        <v>16.088889000000002</v>
      </c>
      <c r="V4098">
        <v>1179.5166650000001</v>
      </c>
      <c r="W4098">
        <v>0</v>
      </c>
      <c r="X4098">
        <v>0</v>
      </c>
      <c r="Y4098">
        <v>6.536111</v>
      </c>
      <c r="Z4098">
        <v>484.67777699999999</v>
      </c>
    </row>
    <row r="4099" spans="1:26" x14ac:dyDescent="0.3">
      <c r="A4099">
        <v>2675246</v>
      </c>
      <c r="B4099">
        <v>1</v>
      </c>
      <c r="C4099" t="s">
        <v>76</v>
      </c>
      <c r="D4099" t="s">
        <v>96</v>
      </c>
      <c r="E4099" t="s">
        <v>152</v>
      </c>
      <c r="F4099" t="s">
        <v>198</v>
      </c>
      <c r="G4099" t="s">
        <v>169</v>
      </c>
      <c r="H4099" t="s">
        <v>47</v>
      </c>
      <c r="I4099" t="s">
        <v>129</v>
      </c>
      <c r="J4099" t="s">
        <v>130</v>
      </c>
      <c r="K4099" t="s">
        <v>131</v>
      </c>
      <c r="L4099" t="s">
        <v>11610</v>
      </c>
      <c r="M4099" t="s">
        <v>11611</v>
      </c>
      <c r="N4099">
        <v>0.50138888800000003</v>
      </c>
      <c r="O4099">
        <v>11</v>
      </c>
      <c r="P4099">
        <v>518</v>
      </c>
      <c r="Q4099">
        <v>0</v>
      </c>
      <c r="R4099">
        <v>0</v>
      </c>
      <c r="S4099">
        <v>0</v>
      </c>
      <c r="T4099">
        <v>0</v>
      </c>
      <c r="U4099">
        <v>5.5152780000000003</v>
      </c>
      <c r="V4099">
        <v>259.71944400000001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2675248</v>
      </c>
      <c r="B4100">
        <v>1</v>
      </c>
      <c r="C4100" t="s">
        <v>76</v>
      </c>
      <c r="D4100" t="s">
        <v>85</v>
      </c>
      <c r="E4100" t="s">
        <v>156</v>
      </c>
      <c r="F4100" t="s">
        <v>11612</v>
      </c>
      <c r="G4100" t="s">
        <v>169</v>
      </c>
      <c r="H4100" t="s">
        <v>47</v>
      </c>
      <c r="I4100" t="s">
        <v>129</v>
      </c>
      <c r="J4100" t="s">
        <v>130</v>
      </c>
      <c r="K4100" t="s">
        <v>131</v>
      </c>
      <c r="L4100" t="s">
        <v>11613</v>
      </c>
      <c r="M4100" t="s">
        <v>11614</v>
      </c>
      <c r="N4100">
        <v>1.164722222</v>
      </c>
      <c r="O4100">
        <v>5</v>
      </c>
      <c r="P4100">
        <v>381</v>
      </c>
      <c r="Q4100">
        <v>0</v>
      </c>
      <c r="R4100">
        <v>0</v>
      </c>
      <c r="S4100">
        <v>0</v>
      </c>
      <c r="T4100">
        <v>0</v>
      </c>
      <c r="U4100">
        <v>5.8236109999999996</v>
      </c>
      <c r="V4100">
        <v>443.75916699999999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2675250</v>
      </c>
      <c r="B4101">
        <v>1</v>
      </c>
      <c r="C4101" t="s">
        <v>77</v>
      </c>
      <c r="D4101" t="s">
        <v>115</v>
      </c>
      <c r="E4101" t="s">
        <v>134</v>
      </c>
      <c r="F4101" t="s">
        <v>11615</v>
      </c>
      <c r="G4101" t="s">
        <v>240</v>
      </c>
      <c r="H4101" t="s">
        <v>46</v>
      </c>
      <c r="I4101" t="s">
        <v>129</v>
      </c>
      <c r="J4101" t="s">
        <v>130</v>
      </c>
      <c r="K4101" t="s">
        <v>131</v>
      </c>
      <c r="L4101" t="s">
        <v>11616</v>
      </c>
      <c r="M4101" t="s">
        <v>11617</v>
      </c>
      <c r="N4101">
        <v>1.363888888</v>
      </c>
      <c r="O4101">
        <v>0</v>
      </c>
      <c r="P4101">
        <v>0</v>
      </c>
      <c r="Q4101">
        <v>0</v>
      </c>
      <c r="R4101">
        <v>359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489.63611100000003</v>
      </c>
      <c r="Y4101">
        <v>0</v>
      </c>
      <c r="Z4101">
        <v>0</v>
      </c>
    </row>
    <row r="4102" spans="1:26" x14ac:dyDescent="0.3">
      <c r="A4102">
        <v>2675249</v>
      </c>
      <c r="B4102">
        <v>1</v>
      </c>
      <c r="C4102" t="s">
        <v>76</v>
      </c>
      <c r="D4102" t="s">
        <v>87</v>
      </c>
      <c r="E4102" t="s">
        <v>152</v>
      </c>
      <c r="F4102" t="s">
        <v>2804</v>
      </c>
      <c r="G4102" t="s">
        <v>169</v>
      </c>
      <c r="H4102" t="s">
        <v>47</v>
      </c>
      <c r="I4102" t="s">
        <v>129</v>
      </c>
      <c r="J4102" t="s">
        <v>130</v>
      </c>
      <c r="K4102" t="s">
        <v>131</v>
      </c>
      <c r="L4102" t="s">
        <v>11618</v>
      </c>
      <c r="M4102" t="s">
        <v>11619</v>
      </c>
      <c r="N4102">
        <v>0.81888888800000004</v>
      </c>
      <c r="O4102">
        <v>34</v>
      </c>
      <c r="P4102">
        <v>354</v>
      </c>
      <c r="Q4102">
        <v>7</v>
      </c>
      <c r="R4102">
        <v>35</v>
      </c>
      <c r="S4102">
        <v>0</v>
      </c>
      <c r="T4102">
        <v>0</v>
      </c>
      <c r="U4102">
        <v>27.842222</v>
      </c>
      <c r="V4102">
        <v>289.88666599999999</v>
      </c>
      <c r="W4102">
        <v>5.7322220000000002</v>
      </c>
      <c r="X4102">
        <v>28.661110999999998</v>
      </c>
      <c r="Y4102">
        <v>0</v>
      </c>
      <c r="Z4102">
        <v>0</v>
      </c>
    </row>
    <row r="4103" spans="1:26" x14ac:dyDescent="0.3">
      <c r="A4103">
        <v>2675252</v>
      </c>
      <c r="B4103">
        <v>1</v>
      </c>
      <c r="C4103" t="s">
        <v>77</v>
      </c>
      <c r="D4103" t="s">
        <v>123</v>
      </c>
      <c r="E4103" t="s">
        <v>126</v>
      </c>
      <c r="F4103" t="s">
        <v>11620</v>
      </c>
      <c r="G4103" t="s">
        <v>169</v>
      </c>
      <c r="H4103" t="s">
        <v>47</v>
      </c>
      <c r="I4103" t="s">
        <v>129</v>
      </c>
      <c r="J4103" t="s">
        <v>130</v>
      </c>
      <c r="K4103" t="s">
        <v>131</v>
      </c>
      <c r="L4103" t="s">
        <v>11621</v>
      </c>
      <c r="M4103" t="s">
        <v>11622</v>
      </c>
      <c r="N4103">
        <v>1.177777777</v>
      </c>
      <c r="O4103">
        <v>35</v>
      </c>
      <c r="P4103">
        <v>561</v>
      </c>
      <c r="Q4103">
        <v>0</v>
      </c>
      <c r="R4103">
        <v>0</v>
      </c>
      <c r="S4103">
        <v>0</v>
      </c>
      <c r="T4103">
        <v>0</v>
      </c>
      <c r="U4103">
        <v>41.222222000000002</v>
      </c>
      <c r="V4103">
        <v>660.73333300000002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2675254</v>
      </c>
      <c r="B4104">
        <v>1</v>
      </c>
      <c r="C4104" t="s">
        <v>77</v>
      </c>
      <c r="D4104" t="s">
        <v>108</v>
      </c>
      <c r="E4104" t="s">
        <v>152</v>
      </c>
      <c r="F4104" t="s">
        <v>11623</v>
      </c>
      <c r="G4104" t="s">
        <v>169</v>
      </c>
      <c r="H4104" t="s">
        <v>47</v>
      </c>
      <c r="I4104" t="s">
        <v>129</v>
      </c>
      <c r="J4104" t="s">
        <v>130</v>
      </c>
      <c r="K4104" t="s">
        <v>131</v>
      </c>
      <c r="L4104" t="s">
        <v>11624</v>
      </c>
      <c r="M4104" t="s">
        <v>11625</v>
      </c>
      <c r="N4104">
        <v>1.8277777770000001</v>
      </c>
      <c r="O4104">
        <v>0</v>
      </c>
      <c r="P4104">
        <v>0</v>
      </c>
      <c r="Q4104">
        <v>111</v>
      </c>
      <c r="R4104">
        <v>16</v>
      </c>
      <c r="S4104">
        <v>0</v>
      </c>
      <c r="T4104">
        <v>0</v>
      </c>
      <c r="U4104">
        <v>0</v>
      </c>
      <c r="V4104">
        <v>0</v>
      </c>
      <c r="W4104">
        <v>202.88333299999999</v>
      </c>
      <c r="X4104">
        <v>29.244444000000001</v>
      </c>
      <c r="Y4104">
        <v>0</v>
      </c>
      <c r="Z4104">
        <v>0</v>
      </c>
    </row>
    <row r="4105" spans="1:26" x14ac:dyDescent="0.3">
      <c r="A4105">
        <v>2675256</v>
      </c>
      <c r="B4105">
        <v>1</v>
      </c>
      <c r="C4105" t="s">
        <v>76</v>
      </c>
      <c r="D4105" t="s">
        <v>93</v>
      </c>
      <c r="E4105" t="s">
        <v>152</v>
      </c>
      <c r="F4105" t="s">
        <v>11626</v>
      </c>
      <c r="G4105" t="s">
        <v>169</v>
      </c>
      <c r="H4105" t="s">
        <v>47</v>
      </c>
      <c r="I4105" t="s">
        <v>129</v>
      </c>
      <c r="J4105" t="s">
        <v>130</v>
      </c>
      <c r="K4105" t="s">
        <v>131</v>
      </c>
      <c r="L4105" t="s">
        <v>11627</v>
      </c>
      <c r="M4105" t="s">
        <v>11628</v>
      </c>
      <c r="N4105">
        <v>0.136944444</v>
      </c>
      <c r="O4105">
        <v>63</v>
      </c>
      <c r="P4105">
        <v>7449</v>
      </c>
      <c r="Q4105">
        <v>0</v>
      </c>
      <c r="R4105">
        <v>0</v>
      </c>
      <c r="S4105">
        <v>0</v>
      </c>
      <c r="T4105">
        <v>0</v>
      </c>
      <c r="U4105">
        <v>8.6274999999999995</v>
      </c>
      <c r="V4105">
        <v>1020.099163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2675258</v>
      </c>
      <c r="B4106">
        <v>1</v>
      </c>
      <c r="C4106" t="s">
        <v>76</v>
      </c>
      <c r="D4106" t="s">
        <v>102</v>
      </c>
      <c r="E4106" t="s">
        <v>156</v>
      </c>
      <c r="F4106" t="s">
        <v>6610</v>
      </c>
      <c r="G4106" t="s">
        <v>169</v>
      </c>
      <c r="H4106" t="s">
        <v>47</v>
      </c>
      <c r="I4106" t="s">
        <v>129</v>
      </c>
      <c r="J4106" t="s">
        <v>130</v>
      </c>
      <c r="K4106" t="s">
        <v>131</v>
      </c>
      <c r="L4106" t="s">
        <v>11629</v>
      </c>
      <c r="M4106" t="s">
        <v>11630</v>
      </c>
      <c r="N4106">
        <v>7.9444444000000003E-2</v>
      </c>
      <c r="O4106">
        <v>6</v>
      </c>
      <c r="P4106">
        <v>22</v>
      </c>
      <c r="Q4106">
        <v>0</v>
      </c>
      <c r="R4106">
        <v>0</v>
      </c>
      <c r="S4106">
        <v>14</v>
      </c>
      <c r="T4106">
        <v>288</v>
      </c>
      <c r="U4106">
        <v>0.47666700000000001</v>
      </c>
      <c r="V4106">
        <v>1.7477780000000001</v>
      </c>
      <c r="W4106">
        <v>0</v>
      </c>
      <c r="X4106">
        <v>0</v>
      </c>
      <c r="Y4106">
        <v>1.112222</v>
      </c>
      <c r="Z4106">
        <v>22.88</v>
      </c>
    </row>
    <row r="4107" spans="1:26" x14ac:dyDescent="0.3">
      <c r="A4107">
        <v>2675259</v>
      </c>
      <c r="B4107">
        <v>1</v>
      </c>
      <c r="C4107" t="s">
        <v>76</v>
      </c>
      <c r="D4107" t="s">
        <v>94</v>
      </c>
      <c r="E4107" t="s">
        <v>152</v>
      </c>
      <c r="F4107" t="s">
        <v>11631</v>
      </c>
      <c r="G4107" t="s">
        <v>169</v>
      </c>
      <c r="H4107" t="s">
        <v>47</v>
      </c>
      <c r="I4107" t="s">
        <v>129</v>
      </c>
      <c r="J4107" t="s">
        <v>130</v>
      </c>
      <c r="K4107" t="s">
        <v>131</v>
      </c>
      <c r="L4107" t="s">
        <v>11632</v>
      </c>
      <c r="M4107" t="s">
        <v>11633</v>
      </c>
      <c r="N4107">
        <v>9.5555555E-2</v>
      </c>
      <c r="O4107">
        <v>13</v>
      </c>
      <c r="P4107">
        <v>344</v>
      </c>
      <c r="Q4107">
        <v>0</v>
      </c>
      <c r="R4107">
        <v>0</v>
      </c>
      <c r="S4107">
        <v>0</v>
      </c>
      <c r="T4107">
        <v>0</v>
      </c>
      <c r="U4107">
        <v>1.2422219999999999</v>
      </c>
      <c r="V4107">
        <v>32.871110999999999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2675263</v>
      </c>
      <c r="B4108">
        <v>1</v>
      </c>
      <c r="C4108" t="s">
        <v>76</v>
      </c>
      <c r="D4108" t="s">
        <v>107</v>
      </c>
      <c r="E4108" t="s">
        <v>172</v>
      </c>
      <c r="F4108" t="s">
        <v>11581</v>
      </c>
      <c r="G4108" t="s">
        <v>174</v>
      </c>
      <c r="H4108" t="s">
        <v>46</v>
      </c>
      <c r="I4108" t="s">
        <v>129</v>
      </c>
      <c r="J4108" t="s">
        <v>130</v>
      </c>
      <c r="K4108" t="s">
        <v>131</v>
      </c>
      <c r="L4108" t="s">
        <v>11634</v>
      </c>
      <c r="M4108" t="s">
        <v>11635</v>
      </c>
      <c r="N4108">
        <v>1.731944444</v>
      </c>
      <c r="O4108">
        <v>0</v>
      </c>
      <c r="P4108">
        <v>120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207.83333300000001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2675260</v>
      </c>
      <c r="B4109">
        <v>1</v>
      </c>
      <c r="C4109" t="s">
        <v>77</v>
      </c>
      <c r="D4109" t="s">
        <v>116</v>
      </c>
      <c r="E4109" t="s">
        <v>156</v>
      </c>
      <c r="F4109" t="s">
        <v>11636</v>
      </c>
      <c r="G4109" t="s">
        <v>169</v>
      </c>
      <c r="H4109" t="s">
        <v>47</v>
      </c>
      <c r="I4109" t="s">
        <v>129</v>
      </c>
      <c r="J4109" t="s">
        <v>130</v>
      </c>
      <c r="K4109" t="s">
        <v>131</v>
      </c>
      <c r="L4109" t="s">
        <v>11637</v>
      </c>
      <c r="M4109" t="s">
        <v>11638</v>
      </c>
      <c r="N4109">
        <v>0.38055555499999999</v>
      </c>
      <c r="O4109">
        <v>47</v>
      </c>
      <c r="P4109">
        <v>863</v>
      </c>
      <c r="Q4109">
        <v>0</v>
      </c>
      <c r="R4109">
        <v>0</v>
      </c>
      <c r="S4109">
        <v>0</v>
      </c>
      <c r="T4109">
        <v>0</v>
      </c>
      <c r="U4109">
        <v>17.886111</v>
      </c>
      <c r="V4109">
        <v>328.419444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2675262</v>
      </c>
      <c r="B4110">
        <v>1</v>
      </c>
      <c r="C4110" t="s">
        <v>77</v>
      </c>
      <c r="D4110" t="s">
        <v>124</v>
      </c>
      <c r="E4110" t="s">
        <v>210</v>
      </c>
      <c r="F4110" t="s">
        <v>11639</v>
      </c>
      <c r="G4110" t="s">
        <v>627</v>
      </c>
      <c r="H4110" t="s">
        <v>46</v>
      </c>
      <c r="I4110" t="s">
        <v>129</v>
      </c>
      <c r="J4110" t="s">
        <v>130</v>
      </c>
      <c r="K4110" t="s">
        <v>131</v>
      </c>
      <c r="L4110" t="s">
        <v>11640</v>
      </c>
      <c r="M4110" t="s">
        <v>11641</v>
      </c>
      <c r="N4110">
        <v>3.6147222220000002</v>
      </c>
      <c r="O4110">
        <v>0</v>
      </c>
      <c r="P4110">
        <v>2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7.229444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2675264</v>
      </c>
      <c r="B4111">
        <v>1</v>
      </c>
      <c r="C4111" t="s">
        <v>76</v>
      </c>
      <c r="D4111" t="s">
        <v>96</v>
      </c>
      <c r="E4111" t="s">
        <v>152</v>
      </c>
      <c r="F4111" t="s">
        <v>11642</v>
      </c>
      <c r="G4111" t="s">
        <v>169</v>
      </c>
      <c r="H4111" t="s">
        <v>47</v>
      </c>
      <c r="I4111" t="s">
        <v>129</v>
      </c>
      <c r="J4111" t="s">
        <v>130</v>
      </c>
      <c r="K4111" t="s">
        <v>131</v>
      </c>
      <c r="L4111" t="s">
        <v>11643</v>
      </c>
      <c r="M4111" t="s">
        <v>11644</v>
      </c>
      <c r="N4111">
        <v>0.15305555500000001</v>
      </c>
      <c r="O4111">
        <v>49</v>
      </c>
      <c r="P4111">
        <v>1708</v>
      </c>
      <c r="Q4111">
        <v>0</v>
      </c>
      <c r="R4111">
        <v>0</v>
      </c>
      <c r="S4111">
        <v>0</v>
      </c>
      <c r="T4111">
        <v>0</v>
      </c>
      <c r="U4111">
        <v>7.4997220000000002</v>
      </c>
      <c r="V4111">
        <v>261.41888799999998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2675268</v>
      </c>
      <c r="B4112">
        <v>1</v>
      </c>
      <c r="C4112" t="s">
        <v>76</v>
      </c>
      <c r="D4112" t="s">
        <v>98</v>
      </c>
      <c r="E4112" t="s">
        <v>126</v>
      </c>
      <c r="F4112" t="s">
        <v>11645</v>
      </c>
      <c r="G4112" t="s">
        <v>158</v>
      </c>
      <c r="H4112" t="s">
        <v>47</v>
      </c>
      <c r="I4112" t="s">
        <v>129</v>
      </c>
      <c r="J4112" t="s">
        <v>130</v>
      </c>
      <c r="K4112" t="s">
        <v>131</v>
      </c>
      <c r="L4112" t="s">
        <v>11646</v>
      </c>
      <c r="M4112" t="s">
        <v>11647</v>
      </c>
      <c r="N4112">
        <v>1.946666666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31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60.346666999999997</v>
      </c>
    </row>
    <row r="4113" spans="1:26" x14ac:dyDescent="0.3">
      <c r="A4113">
        <v>2675267</v>
      </c>
      <c r="B4113">
        <v>1</v>
      </c>
      <c r="C4113" t="s">
        <v>76</v>
      </c>
      <c r="D4113" t="s">
        <v>78</v>
      </c>
      <c r="E4113" t="s">
        <v>210</v>
      </c>
      <c r="F4113" t="s">
        <v>11415</v>
      </c>
      <c r="G4113" t="s">
        <v>212</v>
      </c>
      <c r="H4113" t="s">
        <v>46</v>
      </c>
      <c r="I4113" t="s">
        <v>129</v>
      </c>
      <c r="J4113" t="s">
        <v>130</v>
      </c>
      <c r="K4113" t="s">
        <v>131</v>
      </c>
      <c r="L4113" t="s">
        <v>11648</v>
      </c>
      <c r="M4113" t="s">
        <v>11649</v>
      </c>
      <c r="N4113">
        <v>4.6144444440000001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4.6144439999999998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2675269</v>
      </c>
      <c r="B4114">
        <v>1</v>
      </c>
      <c r="C4114" t="s">
        <v>76</v>
      </c>
      <c r="D4114" t="s">
        <v>100</v>
      </c>
      <c r="E4114" t="s">
        <v>325</v>
      </c>
      <c r="F4114" t="s">
        <v>6783</v>
      </c>
      <c r="G4114" t="s">
        <v>169</v>
      </c>
      <c r="H4114" t="s">
        <v>47</v>
      </c>
      <c r="I4114" t="s">
        <v>129</v>
      </c>
      <c r="J4114" t="s">
        <v>130</v>
      </c>
      <c r="K4114" t="s">
        <v>131</v>
      </c>
      <c r="L4114" t="s">
        <v>11650</v>
      </c>
      <c r="M4114" t="s">
        <v>11651</v>
      </c>
      <c r="N4114">
        <v>0.128438888</v>
      </c>
      <c r="O4114">
        <v>105</v>
      </c>
      <c r="P4114">
        <v>86</v>
      </c>
      <c r="Q4114">
        <v>0</v>
      </c>
      <c r="R4114">
        <v>0</v>
      </c>
      <c r="S4114">
        <v>0</v>
      </c>
      <c r="T4114">
        <v>0</v>
      </c>
      <c r="U4114">
        <v>13.486083000000001</v>
      </c>
      <c r="V4114">
        <v>11.045743999999999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2675270</v>
      </c>
      <c r="B4115">
        <v>1</v>
      </c>
      <c r="C4115" t="s">
        <v>77</v>
      </c>
      <c r="D4115" t="s">
        <v>108</v>
      </c>
      <c r="E4115" t="s">
        <v>126</v>
      </c>
      <c r="F4115" t="s">
        <v>11652</v>
      </c>
      <c r="G4115" t="s">
        <v>158</v>
      </c>
      <c r="H4115" t="s">
        <v>47</v>
      </c>
      <c r="I4115" t="s">
        <v>129</v>
      </c>
      <c r="J4115" t="s">
        <v>130</v>
      </c>
      <c r="K4115" t="s">
        <v>131</v>
      </c>
      <c r="L4115" t="s">
        <v>11653</v>
      </c>
      <c r="M4115" t="s">
        <v>11654</v>
      </c>
      <c r="N4115">
        <v>2.1441666659999998</v>
      </c>
      <c r="O4115">
        <v>0</v>
      </c>
      <c r="P4115">
        <v>97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207.98416700000001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2675271</v>
      </c>
      <c r="B4116">
        <v>1</v>
      </c>
      <c r="C4116" t="s">
        <v>77</v>
      </c>
      <c r="D4116" t="s">
        <v>118</v>
      </c>
      <c r="E4116" t="s">
        <v>210</v>
      </c>
      <c r="F4116" t="s">
        <v>11655</v>
      </c>
      <c r="G4116" t="s">
        <v>306</v>
      </c>
      <c r="H4116" t="s">
        <v>46</v>
      </c>
      <c r="I4116" t="s">
        <v>129</v>
      </c>
      <c r="J4116" t="s">
        <v>15</v>
      </c>
      <c r="K4116" t="s">
        <v>131</v>
      </c>
      <c r="L4116" t="s">
        <v>11656</v>
      </c>
      <c r="M4116" t="s">
        <v>11657</v>
      </c>
      <c r="N4116">
        <v>4.8983333330000001</v>
      </c>
      <c r="O4116">
        <v>0</v>
      </c>
      <c r="P4116">
        <v>4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19.593333000000001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2675274</v>
      </c>
      <c r="B4117">
        <v>1</v>
      </c>
      <c r="C4117" t="s">
        <v>77</v>
      </c>
      <c r="D4117" t="s">
        <v>123</v>
      </c>
      <c r="E4117" t="s">
        <v>156</v>
      </c>
      <c r="F4117" t="s">
        <v>3243</v>
      </c>
      <c r="G4117" t="s">
        <v>169</v>
      </c>
      <c r="H4117" t="s">
        <v>47</v>
      </c>
      <c r="I4117" t="s">
        <v>129</v>
      </c>
      <c r="J4117" t="s">
        <v>130</v>
      </c>
      <c r="K4117" t="s">
        <v>131</v>
      </c>
      <c r="L4117" t="s">
        <v>11658</v>
      </c>
      <c r="M4117" t="s">
        <v>11659</v>
      </c>
      <c r="N4117">
        <v>0.167222222</v>
      </c>
      <c r="O4117">
        <v>24</v>
      </c>
      <c r="P4117">
        <v>27</v>
      </c>
      <c r="Q4117">
        <v>0</v>
      </c>
      <c r="R4117">
        <v>0</v>
      </c>
      <c r="S4117">
        <v>0</v>
      </c>
      <c r="T4117">
        <v>0</v>
      </c>
      <c r="U4117">
        <v>4.0133330000000003</v>
      </c>
      <c r="V4117">
        <v>4.5149999999999997</v>
      </c>
      <c r="W4117">
        <v>0</v>
      </c>
      <c r="X4117">
        <v>0</v>
      </c>
      <c r="Y4117">
        <v>0</v>
      </c>
      <c r="Z4117">
        <v>0</v>
      </c>
    </row>
    <row r="4118" spans="1:26" x14ac:dyDescent="0.3">
      <c r="A4118">
        <v>2675275</v>
      </c>
      <c r="B4118">
        <v>1</v>
      </c>
      <c r="C4118" t="s">
        <v>76</v>
      </c>
      <c r="D4118" t="s">
        <v>90</v>
      </c>
      <c r="E4118" t="s">
        <v>144</v>
      </c>
      <c r="F4118" t="s">
        <v>11660</v>
      </c>
      <c r="G4118" t="s">
        <v>140</v>
      </c>
      <c r="H4118" t="s">
        <v>46</v>
      </c>
      <c r="I4118" t="s">
        <v>129</v>
      </c>
      <c r="J4118" t="s">
        <v>130</v>
      </c>
      <c r="K4118" t="s">
        <v>141</v>
      </c>
      <c r="L4118" t="s">
        <v>11661</v>
      </c>
      <c r="M4118" t="s">
        <v>11662</v>
      </c>
      <c r="N4118">
        <v>6.2352777770000003</v>
      </c>
      <c r="O4118">
        <v>0</v>
      </c>
      <c r="P4118">
        <v>188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1172.2322220000001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2675277</v>
      </c>
      <c r="B4119">
        <v>1</v>
      </c>
      <c r="C4119" t="s">
        <v>77</v>
      </c>
      <c r="D4119" t="s">
        <v>118</v>
      </c>
      <c r="E4119" t="s">
        <v>134</v>
      </c>
      <c r="F4119" t="s">
        <v>11663</v>
      </c>
      <c r="G4119" t="s">
        <v>140</v>
      </c>
      <c r="H4119" t="s">
        <v>46</v>
      </c>
      <c r="I4119" t="s">
        <v>129</v>
      </c>
      <c r="J4119" t="s">
        <v>130</v>
      </c>
      <c r="K4119" t="s">
        <v>141</v>
      </c>
      <c r="L4119" t="s">
        <v>11664</v>
      </c>
      <c r="M4119" t="s">
        <v>11665</v>
      </c>
      <c r="N4119">
        <v>6.2397222220000002</v>
      </c>
      <c r="O4119">
        <v>0</v>
      </c>
      <c r="P4119">
        <v>76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474.21888899999999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2675279</v>
      </c>
      <c r="B4120">
        <v>1</v>
      </c>
      <c r="C4120" t="s">
        <v>76</v>
      </c>
      <c r="D4120" t="s">
        <v>101</v>
      </c>
      <c r="E4120" t="s">
        <v>152</v>
      </c>
      <c r="F4120" t="s">
        <v>597</v>
      </c>
      <c r="G4120" t="s">
        <v>260</v>
      </c>
      <c r="H4120" t="s">
        <v>47</v>
      </c>
      <c r="I4120" t="s">
        <v>129</v>
      </c>
      <c r="J4120" t="s">
        <v>130</v>
      </c>
      <c r="K4120" t="s">
        <v>141</v>
      </c>
      <c r="L4120" t="s">
        <v>11666</v>
      </c>
      <c r="M4120" t="s">
        <v>11667</v>
      </c>
      <c r="N4120">
        <v>2.009166666</v>
      </c>
      <c r="O4120">
        <v>136</v>
      </c>
      <c r="P4120">
        <v>199</v>
      </c>
      <c r="Q4120">
        <v>0</v>
      </c>
      <c r="R4120">
        <v>0</v>
      </c>
      <c r="S4120">
        <v>0</v>
      </c>
      <c r="T4120">
        <v>0</v>
      </c>
      <c r="U4120">
        <v>273.246667</v>
      </c>
      <c r="V4120">
        <v>399.82416699999999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2675302</v>
      </c>
      <c r="B4121">
        <v>1</v>
      </c>
      <c r="C4121" t="s">
        <v>76</v>
      </c>
      <c r="D4121" t="s">
        <v>79</v>
      </c>
      <c r="E4121" t="s">
        <v>325</v>
      </c>
      <c r="F4121" t="s">
        <v>11668</v>
      </c>
      <c r="G4121" t="s">
        <v>140</v>
      </c>
      <c r="H4121" t="s">
        <v>47</v>
      </c>
      <c r="I4121" t="s">
        <v>129</v>
      </c>
      <c r="J4121" t="s">
        <v>130</v>
      </c>
      <c r="K4121" t="s">
        <v>141</v>
      </c>
      <c r="L4121" t="s">
        <v>11669</v>
      </c>
      <c r="M4121" t="s">
        <v>11670</v>
      </c>
      <c r="N4121">
        <v>4.6686111109999997</v>
      </c>
      <c r="O4121">
        <v>4</v>
      </c>
      <c r="P4121">
        <v>473</v>
      </c>
      <c r="Q4121">
        <v>0</v>
      </c>
      <c r="R4121">
        <v>0</v>
      </c>
      <c r="S4121">
        <v>0</v>
      </c>
      <c r="T4121">
        <v>0</v>
      </c>
      <c r="U4121">
        <v>18.674444000000001</v>
      </c>
      <c r="V4121">
        <v>2208.253056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2675285</v>
      </c>
      <c r="B4122">
        <v>1</v>
      </c>
      <c r="C4122" t="s">
        <v>77</v>
      </c>
      <c r="D4122" t="s">
        <v>121</v>
      </c>
      <c r="E4122" t="s">
        <v>152</v>
      </c>
      <c r="F4122" t="s">
        <v>1363</v>
      </c>
      <c r="G4122" t="s">
        <v>169</v>
      </c>
      <c r="H4122" t="s">
        <v>47</v>
      </c>
      <c r="I4122" t="s">
        <v>129</v>
      </c>
      <c r="J4122" t="s">
        <v>130</v>
      </c>
      <c r="K4122" t="s">
        <v>131</v>
      </c>
      <c r="L4122" t="s">
        <v>11671</v>
      </c>
      <c r="M4122" t="s">
        <v>11672</v>
      </c>
      <c r="N4122">
        <v>1.1675</v>
      </c>
      <c r="O4122">
        <v>0</v>
      </c>
      <c r="P4122">
        <v>0</v>
      </c>
      <c r="Q4122">
        <v>41</v>
      </c>
      <c r="R4122">
        <v>261</v>
      </c>
      <c r="S4122">
        <v>4</v>
      </c>
      <c r="T4122">
        <v>0</v>
      </c>
      <c r="U4122">
        <v>0</v>
      </c>
      <c r="V4122">
        <v>0</v>
      </c>
      <c r="W4122">
        <v>47.8675</v>
      </c>
      <c r="X4122">
        <v>304.71749999999997</v>
      </c>
      <c r="Y4122">
        <v>4.67</v>
      </c>
      <c r="Z4122">
        <v>0</v>
      </c>
    </row>
    <row r="4123" spans="1:26" x14ac:dyDescent="0.3">
      <c r="A4123">
        <v>2675283</v>
      </c>
      <c r="B4123">
        <v>1</v>
      </c>
      <c r="C4123" t="s">
        <v>76</v>
      </c>
      <c r="D4123" t="s">
        <v>96</v>
      </c>
      <c r="E4123" t="s">
        <v>152</v>
      </c>
      <c r="F4123" t="s">
        <v>11673</v>
      </c>
      <c r="G4123" t="s">
        <v>169</v>
      </c>
      <c r="H4123" t="s">
        <v>47</v>
      </c>
      <c r="I4123" t="s">
        <v>129</v>
      </c>
      <c r="J4123" t="s">
        <v>130</v>
      </c>
      <c r="K4123" t="s">
        <v>131</v>
      </c>
      <c r="L4123" t="s">
        <v>11674</v>
      </c>
      <c r="M4123" t="s">
        <v>11675</v>
      </c>
      <c r="N4123">
        <v>0.88972222199999995</v>
      </c>
      <c r="O4123">
        <v>0</v>
      </c>
      <c r="P4123">
        <v>557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495.57527800000003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2675284</v>
      </c>
      <c r="B4124">
        <v>1</v>
      </c>
      <c r="C4124" t="s">
        <v>77</v>
      </c>
      <c r="D4124" t="s">
        <v>118</v>
      </c>
      <c r="E4124" t="s">
        <v>134</v>
      </c>
      <c r="F4124" t="s">
        <v>11676</v>
      </c>
      <c r="G4124" t="s">
        <v>140</v>
      </c>
      <c r="H4124" t="s">
        <v>46</v>
      </c>
      <c r="I4124" t="s">
        <v>129</v>
      </c>
      <c r="J4124" t="s">
        <v>130</v>
      </c>
      <c r="K4124" t="s">
        <v>141</v>
      </c>
      <c r="L4124" t="s">
        <v>11677</v>
      </c>
      <c r="M4124" t="s">
        <v>11678</v>
      </c>
      <c r="N4124">
        <v>6.1680555549999996</v>
      </c>
      <c r="O4124">
        <v>0</v>
      </c>
      <c r="P4124">
        <v>103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635.30972199999997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2675287</v>
      </c>
      <c r="B4125">
        <v>1</v>
      </c>
      <c r="C4125" t="s">
        <v>77</v>
      </c>
      <c r="D4125" t="s">
        <v>124</v>
      </c>
      <c r="E4125" t="s">
        <v>156</v>
      </c>
      <c r="F4125" t="s">
        <v>7335</v>
      </c>
      <c r="G4125" t="s">
        <v>306</v>
      </c>
      <c r="H4125" t="s">
        <v>47</v>
      </c>
      <c r="I4125" t="s">
        <v>129</v>
      </c>
      <c r="J4125" t="s">
        <v>15</v>
      </c>
      <c r="K4125" t="s">
        <v>131</v>
      </c>
      <c r="L4125" t="s">
        <v>11679</v>
      </c>
      <c r="M4125" t="s">
        <v>11680</v>
      </c>
      <c r="N4125">
        <v>4.8461111109999999</v>
      </c>
      <c r="O4125">
        <v>9</v>
      </c>
      <c r="P4125">
        <v>2</v>
      </c>
      <c r="Q4125">
        <v>0</v>
      </c>
      <c r="R4125">
        <v>0</v>
      </c>
      <c r="S4125">
        <v>0</v>
      </c>
      <c r="T4125">
        <v>0</v>
      </c>
      <c r="U4125">
        <v>43.615000000000002</v>
      </c>
      <c r="V4125">
        <v>9.6922219999999992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2675289</v>
      </c>
      <c r="B4126">
        <v>1</v>
      </c>
      <c r="C4126" t="s">
        <v>77</v>
      </c>
      <c r="D4126" t="s">
        <v>124</v>
      </c>
      <c r="E4126" t="s">
        <v>152</v>
      </c>
      <c r="F4126" t="s">
        <v>11681</v>
      </c>
      <c r="G4126" t="s">
        <v>140</v>
      </c>
      <c r="H4126" t="s">
        <v>47</v>
      </c>
      <c r="I4126" t="s">
        <v>129</v>
      </c>
      <c r="J4126" t="s">
        <v>130</v>
      </c>
      <c r="K4126" t="s">
        <v>141</v>
      </c>
      <c r="L4126" t="s">
        <v>11682</v>
      </c>
      <c r="M4126" t="s">
        <v>11683</v>
      </c>
      <c r="N4126">
        <v>0.93555555499999998</v>
      </c>
      <c r="O4126">
        <v>0</v>
      </c>
      <c r="P4126">
        <v>447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418.193333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2675288</v>
      </c>
      <c r="B4127">
        <v>1</v>
      </c>
      <c r="C4127" t="s">
        <v>76</v>
      </c>
      <c r="D4127" t="s">
        <v>95</v>
      </c>
      <c r="E4127" t="s">
        <v>134</v>
      </c>
      <c r="F4127" t="s">
        <v>10574</v>
      </c>
      <c r="G4127" t="s">
        <v>260</v>
      </c>
      <c r="H4127" t="s">
        <v>46</v>
      </c>
      <c r="I4127" t="s">
        <v>129</v>
      </c>
      <c r="J4127" t="s">
        <v>130</v>
      </c>
      <c r="K4127" t="s">
        <v>141</v>
      </c>
      <c r="L4127" t="s">
        <v>11684</v>
      </c>
      <c r="M4127" t="s">
        <v>11685</v>
      </c>
      <c r="N4127">
        <v>7.2319444439999998</v>
      </c>
      <c r="O4127">
        <v>0</v>
      </c>
      <c r="P4127">
        <v>0</v>
      </c>
      <c r="Q4127">
        <v>0</v>
      </c>
      <c r="R4127">
        <v>41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296.50972200000001</v>
      </c>
      <c r="Y4127">
        <v>0</v>
      </c>
      <c r="Z4127">
        <v>0</v>
      </c>
    </row>
    <row r="4128" spans="1:26" x14ac:dyDescent="0.3">
      <c r="A4128">
        <v>2675291</v>
      </c>
      <c r="B4128">
        <v>1</v>
      </c>
      <c r="C4128" t="s">
        <v>76</v>
      </c>
      <c r="D4128" t="s">
        <v>89</v>
      </c>
      <c r="E4128" t="s">
        <v>134</v>
      </c>
      <c r="F4128" t="s">
        <v>11686</v>
      </c>
      <c r="G4128" t="s">
        <v>140</v>
      </c>
      <c r="H4128" t="s">
        <v>46</v>
      </c>
      <c r="I4128" t="s">
        <v>129</v>
      </c>
      <c r="J4128" t="s">
        <v>130</v>
      </c>
      <c r="K4128" t="s">
        <v>141</v>
      </c>
      <c r="L4128" t="s">
        <v>11687</v>
      </c>
      <c r="M4128" t="s">
        <v>11688</v>
      </c>
      <c r="N4128">
        <v>5.9249999999999998</v>
      </c>
      <c r="O4128">
        <v>0</v>
      </c>
      <c r="P4128">
        <v>316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1872.3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2675292</v>
      </c>
      <c r="B4129">
        <v>1</v>
      </c>
      <c r="C4129" t="s">
        <v>76</v>
      </c>
      <c r="D4129" t="s">
        <v>84</v>
      </c>
      <c r="E4129" t="s">
        <v>156</v>
      </c>
      <c r="F4129" t="s">
        <v>11689</v>
      </c>
      <c r="G4129" t="s">
        <v>260</v>
      </c>
      <c r="H4129" t="s">
        <v>47</v>
      </c>
      <c r="I4129" t="s">
        <v>129</v>
      </c>
      <c r="J4129" t="s">
        <v>130</v>
      </c>
      <c r="K4129" t="s">
        <v>141</v>
      </c>
      <c r="L4129" t="s">
        <v>11690</v>
      </c>
      <c r="M4129" t="s">
        <v>11691</v>
      </c>
      <c r="N4129">
        <v>3.063055555</v>
      </c>
      <c r="O4129">
        <v>0</v>
      </c>
      <c r="P4129">
        <v>74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226.666111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2675295</v>
      </c>
      <c r="B4130">
        <v>1</v>
      </c>
      <c r="C4130" t="s">
        <v>77</v>
      </c>
      <c r="D4130" t="s">
        <v>109</v>
      </c>
      <c r="E4130" t="s">
        <v>134</v>
      </c>
      <c r="F4130" t="s">
        <v>11692</v>
      </c>
      <c r="G4130" t="s">
        <v>140</v>
      </c>
      <c r="H4130" t="s">
        <v>46</v>
      </c>
      <c r="I4130" t="s">
        <v>129</v>
      </c>
      <c r="J4130" t="s">
        <v>130</v>
      </c>
      <c r="K4130" t="s">
        <v>141</v>
      </c>
      <c r="L4130" t="s">
        <v>11693</v>
      </c>
      <c r="M4130" t="s">
        <v>11694</v>
      </c>
      <c r="N4130">
        <v>3.0211111110000002</v>
      </c>
      <c r="O4130">
        <v>0</v>
      </c>
      <c r="P4130">
        <v>474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1432.0066670000001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2675299</v>
      </c>
      <c r="B4131">
        <v>1</v>
      </c>
      <c r="C4131" t="s">
        <v>77</v>
      </c>
      <c r="D4131" t="s">
        <v>109</v>
      </c>
      <c r="E4131" t="s">
        <v>134</v>
      </c>
      <c r="F4131" t="s">
        <v>11695</v>
      </c>
      <c r="G4131" t="s">
        <v>140</v>
      </c>
      <c r="H4131" t="s">
        <v>46</v>
      </c>
      <c r="I4131" t="s">
        <v>129</v>
      </c>
      <c r="J4131" t="s">
        <v>130</v>
      </c>
      <c r="K4131" t="s">
        <v>141</v>
      </c>
      <c r="L4131" t="s">
        <v>11696</v>
      </c>
      <c r="M4131" t="s">
        <v>11697</v>
      </c>
      <c r="N4131">
        <v>0.72750000000000004</v>
      </c>
      <c r="O4131">
        <v>0</v>
      </c>
      <c r="P4131">
        <v>296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215.34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2675300</v>
      </c>
      <c r="B4132">
        <v>1</v>
      </c>
      <c r="C4132" t="s">
        <v>76</v>
      </c>
      <c r="D4132" t="s">
        <v>99</v>
      </c>
      <c r="E4132" t="s">
        <v>152</v>
      </c>
      <c r="F4132" t="s">
        <v>11698</v>
      </c>
      <c r="G4132" t="s">
        <v>140</v>
      </c>
      <c r="H4132" t="s">
        <v>47</v>
      </c>
      <c r="I4132" t="s">
        <v>129</v>
      </c>
      <c r="J4132" t="s">
        <v>130</v>
      </c>
      <c r="K4132" t="s">
        <v>141</v>
      </c>
      <c r="L4132" t="s">
        <v>11699</v>
      </c>
      <c r="M4132" t="s">
        <v>11700</v>
      </c>
      <c r="N4132">
        <v>6.1941666660000001</v>
      </c>
      <c r="O4132">
        <v>169</v>
      </c>
      <c r="P4132">
        <v>5217</v>
      </c>
      <c r="Q4132">
        <v>0</v>
      </c>
      <c r="R4132">
        <v>0</v>
      </c>
      <c r="S4132">
        <v>0</v>
      </c>
      <c r="T4132">
        <v>0</v>
      </c>
      <c r="U4132">
        <v>1046.814167</v>
      </c>
      <c r="V4132">
        <v>32314.967497000001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2675301</v>
      </c>
      <c r="B4133">
        <v>1</v>
      </c>
      <c r="C4133" t="s">
        <v>76</v>
      </c>
      <c r="D4133" t="s">
        <v>99</v>
      </c>
      <c r="E4133" t="s">
        <v>325</v>
      </c>
      <c r="F4133" t="s">
        <v>4098</v>
      </c>
      <c r="G4133" t="s">
        <v>169</v>
      </c>
      <c r="H4133" t="s">
        <v>47</v>
      </c>
      <c r="I4133" t="s">
        <v>247</v>
      </c>
      <c r="J4133" t="s">
        <v>130</v>
      </c>
      <c r="K4133" t="s">
        <v>131</v>
      </c>
      <c r="L4133" t="s">
        <v>11701</v>
      </c>
      <c r="M4133" t="s">
        <v>11702</v>
      </c>
      <c r="N4133">
        <v>2.5833333E-2</v>
      </c>
      <c r="O4133">
        <v>161</v>
      </c>
      <c r="P4133">
        <v>534</v>
      </c>
      <c r="Q4133">
        <v>0</v>
      </c>
      <c r="R4133">
        <v>0</v>
      </c>
      <c r="S4133">
        <v>0</v>
      </c>
      <c r="T4133">
        <v>0</v>
      </c>
      <c r="U4133">
        <v>4.1591670000000001</v>
      </c>
      <c r="V4133">
        <v>13.795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2675304</v>
      </c>
      <c r="B4134">
        <v>1</v>
      </c>
      <c r="C4134" t="s">
        <v>76</v>
      </c>
      <c r="D4134" t="s">
        <v>104</v>
      </c>
      <c r="E4134" t="s">
        <v>156</v>
      </c>
      <c r="F4134" t="s">
        <v>1212</v>
      </c>
      <c r="G4134" t="s">
        <v>140</v>
      </c>
      <c r="H4134" t="s">
        <v>47</v>
      </c>
      <c r="I4134" t="s">
        <v>129</v>
      </c>
      <c r="J4134" t="s">
        <v>130</v>
      </c>
      <c r="K4134" t="s">
        <v>141</v>
      </c>
      <c r="L4134" t="s">
        <v>11703</v>
      </c>
      <c r="M4134" t="s">
        <v>11704</v>
      </c>
      <c r="N4134">
        <v>4.9555555550000001</v>
      </c>
      <c r="O4134">
        <v>0</v>
      </c>
      <c r="P4134">
        <v>0</v>
      </c>
      <c r="Q4134">
        <v>8</v>
      </c>
      <c r="R4134">
        <v>1124</v>
      </c>
      <c r="S4134">
        <v>0</v>
      </c>
      <c r="T4134">
        <v>0</v>
      </c>
      <c r="U4134">
        <v>0</v>
      </c>
      <c r="V4134">
        <v>0</v>
      </c>
      <c r="W4134">
        <v>39.644444</v>
      </c>
      <c r="X4134">
        <v>5570.0444440000001</v>
      </c>
      <c r="Y4134">
        <v>0</v>
      </c>
      <c r="Z4134">
        <v>0</v>
      </c>
    </row>
    <row r="4135" spans="1:26" x14ac:dyDescent="0.3">
      <c r="A4135">
        <v>2675308</v>
      </c>
      <c r="B4135">
        <v>1</v>
      </c>
      <c r="C4135" t="s">
        <v>76</v>
      </c>
      <c r="D4135" t="s">
        <v>100</v>
      </c>
      <c r="E4135" t="s">
        <v>126</v>
      </c>
      <c r="F4135" t="s">
        <v>11705</v>
      </c>
      <c r="G4135" t="s">
        <v>586</v>
      </c>
      <c r="H4135" t="s">
        <v>47</v>
      </c>
      <c r="I4135" t="s">
        <v>129</v>
      </c>
      <c r="J4135" t="s">
        <v>130</v>
      </c>
      <c r="K4135" t="s">
        <v>131</v>
      </c>
      <c r="L4135" t="s">
        <v>11706</v>
      </c>
      <c r="M4135" t="s">
        <v>11707</v>
      </c>
      <c r="N4135">
        <v>1.9675</v>
      </c>
      <c r="O4135">
        <v>0</v>
      </c>
      <c r="P4135">
        <v>15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29.512499999999999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2675311</v>
      </c>
      <c r="B4136">
        <v>1</v>
      </c>
      <c r="C4136" t="s">
        <v>76</v>
      </c>
      <c r="D4136" t="s">
        <v>92</v>
      </c>
      <c r="E4136" t="s">
        <v>210</v>
      </c>
      <c r="F4136" t="s">
        <v>11708</v>
      </c>
      <c r="G4136" t="s">
        <v>306</v>
      </c>
      <c r="H4136" t="s">
        <v>46</v>
      </c>
      <c r="I4136" t="s">
        <v>129</v>
      </c>
      <c r="J4136" t="s">
        <v>15</v>
      </c>
      <c r="K4136" t="s">
        <v>131</v>
      </c>
      <c r="L4136" t="s">
        <v>11709</v>
      </c>
      <c r="M4136" t="s">
        <v>11710</v>
      </c>
      <c r="N4136">
        <v>1.21</v>
      </c>
      <c r="O4136">
        <v>0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1.21</v>
      </c>
      <c r="Y4136">
        <v>0</v>
      </c>
      <c r="Z4136">
        <v>0</v>
      </c>
    </row>
    <row r="4137" spans="1:26" x14ac:dyDescent="0.3">
      <c r="A4137">
        <v>2675331</v>
      </c>
      <c r="B4137">
        <v>1</v>
      </c>
      <c r="C4137" t="s">
        <v>76</v>
      </c>
      <c r="D4137" t="s">
        <v>99</v>
      </c>
      <c r="E4137" t="s">
        <v>325</v>
      </c>
      <c r="F4137" t="s">
        <v>11711</v>
      </c>
      <c r="G4137" t="s">
        <v>140</v>
      </c>
      <c r="H4137" t="s">
        <v>47</v>
      </c>
      <c r="I4137" t="s">
        <v>129</v>
      </c>
      <c r="J4137" t="s">
        <v>130</v>
      </c>
      <c r="K4137" t="s">
        <v>141</v>
      </c>
      <c r="L4137" t="s">
        <v>11712</v>
      </c>
      <c r="M4137" t="s">
        <v>11713</v>
      </c>
      <c r="N4137">
        <v>0.66611111099999998</v>
      </c>
      <c r="O4137">
        <v>101</v>
      </c>
      <c r="P4137">
        <v>14106</v>
      </c>
      <c r="Q4137">
        <v>0</v>
      </c>
      <c r="R4137">
        <v>0</v>
      </c>
      <c r="S4137">
        <v>0</v>
      </c>
      <c r="T4137">
        <v>0</v>
      </c>
      <c r="U4137">
        <v>67.277221999999995</v>
      </c>
      <c r="V4137">
        <v>9396.1633320000001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2675312</v>
      </c>
      <c r="B4138">
        <v>1</v>
      </c>
      <c r="C4138" t="s">
        <v>77</v>
      </c>
      <c r="D4138" t="s">
        <v>108</v>
      </c>
      <c r="E4138" t="s">
        <v>134</v>
      </c>
      <c r="F4138" t="s">
        <v>11714</v>
      </c>
      <c r="G4138" t="s">
        <v>140</v>
      </c>
      <c r="H4138" t="s">
        <v>46</v>
      </c>
      <c r="I4138" t="s">
        <v>129</v>
      </c>
      <c r="J4138" t="s">
        <v>130</v>
      </c>
      <c r="K4138" t="s">
        <v>141</v>
      </c>
      <c r="L4138" t="s">
        <v>11715</v>
      </c>
      <c r="M4138" t="s">
        <v>11716</v>
      </c>
      <c r="N4138">
        <v>1.439444444</v>
      </c>
      <c r="O4138">
        <v>0</v>
      </c>
      <c r="P4138">
        <v>850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1223.527777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2675314</v>
      </c>
      <c r="B4139">
        <v>1</v>
      </c>
      <c r="C4139" t="s">
        <v>77</v>
      </c>
      <c r="D4139" t="s">
        <v>123</v>
      </c>
      <c r="E4139" t="s">
        <v>126</v>
      </c>
      <c r="F4139" t="s">
        <v>11717</v>
      </c>
      <c r="G4139" t="s">
        <v>158</v>
      </c>
      <c r="H4139" t="s">
        <v>47</v>
      </c>
      <c r="I4139" t="s">
        <v>129</v>
      </c>
      <c r="J4139" t="s">
        <v>130</v>
      </c>
      <c r="K4139" t="s">
        <v>131</v>
      </c>
      <c r="L4139" t="s">
        <v>11718</v>
      </c>
      <c r="M4139" t="s">
        <v>11719</v>
      </c>
      <c r="N4139">
        <v>3.2405555549999998</v>
      </c>
      <c r="O4139">
        <v>0</v>
      </c>
      <c r="P4139">
        <v>119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385.62611099999998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2675315</v>
      </c>
      <c r="B4140">
        <v>1</v>
      </c>
      <c r="C4140" t="s">
        <v>76</v>
      </c>
      <c r="D4140" t="s">
        <v>83</v>
      </c>
      <c r="E4140" t="s">
        <v>126</v>
      </c>
      <c r="F4140" t="s">
        <v>11720</v>
      </c>
      <c r="G4140" t="s">
        <v>260</v>
      </c>
      <c r="H4140" t="s">
        <v>47</v>
      </c>
      <c r="I4140" t="s">
        <v>129</v>
      </c>
      <c r="J4140" t="s">
        <v>130</v>
      </c>
      <c r="K4140" t="s">
        <v>141</v>
      </c>
      <c r="L4140" t="s">
        <v>11721</v>
      </c>
      <c r="M4140" t="s">
        <v>11722</v>
      </c>
      <c r="N4140">
        <v>8.2836111110000008</v>
      </c>
      <c r="O4140">
        <v>1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8.2836110000000005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2675321</v>
      </c>
      <c r="B4141">
        <v>1</v>
      </c>
      <c r="C4141" t="s">
        <v>77</v>
      </c>
      <c r="D4141" t="s">
        <v>124</v>
      </c>
      <c r="E4141" t="s">
        <v>156</v>
      </c>
      <c r="F4141" t="s">
        <v>10435</v>
      </c>
      <c r="G4141" t="s">
        <v>169</v>
      </c>
      <c r="H4141" t="s">
        <v>47</v>
      </c>
      <c r="I4141" t="s">
        <v>129</v>
      </c>
      <c r="J4141" t="s">
        <v>130</v>
      </c>
      <c r="K4141" t="s">
        <v>131</v>
      </c>
      <c r="L4141" t="s">
        <v>11723</v>
      </c>
      <c r="M4141" t="s">
        <v>11724</v>
      </c>
      <c r="N4141">
        <v>0.961388888</v>
      </c>
      <c r="O4141">
        <v>9</v>
      </c>
      <c r="P4141">
        <v>248</v>
      </c>
      <c r="Q4141">
        <v>0</v>
      </c>
      <c r="R4141">
        <v>0</v>
      </c>
      <c r="S4141">
        <v>0</v>
      </c>
      <c r="T4141">
        <v>0</v>
      </c>
      <c r="U4141">
        <v>8.6524999999999999</v>
      </c>
      <c r="V4141">
        <v>238.42444399999999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2675373</v>
      </c>
      <c r="B4142">
        <v>1</v>
      </c>
      <c r="C4142" t="s">
        <v>76</v>
      </c>
      <c r="D4142" t="s">
        <v>93</v>
      </c>
      <c r="E4142" t="s">
        <v>325</v>
      </c>
      <c r="F4142" t="s">
        <v>11725</v>
      </c>
      <c r="G4142" t="s">
        <v>140</v>
      </c>
      <c r="H4142" t="s">
        <v>47</v>
      </c>
      <c r="I4142" t="s">
        <v>129</v>
      </c>
      <c r="J4142" t="s">
        <v>130</v>
      </c>
      <c r="K4142" t="s">
        <v>141</v>
      </c>
      <c r="L4142" t="s">
        <v>11726</v>
      </c>
      <c r="M4142" t="s">
        <v>11727</v>
      </c>
      <c r="N4142">
        <v>2.3766666660000002</v>
      </c>
      <c r="O4142">
        <v>103</v>
      </c>
      <c r="P4142">
        <v>19305</v>
      </c>
      <c r="Q4142">
        <v>0</v>
      </c>
      <c r="R4142">
        <v>0</v>
      </c>
      <c r="S4142">
        <v>0</v>
      </c>
      <c r="T4142">
        <v>0</v>
      </c>
      <c r="U4142">
        <v>244.79666700000001</v>
      </c>
      <c r="V4142">
        <v>45881.549986999999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2675323</v>
      </c>
      <c r="B4143">
        <v>1</v>
      </c>
      <c r="C4143" t="s">
        <v>77</v>
      </c>
      <c r="D4143" t="s">
        <v>119</v>
      </c>
      <c r="E4143" t="s">
        <v>134</v>
      </c>
      <c r="F4143" t="s">
        <v>11728</v>
      </c>
      <c r="G4143" t="s">
        <v>140</v>
      </c>
      <c r="H4143" t="s">
        <v>46</v>
      </c>
      <c r="I4143" t="s">
        <v>129</v>
      </c>
      <c r="J4143" t="s">
        <v>130</v>
      </c>
      <c r="K4143" t="s">
        <v>141</v>
      </c>
      <c r="L4143" t="s">
        <v>11729</v>
      </c>
      <c r="M4143" t="s">
        <v>11730</v>
      </c>
      <c r="N4143">
        <v>1.4075</v>
      </c>
      <c r="O4143">
        <v>0</v>
      </c>
      <c r="P4143">
        <v>670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943.02499999999998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2675326</v>
      </c>
      <c r="B4144">
        <v>1</v>
      </c>
      <c r="C4144" t="s">
        <v>76</v>
      </c>
      <c r="D4144" t="s">
        <v>96</v>
      </c>
      <c r="E4144" t="s">
        <v>152</v>
      </c>
      <c r="F4144" t="s">
        <v>11731</v>
      </c>
      <c r="G4144" t="s">
        <v>140</v>
      </c>
      <c r="H4144" t="s">
        <v>47</v>
      </c>
      <c r="I4144" t="s">
        <v>129</v>
      </c>
      <c r="J4144" t="s">
        <v>130</v>
      </c>
      <c r="K4144" t="s">
        <v>141</v>
      </c>
      <c r="L4144" t="s">
        <v>11732</v>
      </c>
      <c r="M4144" t="s">
        <v>11733</v>
      </c>
      <c r="N4144">
        <v>4.6641666659999999</v>
      </c>
      <c r="O4144">
        <v>22</v>
      </c>
      <c r="P4144">
        <v>246</v>
      </c>
      <c r="Q4144">
        <v>0</v>
      </c>
      <c r="R4144">
        <v>0</v>
      </c>
      <c r="S4144">
        <v>0</v>
      </c>
      <c r="T4144">
        <v>0</v>
      </c>
      <c r="U4144">
        <v>102.611667</v>
      </c>
      <c r="V4144">
        <v>1147.385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2675327</v>
      </c>
      <c r="B4145">
        <v>1</v>
      </c>
      <c r="C4145" t="s">
        <v>76</v>
      </c>
      <c r="D4145" t="s">
        <v>88</v>
      </c>
      <c r="E4145" t="s">
        <v>134</v>
      </c>
      <c r="F4145" t="s">
        <v>11734</v>
      </c>
      <c r="G4145" t="s">
        <v>140</v>
      </c>
      <c r="H4145" t="s">
        <v>46</v>
      </c>
      <c r="I4145" t="s">
        <v>129</v>
      </c>
      <c r="J4145" t="s">
        <v>130</v>
      </c>
      <c r="K4145" t="s">
        <v>141</v>
      </c>
      <c r="L4145" t="s">
        <v>11735</v>
      </c>
      <c r="M4145" t="s">
        <v>11736</v>
      </c>
      <c r="N4145">
        <v>4.4516666660000004</v>
      </c>
      <c r="O4145">
        <v>0</v>
      </c>
      <c r="P4145">
        <v>69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307.16500000000002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2675329</v>
      </c>
      <c r="B4146">
        <v>1</v>
      </c>
      <c r="C4146" t="s">
        <v>77</v>
      </c>
      <c r="D4146" t="s">
        <v>124</v>
      </c>
      <c r="E4146" t="s">
        <v>156</v>
      </c>
      <c r="F4146" t="s">
        <v>11737</v>
      </c>
      <c r="G4146" t="s">
        <v>140</v>
      </c>
      <c r="H4146" t="s">
        <v>47</v>
      </c>
      <c r="I4146" t="s">
        <v>129</v>
      </c>
      <c r="J4146" t="s">
        <v>130</v>
      </c>
      <c r="K4146" t="s">
        <v>141</v>
      </c>
      <c r="L4146" t="s">
        <v>11738</v>
      </c>
      <c r="M4146" t="s">
        <v>11739</v>
      </c>
      <c r="N4146">
        <v>2.1744444440000001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2.1744439999999998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2675332</v>
      </c>
      <c r="B4147">
        <v>1</v>
      </c>
      <c r="C4147" t="s">
        <v>77</v>
      </c>
      <c r="D4147" t="s">
        <v>112</v>
      </c>
      <c r="E4147" t="s">
        <v>134</v>
      </c>
      <c r="F4147" t="s">
        <v>360</v>
      </c>
      <c r="G4147" t="s">
        <v>140</v>
      </c>
      <c r="H4147" t="s">
        <v>46</v>
      </c>
      <c r="I4147" t="s">
        <v>129</v>
      </c>
      <c r="J4147" t="s">
        <v>130</v>
      </c>
      <c r="K4147" t="s">
        <v>141</v>
      </c>
      <c r="L4147" t="s">
        <v>11740</v>
      </c>
      <c r="M4147" t="s">
        <v>11741</v>
      </c>
      <c r="N4147">
        <v>4.1561111110000004</v>
      </c>
      <c r="O4147">
        <v>0</v>
      </c>
      <c r="P4147">
        <v>0</v>
      </c>
      <c r="Q4147">
        <v>0</v>
      </c>
      <c r="R4147">
        <v>39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162.08833300000001</v>
      </c>
      <c r="Y4147">
        <v>0</v>
      </c>
      <c r="Z4147">
        <v>0</v>
      </c>
    </row>
    <row r="4148" spans="1:26" x14ac:dyDescent="0.3">
      <c r="A4148">
        <v>2675340</v>
      </c>
      <c r="B4148">
        <v>1</v>
      </c>
      <c r="C4148" t="s">
        <v>76</v>
      </c>
      <c r="D4148" t="s">
        <v>83</v>
      </c>
      <c r="E4148" t="s">
        <v>126</v>
      </c>
      <c r="F4148" t="s">
        <v>11742</v>
      </c>
      <c r="G4148" t="s">
        <v>146</v>
      </c>
      <c r="H4148" t="s">
        <v>47</v>
      </c>
      <c r="I4148" t="s">
        <v>129</v>
      </c>
      <c r="J4148" t="s">
        <v>130</v>
      </c>
      <c r="K4148" t="s">
        <v>131</v>
      </c>
      <c r="L4148" t="s">
        <v>11743</v>
      </c>
      <c r="M4148" t="s">
        <v>11744</v>
      </c>
      <c r="N4148">
        <v>0.18055555500000001</v>
      </c>
      <c r="O4148">
        <v>0</v>
      </c>
      <c r="P4148">
        <v>149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26.902778000000001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2675335</v>
      </c>
      <c r="B4149">
        <v>1</v>
      </c>
      <c r="C4149" t="s">
        <v>76</v>
      </c>
      <c r="D4149" t="s">
        <v>91</v>
      </c>
      <c r="E4149" t="s">
        <v>134</v>
      </c>
      <c r="F4149" t="s">
        <v>11745</v>
      </c>
      <c r="G4149" t="s">
        <v>140</v>
      </c>
      <c r="H4149" t="s">
        <v>46</v>
      </c>
      <c r="I4149" t="s">
        <v>129</v>
      </c>
      <c r="J4149" t="s">
        <v>130</v>
      </c>
      <c r="K4149" t="s">
        <v>141</v>
      </c>
      <c r="L4149" t="s">
        <v>11746</v>
      </c>
      <c r="M4149" t="s">
        <v>11747</v>
      </c>
      <c r="N4149">
        <v>1.566944444</v>
      </c>
      <c r="O4149">
        <v>0</v>
      </c>
      <c r="P4149">
        <v>897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1405.549166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2675336</v>
      </c>
      <c r="B4150">
        <v>1</v>
      </c>
      <c r="C4150" t="s">
        <v>76</v>
      </c>
      <c r="D4150" t="s">
        <v>101</v>
      </c>
      <c r="E4150" t="s">
        <v>134</v>
      </c>
      <c r="F4150" t="s">
        <v>11748</v>
      </c>
      <c r="G4150" t="s">
        <v>260</v>
      </c>
      <c r="H4150" t="s">
        <v>46</v>
      </c>
      <c r="I4150" t="s">
        <v>129</v>
      </c>
      <c r="J4150" t="s">
        <v>130</v>
      </c>
      <c r="K4150" t="s">
        <v>141</v>
      </c>
      <c r="L4150" t="s">
        <v>11749</v>
      </c>
      <c r="M4150" t="s">
        <v>11750</v>
      </c>
      <c r="N4150">
        <v>5.7122222220000003</v>
      </c>
      <c r="O4150">
        <v>0</v>
      </c>
      <c r="P4150">
        <v>654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3735.7933330000001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2675338</v>
      </c>
      <c r="B4151">
        <v>1</v>
      </c>
      <c r="C4151" t="s">
        <v>76</v>
      </c>
      <c r="D4151" t="s">
        <v>93</v>
      </c>
      <c r="E4151" t="s">
        <v>144</v>
      </c>
      <c r="F4151" t="s">
        <v>11751</v>
      </c>
      <c r="G4151" t="s">
        <v>260</v>
      </c>
      <c r="H4151" t="s">
        <v>46</v>
      </c>
      <c r="I4151" t="s">
        <v>129</v>
      </c>
      <c r="J4151" t="s">
        <v>130</v>
      </c>
      <c r="K4151" t="s">
        <v>141</v>
      </c>
      <c r="L4151" t="s">
        <v>11752</v>
      </c>
      <c r="M4151" t="s">
        <v>11753</v>
      </c>
      <c r="N4151">
        <v>4.6275000000000004</v>
      </c>
      <c r="O4151">
        <v>0</v>
      </c>
      <c r="P4151">
        <v>20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92.55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2675354</v>
      </c>
      <c r="B4152">
        <v>1</v>
      </c>
      <c r="C4152" t="s">
        <v>76</v>
      </c>
      <c r="D4152" t="s">
        <v>78</v>
      </c>
      <c r="E4152" t="s">
        <v>134</v>
      </c>
      <c r="F4152" t="s">
        <v>11754</v>
      </c>
      <c r="G4152" t="s">
        <v>260</v>
      </c>
      <c r="H4152" t="s">
        <v>46</v>
      </c>
      <c r="I4152" t="s">
        <v>129</v>
      </c>
      <c r="J4152" t="s">
        <v>130</v>
      </c>
      <c r="K4152" t="s">
        <v>141</v>
      </c>
      <c r="L4152" t="s">
        <v>11755</v>
      </c>
      <c r="M4152" t="s">
        <v>11756</v>
      </c>
      <c r="N4152">
        <v>6.7824999999999998</v>
      </c>
      <c r="O4152">
        <v>0</v>
      </c>
      <c r="P4152">
        <v>362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2455.2649999999999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2675341</v>
      </c>
      <c r="B4153">
        <v>1</v>
      </c>
      <c r="C4153" t="s">
        <v>77</v>
      </c>
      <c r="D4153" t="s">
        <v>119</v>
      </c>
      <c r="E4153" t="s">
        <v>126</v>
      </c>
      <c r="F4153" t="s">
        <v>11757</v>
      </c>
      <c r="G4153" t="s">
        <v>146</v>
      </c>
      <c r="H4153" t="s">
        <v>47</v>
      </c>
      <c r="I4153" t="s">
        <v>129</v>
      </c>
      <c r="J4153" t="s">
        <v>130</v>
      </c>
      <c r="K4153" t="s">
        <v>131</v>
      </c>
      <c r="L4153" t="s">
        <v>11758</v>
      </c>
      <c r="M4153" t="s">
        <v>11759</v>
      </c>
      <c r="N4153">
        <v>0.17749999999999999</v>
      </c>
      <c r="O4153">
        <v>0</v>
      </c>
      <c r="P4153">
        <v>281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49.877499999999998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2675342</v>
      </c>
      <c r="B4154">
        <v>1</v>
      </c>
      <c r="C4154" t="s">
        <v>77</v>
      </c>
      <c r="D4154" t="s">
        <v>109</v>
      </c>
      <c r="E4154" t="s">
        <v>134</v>
      </c>
      <c r="F4154" t="s">
        <v>11760</v>
      </c>
      <c r="G4154" t="s">
        <v>140</v>
      </c>
      <c r="H4154" t="s">
        <v>46</v>
      </c>
      <c r="I4154" t="s">
        <v>129</v>
      </c>
      <c r="J4154" t="s">
        <v>130</v>
      </c>
      <c r="K4154" t="s">
        <v>141</v>
      </c>
      <c r="L4154" t="s">
        <v>11761</v>
      </c>
      <c r="M4154" t="s">
        <v>11762</v>
      </c>
      <c r="N4154">
        <v>1.419166666</v>
      </c>
      <c r="O4154">
        <v>0</v>
      </c>
      <c r="P4154">
        <v>474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672.68499999999995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2675350</v>
      </c>
      <c r="B4155">
        <v>1</v>
      </c>
      <c r="C4155" t="s">
        <v>76</v>
      </c>
      <c r="D4155" t="s">
        <v>100</v>
      </c>
      <c r="E4155" t="s">
        <v>126</v>
      </c>
      <c r="F4155" t="s">
        <v>11763</v>
      </c>
      <c r="G4155" t="s">
        <v>128</v>
      </c>
      <c r="H4155" t="s">
        <v>47</v>
      </c>
      <c r="I4155" t="s">
        <v>129</v>
      </c>
      <c r="J4155" t="s">
        <v>130</v>
      </c>
      <c r="K4155" t="s">
        <v>131</v>
      </c>
      <c r="L4155" t="s">
        <v>11764</v>
      </c>
      <c r="M4155" t="s">
        <v>11765</v>
      </c>
      <c r="N4155">
        <v>3.0886111110000001</v>
      </c>
      <c r="O4155">
        <v>0</v>
      </c>
      <c r="P4155">
        <v>44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135.898889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2675346</v>
      </c>
      <c r="B4156">
        <v>1</v>
      </c>
      <c r="C4156" t="s">
        <v>77</v>
      </c>
      <c r="D4156" t="s">
        <v>110</v>
      </c>
      <c r="E4156" t="s">
        <v>126</v>
      </c>
      <c r="F4156" t="s">
        <v>11251</v>
      </c>
      <c r="G4156" t="s">
        <v>319</v>
      </c>
      <c r="H4156" t="s">
        <v>47</v>
      </c>
      <c r="I4156" t="s">
        <v>129</v>
      </c>
      <c r="J4156" t="s">
        <v>130</v>
      </c>
      <c r="K4156" t="s">
        <v>141</v>
      </c>
      <c r="L4156" t="s">
        <v>11766</v>
      </c>
      <c r="M4156" t="s">
        <v>11767</v>
      </c>
      <c r="N4156">
        <v>1.5149999999999999</v>
      </c>
      <c r="O4156">
        <v>0</v>
      </c>
      <c r="P4156">
        <v>0</v>
      </c>
      <c r="Q4156">
        <v>0</v>
      </c>
      <c r="R4156">
        <v>0</v>
      </c>
      <c r="S4156">
        <v>3</v>
      </c>
      <c r="T4156">
        <v>221</v>
      </c>
      <c r="U4156">
        <v>0</v>
      </c>
      <c r="V4156">
        <v>0</v>
      </c>
      <c r="W4156">
        <v>0</v>
      </c>
      <c r="X4156">
        <v>0</v>
      </c>
      <c r="Y4156">
        <v>4.5449999999999999</v>
      </c>
      <c r="Z4156">
        <v>334.815</v>
      </c>
    </row>
    <row r="4157" spans="1:26" x14ac:dyDescent="0.3">
      <c r="A4157">
        <v>2675341</v>
      </c>
      <c r="B4157">
        <v>2</v>
      </c>
      <c r="C4157" t="s">
        <v>77</v>
      </c>
      <c r="D4157" t="s">
        <v>119</v>
      </c>
      <c r="E4157" t="s">
        <v>126</v>
      </c>
      <c r="F4157" t="s">
        <v>11768</v>
      </c>
      <c r="G4157" t="s">
        <v>146</v>
      </c>
      <c r="H4157" t="s">
        <v>47</v>
      </c>
      <c r="I4157" t="s">
        <v>129</v>
      </c>
      <c r="J4157" t="s">
        <v>130</v>
      </c>
      <c r="K4157" t="s">
        <v>131</v>
      </c>
      <c r="L4157" t="s">
        <v>11759</v>
      </c>
      <c r="M4157" t="s">
        <v>11769</v>
      </c>
      <c r="N4157">
        <v>0.98027777699999996</v>
      </c>
      <c r="O4157">
        <v>0</v>
      </c>
      <c r="P4157">
        <v>580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568.56111099999998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2675363</v>
      </c>
      <c r="B4158">
        <v>1</v>
      </c>
      <c r="C4158" t="s">
        <v>76</v>
      </c>
      <c r="D4158" t="s">
        <v>100</v>
      </c>
      <c r="E4158" t="s">
        <v>325</v>
      </c>
      <c r="F4158" t="s">
        <v>6783</v>
      </c>
      <c r="G4158" t="s">
        <v>169</v>
      </c>
      <c r="H4158" t="s">
        <v>47</v>
      </c>
      <c r="I4158" t="s">
        <v>129</v>
      </c>
      <c r="J4158" t="s">
        <v>130</v>
      </c>
      <c r="K4158" t="s">
        <v>131</v>
      </c>
      <c r="L4158" t="s">
        <v>11770</v>
      </c>
      <c r="M4158" t="s">
        <v>11771</v>
      </c>
      <c r="N4158">
        <v>0.95398972199999998</v>
      </c>
      <c r="O4158">
        <v>104</v>
      </c>
      <c r="P4158">
        <v>86</v>
      </c>
      <c r="Q4158">
        <v>0</v>
      </c>
      <c r="R4158">
        <v>0</v>
      </c>
      <c r="S4158">
        <v>0</v>
      </c>
      <c r="T4158">
        <v>0</v>
      </c>
      <c r="U4158">
        <v>99.214931000000007</v>
      </c>
      <c r="V4158">
        <v>82.043115999999998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2675268</v>
      </c>
      <c r="B4159">
        <v>2</v>
      </c>
      <c r="C4159" t="s">
        <v>76</v>
      </c>
      <c r="D4159" t="s">
        <v>98</v>
      </c>
      <c r="E4159" t="s">
        <v>126</v>
      </c>
      <c r="F4159" t="s">
        <v>5639</v>
      </c>
      <c r="G4159" t="s">
        <v>158</v>
      </c>
      <c r="H4159" t="s">
        <v>47</v>
      </c>
      <c r="I4159" t="s">
        <v>129</v>
      </c>
      <c r="J4159" t="s">
        <v>130</v>
      </c>
      <c r="K4159" t="s">
        <v>131</v>
      </c>
      <c r="L4159" t="s">
        <v>11647</v>
      </c>
      <c r="M4159" t="s">
        <v>11772</v>
      </c>
      <c r="N4159">
        <v>0.251111111</v>
      </c>
      <c r="O4159">
        <v>2</v>
      </c>
      <c r="P4159">
        <v>106</v>
      </c>
      <c r="Q4159">
        <v>0</v>
      </c>
      <c r="R4159">
        <v>0</v>
      </c>
      <c r="S4159">
        <v>1</v>
      </c>
      <c r="T4159">
        <v>138</v>
      </c>
      <c r="U4159">
        <v>0.50222199999999995</v>
      </c>
      <c r="V4159">
        <v>26.617778000000001</v>
      </c>
      <c r="W4159">
        <v>0</v>
      </c>
      <c r="X4159">
        <v>0</v>
      </c>
      <c r="Y4159">
        <v>0.25111099999999997</v>
      </c>
      <c r="Z4159">
        <v>34.653333000000003</v>
      </c>
    </row>
    <row r="4160" spans="1:26" x14ac:dyDescent="0.3">
      <c r="A4160">
        <v>2675358</v>
      </c>
      <c r="B4160">
        <v>1</v>
      </c>
      <c r="C4160" t="s">
        <v>77</v>
      </c>
      <c r="D4160" t="s">
        <v>119</v>
      </c>
      <c r="E4160" t="s">
        <v>126</v>
      </c>
      <c r="F4160" t="s">
        <v>11773</v>
      </c>
      <c r="G4160" t="s">
        <v>260</v>
      </c>
      <c r="H4160" t="s">
        <v>47</v>
      </c>
      <c r="I4160" t="s">
        <v>129</v>
      </c>
      <c r="J4160" t="s">
        <v>130</v>
      </c>
      <c r="K4160" t="s">
        <v>141</v>
      </c>
      <c r="L4160" t="s">
        <v>11774</v>
      </c>
      <c r="M4160" t="s">
        <v>11775</v>
      </c>
      <c r="N4160">
        <v>4.4408333329999996</v>
      </c>
      <c r="O4160">
        <v>1</v>
      </c>
      <c r="P4160">
        <v>362</v>
      </c>
      <c r="Q4160">
        <v>0</v>
      </c>
      <c r="R4160">
        <v>0</v>
      </c>
      <c r="S4160">
        <v>0</v>
      </c>
      <c r="T4160">
        <v>0</v>
      </c>
      <c r="U4160">
        <v>4.4408329999999996</v>
      </c>
      <c r="V4160">
        <v>1607.5816669999999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2675361</v>
      </c>
      <c r="B4161">
        <v>1</v>
      </c>
      <c r="C4161" t="s">
        <v>77</v>
      </c>
      <c r="D4161" t="s">
        <v>108</v>
      </c>
      <c r="E4161" t="s">
        <v>152</v>
      </c>
      <c r="F4161" t="s">
        <v>2877</v>
      </c>
      <c r="G4161" t="s">
        <v>169</v>
      </c>
      <c r="H4161" t="s">
        <v>47</v>
      </c>
      <c r="I4161" t="s">
        <v>129</v>
      </c>
      <c r="J4161" t="s">
        <v>130</v>
      </c>
      <c r="K4161" t="s">
        <v>131</v>
      </c>
      <c r="L4161" t="s">
        <v>11776</v>
      </c>
      <c r="M4161" t="s">
        <v>11777</v>
      </c>
      <c r="N4161">
        <v>0.60222222199999997</v>
      </c>
      <c r="O4161">
        <v>14</v>
      </c>
      <c r="P4161">
        <v>76</v>
      </c>
      <c r="Q4161">
        <v>0</v>
      </c>
      <c r="R4161">
        <v>0</v>
      </c>
      <c r="S4161">
        <v>0</v>
      </c>
      <c r="T4161">
        <v>0</v>
      </c>
      <c r="U4161">
        <v>8.4311109999999996</v>
      </c>
      <c r="V4161">
        <v>45.768889000000001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2675364</v>
      </c>
      <c r="B4162">
        <v>1</v>
      </c>
      <c r="C4162" t="s">
        <v>76</v>
      </c>
      <c r="D4162" t="s">
        <v>99</v>
      </c>
      <c r="E4162" t="s">
        <v>156</v>
      </c>
      <c r="F4162" t="s">
        <v>11778</v>
      </c>
      <c r="G4162" t="s">
        <v>169</v>
      </c>
      <c r="H4162" t="s">
        <v>47</v>
      </c>
      <c r="I4162" t="s">
        <v>129</v>
      </c>
      <c r="J4162" t="s">
        <v>130</v>
      </c>
      <c r="K4162" t="s">
        <v>131</v>
      </c>
      <c r="L4162" t="s">
        <v>11772</v>
      </c>
      <c r="M4162" t="s">
        <v>11779</v>
      </c>
      <c r="N4162">
        <v>1.8391666659999999</v>
      </c>
      <c r="O4162">
        <v>45</v>
      </c>
      <c r="P4162">
        <v>326</v>
      </c>
      <c r="Q4162">
        <v>0</v>
      </c>
      <c r="R4162">
        <v>0</v>
      </c>
      <c r="S4162">
        <v>0</v>
      </c>
      <c r="T4162">
        <v>0</v>
      </c>
      <c r="U4162">
        <v>82.762500000000003</v>
      </c>
      <c r="V4162">
        <v>599.56833300000005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2675362</v>
      </c>
      <c r="B4163">
        <v>1</v>
      </c>
      <c r="C4163" t="s">
        <v>77</v>
      </c>
      <c r="D4163" t="s">
        <v>124</v>
      </c>
      <c r="E4163" t="s">
        <v>152</v>
      </c>
      <c r="F4163" t="s">
        <v>11780</v>
      </c>
      <c r="G4163" t="s">
        <v>140</v>
      </c>
      <c r="H4163" t="s">
        <v>47</v>
      </c>
      <c r="I4163" t="s">
        <v>129</v>
      </c>
      <c r="J4163" t="s">
        <v>130</v>
      </c>
      <c r="K4163" t="s">
        <v>141</v>
      </c>
      <c r="L4163" t="s">
        <v>11781</v>
      </c>
      <c r="M4163" t="s">
        <v>11782</v>
      </c>
      <c r="N4163">
        <v>0.6925</v>
      </c>
      <c r="O4163">
        <v>10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6.9249999999999998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2675366</v>
      </c>
      <c r="B4164">
        <v>1</v>
      </c>
      <c r="C4164" t="s">
        <v>76</v>
      </c>
      <c r="D4164" t="s">
        <v>86</v>
      </c>
      <c r="E4164" t="s">
        <v>134</v>
      </c>
      <c r="F4164" t="s">
        <v>11551</v>
      </c>
      <c r="G4164" t="s">
        <v>146</v>
      </c>
      <c r="H4164" t="s">
        <v>46</v>
      </c>
      <c r="I4164" t="s">
        <v>129</v>
      </c>
      <c r="J4164" t="s">
        <v>130</v>
      </c>
      <c r="K4164" t="s">
        <v>131</v>
      </c>
      <c r="L4164" t="s">
        <v>11783</v>
      </c>
      <c r="M4164" t="s">
        <v>11784</v>
      </c>
      <c r="N4164">
        <v>0.30027777700000002</v>
      </c>
      <c r="O4164">
        <v>0</v>
      </c>
      <c r="P4164">
        <v>605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181.66805500000001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2675367</v>
      </c>
      <c r="B4165">
        <v>1</v>
      </c>
      <c r="C4165" t="s">
        <v>76</v>
      </c>
      <c r="D4165" t="s">
        <v>79</v>
      </c>
      <c r="E4165" t="s">
        <v>210</v>
      </c>
      <c r="F4165" t="s">
        <v>11785</v>
      </c>
      <c r="G4165" t="s">
        <v>212</v>
      </c>
      <c r="H4165" t="s">
        <v>46</v>
      </c>
      <c r="I4165" t="s">
        <v>129</v>
      </c>
      <c r="J4165" t="s">
        <v>130</v>
      </c>
      <c r="K4165" t="s">
        <v>131</v>
      </c>
      <c r="L4165" t="s">
        <v>11786</v>
      </c>
      <c r="M4165" t="s">
        <v>11787</v>
      </c>
      <c r="N4165">
        <v>4.0447222219999999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4.0447220000000002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2675378</v>
      </c>
      <c r="B4166">
        <v>1</v>
      </c>
      <c r="C4166" t="s">
        <v>76</v>
      </c>
      <c r="D4166" t="s">
        <v>103</v>
      </c>
      <c r="E4166" t="s">
        <v>126</v>
      </c>
      <c r="F4166" t="s">
        <v>11788</v>
      </c>
      <c r="G4166" t="s">
        <v>128</v>
      </c>
      <c r="H4166" t="s">
        <v>47</v>
      </c>
      <c r="I4166" t="s">
        <v>129</v>
      </c>
      <c r="J4166" t="s">
        <v>130</v>
      </c>
      <c r="K4166" t="s">
        <v>131</v>
      </c>
      <c r="L4166" t="s">
        <v>11789</v>
      </c>
      <c r="M4166" t="s">
        <v>11790</v>
      </c>
      <c r="N4166">
        <v>2.057222222</v>
      </c>
      <c r="O4166">
        <v>0</v>
      </c>
      <c r="P4166">
        <v>0</v>
      </c>
      <c r="Q4166">
        <v>0</v>
      </c>
      <c r="R4166">
        <v>23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47.316110999999999</v>
      </c>
      <c r="Y4166">
        <v>0</v>
      </c>
      <c r="Z4166">
        <v>0</v>
      </c>
    </row>
    <row r="4167" spans="1:26" x14ac:dyDescent="0.3">
      <c r="A4167">
        <v>2675374</v>
      </c>
      <c r="B4167">
        <v>1</v>
      </c>
      <c r="C4167" t="s">
        <v>77</v>
      </c>
      <c r="D4167" t="s">
        <v>121</v>
      </c>
      <c r="E4167" t="s">
        <v>126</v>
      </c>
      <c r="F4167" t="s">
        <v>11791</v>
      </c>
      <c r="G4167" t="s">
        <v>158</v>
      </c>
      <c r="H4167" t="s">
        <v>47</v>
      </c>
      <c r="I4167" t="s">
        <v>129</v>
      </c>
      <c r="J4167" t="s">
        <v>130</v>
      </c>
      <c r="K4167" t="s">
        <v>131</v>
      </c>
      <c r="L4167" t="s">
        <v>11792</v>
      </c>
      <c r="M4167" t="s">
        <v>11793</v>
      </c>
      <c r="N4167">
        <v>0.92638888799999997</v>
      </c>
      <c r="O4167">
        <v>0</v>
      </c>
      <c r="P4167">
        <v>0</v>
      </c>
      <c r="Q4167">
        <v>4</v>
      </c>
      <c r="R4167">
        <v>34</v>
      </c>
      <c r="S4167">
        <v>0</v>
      </c>
      <c r="T4167">
        <v>0</v>
      </c>
      <c r="U4167">
        <v>0</v>
      </c>
      <c r="V4167">
        <v>0</v>
      </c>
      <c r="W4167">
        <v>3.7055560000000001</v>
      </c>
      <c r="X4167">
        <v>31.497222000000001</v>
      </c>
      <c r="Y4167">
        <v>0</v>
      </c>
      <c r="Z4167">
        <v>0</v>
      </c>
    </row>
    <row r="4168" spans="1:26" x14ac:dyDescent="0.3">
      <c r="A4168">
        <v>2675380</v>
      </c>
      <c r="B4168">
        <v>1</v>
      </c>
      <c r="C4168" t="s">
        <v>77</v>
      </c>
      <c r="D4168" t="s">
        <v>114</v>
      </c>
      <c r="E4168" t="s">
        <v>325</v>
      </c>
      <c r="F4168" t="s">
        <v>9621</v>
      </c>
      <c r="G4168" t="s">
        <v>169</v>
      </c>
      <c r="H4168" t="s">
        <v>47</v>
      </c>
      <c r="I4168" t="s">
        <v>129</v>
      </c>
      <c r="J4168" t="s">
        <v>130</v>
      </c>
      <c r="K4168" t="s">
        <v>131</v>
      </c>
      <c r="L4168" t="s">
        <v>11794</v>
      </c>
      <c r="M4168" t="s">
        <v>11795</v>
      </c>
      <c r="N4168">
        <v>8.3888887999999995E-2</v>
      </c>
      <c r="O4168">
        <v>0</v>
      </c>
      <c r="P4168">
        <v>0</v>
      </c>
      <c r="Q4168">
        <v>3</v>
      </c>
      <c r="R4168">
        <v>0</v>
      </c>
      <c r="S4168">
        <v>248</v>
      </c>
      <c r="T4168">
        <v>1356</v>
      </c>
      <c r="U4168">
        <v>0</v>
      </c>
      <c r="V4168">
        <v>0</v>
      </c>
      <c r="W4168">
        <v>0.25166699999999997</v>
      </c>
      <c r="X4168">
        <v>0</v>
      </c>
      <c r="Y4168">
        <v>20.804444</v>
      </c>
      <c r="Z4168">
        <v>113.753332</v>
      </c>
    </row>
    <row r="4169" spans="1:26" x14ac:dyDescent="0.3">
      <c r="A4169">
        <v>2675385</v>
      </c>
      <c r="B4169">
        <v>1</v>
      </c>
      <c r="C4169" t="s">
        <v>76</v>
      </c>
      <c r="D4169" t="s">
        <v>89</v>
      </c>
      <c r="E4169" t="s">
        <v>144</v>
      </c>
      <c r="F4169" t="s">
        <v>11796</v>
      </c>
      <c r="G4169" t="s">
        <v>136</v>
      </c>
      <c r="H4169" t="s">
        <v>46</v>
      </c>
      <c r="I4169" t="s">
        <v>129</v>
      </c>
      <c r="J4169" t="s">
        <v>130</v>
      </c>
      <c r="K4169" t="s">
        <v>131</v>
      </c>
      <c r="L4169" t="s">
        <v>11797</v>
      </c>
      <c r="M4169" t="s">
        <v>11798</v>
      </c>
      <c r="N4169">
        <v>6.5949999999999998</v>
      </c>
      <c r="O4169">
        <v>0</v>
      </c>
      <c r="P4169">
        <v>199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1312.405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2675388</v>
      </c>
      <c r="B4170">
        <v>1</v>
      </c>
      <c r="C4170" t="s">
        <v>76</v>
      </c>
      <c r="D4170" t="s">
        <v>80</v>
      </c>
      <c r="E4170" t="s">
        <v>210</v>
      </c>
      <c r="F4170" t="s">
        <v>11799</v>
      </c>
      <c r="G4170" t="s">
        <v>212</v>
      </c>
      <c r="H4170" t="s">
        <v>46</v>
      </c>
      <c r="I4170" t="s">
        <v>129</v>
      </c>
      <c r="J4170" t="s">
        <v>130</v>
      </c>
      <c r="K4170" t="s">
        <v>131</v>
      </c>
      <c r="L4170" t="s">
        <v>11800</v>
      </c>
      <c r="M4170" t="s">
        <v>11801</v>
      </c>
      <c r="N4170">
        <v>5.2263888879999998</v>
      </c>
      <c r="O4170">
        <v>0</v>
      </c>
      <c r="P4170">
        <v>3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15.679167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2675395</v>
      </c>
      <c r="B4171">
        <v>1</v>
      </c>
      <c r="C4171" t="s">
        <v>76</v>
      </c>
      <c r="D4171" t="s">
        <v>104</v>
      </c>
      <c r="E4171" t="s">
        <v>156</v>
      </c>
      <c r="F4171" t="s">
        <v>5897</v>
      </c>
      <c r="G4171" t="s">
        <v>169</v>
      </c>
      <c r="H4171" t="s">
        <v>47</v>
      </c>
      <c r="I4171" t="s">
        <v>129</v>
      </c>
      <c r="J4171" t="s">
        <v>130</v>
      </c>
      <c r="K4171" t="s">
        <v>131</v>
      </c>
      <c r="L4171" t="s">
        <v>11802</v>
      </c>
      <c r="M4171" t="s">
        <v>11803</v>
      </c>
      <c r="N4171">
        <v>0.24222222199999999</v>
      </c>
      <c r="O4171">
        <v>0</v>
      </c>
      <c r="P4171">
        <v>0</v>
      </c>
      <c r="Q4171">
        <v>0</v>
      </c>
      <c r="R4171">
        <v>0</v>
      </c>
      <c r="S4171">
        <v>4</v>
      </c>
      <c r="T4171">
        <v>548</v>
      </c>
      <c r="U4171">
        <v>0</v>
      </c>
      <c r="V4171">
        <v>0</v>
      </c>
      <c r="W4171">
        <v>0</v>
      </c>
      <c r="X4171">
        <v>0</v>
      </c>
      <c r="Y4171">
        <v>0.968889</v>
      </c>
      <c r="Z4171">
        <v>132.73777799999999</v>
      </c>
    </row>
    <row r="4172" spans="1:26" x14ac:dyDescent="0.3">
      <c r="A4172">
        <v>2675396</v>
      </c>
      <c r="B4172">
        <v>1</v>
      </c>
      <c r="C4172" t="s">
        <v>76</v>
      </c>
      <c r="D4172" t="s">
        <v>96</v>
      </c>
      <c r="E4172" t="s">
        <v>126</v>
      </c>
      <c r="F4172" t="s">
        <v>11804</v>
      </c>
      <c r="G4172" t="s">
        <v>169</v>
      </c>
      <c r="H4172" t="s">
        <v>47</v>
      </c>
      <c r="I4172" t="s">
        <v>129</v>
      </c>
      <c r="J4172" t="s">
        <v>130</v>
      </c>
      <c r="K4172" t="s">
        <v>131</v>
      </c>
      <c r="L4172" t="s">
        <v>11805</v>
      </c>
      <c r="M4172" t="s">
        <v>11806</v>
      </c>
      <c r="N4172">
        <v>0.46916666600000001</v>
      </c>
      <c r="O4172">
        <v>0</v>
      </c>
      <c r="P4172">
        <v>57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26.7425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2675398</v>
      </c>
      <c r="B4173">
        <v>1</v>
      </c>
      <c r="C4173" t="s">
        <v>76</v>
      </c>
      <c r="D4173" t="s">
        <v>90</v>
      </c>
      <c r="E4173" t="s">
        <v>210</v>
      </c>
      <c r="F4173" t="s">
        <v>11807</v>
      </c>
      <c r="G4173" t="s">
        <v>212</v>
      </c>
      <c r="H4173" t="s">
        <v>46</v>
      </c>
      <c r="I4173" t="s">
        <v>129</v>
      </c>
      <c r="J4173" t="s">
        <v>130</v>
      </c>
      <c r="K4173" t="s">
        <v>131</v>
      </c>
      <c r="L4173" t="s">
        <v>11808</v>
      </c>
      <c r="M4173" t="s">
        <v>11809</v>
      </c>
      <c r="N4173">
        <v>2.4847222219999998</v>
      </c>
      <c r="O4173">
        <v>0</v>
      </c>
      <c r="P4173">
        <v>3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7.454167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2675402</v>
      </c>
      <c r="B4174">
        <v>1</v>
      </c>
      <c r="C4174" t="s">
        <v>77</v>
      </c>
      <c r="D4174" t="s">
        <v>111</v>
      </c>
      <c r="E4174" t="s">
        <v>126</v>
      </c>
      <c r="F4174" t="s">
        <v>11810</v>
      </c>
      <c r="G4174" t="s">
        <v>128</v>
      </c>
      <c r="H4174" t="s">
        <v>47</v>
      </c>
      <c r="I4174" t="s">
        <v>129</v>
      </c>
      <c r="J4174" t="s">
        <v>130</v>
      </c>
      <c r="K4174" t="s">
        <v>131</v>
      </c>
      <c r="L4174" t="s">
        <v>11811</v>
      </c>
      <c r="M4174" t="s">
        <v>11812</v>
      </c>
      <c r="N4174">
        <v>2.128333333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182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387.35666700000002</v>
      </c>
    </row>
    <row r="4175" spans="1:26" x14ac:dyDescent="0.3">
      <c r="A4175">
        <v>2675404</v>
      </c>
      <c r="B4175">
        <v>1</v>
      </c>
      <c r="C4175" t="s">
        <v>76</v>
      </c>
      <c r="D4175" t="s">
        <v>85</v>
      </c>
      <c r="E4175" t="s">
        <v>134</v>
      </c>
      <c r="F4175" t="s">
        <v>11813</v>
      </c>
      <c r="G4175" t="s">
        <v>240</v>
      </c>
      <c r="H4175" t="s">
        <v>46</v>
      </c>
      <c r="I4175" t="s">
        <v>129</v>
      </c>
      <c r="J4175" t="s">
        <v>130</v>
      </c>
      <c r="K4175" t="s">
        <v>131</v>
      </c>
      <c r="L4175" t="s">
        <v>11814</v>
      </c>
      <c r="M4175" t="s">
        <v>11815</v>
      </c>
      <c r="N4175">
        <v>1.1230555550000001</v>
      </c>
      <c r="O4175">
        <v>0</v>
      </c>
      <c r="P4175">
        <v>318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357.131666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2675406</v>
      </c>
      <c r="B4176">
        <v>1</v>
      </c>
      <c r="C4176" t="s">
        <v>77</v>
      </c>
      <c r="D4176" t="s">
        <v>110</v>
      </c>
      <c r="E4176" t="s">
        <v>210</v>
      </c>
      <c r="F4176" t="s">
        <v>7979</v>
      </c>
      <c r="G4176" t="s">
        <v>627</v>
      </c>
      <c r="H4176" t="s">
        <v>46</v>
      </c>
      <c r="I4176" t="s">
        <v>129</v>
      </c>
      <c r="J4176" t="s">
        <v>130</v>
      </c>
      <c r="K4176" t="s">
        <v>131</v>
      </c>
      <c r="L4176" t="s">
        <v>11816</v>
      </c>
      <c r="M4176" t="s">
        <v>11817</v>
      </c>
      <c r="N4176">
        <v>2.1</v>
      </c>
      <c r="O4176">
        <v>0</v>
      </c>
      <c r="P4176">
        <v>0</v>
      </c>
      <c r="Q4176">
        <v>0</v>
      </c>
      <c r="R4176">
        <v>6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12.6</v>
      </c>
      <c r="Y4176">
        <v>0</v>
      </c>
      <c r="Z4176">
        <v>0</v>
      </c>
    </row>
    <row r="4177" spans="1:26" x14ac:dyDescent="0.3">
      <c r="A4177">
        <v>2675411</v>
      </c>
      <c r="B4177">
        <v>1</v>
      </c>
      <c r="C4177" t="s">
        <v>77</v>
      </c>
      <c r="D4177" t="s">
        <v>124</v>
      </c>
      <c r="E4177" t="s">
        <v>126</v>
      </c>
      <c r="F4177" t="s">
        <v>11818</v>
      </c>
      <c r="G4177" t="s">
        <v>140</v>
      </c>
      <c r="H4177" t="s">
        <v>47</v>
      </c>
      <c r="I4177" t="s">
        <v>129</v>
      </c>
      <c r="J4177" t="s">
        <v>130</v>
      </c>
      <c r="K4177" t="s">
        <v>141</v>
      </c>
      <c r="L4177" t="s">
        <v>11819</v>
      </c>
      <c r="M4177" t="s">
        <v>11820</v>
      </c>
      <c r="N4177">
        <v>1.5280555549999999</v>
      </c>
      <c r="O4177">
        <v>13</v>
      </c>
      <c r="P4177">
        <v>514</v>
      </c>
      <c r="Q4177">
        <v>0</v>
      </c>
      <c r="R4177">
        <v>0</v>
      </c>
      <c r="S4177">
        <v>0</v>
      </c>
      <c r="T4177">
        <v>0</v>
      </c>
      <c r="U4177">
        <v>19.864722</v>
      </c>
      <c r="V4177">
        <v>785.42055500000004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2675414</v>
      </c>
      <c r="B4178">
        <v>1</v>
      </c>
      <c r="C4178" t="s">
        <v>76</v>
      </c>
      <c r="D4178" t="s">
        <v>78</v>
      </c>
      <c r="E4178" t="s">
        <v>144</v>
      </c>
      <c r="F4178" t="s">
        <v>11821</v>
      </c>
      <c r="G4178" t="s">
        <v>146</v>
      </c>
      <c r="H4178" t="s">
        <v>46</v>
      </c>
      <c r="I4178" t="s">
        <v>129</v>
      </c>
      <c r="J4178" t="s">
        <v>130</v>
      </c>
      <c r="K4178" t="s">
        <v>131</v>
      </c>
      <c r="L4178" t="s">
        <v>11822</v>
      </c>
      <c r="M4178" t="s">
        <v>11823</v>
      </c>
      <c r="N4178">
        <v>0.25527777699999998</v>
      </c>
      <c r="O4178">
        <v>0</v>
      </c>
      <c r="P4178">
        <v>60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15.316667000000001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2675417</v>
      </c>
      <c r="B4179">
        <v>1</v>
      </c>
      <c r="C4179" t="s">
        <v>77</v>
      </c>
      <c r="D4179" t="s">
        <v>114</v>
      </c>
      <c r="E4179" t="s">
        <v>126</v>
      </c>
      <c r="F4179" t="s">
        <v>11824</v>
      </c>
      <c r="G4179" t="s">
        <v>128</v>
      </c>
      <c r="H4179" t="s">
        <v>47</v>
      </c>
      <c r="I4179" t="s">
        <v>129</v>
      </c>
      <c r="J4179" t="s">
        <v>130</v>
      </c>
      <c r="K4179" t="s">
        <v>131</v>
      </c>
      <c r="L4179" t="s">
        <v>11825</v>
      </c>
      <c r="M4179" t="s">
        <v>11826</v>
      </c>
      <c r="N4179">
        <v>0.90805555500000001</v>
      </c>
      <c r="O4179">
        <v>0</v>
      </c>
      <c r="P4179">
        <v>0</v>
      </c>
      <c r="Q4179">
        <v>0</v>
      </c>
      <c r="R4179">
        <v>0</v>
      </c>
      <c r="S4179">
        <v>6</v>
      </c>
      <c r="T4179">
        <v>15</v>
      </c>
      <c r="U4179">
        <v>0</v>
      </c>
      <c r="V4179">
        <v>0</v>
      </c>
      <c r="W4179">
        <v>0</v>
      </c>
      <c r="X4179">
        <v>0</v>
      </c>
      <c r="Y4179">
        <v>5.4483329999999999</v>
      </c>
      <c r="Z4179">
        <v>13.620832999999999</v>
      </c>
    </row>
    <row r="4180" spans="1:26" x14ac:dyDescent="0.3">
      <c r="A4180">
        <v>2675419</v>
      </c>
      <c r="B4180">
        <v>1</v>
      </c>
      <c r="C4180" t="s">
        <v>76</v>
      </c>
      <c r="D4180" t="s">
        <v>89</v>
      </c>
      <c r="E4180" t="s">
        <v>134</v>
      </c>
      <c r="F4180" t="s">
        <v>11827</v>
      </c>
      <c r="G4180" t="s">
        <v>1575</v>
      </c>
      <c r="H4180" t="s">
        <v>46</v>
      </c>
      <c r="I4180" t="s">
        <v>129</v>
      </c>
      <c r="J4180" t="s">
        <v>17</v>
      </c>
      <c r="K4180" t="s">
        <v>131</v>
      </c>
      <c r="L4180" t="s">
        <v>11828</v>
      </c>
      <c r="M4180" t="s">
        <v>11829</v>
      </c>
      <c r="N4180">
        <v>4.6663888880000002</v>
      </c>
      <c r="O4180">
        <v>0</v>
      </c>
      <c r="P4180">
        <v>24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111.99333300000001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2675430</v>
      </c>
      <c r="B4181">
        <v>1</v>
      </c>
      <c r="C4181" t="s">
        <v>76</v>
      </c>
      <c r="D4181" t="s">
        <v>101</v>
      </c>
      <c r="E4181" t="s">
        <v>126</v>
      </c>
      <c r="F4181" t="s">
        <v>11830</v>
      </c>
      <c r="G4181" t="s">
        <v>169</v>
      </c>
      <c r="H4181" t="s">
        <v>47</v>
      </c>
      <c r="I4181" t="s">
        <v>129</v>
      </c>
      <c r="J4181" t="s">
        <v>130</v>
      </c>
      <c r="K4181" t="s">
        <v>131</v>
      </c>
      <c r="L4181" t="s">
        <v>11831</v>
      </c>
      <c r="M4181" t="s">
        <v>11832</v>
      </c>
      <c r="N4181">
        <v>1.0833333329999999</v>
      </c>
      <c r="O4181">
        <v>2</v>
      </c>
      <c r="P4181">
        <v>1574</v>
      </c>
      <c r="Q4181">
        <v>0</v>
      </c>
      <c r="R4181">
        <v>0</v>
      </c>
      <c r="S4181">
        <v>0</v>
      </c>
      <c r="T4181">
        <v>0</v>
      </c>
      <c r="U4181">
        <v>2.1666669999999999</v>
      </c>
      <c r="V4181">
        <v>1705.1666660000001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2675432</v>
      </c>
      <c r="B4182">
        <v>1</v>
      </c>
      <c r="C4182" t="s">
        <v>76</v>
      </c>
      <c r="D4182" t="s">
        <v>90</v>
      </c>
      <c r="E4182" t="s">
        <v>210</v>
      </c>
      <c r="F4182" t="s">
        <v>11833</v>
      </c>
      <c r="G4182" t="s">
        <v>306</v>
      </c>
      <c r="H4182" t="s">
        <v>46</v>
      </c>
      <c r="I4182" t="s">
        <v>129</v>
      </c>
      <c r="J4182" t="s">
        <v>130</v>
      </c>
      <c r="K4182" t="s">
        <v>131</v>
      </c>
      <c r="L4182" t="s">
        <v>11834</v>
      </c>
      <c r="M4182" t="s">
        <v>11835</v>
      </c>
      <c r="N4182">
        <v>5.0894444439999997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5.0894440000000003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2675426</v>
      </c>
      <c r="B4183">
        <v>1</v>
      </c>
      <c r="C4183" t="s">
        <v>76</v>
      </c>
      <c r="D4183" t="s">
        <v>92</v>
      </c>
      <c r="E4183" t="s">
        <v>210</v>
      </c>
      <c r="F4183" t="s">
        <v>11836</v>
      </c>
      <c r="G4183" t="s">
        <v>627</v>
      </c>
      <c r="H4183" t="s">
        <v>46</v>
      </c>
      <c r="I4183" t="s">
        <v>129</v>
      </c>
      <c r="J4183" t="s">
        <v>130</v>
      </c>
      <c r="K4183" t="s">
        <v>131</v>
      </c>
      <c r="L4183" t="s">
        <v>11837</v>
      </c>
      <c r="M4183" t="s">
        <v>11838</v>
      </c>
      <c r="N4183">
        <v>1.4225000000000001</v>
      </c>
      <c r="O4183">
        <v>0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1.4225000000000001</v>
      </c>
      <c r="Y4183">
        <v>0</v>
      </c>
      <c r="Z4183">
        <v>0</v>
      </c>
    </row>
    <row r="4184" spans="1:26" x14ac:dyDescent="0.3">
      <c r="A4184">
        <v>2675414</v>
      </c>
      <c r="B4184">
        <v>2</v>
      </c>
      <c r="C4184" t="s">
        <v>76</v>
      </c>
      <c r="D4184" t="s">
        <v>78</v>
      </c>
      <c r="E4184" t="s">
        <v>134</v>
      </c>
      <c r="F4184" t="s">
        <v>11839</v>
      </c>
      <c r="G4184" t="s">
        <v>146</v>
      </c>
      <c r="H4184" t="s">
        <v>46</v>
      </c>
      <c r="I4184" t="s">
        <v>129</v>
      </c>
      <c r="J4184" t="s">
        <v>130</v>
      </c>
      <c r="K4184" t="s">
        <v>131</v>
      </c>
      <c r="L4184" t="s">
        <v>11823</v>
      </c>
      <c r="M4184" t="s">
        <v>11840</v>
      </c>
      <c r="N4184">
        <v>0.86916666600000003</v>
      </c>
      <c r="O4184">
        <v>0</v>
      </c>
      <c r="P4184">
        <v>316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274.65666599999997</v>
      </c>
      <c r="W4184">
        <v>0</v>
      </c>
      <c r="X4184">
        <v>0</v>
      </c>
      <c r="Y4184">
        <v>0</v>
      </c>
      <c r="Z4184">
        <v>0</v>
      </c>
    </row>
    <row r="4185" spans="1:26" x14ac:dyDescent="0.3">
      <c r="A4185">
        <v>2675445</v>
      </c>
      <c r="B4185">
        <v>1</v>
      </c>
      <c r="C4185" t="s">
        <v>77</v>
      </c>
      <c r="D4185" t="s">
        <v>108</v>
      </c>
      <c r="E4185" t="s">
        <v>126</v>
      </c>
      <c r="F4185" t="s">
        <v>11841</v>
      </c>
      <c r="G4185" t="s">
        <v>169</v>
      </c>
      <c r="H4185" t="s">
        <v>47</v>
      </c>
      <c r="I4185" t="s">
        <v>129</v>
      </c>
      <c r="J4185" t="s">
        <v>130</v>
      </c>
      <c r="K4185" t="s">
        <v>131</v>
      </c>
      <c r="L4185" t="s">
        <v>11842</v>
      </c>
      <c r="M4185" t="s">
        <v>11843</v>
      </c>
      <c r="N4185">
        <v>0.15555555500000001</v>
      </c>
      <c r="O4185">
        <v>0</v>
      </c>
      <c r="P4185">
        <v>0</v>
      </c>
      <c r="Q4185">
        <v>15</v>
      </c>
      <c r="R4185">
        <v>0</v>
      </c>
      <c r="S4185">
        <v>4</v>
      </c>
      <c r="T4185">
        <v>0</v>
      </c>
      <c r="U4185">
        <v>0</v>
      </c>
      <c r="V4185">
        <v>0</v>
      </c>
      <c r="W4185">
        <v>2.3333330000000001</v>
      </c>
      <c r="X4185">
        <v>0</v>
      </c>
      <c r="Y4185">
        <v>0.62222200000000005</v>
      </c>
      <c r="Z4185">
        <v>0</v>
      </c>
    </row>
    <row r="4186" spans="1:26" x14ac:dyDescent="0.3">
      <c r="A4186">
        <v>2675441</v>
      </c>
      <c r="B4186">
        <v>1</v>
      </c>
      <c r="C4186" t="s">
        <v>76</v>
      </c>
      <c r="D4186" t="s">
        <v>79</v>
      </c>
      <c r="E4186" t="s">
        <v>126</v>
      </c>
      <c r="F4186" t="s">
        <v>11844</v>
      </c>
      <c r="G4186" t="s">
        <v>140</v>
      </c>
      <c r="H4186" t="s">
        <v>47</v>
      </c>
      <c r="I4186" t="s">
        <v>129</v>
      </c>
      <c r="J4186" t="s">
        <v>130</v>
      </c>
      <c r="K4186" t="s">
        <v>141</v>
      </c>
      <c r="L4186" t="s">
        <v>11845</v>
      </c>
      <c r="M4186" t="s">
        <v>11846</v>
      </c>
      <c r="N4186">
        <v>5.0119444440000001</v>
      </c>
      <c r="O4186">
        <v>0</v>
      </c>
      <c r="P4186">
        <v>135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676.61249999999995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2675446</v>
      </c>
      <c r="B4187">
        <v>1</v>
      </c>
      <c r="C4187" t="s">
        <v>76</v>
      </c>
      <c r="D4187" t="s">
        <v>99</v>
      </c>
      <c r="E4187" t="s">
        <v>144</v>
      </c>
      <c r="F4187" t="s">
        <v>11847</v>
      </c>
      <c r="G4187" t="s">
        <v>136</v>
      </c>
      <c r="H4187" t="s">
        <v>46</v>
      </c>
      <c r="I4187" t="s">
        <v>129</v>
      </c>
      <c r="J4187" t="s">
        <v>130</v>
      </c>
      <c r="K4187" t="s">
        <v>131</v>
      </c>
      <c r="L4187" t="s">
        <v>11848</v>
      </c>
      <c r="M4187" t="s">
        <v>11849</v>
      </c>
      <c r="N4187">
        <v>2.6911111110000001</v>
      </c>
      <c r="O4187">
        <v>0</v>
      </c>
      <c r="P4187">
        <v>39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104.953333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2675314</v>
      </c>
      <c r="B4188">
        <v>2</v>
      </c>
      <c r="C4188" t="s">
        <v>77</v>
      </c>
      <c r="D4188" t="s">
        <v>123</v>
      </c>
      <c r="E4188" t="s">
        <v>126</v>
      </c>
      <c r="F4188" t="s">
        <v>11620</v>
      </c>
      <c r="G4188" t="s">
        <v>158</v>
      </c>
      <c r="H4188" t="s">
        <v>47</v>
      </c>
      <c r="I4188" t="s">
        <v>129</v>
      </c>
      <c r="J4188" t="s">
        <v>130</v>
      </c>
      <c r="K4188" t="s">
        <v>131</v>
      </c>
      <c r="L4188" t="s">
        <v>11719</v>
      </c>
      <c r="M4188" t="s">
        <v>11850</v>
      </c>
      <c r="N4188">
        <v>0.30249999999999999</v>
      </c>
      <c r="O4188">
        <v>35</v>
      </c>
      <c r="P4188">
        <v>561</v>
      </c>
      <c r="Q4188">
        <v>0</v>
      </c>
      <c r="R4188">
        <v>0</v>
      </c>
      <c r="S4188">
        <v>0</v>
      </c>
      <c r="T4188">
        <v>0</v>
      </c>
      <c r="U4188">
        <v>10.5875</v>
      </c>
      <c r="V4188">
        <v>169.70249999999999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2675449</v>
      </c>
      <c r="B4189">
        <v>1</v>
      </c>
      <c r="C4189" t="s">
        <v>76</v>
      </c>
      <c r="D4189" t="s">
        <v>79</v>
      </c>
      <c r="E4189" t="s">
        <v>156</v>
      </c>
      <c r="F4189" t="s">
        <v>11851</v>
      </c>
      <c r="G4189" t="s">
        <v>169</v>
      </c>
      <c r="H4189" t="s">
        <v>47</v>
      </c>
      <c r="I4189" t="s">
        <v>129</v>
      </c>
      <c r="J4189" t="s">
        <v>130</v>
      </c>
      <c r="K4189" t="s">
        <v>131</v>
      </c>
      <c r="L4189" t="s">
        <v>11852</v>
      </c>
      <c r="M4189" t="s">
        <v>11853</v>
      </c>
      <c r="N4189">
        <v>0.60277777700000001</v>
      </c>
      <c r="O4189">
        <v>40</v>
      </c>
      <c r="P4189">
        <v>661</v>
      </c>
      <c r="Q4189">
        <v>0</v>
      </c>
      <c r="R4189">
        <v>0</v>
      </c>
      <c r="S4189">
        <v>0</v>
      </c>
      <c r="T4189">
        <v>0</v>
      </c>
      <c r="U4189">
        <v>24.111111000000001</v>
      </c>
      <c r="V4189">
        <v>398.43611099999998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2675455</v>
      </c>
      <c r="B4190">
        <v>1</v>
      </c>
      <c r="C4190" t="s">
        <v>76</v>
      </c>
      <c r="D4190" t="s">
        <v>101</v>
      </c>
      <c r="E4190" t="s">
        <v>126</v>
      </c>
      <c r="F4190" t="s">
        <v>11854</v>
      </c>
      <c r="G4190" t="s">
        <v>128</v>
      </c>
      <c r="H4190" t="s">
        <v>47</v>
      </c>
      <c r="I4190" t="s">
        <v>129</v>
      </c>
      <c r="J4190" t="s">
        <v>130</v>
      </c>
      <c r="K4190" t="s">
        <v>131</v>
      </c>
      <c r="L4190" t="s">
        <v>11855</v>
      </c>
      <c r="M4190" t="s">
        <v>11856</v>
      </c>
      <c r="N4190">
        <v>4.3669444439999996</v>
      </c>
      <c r="O4190">
        <v>0</v>
      </c>
      <c r="P4190">
        <v>169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738.01361099999997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2675461</v>
      </c>
      <c r="B4191">
        <v>1</v>
      </c>
      <c r="C4191" t="s">
        <v>76</v>
      </c>
      <c r="D4191" t="s">
        <v>107</v>
      </c>
      <c r="E4191" t="s">
        <v>172</v>
      </c>
      <c r="F4191" t="s">
        <v>11581</v>
      </c>
      <c r="G4191" t="s">
        <v>174</v>
      </c>
      <c r="H4191" t="s">
        <v>46</v>
      </c>
      <c r="I4191" t="s">
        <v>129</v>
      </c>
      <c r="J4191" t="s">
        <v>130</v>
      </c>
      <c r="K4191" t="s">
        <v>131</v>
      </c>
      <c r="L4191" t="s">
        <v>11857</v>
      </c>
      <c r="M4191" t="s">
        <v>11858</v>
      </c>
      <c r="N4191">
        <v>2.951944444</v>
      </c>
      <c r="O4191">
        <v>0</v>
      </c>
      <c r="P4191">
        <v>120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354.23333300000002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2675462</v>
      </c>
      <c r="B4192">
        <v>1</v>
      </c>
      <c r="C4192" t="s">
        <v>76</v>
      </c>
      <c r="D4192" t="s">
        <v>86</v>
      </c>
      <c r="E4192" t="s">
        <v>134</v>
      </c>
      <c r="F4192" t="s">
        <v>11859</v>
      </c>
      <c r="G4192" t="s">
        <v>146</v>
      </c>
      <c r="H4192" t="s">
        <v>46</v>
      </c>
      <c r="I4192" t="s">
        <v>129</v>
      </c>
      <c r="J4192" t="s">
        <v>130</v>
      </c>
      <c r="K4192" t="s">
        <v>131</v>
      </c>
      <c r="L4192" t="s">
        <v>11860</v>
      </c>
      <c r="M4192" t="s">
        <v>11861</v>
      </c>
      <c r="N4192">
        <v>0.103888888</v>
      </c>
      <c r="O4192">
        <v>0</v>
      </c>
      <c r="P4192">
        <v>412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42.802222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2675463</v>
      </c>
      <c r="B4193">
        <v>1</v>
      </c>
      <c r="C4193" t="s">
        <v>76</v>
      </c>
      <c r="D4193" t="s">
        <v>106</v>
      </c>
      <c r="E4193" t="s">
        <v>152</v>
      </c>
      <c r="F4193" t="s">
        <v>11862</v>
      </c>
      <c r="G4193" t="s">
        <v>306</v>
      </c>
      <c r="H4193" t="s">
        <v>47</v>
      </c>
      <c r="I4193" t="s">
        <v>129</v>
      </c>
      <c r="J4193" t="s">
        <v>15</v>
      </c>
      <c r="K4193" t="s">
        <v>131</v>
      </c>
      <c r="L4193" t="s">
        <v>11863</v>
      </c>
      <c r="M4193" t="s">
        <v>11864</v>
      </c>
      <c r="N4193">
        <v>1.096666666</v>
      </c>
      <c r="O4193">
        <v>0</v>
      </c>
      <c r="P4193">
        <v>14027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15382.943324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2675469</v>
      </c>
      <c r="B4194">
        <v>1</v>
      </c>
      <c r="C4194" t="s">
        <v>76</v>
      </c>
      <c r="D4194" t="s">
        <v>79</v>
      </c>
      <c r="E4194" t="s">
        <v>325</v>
      </c>
      <c r="F4194" t="s">
        <v>11865</v>
      </c>
      <c r="G4194" t="s">
        <v>169</v>
      </c>
      <c r="H4194" t="s">
        <v>47</v>
      </c>
      <c r="I4194" t="s">
        <v>247</v>
      </c>
      <c r="J4194" t="s">
        <v>130</v>
      </c>
      <c r="K4194" t="s">
        <v>131</v>
      </c>
      <c r="L4194" t="s">
        <v>11866</v>
      </c>
      <c r="M4194" t="s">
        <v>11867</v>
      </c>
      <c r="N4194">
        <v>4.9722222000000003E-2</v>
      </c>
      <c r="O4194">
        <v>3</v>
      </c>
      <c r="P4194">
        <v>8099</v>
      </c>
      <c r="Q4194">
        <v>0</v>
      </c>
      <c r="R4194">
        <v>0</v>
      </c>
      <c r="S4194">
        <v>0</v>
      </c>
      <c r="T4194">
        <v>0</v>
      </c>
      <c r="U4194">
        <v>0.14916699999999999</v>
      </c>
      <c r="V4194">
        <v>402.70027599999997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2675468</v>
      </c>
      <c r="B4195">
        <v>1</v>
      </c>
      <c r="C4195" t="s">
        <v>76</v>
      </c>
      <c r="D4195" t="s">
        <v>79</v>
      </c>
      <c r="E4195" t="s">
        <v>325</v>
      </c>
      <c r="F4195" t="s">
        <v>11868</v>
      </c>
      <c r="G4195" t="s">
        <v>306</v>
      </c>
      <c r="H4195" t="s">
        <v>47</v>
      </c>
      <c r="I4195" t="s">
        <v>129</v>
      </c>
      <c r="J4195" t="s">
        <v>15</v>
      </c>
      <c r="K4195" t="s">
        <v>131</v>
      </c>
      <c r="L4195" t="s">
        <v>11869</v>
      </c>
      <c r="M4195" t="s">
        <v>11870</v>
      </c>
      <c r="N4195">
        <v>0.83708222200000004</v>
      </c>
      <c r="O4195">
        <v>3</v>
      </c>
      <c r="P4195">
        <v>12929</v>
      </c>
      <c r="Q4195">
        <v>0</v>
      </c>
      <c r="R4195">
        <v>0</v>
      </c>
      <c r="S4195">
        <v>0</v>
      </c>
      <c r="T4195">
        <v>0</v>
      </c>
      <c r="U4195">
        <v>2.511247</v>
      </c>
      <c r="V4195">
        <v>10822.636048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2675473</v>
      </c>
      <c r="B4196">
        <v>1</v>
      </c>
      <c r="C4196" t="s">
        <v>76</v>
      </c>
      <c r="D4196" t="s">
        <v>90</v>
      </c>
      <c r="E4196" t="s">
        <v>144</v>
      </c>
      <c r="F4196" t="s">
        <v>11871</v>
      </c>
      <c r="G4196" t="s">
        <v>136</v>
      </c>
      <c r="H4196" t="s">
        <v>46</v>
      </c>
      <c r="I4196" t="s">
        <v>129</v>
      </c>
      <c r="J4196" t="s">
        <v>130</v>
      </c>
      <c r="K4196" t="s">
        <v>131</v>
      </c>
      <c r="L4196" t="s">
        <v>11872</v>
      </c>
      <c r="M4196" t="s">
        <v>11873</v>
      </c>
      <c r="N4196">
        <v>5.188055555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15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77.820832999999993</v>
      </c>
    </row>
    <row r="4197" spans="1:26" x14ac:dyDescent="0.3">
      <c r="A4197">
        <v>2675474</v>
      </c>
      <c r="B4197">
        <v>1</v>
      </c>
      <c r="C4197" t="s">
        <v>76</v>
      </c>
      <c r="D4197" t="s">
        <v>91</v>
      </c>
      <c r="E4197" t="s">
        <v>144</v>
      </c>
      <c r="F4197" t="s">
        <v>11874</v>
      </c>
      <c r="G4197" t="s">
        <v>146</v>
      </c>
      <c r="H4197" t="s">
        <v>46</v>
      </c>
      <c r="I4197" t="s">
        <v>129</v>
      </c>
      <c r="J4197" t="s">
        <v>130</v>
      </c>
      <c r="K4197" t="s">
        <v>131</v>
      </c>
      <c r="L4197" t="s">
        <v>11875</v>
      </c>
      <c r="M4197" t="s">
        <v>11876</v>
      </c>
      <c r="N4197">
        <v>0.72638888800000001</v>
      </c>
      <c r="O4197">
        <v>0</v>
      </c>
      <c r="P4197">
        <v>0</v>
      </c>
      <c r="Q4197">
        <v>0</v>
      </c>
      <c r="R4197">
        <v>15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10.895833</v>
      </c>
      <c r="Y4197">
        <v>0</v>
      </c>
      <c r="Z4197">
        <v>0</v>
      </c>
    </row>
    <row r="4198" spans="1:26" x14ac:dyDescent="0.3">
      <c r="A4198">
        <v>2675490</v>
      </c>
      <c r="B4198">
        <v>1</v>
      </c>
      <c r="C4198" t="s">
        <v>77</v>
      </c>
      <c r="D4198" t="s">
        <v>115</v>
      </c>
      <c r="E4198" t="s">
        <v>144</v>
      </c>
      <c r="F4198" t="s">
        <v>11877</v>
      </c>
      <c r="G4198" t="s">
        <v>136</v>
      </c>
      <c r="H4198" t="s">
        <v>46</v>
      </c>
      <c r="I4198" t="s">
        <v>129</v>
      </c>
      <c r="J4198" t="s">
        <v>130</v>
      </c>
      <c r="K4198" t="s">
        <v>131</v>
      </c>
      <c r="L4198" t="s">
        <v>11878</v>
      </c>
      <c r="M4198" t="s">
        <v>11879</v>
      </c>
      <c r="N4198">
        <v>1.2822222219999999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25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32.055556000000003</v>
      </c>
    </row>
    <row r="4199" spans="1:26" x14ac:dyDescent="0.3">
      <c r="A4199">
        <v>2675484</v>
      </c>
      <c r="B4199">
        <v>1</v>
      </c>
      <c r="C4199" t="s">
        <v>77</v>
      </c>
      <c r="D4199" t="s">
        <v>123</v>
      </c>
      <c r="E4199" t="s">
        <v>156</v>
      </c>
      <c r="F4199" t="s">
        <v>2729</v>
      </c>
      <c r="G4199" t="s">
        <v>169</v>
      </c>
      <c r="H4199" t="s">
        <v>47</v>
      </c>
      <c r="I4199" t="s">
        <v>247</v>
      </c>
      <c r="J4199" t="s">
        <v>130</v>
      </c>
      <c r="K4199" t="s">
        <v>131</v>
      </c>
      <c r="L4199" t="s">
        <v>11880</v>
      </c>
      <c r="M4199" t="s">
        <v>11881</v>
      </c>
      <c r="N4199">
        <v>2.5000000000000001E-3</v>
      </c>
      <c r="O4199">
        <v>117</v>
      </c>
      <c r="P4199">
        <v>665</v>
      </c>
      <c r="Q4199">
        <v>0</v>
      </c>
      <c r="R4199">
        <v>0</v>
      </c>
      <c r="S4199">
        <v>0</v>
      </c>
      <c r="T4199">
        <v>0</v>
      </c>
      <c r="U4199">
        <v>0.29249999999999998</v>
      </c>
      <c r="V4199">
        <v>1.6625000000000001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2675492</v>
      </c>
      <c r="B4200">
        <v>1</v>
      </c>
      <c r="C4200" t="s">
        <v>76</v>
      </c>
      <c r="D4200" t="s">
        <v>85</v>
      </c>
      <c r="E4200" t="s">
        <v>144</v>
      </c>
      <c r="F4200" t="s">
        <v>6841</v>
      </c>
      <c r="G4200" t="s">
        <v>146</v>
      </c>
      <c r="H4200" t="s">
        <v>46</v>
      </c>
      <c r="I4200" t="s">
        <v>129</v>
      </c>
      <c r="J4200" t="s">
        <v>130</v>
      </c>
      <c r="K4200" t="s">
        <v>131</v>
      </c>
      <c r="L4200" t="s">
        <v>11882</v>
      </c>
      <c r="M4200" t="s">
        <v>11883</v>
      </c>
      <c r="N4200">
        <v>0.45250000000000001</v>
      </c>
      <c r="O4200">
        <v>0</v>
      </c>
      <c r="P4200">
        <v>84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38.01</v>
      </c>
      <c r="W4200">
        <v>0</v>
      </c>
      <c r="X4200">
        <v>0</v>
      </c>
      <c r="Y4200">
        <v>0</v>
      </c>
      <c r="Z4200">
        <v>0</v>
      </c>
    </row>
    <row r="4201" spans="1:26" x14ac:dyDescent="0.3">
      <c r="A4201">
        <v>2675498</v>
      </c>
      <c r="B4201">
        <v>1</v>
      </c>
      <c r="C4201" t="s">
        <v>77</v>
      </c>
      <c r="D4201" t="s">
        <v>117</v>
      </c>
      <c r="E4201" t="s">
        <v>210</v>
      </c>
      <c r="F4201" t="s">
        <v>11884</v>
      </c>
      <c r="G4201" t="s">
        <v>306</v>
      </c>
      <c r="H4201" t="s">
        <v>46</v>
      </c>
      <c r="I4201" t="s">
        <v>129</v>
      </c>
      <c r="J4201" t="s">
        <v>15</v>
      </c>
      <c r="K4201" t="s">
        <v>131</v>
      </c>
      <c r="L4201" t="s">
        <v>11885</v>
      </c>
      <c r="M4201" t="s">
        <v>11886</v>
      </c>
      <c r="N4201">
        <v>1.705833333</v>
      </c>
      <c r="O4201">
        <v>0</v>
      </c>
      <c r="P4201">
        <v>0</v>
      </c>
      <c r="Q4201">
        <v>0</v>
      </c>
      <c r="R4201">
        <v>2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3.411667</v>
      </c>
      <c r="Y4201">
        <v>0</v>
      </c>
      <c r="Z4201">
        <v>0</v>
      </c>
    </row>
    <row r="4202" spans="1:26" x14ac:dyDescent="0.3">
      <c r="A4202">
        <v>2675495</v>
      </c>
      <c r="B4202">
        <v>1</v>
      </c>
      <c r="C4202" t="s">
        <v>76</v>
      </c>
      <c r="D4202" t="s">
        <v>88</v>
      </c>
      <c r="E4202" t="s">
        <v>134</v>
      </c>
      <c r="F4202" t="s">
        <v>11887</v>
      </c>
      <c r="G4202" t="s">
        <v>140</v>
      </c>
      <c r="H4202" t="s">
        <v>46</v>
      </c>
      <c r="I4202" t="s">
        <v>129</v>
      </c>
      <c r="J4202" t="s">
        <v>130</v>
      </c>
      <c r="K4202" t="s">
        <v>141</v>
      </c>
      <c r="L4202" t="s">
        <v>11888</v>
      </c>
      <c r="M4202" t="s">
        <v>11889</v>
      </c>
      <c r="N4202">
        <v>1.3338888879999999</v>
      </c>
      <c r="O4202">
        <v>0</v>
      </c>
      <c r="P4202">
        <v>71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94.706111000000007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2675470</v>
      </c>
      <c r="B4203">
        <v>1</v>
      </c>
      <c r="C4203" t="s">
        <v>76</v>
      </c>
      <c r="D4203" t="s">
        <v>79</v>
      </c>
      <c r="E4203" t="s">
        <v>325</v>
      </c>
      <c r="F4203" t="s">
        <v>11890</v>
      </c>
      <c r="G4203" t="s">
        <v>306</v>
      </c>
      <c r="H4203" t="s">
        <v>47</v>
      </c>
      <c r="I4203" t="s">
        <v>129</v>
      </c>
      <c r="J4203" t="s">
        <v>15</v>
      </c>
      <c r="K4203" t="s">
        <v>131</v>
      </c>
      <c r="L4203" t="s">
        <v>11891</v>
      </c>
      <c r="M4203" t="s">
        <v>11892</v>
      </c>
      <c r="N4203">
        <v>0.16500000000000001</v>
      </c>
      <c r="O4203">
        <v>3</v>
      </c>
      <c r="P4203">
        <v>2665</v>
      </c>
      <c r="Q4203">
        <v>0</v>
      </c>
      <c r="R4203">
        <v>0</v>
      </c>
      <c r="S4203">
        <v>0</v>
      </c>
      <c r="T4203">
        <v>0</v>
      </c>
      <c r="U4203">
        <v>0.495</v>
      </c>
      <c r="V4203">
        <v>439.72500000000002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2675501</v>
      </c>
      <c r="B4204">
        <v>1</v>
      </c>
      <c r="C4204" t="s">
        <v>77</v>
      </c>
      <c r="D4204" t="s">
        <v>123</v>
      </c>
      <c r="E4204" t="s">
        <v>210</v>
      </c>
      <c r="F4204" t="s">
        <v>11893</v>
      </c>
      <c r="G4204" t="s">
        <v>627</v>
      </c>
      <c r="H4204" t="s">
        <v>46</v>
      </c>
      <c r="I4204" t="s">
        <v>129</v>
      </c>
      <c r="J4204" t="s">
        <v>130</v>
      </c>
      <c r="K4204" t="s">
        <v>131</v>
      </c>
      <c r="L4204" t="s">
        <v>11894</v>
      </c>
      <c r="M4204" t="s">
        <v>11895</v>
      </c>
      <c r="N4204">
        <v>0.8125</v>
      </c>
      <c r="O4204">
        <v>0</v>
      </c>
      <c r="P4204">
        <v>6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4.875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2675504</v>
      </c>
      <c r="B4205">
        <v>1</v>
      </c>
      <c r="C4205" t="s">
        <v>76</v>
      </c>
      <c r="D4205" t="s">
        <v>86</v>
      </c>
      <c r="E4205" t="s">
        <v>126</v>
      </c>
      <c r="F4205" t="s">
        <v>11896</v>
      </c>
      <c r="G4205" t="s">
        <v>169</v>
      </c>
      <c r="H4205" t="s">
        <v>47</v>
      </c>
      <c r="I4205" t="s">
        <v>129</v>
      </c>
      <c r="J4205" t="s">
        <v>130</v>
      </c>
      <c r="K4205" t="s">
        <v>131</v>
      </c>
      <c r="L4205" t="s">
        <v>11897</v>
      </c>
      <c r="M4205" t="s">
        <v>11898</v>
      </c>
      <c r="N4205">
        <v>0.56555555499999999</v>
      </c>
      <c r="O4205">
        <v>0</v>
      </c>
      <c r="P4205">
        <v>3736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2112.9155529999998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2675502</v>
      </c>
      <c r="B4206">
        <v>1</v>
      </c>
      <c r="C4206" t="s">
        <v>76</v>
      </c>
      <c r="D4206" t="s">
        <v>99</v>
      </c>
      <c r="E4206" t="s">
        <v>156</v>
      </c>
      <c r="F4206" t="s">
        <v>11899</v>
      </c>
      <c r="G4206" t="s">
        <v>169</v>
      </c>
      <c r="H4206" t="s">
        <v>47</v>
      </c>
      <c r="I4206" t="s">
        <v>129</v>
      </c>
      <c r="J4206" t="s">
        <v>130</v>
      </c>
      <c r="K4206" t="s">
        <v>131</v>
      </c>
      <c r="L4206" t="s">
        <v>11900</v>
      </c>
      <c r="M4206" t="s">
        <v>11901</v>
      </c>
      <c r="N4206">
        <v>0.28083333300000002</v>
      </c>
      <c r="O4206">
        <v>19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5.335833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2675463</v>
      </c>
      <c r="B4207">
        <v>2</v>
      </c>
      <c r="C4207" t="s">
        <v>76</v>
      </c>
      <c r="D4207" t="s">
        <v>106</v>
      </c>
      <c r="E4207" t="s">
        <v>126</v>
      </c>
      <c r="F4207" t="s">
        <v>3757</v>
      </c>
      <c r="G4207" t="s">
        <v>306</v>
      </c>
      <c r="H4207" t="s">
        <v>47</v>
      </c>
      <c r="I4207" t="s">
        <v>129</v>
      </c>
      <c r="J4207" t="s">
        <v>15</v>
      </c>
      <c r="K4207" t="s">
        <v>131</v>
      </c>
      <c r="L4207" t="s">
        <v>11864</v>
      </c>
      <c r="M4207" t="s">
        <v>11902</v>
      </c>
      <c r="N4207">
        <v>0.16916666599999999</v>
      </c>
      <c r="O4207">
        <v>0</v>
      </c>
      <c r="P4207">
        <v>5530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935.49166300000002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2675507</v>
      </c>
      <c r="B4208">
        <v>1</v>
      </c>
      <c r="C4208" t="s">
        <v>77</v>
      </c>
      <c r="D4208" t="s">
        <v>112</v>
      </c>
      <c r="E4208" t="s">
        <v>152</v>
      </c>
      <c r="F4208" t="s">
        <v>2277</v>
      </c>
      <c r="G4208" t="s">
        <v>169</v>
      </c>
      <c r="H4208" t="s">
        <v>47</v>
      </c>
      <c r="I4208" t="s">
        <v>129</v>
      </c>
      <c r="J4208" t="s">
        <v>130</v>
      </c>
      <c r="K4208" t="s">
        <v>131</v>
      </c>
      <c r="L4208" t="s">
        <v>11903</v>
      </c>
      <c r="M4208" t="s">
        <v>11904</v>
      </c>
      <c r="N4208">
        <v>0.24722222199999999</v>
      </c>
      <c r="O4208">
        <v>0</v>
      </c>
      <c r="P4208">
        <v>0</v>
      </c>
      <c r="Q4208">
        <v>287</v>
      </c>
      <c r="R4208">
        <v>2872</v>
      </c>
      <c r="S4208">
        <v>2</v>
      </c>
      <c r="T4208">
        <v>859</v>
      </c>
      <c r="U4208">
        <v>0</v>
      </c>
      <c r="V4208">
        <v>0</v>
      </c>
      <c r="W4208">
        <v>70.952777999999995</v>
      </c>
      <c r="X4208">
        <v>710.02222200000006</v>
      </c>
      <c r="Y4208">
        <v>0.49444399999999999</v>
      </c>
      <c r="Z4208">
        <v>212.363889</v>
      </c>
    </row>
    <row r="4209" spans="1:26" x14ac:dyDescent="0.3">
      <c r="A4209">
        <v>2675510</v>
      </c>
      <c r="B4209">
        <v>1</v>
      </c>
      <c r="C4209" t="s">
        <v>77</v>
      </c>
      <c r="D4209" t="s">
        <v>118</v>
      </c>
      <c r="E4209" t="s">
        <v>210</v>
      </c>
      <c r="F4209" t="s">
        <v>11905</v>
      </c>
      <c r="G4209" t="s">
        <v>306</v>
      </c>
      <c r="H4209" t="s">
        <v>46</v>
      </c>
      <c r="I4209" t="s">
        <v>129</v>
      </c>
      <c r="J4209" t="s">
        <v>15</v>
      </c>
      <c r="K4209" t="s">
        <v>131</v>
      </c>
      <c r="L4209" t="s">
        <v>11906</v>
      </c>
      <c r="M4209" t="s">
        <v>11907</v>
      </c>
      <c r="N4209">
        <v>1.2836111109999999</v>
      </c>
      <c r="O4209">
        <v>0</v>
      </c>
      <c r="P4209">
        <v>2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2.5672220000000001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2675517</v>
      </c>
      <c r="B4210">
        <v>1</v>
      </c>
      <c r="C4210" t="s">
        <v>76</v>
      </c>
      <c r="D4210" t="s">
        <v>78</v>
      </c>
      <c r="E4210" t="s">
        <v>210</v>
      </c>
      <c r="F4210" t="s">
        <v>11908</v>
      </c>
      <c r="G4210" t="s">
        <v>290</v>
      </c>
      <c r="H4210" t="s">
        <v>46</v>
      </c>
      <c r="I4210" t="s">
        <v>129</v>
      </c>
      <c r="J4210" t="s">
        <v>130</v>
      </c>
      <c r="K4210" t="s">
        <v>131</v>
      </c>
      <c r="L4210" t="s">
        <v>11909</v>
      </c>
      <c r="M4210" t="s">
        <v>11910</v>
      </c>
      <c r="N4210">
        <v>1.189444444</v>
      </c>
      <c r="O4210">
        <v>0</v>
      </c>
      <c r="P4210">
        <v>1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1.1894439999999999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2675516</v>
      </c>
      <c r="B4211">
        <v>1</v>
      </c>
      <c r="C4211" t="s">
        <v>77</v>
      </c>
      <c r="D4211" t="s">
        <v>119</v>
      </c>
      <c r="E4211" t="s">
        <v>126</v>
      </c>
      <c r="F4211" t="s">
        <v>11911</v>
      </c>
      <c r="G4211" t="s">
        <v>260</v>
      </c>
      <c r="H4211" t="s">
        <v>47</v>
      </c>
      <c r="I4211" t="s">
        <v>129</v>
      </c>
      <c r="J4211" t="s">
        <v>130</v>
      </c>
      <c r="K4211" t="s">
        <v>141</v>
      </c>
      <c r="L4211" t="s">
        <v>11912</v>
      </c>
      <c r="M4211" t="s">
        <v>11913</v>
      </c>
      <c r="N4211">
        <v>4.1505555550000004</v>
      </c>
      <c r="O4211">
        <v>1</v>
      </c>
      <c r="P4211">
        <v>660</v>
      </c>
      <c r="Q4211">
        <v>0</v>
      </c>
      <c r="R4211">
        <v>0</v>
      </c>
      <c r="S4211">
        <v>0</v>
      </c>
      <c r="T4211">
        <v>0</v>
      </c>
      <c r="U4211">
        <v>4.1505559999999999</v>
      </c>
      <c r="V4211">
        <v>2739.3666659999999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2675525</v>
      </c>
      <c r="B4212">
        <v>1</v>
      </c>
      <c r="C4212" t="s">
        <v>76</v>
      </c>
      <c r="D4212" t="s">
        <v>101</v>
      </c>
      <c r="E4212" t="s">
        <v>126</v>
      </c>
      <c r="F4212" t="s">
        <v>11914</v>
      </c>
      <c r="G4212" t="s">
        <v>128</v>
      </c>
      <c r="H4212" t="s">
        <v>47</v>
      </c>
      <c r="I4212" t="s">
        <v>129</v>
      </c>
      <c r="J4212" t="s">
        <v>130</v>
      </c>
      <c r="K4212" t="s">
        <v>131</v>
      </c>
      <c r="L4212" t="s">
        <v>11915</v>
      </c>
      <c r="M4212" t="s">
        <v>11916</v>
      </c>
      <c r="N4212">
        <v>1.9650000000000001</v>
      </c>
      <c r="O4212">
        <v>1</v>
      </c>
      <c r="P4212">
        <v>157</v>
      </c>
      <c r="Q4212">
        <v>0</v>
      </c>
      <c r="R4212">
        <v>0</v>
      </c>
      <c r="S4212">
        <v>0</v>
      </c>
      <c r="T4212">
        <v>0</v>
      </c>
      <c r="U4212">
        <v>1.9650000000000001</v>
      </c>
      <c r="V4212">
        <v>308.505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2675526</v>
      </c>
      <c r="B4213">
        <v>1</v>
      </c>
      <c r="C4213" t="s">
        <v>76</v>
      </c>
      <c r="D4213" t="s">
        <v>102</v>
      </c>
      <c r="E4213" t="s">
        <v>144</v>
      </c>
      <c r="F4213" t="s">
        <v>11917</v>
      </c>
      <c r="G4213" t="s">
        <v>136</v>
      </c>
      <c r="H4213" t="s">
        <v>46</v>
      </c>
      <c r="I4213" t="s">
        <v>129</v>
      </c>
      <c r="J4213" t="s">
        <v>130</v>
      </c>
      <c r="K4213" t="s">
        <v>131</v>
      </c>
      <c r="L4213" t="s">
        <v>11918</v>
      </c>
      <c r="M4213" t="s">
        <v>11919</v>
      </c>
      <c r="N4213">
        <v>2.3758333330000001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17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40.389167</v>
      </c>
    </row>
    <row r="4214" spans="1:26" x14ac:dyDescent="0.3">
      <c r="A4214">
        <v>2675527</v>
      </c>
      <c r="B4214">
        <v>1</v>
      </c>
      <c r="C4214" t="s">
        <v>76</v>
      </c>
      <c r="D4214" t="s">
        <v>95</v>
      </c>
      <c r="E4214" t="s">
        <v>210</v>
      </c>
      <c r="F4214" t="s">
        <v>11920</v>
      </c>
      <c r="G4214" t="s">
        <v>212</v>
      </c>
      <c r="H4214" t="s">
        <v>46</v>
      </c>
      <c r="I4214" t="s">
        <v>129</v>
      </c>
      <c r="J4214" t="s">
        <v>130</v>
      </c>
      <c r="K4214" t="s">
        <v>131</v>
      </c>
      <c r="L4214" t="s">
        <v>11921</v>
      </c>
      <c r="M4214" t="s">
        <v>11922</v>
      </c>
      <c r="N4214">
        <v>1.710555555</v>
      </c>
      <c r="O4214">
        <v>0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1.710556</v>
      </c>
      <c r="Y4214">
        <v>0</v>
      </c>
      <c r="Z4214">
        <v>0</v>
      </c>
    </row>
    <row r="4215" spans="1:26" x14ac:dyDescent="0.3">
      <c r="A4215">
        <v>2675543</v>
      </c>
      <c r="B4215">
        <v>1</v>
      </c>
      <c r="C4215" t="s">
        <v>77</v>
      </c>
      <c r="D4215" t="s">
        <v>116</v>
      </c>
      <c r="E4215" t="s">
        <v>134</v>
      </c>
      <c r="F4215" t="s">
        <v>11923</v>
      </c>
      <c r="G4215" t="s">
        <v>240</v>
      </c>
      <c r="H4215" t="s">
        <v>46</v>
      </c>
      <c r="I4215" t="s">
        <v>129</v>
      </c>
      <c r="J4215" t="s">
        <v>130</v>
      </c>
      <c r="K4215" t="s">
        <v>131</v>
      </c>
      <c r="L4215" t="s">
        <v>11924</v>
      </c>
      <c r="M4215" t="s">
        <v>11925</v>
      </c>
      <c r="N4215">
        <v>0.99472222200000004</v>
      </c>
      <c r="O4215">
        <v>0</v>
      </c>
      <c r="P4215">
        <v>192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190.98666700000001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2675517</v>
      </c>
      <c r="B4216">
        <v>2</v>
      </c>
      <c r="C4216" t="s">
        <v>76</v>
      </c>
      <c r="D4216" t="s">
        <v>78</v>
      </c>
      <c r="E4216" t="s">
        <v>134</v>
      </c>
      <c r="F4216" t="s">
        <v>11926</v>
      </c>
      <c r="G4216" t="s">
        <v>290</v>
      </c>
      <c r="H4216" t="s">
        <v>46</v>
      </c>
      <c r="I4216" t="s">
        <v>129</v>
      </c>
      <c r="J4216" t="s">
        <v>130</v>
      </c>
      <c r="K4216" t="s">
        <v>131</v>
      </c>
      <c r="L4216" t="s">
        <v>11910</v>
      </c>
      <c r="M4216" t="s">
        <v>11927</v>
      </c>
      <c r="N4216">
        <v>0.53972222199999997</v>
      </c>
      <c r="O4216">
        <v>0</v>
      </c>
      <c r="P4216">
        <v>639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344.88249999999999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2675548</v>
      </c>
      <c r="B4217">
        <v>1</v>
      </c>
      <c r="C4217" t="s">
        <v>77</v>
      </c>
      <c r="D4217" t="s">
        <v>115</v>
      </c>
      <c r="E4217" t="s">
        <v>156</v>
      </c>
      <c r="F4217" t="s">
        <v>11928</v>
      </c>
      <c r="G4217" t="s">
        <v>169</v>
      </c>
      <c r="H4217" t="s">
        <v>47</v>
      </c>
      <c r="I4217" t="s">
        <v>247</v>
      </c>
      <c r="J4217" t="s">
        <v>130</v>
      </c>
      <c r="K4217" t="s">
        <v>131</v>
      </c>
      <c r="L4217" t="s">
        <v>11929</v>
      </c>
      <c r="M4217" t="s">
        <v>11930</v>
      </c>
      <c r="N4217">
        <v>2.7777769999999999E-3</v>
      </c>
      <c r="O4217">
        <v>0</v>
      </c>
      <c r="P4217">
        <v>0</v>
      </c>
      <c r="Q4217">
        <v>22</v>
      </c>
      <c r="R4217">
        <v>386</v>
      </c>
      <c r="S4217">
        <v>0</v>
      </c>
      <c r="T4217">
        <v>0</v>
      </c>
      <c r="U4217">
        <v>0</v>
      </c>
      <c r="V4217">
        <v>0</v>
      </c>
      <c r="W4217">
        <v>6.1110999999999999E-2</v>
      </c>
      <c r="X4217">
        <v>1.072222</v>
      </c>
      <c r="Y4217">
        <v>0</v>
      </c>
      <c r="Z4217">
        <v>0</v>
      </c>
    </row>
    <row r="4218" spans="1:26" x14ac:dyDescent="0.3">
      <c r="A4218">
        <v>2675550</v>
      </c>
      <c r="B4218">
        <v>1</v>
      </c>
      <c r="C4218" t="s">
        <v>77</v>
      </c>
      <c r="D4218" t="s">
        <v>109</v>
      </c>
      <c r="E4218" t="s">
        <v>126</v>
      </c>
      <c r="F4218" t="s">
        <v>11931</v>
      </c>
      <c r="G4218" t="s">
        <v>169</v>
      </c>
      <c r="H4218" t="s">
        <v>47</v>
      </c>
      <c r="I4218" t="s">
        <v>129</v>
      </c>
      <c r="J4218" t="s">
        <v>130</v>
      </c>
      <c r="K4218" t="s">
        <v>131</v>
      </c>
      <c r="L4218" t="s">
        <v>11932</v>
      </c>
      <c r="M4218" t="s">
        <v>11933</v>
      </c>
      <c r="N4218">
        <v>0.41111111099999997</v>
      </c>
      <c r="O4218">
        <v>2</v>
      </c>
      <c r="P4218">
        <v>112</v>
      </c>
      <c r="Q4218">
        <v>0</v>
      </c>
      <c r="R4218">
        <v>0</v>
      </c>
      <c r="S4218">
        <v>0</v>
      </c>
      <c r="T4218">
        <v>0</v>
      </c>
      <c r="U4218">
        <v>0.82222200000000001</v>
      </c>
      <c r="V4218">
        <v>46.044443999999999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2675554</v>
      </c>
      <c r="B4219">
        <v>1</v>
      </c>
      <c r="C4219" t="s">
        <v>77</v>
      </c>
      <c r="D4219" t="s">
        <v>115</v>
      </c>
      <c r="E4219" t="s">
        <v>126</v>
      </c>
      <c r="F4219" t="s">
        <v>11934</v>
      </c>
      <c r="G4219" t="s">
        <v>128</v>
      </c>
      <c r="H4219" t="s">
        <v>47</v>
      </c>
      <c r="I4219" t="s">
        <v>129</v>
      </c>
      <c r="J4219" t="s">
        <v>130</v>
      </c>
      <c r="K4219" t="s">
        <v>131</v>
      </c>
      <c r="L4219" t="s">
        <v>11935</v>
      </c>
      <c r="M4219" t="s">
        <v>11936</v>
      </c>
      <c r="N4219">
        <v>1.361111111</v>
      </c>
      <c r="O4219">
        <v>0</v>
      </c>
      <c r="P4219">
        <v>0</v>
      </c>
      <c r="Q4219">
        <v>1</v>
      </c>
      <c r="R4219">
        <v>386</v>
      </c>
      <c r="S4219">
        <v>0</v>
      </c>
      <c r="T4219">
        <v>0</v>
      </c>
      <c r="U4219">
        <v>0</v>
      </c>
      <c r="V4219">
        <v>0</v>
      </c>
      <c r="W4219">
        <v>1.361111</v>
      </c>
      <c r="X4219">
        <v>525.38888899999995</v>
      </c>
      <c r="Y4219">
        <v>0</v>
      </c>
      <c r="Z4219">
        <v>0</v>
      </c>
    </row>
    <row r="4220" spans="1:26" x14ac:dyDescent="0.3">
      <c r="A4220">
        <v>2675552</v>
      </c>
      <c r="B4220">
        <v>1</v>
      </c>
      <c r="C4220" t="s">
        <v>76</v>
      </c>
      <c r="D4220" t="s">
        <v>89</v>
      </c>
      <c r="E4220" t="s">
        <v>126</v>
      </c>
      <c r="F4220" t="s">
        <v>11937</v>
      </c>
      <c r="G4220" t="s">
        <v>169</v>
      </c>
      <c r="H4220" t="s">
        <v>47</v>
      </c>
      <c r="I4220" t="s">
        <v>129</v>
      </c>
      <c r="J4220" t="s">
        <v>130</v>
      </c>
      <c r="K4220" t="s">
        <v>131</v>
      </c>
      <c r="L4220" t="s">
        <v>11938</v>
      </c>
      <c r="M4220" t="s">
        <v>11939</v>
      </c>
      <c r="N4220">
        <v>0.69083333300000005</v>
      </c>
      <c r="O4220">
        <v>10</v>
      </c>
      <c r="P4220">
        <v>911</v>
      </c>
      <c r="Q4220">
        <v>0</v>
      </c>
      <c r="R4220">
        <v>0</v>
      </c>
      <c r="S4220">
        <v>0</v>
      </c>
      <c r="T4220">
        <v>0</v>
      </c>
      <c r="U4220">
        <v>6.9083329999999998</v>
      </c>
      <c r="V4220">
        <v>629.34916599999997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2675555</v>
      </c>
      <c r="B4221">
        <v>1</v>
      </c>
      <c r="C4221" t="s">
        <v>76</v>
      </c>
      <c r="D4221" t="s">
        <v>106</v>
      </c>
      <c r="E4221" t="s">
        <v>126</v>
      </c>
      <c r="F4221" t="s">
        <v>3035</v>
      </c>
      <c r="G4221" t="s">
        <v>128</v>
      </c>
      <c r="H4221" t="s">
        <v>47</v>
      </c>
      <c r="I4221" t="s">
        <v>129</v>
      </c>
      <c r="J4221" t="s">
        <v>130</v>
      </c>
      <c r="K4221" t="s">
        <v>131</v>
      </c>
      <c r="L4221" t="s">
        <v>11940</v>
      </c>
      <c r="M4221" t="s">
        <v>11941</v>
      </c>
      <c r="N4221">
        <v>2.7005555550000002</v>
      </c>
      <c r="O4221">
        <v>0</v>
      </c>
      <c r="P4221">
        <v>213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575.21833300000003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2675553</v>
      </c>
      <c r="B4222">
        <v>1</v>
      </c>
      <c r="C4222" t="s">
        <v>76</v>
      </c>
      <c r="D4222" t="s">
        <v>90</v>
      </c>
      <c r="E4222" t="s">
        <v>152</v>
      </c>
      <c r="F4222" t="s">
        <v>5313</v>
      </c>
      <c r="G4222" t="s">
        <v>169</v>
      </c>
      <c r="H4222" t="s">
        <v>47</v>
      </c>
      <c r="I4222" t="s">
        <v>129</v>
      </c>
      <c r="J4222" t="s">
        <v>130</v>
      </c>
      <c r="K4222" t="s">
        <v>131</v>
      </c>
      <c r="L4222" t="s">
        <v>11942</v>
      </c>
      <c r="M4222" t="s">
        <v>11943</v>
      </c>
      <c r="N4222">
        <v>0.13527777699999999</v>
      </c>
      <c r="O4222">
        <v>15</v>
      </c>
      <c r="P4222">
        <v>793</v>
      </c>
      <c r="Q4222">
        <v>0</v>
      </c>
      <c r="R4222">
        <v>0</v>
      </c>
      <c r="S4222">
        <v>27</v>
      </c>
      <c r="T4222">
        <v>94</v>
      </c>
      <c r="U4222">
        <v>2.0291670000000002</v>
      </c>
      <c r="V4222">
        <v>107.275277</v>
      </c>
      <c r="W4222">
        <v>0</v>
      </c>
      <c r="X4222">
        <v>0</v>
      </c>
      <c r="Y4222">
        <v>3.6524999999999999</v>
      </c>
      <c r="Z4222">
        <v>12.716111</v>
      </c>
    </row>
    <row r="4223" spans="1:26" x14ac:dyDescent="0.3">
      <c r="A4223">
        <v>2675557</v>
      </c>
      <c r="B4223">
        <v>1</v>
      </c>
      <c r="C4223" t="s">
        <v>76</v>
      </c>
      <c r="D4223" t="s">
        <v>89</v>
      </c>
      <c r="E4223" t="s">
        <v>152</v>
      </c>
      <c r="F4223" t="s">
        <v>11944</v>
      </c>
      <c r="G4223" t="s">
        <v>169</v>
      </c>
      <c r="H4223" t="s">
        <v>47</v>
      </c>
      <c r="I4223" t="s">
        <v>129</v>
      </c>
      <c r="J4223" t="s">
        <v>130</v>
      </c>
      <c r="K4223" t="s">
        <v>131</v>
      </c>
      <c r="L4223" t="s">
        <v>11945</v>
      </c>
      <c r="M4223" t="s">
        <v>11946</v>
      </c>
      <c r="N4223">
        <v>7.5833333000000003E-2</v>
      </c>
      <c r="O4223">
        <v>17</v>
      </c>
      <c r="P4223">
        <v>965</v>
      </c>
      <c r="Q4223">
        <v>0</v>
      </c>
      <c r="R4223">
        <v>0</v>
      </c>
      <c r="S4223">
        <v>0</v>
      </c>
      <c r="T4223">
        <v>0</v>
      </c>
      <c r="U4223">
        <v>1.289167</v>
      </c>
      <c r="V4223">
        <v>73.179165999999995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2675560</v>
      </c>
      <c r="B4224">
        <v>1</v>
      </c>
      <c r="C4224" t="s">
        <v>76</v>
      </c>
      <c r="D4224" t="s">
        <v>92</v>
      </c>
      <c r="E4224" t="s">
        <v>210</v>
      </c>
      <c r="F4224" t="s">
        <v>11947</v>
      </c>
      <c r="G4224" t="s">
        <v>212</v>
      </c>
      <c r="H4224" t="s">
        <v>46</v>
      </c>
      <c r="I4224" t="s">
        <v>129</v>
      </c>
      <c r="J4224" t="s">
        <v>130</v>
      </c>
      <c r="K4224" t="s">
        <v>131</v>
      </c>
      <c r="L4224" t="s">
        <v>11948</v>
      </c>
      <c r="M4224" t="s">
        <v>11949</v>
      </c>
      <c r="N4224">
        <v>2.9472222220000002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2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5.894444</v>
      </c>
    </row>
    <row r="4225" spans="1:26" x14ac:dyDescent="0.3">
      <c r="A4225">
        <v>2675562</v>
      </c>
      <c r="B4225">
        <v>1</v>
      </c>
      <c r="C4225" t="s">
        <v>76</v>
      </c>
      <c r="D4225" t="s">
        <v>96</v>
      </c>
      <c r="E4225" t="s">
        <v>152</v>
      </c>
      <c r="F4225" t="s">
        <v>11642</v>
      </c>
      <c r="G4225" t="s">
        <v>169</v>
      </c>
      <c r="H4225" t="s">
        <v>47</v>
      </c>
      <c r="I4225" t="s">
        <v>129</v>
      </c>
      <c r="J4225" t="s">
        <v>130</v>
      </c>
      <c r="K4225" t="s">
        <v>131</v>
      </c>
      <c r="L4225" t="s">
        <v>11950</v>
      </c>
      <c r="M4225" t="s">
        <v>11951</v>
      </c>
      <c r="N4225">
        <v>0.39611111100000002</v>
      </c>
      <c r="O4225">
        <v>49</v>
      </c>
      <c r="P4225">
        <v>1708</v>
      </c>
      <c r="Q4225">
        <v>0</v>
      </c>
      <c r="R4225">
        <v>0</v>
      </c>
      <c r="S4225">
        <v>0</v>
      </c>
      <c r="T4225">
        <v>0</v>
      </c>
      <c r="U4225">
        <v>19.409444000000001</v>
      </c>
      <c r="V4225">
        <v>676.55777799999998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2675566</v>
      </c>
      <c r="B4226">
        <v>1</v>
      </c>
      <c r="C4226" t="s">
        <v>77</v>
      </c>
      <c r="D4226" t="s">
        <v>111</v>
      </c>
      <c r="E4226" t="s">
        <v>134</v>
      </c>
      <c r="F4226" t="s">
        <v>11952</v>
      </c>
      <c r="G4226" t="s">
        <v>240</v>
      </c>
      <c r="H4226" t="s">
        <v>46</v>
      </c>
      <c r="I4226" t="s">
        <v>129</v>
      </c>
      <c r="J4226" t="s">
        <v>130</v>
      </c>
      <c r="K4226" t="s">
        <v>131</v>
      </c>
      <c r="L4226" t="s">
        <v>11953</v>
      </c>
      <c r="M4226" t="s">
        <v>11954</v>
      </c>
      <c r="N4226">
        <v>1.251944444</v>
      </c>
      <c r="O4226">
        <v>0</v>
      </c>
      <c r="P4226">
        <v>0</v>
      </c>
      <c r="Q4226">
        <v>0</v>
      </c>
      <c r="R4226">
        <v>1</v>
      </c>
      <c r="S4226">
        <v>0</v>
      </c>
      <c r="T4226">
        <v>25</v>
      </c>
      <c r="U4226">
        <v>0</v>
      </c>
      <c r="V4226">
        <v>0</v>
      </c>
      <c r="W4226">
        <v>0</v>
      </c>
      <c r="X4226">
        <v>1.2519439999999999</v>
      </c>
      <c r="Y4226">
        <v>0</v>
      </c>
      <c r="Z4226">
        <v>31.298611000000001</v>
      </c>
    </row>
    <row r="4227" spans="1:26" x14ac:dyDescent="0.3">
      <c r="A4227">
        <v>2675567</v>
      </c>
      <c r="B4227">
        <v>1</v>
      </c>
      <c r="C4227" t="s">
        <v>76</v>
      </c>
      <c r="D4227" t="s">
        <v>81</v>
      </c>
      <c r="E4227" t="s">
        <v>172</v>
      </c>
      <c r="F4227" t="s">
        <v>11955</v>
      </c>
      <c r="G4227" t="s">
        <v>136</v>
      </c>
      <c r="H4227" t="s">
        <v>46</v>
      </c>
      <c r="I4227" t="s">
        <v>129</v>
      </c>
      <c r="J4227" t="s">
        <v>130</v>
      </c>
      <c r="K4227" t="s">
        <v>131</v>
      </c>
      <c r="L4227" t="s">
        <v>11956</v>
      </c>
      <c r="M4227" t="s">
        <v>11957</v>
      </c>
      <c r="N4227">
        <v>1.538888888</v>
      </c>
      <c r="O4227">
        <v>0</v>
      </c>
      <c r="P4227">
        <v>69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106.183333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2675568</v>
      </c>
      <c r="B4228">
        <v>1</v>
      </c>
      <c r="C4228" t="s">
        <v>76</v>
      </c>
      <c r="D4228" t="s">
        <v>90</v>
      </c>
      <c r="E4228" t="s">
        <v>210</v>
      </c>
      <c r="F4228" t="s">
        <v>11958</v>
      </c>
      <c r="G4228" t="s">
        <v>290</v>
      </c>
      <c r="H4228" t="s">
        <v>46</v>
      </c>
      <c r="I4228" t="s">
        <v>129</v>
      </c>
      <c r="J4228" t="s">
        <v>130</v>
      </c>
      <c r="K4228" t="s">
        <v>131</v>
      </c>
      <c r="L4228" t="s">
        <v>11959</v>
      </c>
      <c r="M4228" t="s">
        <v>11960</v>
      </c>
      <c r="N4228">
        <v>2.5461111110000001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2.5461109999999998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2675455</v>
      </c>
      <c r="B4229">
        <v>2</v>
      </c>
      <c r="C4229" t="s">
        <v>76</v>
      </c>
      <c r="D4229" t="s">
        <v>101</v>
      </c>
      <c r="E4229" t="s">
        <v>152</v>
      </c>
      <c r="F4229" t="s">
        <v>2670</v>
      </c>
      <c r="G4229" t="s">
        <v>128</v>
      </c>
      <c r="H4229" t="s">
        <v>47</v>
      </c>
      <c r="I4229" t="s">
        <v>129</v>
      </c>
      <c r="J4229" t="s">
        <v>130</v>
      </c>
      <c r="K4229" t="s">
        <v>131</v>
      </c>
      <c r="L4229" t="s">
        <v>11856</v>
      </c>
      <c r="M4229" t="s">
        <v>11961</v>
      </c>
      <c r="N4229">
        <v>0.6875</v>
      </c>
      <c r="O4229">
        <v>8</v>
      </c>
      <c r="P4229">
        <v>453</v>
      </c>
      <c r="Q4229">
        <v>0</v>
      </c>
      <c r="R4229">
        <v>0</v>
      </c>
      <c r="S4229">
        <v>0</v>
      </c>
      <c r="T4229">
        <v>0</v>
      </c>
      <c r="U4229">
        <v>5.5</v>
      </c>
      <c r="V4229">
        <v>311.4375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2675572</v>
      </c>
      <c r="B4230">
        <v>1</v>
      </c>
      <c r="C4230" t="s">
        <v>77</v>
      </c>
      <c r="D4230" t="s">
        <v>108</v>
      </c>
      <c r="E4230" t="s">
        <v>210</v>
      </c>
      <c r="F4230" t="s">
        <v>11962</v>
      </c>
      <c r="G4230" t="s">
        <v>290</v>
      </c>
      <c r="H4230" t="s">
        <v>46</v>
      </c>
      <c r="I4230" t="s">
        <v>129</v>
      </c>
      <c r="J4230" t="s">
        <v>130</v>
      </c>
      <c r="K4230" t="s">
        <v>131</v>
      </c>
      <c r="L4230" t="s">
        <v>11963</v>
      </c>
      <c r="M4230" t="s">
        <v>11964</v>
      </c>
      <c r="N4230">
        <v>1.8875</v>
      </c>
      <c r="O4230">
        <v>0</v>
      </c>
      <c r="P4230">
        <v>11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20.762499999999999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2675576</v>
      </c>
      <c r="B4231">
        <v>1</v>
      </c>
      <c r="C4231" t="s">
        <v>76</v>
      </c>
      <c r="D4231" t="s">
        <v>83</v>
      </c>
      <c r="E4231" t="s">
        <v>126</v>
      </c>
      <c r="F4231" t="s">
        <v>11742</v>
      </c>
      <c r="G4231" t="s">
        <v>169</v>
      </c>
      <c r="H4231" t="s">
        <v>47</v>
      </c>
      <c r="I4231" t="s">
        <v>129</v>
      </c>
      <c r="J4231" t="s">
        <v>130</v>
      </c>
      <c r="K4231" t="s">
        <v>131</v>
      </c>
      <c r="L4231" t="s">
        <v>11965</v>
      </c>
      <c r="M4231" t="s">
        <v>11966</v>
      </c>
      <c r="N4231">
        <v>9.5000000000000001E-2</v>
      </c>
      <c r="O4231">
        <v>0</v>
      </c>
      <c r="P4231">
        <v>149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14.154999999999999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2675575</v>
      </c>
      <c r="B4232">
        <v>1</v>
      </c>
      <c r="C4232" t="s">
        <v>76</v>
      </c>
      <c r="D4232" t="s">
        <v>79</v>
      </c>
      <c r="E4232" t="s">
        <v>126</v>
      </c>
      <c r="F4232" t="s">
        <v>11967</v>
      </c>
      <c r="G4232" t="s">
        <v>140</v>
      </c>
      <c r="H4232" t="s">
        <v>47</v>
      </c>
      <c r="I4232" t="s">
        <v>129</v>
      </c>
      <c r="J4232" t="s">
        <v>130</v>
      </c>
      <c r="K4232" t="s">
        <v>141</v>
      </c>
      <c r="L4232" t="s">
        <v>11968</v>
      </c>
      <c r="M4232" t="s">
        <v>11969</v>
      </c>
      <c r="N4232">
        <v>1.1186111110000001</v>
      </c>
      <c r="O4232">
        <v>2</v>
      </c>
      <c r="P4232">
        <v>51</v>
      </c>
      <c r="Q4232">
        <v>0</v>
      </c>
      <c r="R4232">
        <v>0</v>
      </c>
      <c r="S4232">
        <v>0</v>
      </c>
      <c r="T4232">
        <v>0</v>
      </c>
      <c r="U4232">
        <v>2.237222</v>
      </c>
      <c r="V4232">
        <v>57.049166999999997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2675579</v>
      </c>
      <c r="B4233">
        <v>1</v>
      </c>
      <c r="C4233" t="s">
        <v>77</v>
      </c>
      <c r="D4233" t="s">
        <v>111</v>
      </c>
      <c r="E4233" t="s">
        <v>210</v>
      </c>
      <c r="F4233" t="s">
        <v>11970</v>
      </c>
      <c r="G4233" t="s">
        <v>290</v>
      </c>
      <c r="H4233" t="s">
        <v>46</v>
      </c>
      <c r="I4233" t="s">
        <v>129</v>
      </c>
      <c r="J4233" t="s">
        <v>130</v>
      </c>
      <c r="K4233" t="s">
        <v>131</v>
      </c>
      <c r="L4233" t="s">
        <v>11971</v>
      </c>
      <c r="M4233" t="s">
        <v>11972</v>
      </c>
      <c r="N4233">
        <v>1.3502777770000001</v>
      </c>
      <c r="O4233">
        <v>0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1.3502780000000001</v>
      </c>
      <c r="Y4233">
        <v>0</v>
      </c>
      <c r="Z4233">
        <v>0</v>
      </c>
    </row>
    <row r="4234" spans="1:26" x14ac:dyDescent="0.3">
      <c r="A4234">
        <v>2675578</v>
      </c>
      <c r="B4234">
        <v>1</v>
      </c>
      <c r="C4234" t="s">
        <v>77</v>
      </c>
      <c r="D4234" t="s">
        <v>111</v>
      </c>
      <c r="E4234" t="s">
        <v>144</v>
      </c>
      <c r="F4234" t="s">
        <v>11973</v>
      </c>
      <c r="G4234" t="s">
        <v>136</v>
      </c>
      <c r="H4234" t="s">
        <v>46</v>
      </c>
      <c r="I4234" t="s">
        <v>129</v>
      </c>
      <c r="J4234" t="s">
        <v>130</v>
      </c>
      <c r="K4234" t="s">
        <v>131</v>
      </c>
      <c r="L4234" t="s">
        <v>11974</v>
      </c>
      <c r="M4234" t="s">
        <v>11975</v>
      </c>
      <c r="N4234">
        <v>2.0975000000000001</v>
      </c>
      <c r="O4234">
        <v>0</v>
      </c>
      <c r="P4234">
        <v>0</v>
      </c>
      <c r="Q4234">
        <v>0</v>
      </c>
      <c r="R4234">
        <v>30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62.924999999999997</v>
      </c>
      <c r="Y4234">
        <v>0</v>
      </c>
      <c r="Z4234">
        <v>0</v>
      </c>
    </row>
    <row r="4235" spans="1:26" x14ac:dyDescent="0.3">
      <c r="A4235">
        <v>2675580</v>
      </c>
      <c r="B4235">
        <v>1</v>
      </c>
      <c r="C4235" t="s">
        <v>76</v>
      </c>
      <c r="D4235" t="s">
        <v>106</v>
      </c>
      <c r="E4235" t="s">
        <v>126</v>
      </c>
      <c r="F4235" t="s">
        <v>3178</v>
      </c>
      <c r="G4235" t="s">
        <v>169</v>
      </c>
      <c r="H4235" t="s">
        <v>47</v>
      </c>
      <c r="I4235" t="s">
        <v>129</v>
      </c>
      <c r="J4235" t="s">
        <v>130</v>
      </c>
      <c r="K4235" t="s">
        <v>131</v>
      </c>
      <c r="L4235" t="s">
        <v>11976</v>
      </c>
      <c r="M4235" t="s">
        <v>11977</v>
      </c>
      <c r="N4235">
        <v>0.16305555499999999</v>
      </c>
      <c r="O4235">
        <v>0</v>
      </c>
      <c r="P4235">
        <v>684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111.53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2675583</v>
      </c>
      <c r="B4236">
        <v>1</v>
      </c>
      <c r="C4236" t="s">
        <v>76</v>
      </c>
      <c r="D4236" t="s">
        <v>99</v>
      </c>
      <c r="E4236" t="s">
        <v>144</v>
      </c>
      <c r="F4236" t="s">
        <v>11847</v>
      </c>
      <c r="G4236" t="s">
        <v>136</v>
      </c>
      <c r="H4236" t="s">
        <v>46</v>
      </c>
      <c r="I4236" t="s">
        <v>129</v>
      </c>
      <c r="J4236" t="s">
        <v>130</v>
      </c>
      <c r="K4236" t="s">
        <v>131</v>
      </c>
      <c r="L4236" t="s">
        <v>11978</v>
      </c>
      <c r="M4236" t="s">
        <v>11979</v>
      </c>
      <c r="N4236">
        <v>0.758611111</v>
      </c>
      <c r="O4236">
        <v>0</v>
      </c>
      <c r="P4236">
        <v>39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29.585833000000001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2675582</v>
      </c>
      <c r="B4237">
        <v>1</v>
      </c>
      <c r="C4237" t="s">
        <v>77</v>
      </c>
      <c r="D4237" t="s">
        <v>123</v>
      </c>
      <c r="E4237" t="s">
        <v>152</v>
      </c>
      <c r="F4237" t="s">
        <v>11980</v>
      </c>
      <c r="G4237" t="s">
        <v>169</v>
      </c>
      <c r="H4237" t="s">
        <v>47</v>
      </c>
      <c r="I4237" t="s">
        <v>129</v>
      </c>
      <c r="J4237" t="s">
        <v>130</v>
      </c>
      <c r="K4237" t="s">
        <v>131</v>
      </c>
      <c r="L4237" t="s">
        <v>11981</v>
      </c>
      <c r="M4237" t="s">
        <v>11982</v>
      </c>
      <c r="N4237">
        <v>0.72833333300000003</v>
      </c>
      <c r="O4237">
        <v>1</v>
      </c>
      <c r="P4237">
        <v>5758</v>
      </c>
      <c r="Q4237">
        <v>0</v>
      </c>
      <c r="R4237">
        <v>0</v>
      </c>
      <c r="S4237">
        <v>0</v>
      </c>
      <c r="T4237">
        <v>0</v>
      </c>
      <c r="U4237">
        <v>0.72833300000000001</v>
      </c>
      <c r="V4237">
        <v>4193.7433309999997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2675587</v>
      </c>
      <c r="B4238">
        <v>1</v>
      </c>
      <c r="C4238" t="s">
        <v>76</v>
      </c>
      <c r="D4238" t="s">
        <v>101</v>
      </c>
      <c r="E4238" t="s">
        <v>156</v>
      </c>
      <c r="F4238" t="s">
        <v>10693</v>
      </c>
      <c r="G4238" t="s">
        <v>169</v>
      </c>
      <c r="H4238" t="s">
        <v>47</v>
      </c>
      <c r="I4238" t="s">
        <v>129</v>
      </c>
      <c r="J4238" t="s">
        <v>130</v>
      </c>
      <c r="K4238" t="s">
        <v>131</v>
      </c>
      <c r="L4238" t="s">
        <v>11983</v>
      </c>
      <c r="M4238" t="s">
        <v>11984</v>
      </c>
      <c r="N4238">
        <v>6.0833333000000003E-2</v>
      </c>
      <c r="O4238">
        <v>27</v>
      </c>
      <c r="P4238">
        <v>1282</v>
      </c>
      <c r="Q4238">
        <v>0</v>
      </c>
      <c r="R4238">
        <v>0</v>
      </c>
      <c r="S4238">
        <v>0</v>
      </c>
      <c r="T4238">
        <v>0</v>
      </c>
      <c r="U4238">
        <v>1.6425000000000001</v>
      </c>
      <c r="V4238">
        <v>77.988332999999997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2675588</v>
      </c>
      <c r="B4239">
        <v>1</v>
      </c>
      <c r="C4239" t="s">
        <v>76</v>
      </c>
      <c r="D4239" t="s">
        <v>92</v>
      </c>
      <c r="E4239" t="s">
        <v>210</v>
      </c>
      <c r="F4239" t="s">
        <v>11985</v>
      </c>
      <c r="G4239" t="s">
        <v>212</v>
      </c>
      <c r="H4239" t="s">
        <v>46</v>
      </c>
      <c r="I4239" t="s">
        <v>129</v>
      </c>
      <c r="J4239" t="s">
        <v>130</v>
      </c>
      <c r="K4239" t="s">
        <v>131</v>
      </c>
      <c r="L4239" t="s">
        <v>11986</v>
      </c>
      <c r="M4239" t="s">
        <v>11987</v>
      </c>
      <c r="N4239">
        <v>1.5536111109999999</v>
      </c>
      <c r="O4239">
        <v>0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1.5536110000000001</v>
      </c>
      <c r="Y4239">
        <v>0</v>
      </c>
      <c r="Z4239">
        <v>0</v>
      </c>
    </row>
    <row r="4240" spans="1:26" x14ac:dyDescent="0.3">
      <c r="A4240">
        <v>2675589</v>
      </c>
      <c r="B4240">
        <v>1</v>
      </c>
      <c r="C4240" t="s">
        <v>77</v>
      </c>
      <c r="D4240" t="s">
        <v>114</v>
      </c>
      <c r="E4240" t="s">
        <v>210</v>
      </c>
      <c r="F4240" t="s">
        <v>11988</v>
      </c>
      <c r="G4240" t="s">
        <v>627</v>
      </c>
      <c r="H4240" t="s">
        <v>46</v>
      </c>
      <c r="I4240" t="s">
        <v>129</v>
      </c>
      <c r="J4240" t="s">
        <v>130</v>
      </c>
      <c r="K4240" t="s">
        <v>131</v>
      </c>
      <c r="L4240" t="s">
        <v>11989</v>
      </c>
      <c r="M4240" t="s">
        <v>11990</v>
      </c>
      <c r="N4240">
        <v>0.701944444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0.70194400000000001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2675592</v>
      </c>
      <c r="B4241">
        <v>1</v>
      </c>
      <c r="C4241" t="s">
        <v>77</v>
      </c>
      <c r="D4241" t="s">
        <v>109</v>
      </c>
      <c r="E4241" t="s">
        <v>210</v>
      </c>
      <c r="F4241" t="s">
        <v>11991</v>
      </c>
      <c r="G4241" t="s">
        <v>290</v>
      </c>
      <c r="H4241" t="s">
        <v>46</v>
      </c>
      <c r="I4241" t="s">
        <v>129</v>
      </c>
      <c r="J4241" t="s">
        <v>130</v>
      </c>
      <c r="K4241" t="s">
        <v>131</v>
      </c>
      <c r="L4241" t="s">
        <v>11992</v>
      </c>
      <c r="M4241" t="s">
        <v>11993</v>
      </c>
      <c r="N4241">
        <v>0.70166666600000005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0.70166700000000004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2675594</v>
      </c>
      <c r="B4242">
        <v>1</v>
      </c>
      <c r="C4242" t="s">
        <v>77</v>
      </c>
      <c r="D4242" t="s">
        <v>122</v>
      </c>
      <c r="E4242" t="s">
        <v>126</v>
      </c>
      <c r="F4242" t="s">
        <v>11994</v>
      </c>
      <c r="G4242" t="s">
        <v>169</v>
      </c>
      <c r="H4242" t="s">
        <v>47</v>
      </c>
      <c r="I4242" t="s">
        <v>129</v>
      </c>
      <c r="J4242" t="s">
        <v>130</v>
      </c>
      <c r="K4242" t="s">
        <v>131</v>
      </c>
      <c r="L4242" t="s">
        <v>11995</v>
      </c>
      <c r="M4242" t="s">
        <v>11996</v>
      </c>
      <c r="N4242">
        <v>0.58611111100000002</v>
      </c>
      <c r="O4242">
        <v>0</v>
      </c>
      <c r="P4242">
        <v>0</v>
      </c>
      <c r="Q4242">
        <v>1</v>
      </c>
      <c r="R4242">
        <v>0</v>
      </c>
      <c r="S4242">
        <v>9</v>
      </c>
      <c r="T4242">
        <v>492</v>
      </c>
      <c r="U4242">
        <v>0</v>
      </c>
      <c r="V4242">
        <v>0</v>
      </c>
      <c r="W4242">
        <v>0.58611100000000005</v>
      </c>
      <c r="X4242">
        <v>0</v>
      </c>
      <c r="Y4242">
        <v>5.2750000000000004</v>
      </c>
      <c r="Z4242">
        <v>288.36666700000001</v>
      </c>
    </row>
    <row r="4243" spans="1:26" x14ac:dyDescent="0.3">
      <c r="A4243">
        <v>2675596</v>
      </c>
      <c r="B4243">
        <v>1</v>
      </c>
      <c r="C4243" t="s">
        <v>76</v>
      </c>
      <c r="D4243" t="s">
        <v>89</v>
      </c>
      <c r="E4243" t="s">
        <v>144</v>
      </c>
      <c r="F4243" t="s">
        <v>11997</v>
      </c>
      <c r="G4243" t="s">
        <v>136</v>
      </c>
      <c r="H4243" t="s">
        <v>46</v>
      </c>
      <c r="I4243" t="s">
        <v>129</v>
      </c>
      <c r="J4243" t="s">
        <v>130</v>
      </c>
      <c r="K4243" t="s">
        <v>131</v>
      </c>
      <c r="L4243" t="s">
        <v>11998</v>
      </c>
      <c r="M4243" t="s">
        <v>11999</v>
      </c>
      <c r="N4243">
        <v>1.62</v>
      </c>
      <c r="O4243">
        <v>0</v>
      </c>
      <c r="P4243">
        <v>18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29.16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2675595</v>
      </c>
      <c r="B4244">
        <v>1</v>
      </c>
      <c r="C4244" t="s">
        <v>77</v>
      </c>
      <c r="D4244" t="s">
        <v>119</v>
      </c>
      <c r="E4244" t="s">
        <v>134</v>
      </c>
      <c r="F4244" t="s">
        <v>12000</v>
      </c>
      <c r="G4244" t="s">
        <v>240</v>
      </c>
      <c r="H4244" t="s">
        <v>46</v>
      </c>
      <c r="I4244" t="s">
        <v>129</v>
      </c>
      <c r="J4244" t="s">
        <v>130</v>
      </c>
      <c r="K4244" t="s">
        <v>131</v>
      </c>
      <c r="L4244" t="s">
        <v>12001</v>
      </c>
      <c r="M4244" t="s">
        <v>12002</v>
      </c>
      <c r="N4244">
        <v>1.124166666</v>
      </c>
      <c r="O4244">
        <v>0</v>
      </c>
      <c r="P4244">
        <v>5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5.6208330000000002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2675597</v>
      </c>
      <c r="B4245">
        <v>1</v>
      </c>
      <c r="C4245" t="s">
        <v>76</v>
      </c>
      <c r="D4245" t="s">
        <v>107</v>
      </c>
      <c r="E4245" t="s">
        <v>172</v>
      </c>
      <c r="F4245" t="s">
        <v>11581</v>
      </c>
      <c r="G4245" t="s">
        <v>174</v>
      </c>
      <c r="H4245" t="s">
        <v>46</v>
      </c>
      <c r="I4245" t="s">
        <v>129</v>
      </c>
      <c r="J4245" t="s">
        <v>130</v>
      </c>
      <c r="K4245" t="s">
        <v>131</v>
      </c>
      <c r="L4245" t="s">
        <v>12003</v>
      </c>
      <c r="M4245" t="s">
        <v>12004</v>
      </c>
      <c r="N4245">
        <v>0.84944444399999997</v>
      </c>
      <c r="O4245">
        <v>0</v>
      </c>
      <c r="P4245">
        <v>120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101.933333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2675599</v>
      </c>
      <c r="B4246">
        <v>1</v>
      </c>
      <c r="C4246" t="s">
        <v>76</v>
      </c>
      <c r="D4246" t="s">
        <v>91</v>
      </c>
      <c r="E4246" t="s">
        <v>210</v>
      </c>
      <c r="F4246" t="s">
        <v>12005</v>
      </c>
      <c r="G4246" t="s">
        <v>290</v>
      </c>
      <c r="H4246" t="s">
        <v>46</v>
      </c>
      <c r="I4246" t="s">
        <v>129</v>
      </c>
      <c r="J4246" t="s">
        <v>130</v>
      </c>
      <c r="K4246" t="s">
        <v>131</v>
      </c>
      <c r="L4246" t="s">
        <v>12006</v>
      </c>
      <c r="M4246" t="s">
        <v>12007</v>
      </c>
      <c r="N4246">
        <v>1.0252777769999999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1.0252779999999999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2675601</v>
      </c>
      <c r="B4247">
        <v>1</v>
      </c>
      <c r="C4247" t="s">
        <v>76</v>
      </c>
      <c r="D4247" t="s">
        <v>90</v>
      </c>
      <c r="E4247" t="s">
        <v>144</v>
      </c>
      <c r="F4247" t="s">
        <v>12008</v>
      </c>
      <c r="G4247" t="s">
        <v>406</v>
      </c>
      <c r="H4247" t="s">
        <v>46</v>
      </c>
      <c r="I4247" t="s">
        <v>129</v>
      </c>
      <c r="J4247" t="s">
        <v>130</v>
      </c>
      <c r="K4247" t="s">
        <v>131</v>
      </c>
      <c r="L4247" t="s">
        <v>12009</v>
      </c>
      <c r="M4247" t="s">
        <v>12010</v>
      </c>
      <c r="N4247">
        <v>1.2666666660000001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26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32.933332999999998</v>
      </c>
    </row>
    <row r="4248" spans="1:26" x14ac:dyDescent="0.3">
      <c r="A4248">
        <v>2675603</v>
      </c>
      <c r="B4248">
        <v>1</v>
      </c>
      <c r="C4248" t="s">
        <v>76</v>
      </c>
      <c r="D4248" t="s">
        <v>99</v>
      </c>
      <c r="E4248" t="s">
        <v>144</v>
      </c>
      <c r="F4248" t="s">
        <v>12011</v>
      </c>
      <c r="G4248" t="s">
        <v>2593</v>
      </c>
      <c r="H4248" t="s">
        <v>46</v>
      </c>
      <c r="I4248" t="s">
        <v>129</v>
      </c>
      <c r="J4248" t="s">
        <v>130</v>
      </c>
      <c r="K4248" t="s">
        <v>131</v>
      </c>
      <c r="L4248" t="s">
        <v>12012</v>
      </c>
      <c r="M4248" t="s">
        <v>12013</v>
      </c>
      <c r="N4248">
        <v>1.400833333</v>
      </c>
      <c r="O4248">
        <v>0</v>
      </c>
      <c r="P4248">
        <v>129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180.70750000000001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2675610</v>
      </c>
      <c r="B4249">
        <v>1</v>
      </c>
      <c r="C4249" t="s">
        <v>76</v>
      </c>
      <c r="D4249" t="s">
        <v>81</v>
      </c>
      <c r="E4249" t="s">
        <v>172</v>
      </c>
      <c r="F4249" t="s">
        <v>12014</v>
      </c>
      <c r="G4249" t="s">
        <v>174</v>
      </c>
      <c r="H4249" t="s">
        <v>46</v>
      </c>
      <c r="I4249" t="s">
        <v>129</v>
      </c>
      <c r="J4249" t="s">
        <v>130</v>
      </c>
      <c r="K4249" t="s">
        <v>131</v>
      </c>
      <c r="L4249" t="s">
        <v>12015</v>
      </c>
      <c r="M4249" t="s">
        <v>12016</v>
      </c>
      <c r="N4249">
        <v>1.939166666</v>
      </c>
      <c r="O4249">
        <v>0</v>
      </c>
      <c r="P4249">
        <v>33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63.9925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2675605</v>
      </c>
      <c r="B4250">
        <v>1</v>
      </c>
      <c r="C4250" t="s">
        <v>77</v>
      </c>
      <c r="D4250" t="s">
        <v>124</v>
      </c>
      <c r="E4250" t="s">
        <v>172</v>
      </c>
      <c r="F4250" t="s">
        <v>12017</v>
      </c>
      <c r="G4250" t="s">
        <v>136</v>
      </c>
      <c r="H4250" t="s">
        <v>46</v>
      </c>
      <c r="I4250" t="s">
        <v>129</v>
      </c>
      <c r="J4250" t="s">
        <v>130</v>
      </c>
      <c r="K4250" t="s">
        <v>131</v>
      </c>
      <c r="L4250" t="s">
        <v>12018</v>
      </c>
      <c r="M4250" t="s">
        <v>12019</v>
      </c>
      <c r="N4250">
        <v>2.1327777769999998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2.1327780000000001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2675608</v>
      </c>
      <c r="B4251">
        <v>1</v>
      </c>
      <c r="C4251" t="s">
        <v>76</v>
      </c>
      <c r="D4251" t="s">
        <v>103</v>
      </c>
      <c r="E4251" t="s">
        <v>210</v>
      </c>
      <c r="F4251" t="s">
        <v>12020</v>
      </c>
      <c r="G4251" t="s">
        <v>627</v>
      </c>
      <c r="H4251" t="s">
        <v>46</v>
      </c>
      <c r="I4251" t="s">
        <v>129</v>
      </c>
      <c r="J4251" t="s">
        <v>130</v>
      </c>
      <c r="K4251" t="s">
        <v>131</v>
      </c>
      <c r="L4251" t="s">
        <v>12021</v>
      </c>
      <c r="M4251" t="s">
        <v>12022</v>
      </c>
      <c r="N4251">
        <v>1.7961111110000001</v>
      </c>
      <c r="O4251">
        <v>0</v>
      </c>
      <c r="P4251">
        <v>0</v>
      </c>
      <c r="Q4251">
        <v>0</v>
      </c>
      <c r="R4251">
        <v>3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5.3883330000000003</v>
      </c>
      <c r="Y4251">
        <v>0</v>
      </c>
      <c r="Z4251">
        <v>0</v>
      </c>
    </row>
    <row r="4252" spans="1:26" x14ac:dyDescent="0.3">
      <c r="A4252">
        <v>2675607</v>
      </c>
      <c r="B4252">
        <v>1</v>
      </c>
      <c r="C4252" t="s">
        <v>77</v>
      </c>
      <c r="D4252" t="s">
        <v>110</v>
      </c>
      <c r="E4252" t="s">
        <v>126</v>
      </c>
      <c r="F4252" t="s">
        <v>5854</v>
      </c>
      <c r="G4252" t="s">
        <v>128</v>
      </c>
      <c r="H4252" t="s">
        <v>47</v>
      </c>
      <c r="I4252" t="s">
        <v>129</v>
      </c>
      <c r="J4252" t="s">
        <v>130</v>
      </c>
      <c r="K4252" t="s">
        <v>131</v>
      </c>
      <c r="L4252" t="s">
        <v>12023</v>
      </c>
      <c r="M4252" t="s">
        <v>12024</v>
      </c>
      <c r="N4252">
        <v>0.72111111100000003</v>
      </c>
      <c r="O4252">
        <v>0</v>
      </c>
      <c r="P4252">
        <v>0</v>
      </c>
      <c r="Q4252">
        <v>0</v>
      </c>
      <c r="R4252">
        <v>208</v>
      </c>
      <c r="S4252">
        <v>0</v>
      </c>
      <c r="T4252">
        <v>250</v>
      </c>
      <c r="U4252">
        <v>0</v>
      </c>
      <c r="V4252">
        <v>0</v>
      </c>
      <c r="W4252">
        <v>0</v>
      </c>
      <c r="X4252">
        <v>149.99111099999999</v>
      </c>
      <c r="Y4252">
        <v>0</v>
      </c>
      <c r="Z4252">
        <v>180.27777800000001</v>
      </c>
    </row>
    <row r="4253" spans="1:26" x14ac:dyDescent="0.3">
      <c r="A4253">
        <v>2675615</v>
      </c>
      <c r="B4253">
        <v>1</v>
      </c>
      <c r="C4253" t="s">
        <v>76</v>
      </c>
      <c r="D4253" t="s">
        <v>94</v>
      </c>
      <c r="E4253" t="s">
        <v>134</v>
      </c>
      <c r="F4253" t="s">
        <v>3018</v>
      </c>
      <c r="G4253" t="s">
        <v>240</v>
      </c>
      <c r="H4253" t="s">
        <v>46</v>
      </c>
      <c r="I4253" t="s">
        <v>129</v>
      </c>
      <c r="J4253" t="s">
        <v>130</v>
      </c>
      <c r="K4253" t="s">
        <v>131</v>
      </c>
      <c r="L4253" t="s">
        <v>12025</v>
      </c>
      <c r="M4253" t="s">
        <v>12026</v>
      </c>
      <c r="N4253">
        <v>0.59750000000000003</v>
      </c>
      <c r="O4253">
        <v>0</v>
      </c>
      <c r="P4253">
        <v>0</v>
      </c>
      <c r="Q4253">
        <v>0</v>
      </c>
      <c r="R4253">
        <v>199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118.9025</v>
      </c>
      <c r="Y4253">
        <v>0</v>
      </c>
      <c r="Z4253">
        <v>0</v>
      </c>
    </row>
    <row r="4254" spans="1:26" x14ac:dyDescent="0.3">
      <c r="A4254">
        <v>2675613</v>
      </c>
      <c r="B4254">
        <v>1</v>
      </c>
      <c r="C4254" t="s">
        <v>76</v>
      </c>
      <c r="D4254" t="s">
        <v>79</v>
      </c>
      <c r="E4254" t="s">
        <v>126</v>
      </c>
      <c r="F4254" t="s">
        <v>12027</v>
      </c>
      <c r="G4254" t="s">
        <v>1915</v>
      </c>
      <c r="H4254" t="s">
        <v>47</v>
      </c>
      <c r="I4254" t="s">
        <v>129</v>
      </c>
      <c r="J4254" t="s">
        <v>130</v>
      </c>
      <c r="K4254" t="s">
        <v>131</v>
      </c>
      <c r="L4254" t="s">
        <v>12028</v>
      </c>
      <c r="M4254" t="s">
        <v>12029</v>
      </c>
      <c r="N4254">
        <v>1.345277777</v>
      </c>
      <c r="O4254">
        <v>0</v>
      </c>
      <c r="P4254">
        <v>50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67.263889000000006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2675618</v>
      </c>
      <c r="B4255">
        <v>1</v>
      </c>
      <c r="C4255" t="s">
        <v>76</v>
      </c>
      <c r="D4255" t="s">
        <v>89</v>
      </c>
      <c r="E4255" t="s">
        <v>144</v>
      </c>
      <c r="F4255" t="s">
        <v>12030</v>
      </c>
      <c r="G4255" t="s">
        <v>136</v>
      </c>
      <c r="H4255" t="s">
        <v>46</v>
      </c>
      <c r="I4255" t="s">
        <v>129</v>
      </c>
      <c r="J4255" t="s">
        <v>130</v>
      </c>
      <c r="K4255" t="s">
        <v>131</v>
      </c>
      <c r="L4255" t="s">
        <v>12031</v>
      </c>
      <c r="M4255" t="s">
        <v>12032</v>
      </c>
      <c r="N4255">
        <v>2.1575000000000002</v>
      </c>
      <c r="O4255">
        <v>0</v>
      </c>
      <c r="P4255">
        <v>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17.260000000000002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2675617</v>
      </c>
      <c r="B4256">
        <v>1</v>
      </c>
      <c r="C4256" t="s">
        <v>77</v>
      </c>
      <c r="D4256" t="s">
        <v>122</v>
      </c>
      <c r="E4256" t="s">
        <v>126</v>
      </c>
      <c r="F4256" t="s">
        <v>12033</v>
      </c>
      <c r="G4256" t="s">
        <v>128</v>
      </c>
      <c r="H4256" t="s">
        <v>47</v>
      </c>
      <c r="I4256" t="s">
        <v>129</v>
      </c>
      <c r="J4256" t="s">
        <v>130</v>
      </c>
      <c r="K4256" t="s">
        <v>131</v>
      </c>
      <c r="L4256" t="s">
        <v>12034</v>
      </c>
      <c r="M4256" t="s">
        <v>12035</v>
      </c>
      <c r="N4256">
        <v>1.061111111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93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98.683333000000005</v>
      </c>
    </row>
    <row r="4257" spans="1:26" x14ac:dyDescent="0.3">
      <c r="A4257">
        <v>2675568</v>
      </c>
      <c r="B4257">
        <v>2</v>
      </c>
      <c r="C4257" t="s">
        <v>76</v>
      </c>
      <c r="D4257" t="s">
        <v>90</v>
      </c>
      <c r="E4257" t="s">
        <v>134</v>
      </c>
      <c r="F4257" t="s">
        <v>12036</v>
      </c>
      <c r="G4257" t="s">
        <v>290</v>
      </c>
      <c r="H4257" t="s">
        <v>46</v>
      </c>
      <c r="I4257" t="s">
        <v>129</v>
      </c>
      <c r="J4257" t="s">
        <v>130</v>
      </c>
      <c r="K4257" t="s">
        <v>131</v>
      </c>
      <c r="L4257" t="s">
        <v>11960</v>
      </c>
      <c r="M4257" t="s">
        <v>12037</v>
      </c>
      <c r="N4257">
        <v>0.27111111100000002</v>
      </c>
      <c r="O4257">
        <v>0</v>
      </c>
      <c r="P4257">
        <v>93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25.213332999999999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2675599</v>
      </c>
      <c r="B4258">
        <v>2</v>
      </c>
      <c r="C4258" t="s">
        <v>76</v>
      </c>
      <c r="D4258" t="s">
        <v>91</v>
      </c>
      <c r="E4258" t="s">
        <v>144</v>
      </c>
      <c r="F4258" t="s">
        <v>12038</v>
      </c>
      <c r="G4258" t="s">
        <v>290</v>
      </c>
      <c r="H4258" t="s">
        <v>46</v>
      </c>
      <c r="I4258" t="s">
        <v>129</v>
      </c>
      <c r="J4258" t="s">
        <v>130</v>
      </c>
      <c r="K4258" t="s">
        <v>131</v>
      </c>
      <c r="L4258" t="s">
        <v>12007</v>
      </c>
      <c r="M4258" t="s">
        <v>12039</v>
      </c>
      <c r="N4258">
        <v>1.091111111</v>
      </c>
      <c r="O4258">
        <v>0</v>
      </c>
      <c r="P4258">
        <v>53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57.828888999999997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2675628</v>
      </c>
      <c r="B4259">
        <v>1</v>
      </c>
      <c r="C4259" t="s">
        <v>76</v>
      </c>
      <c r="D4259" t="s">
        <v>88</v>
      </c>
      <c r="E4259" t="s">
        <v>172</v>
      </c>
      <c r="F4259" t="s">
        <v>12040</v>
      </c>
      <c r="G4259" t="s">
        <v>136</v>
      </c>
      <c r="H4259" t="s">
        <v>46</v>
      </c>
      <c r="I4259" t="s">
        <v>129</v>
      </c>
      <c r="J4259" t="s">
        <v>130</v>
      </c>
      <c r="K4259" t="s">
        <v>131</v>
      </c>
      <c r="L4259" t="s">
        <v>12041</v>
      </c>
      <c r="M4259" t="s">
        <v>12042</v>
      </c>
      <c r="N4259">
        <v>1.2111111109999999</v>
      </c>
      <c r="O4259">
        <v>0</v>
      </c>
      <c r="P4259">
        <v>16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19.377777999999999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2675601</v>
      </c>
      <c r="B4260">
        <v>2</v>
      </c>
      <c r="C4260" t="s">
        <v>76</v>
      </c>
      <c r="D4260" t="s">
        <v>90</v>
      </c>
      <c r="E4260" t="s">
        <v>134</v>
      </c>
      <c r="F4260" t="s">
        <v>12043</v>
      </c>
      <c r="G4260" t="s">
        <v>406</v>
      </c>
      <c r="H4260" t="s">
        <v>46</v>
      </c>
      <c r="I4260" t="s">
        <v>129</v>
      </c>
      <c r="J4260" t="s">
        <v>130</v>
      </c>
      <c r="K4260" t="s">
        <v>131</v>
      </c>
      <c r="L4260" t="s">
        <v>12010</v>
      </c>
      <c r="M4260" t="s">
        <v>12044</v>
      </c>
      <c r="N4260">
        <v>7.4444443999999999E-2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170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12.655555</v>
      </c>
    </row>
    <row r="4261" spans="1:26" x14ac:dyDescent="0.3">
      <c r="A4261">
        <v>2675631</v>
      </c>
      <c r="B4261">
        <v>1</v>
      </c>
      <c r="C4261" t="s">
        <v>76</v>
      </c>
      <c r="D4261" t="s">
        <v>94</v>
      </c>
      <c r="E4261" t="s">
        <v>156</v>
      </c>
      <c r="F4261" t="s">
        <v>12045</v>
      </c>
      <c r="G4261" t="s">
        <v>169</v>
      </c>
      <c r="H4261" t="s">
        <v>47</v>
      </c>
      <c r="I4261" t="s">
        <v>129</v>
      </c>
      <c r="J4261" t="s">
        <v>130</v>
      </c>
      <c r="K4261" t="s">
        <v>131</v>
      </c>
      <c r="L4261" t="s">
        <v>12046</v>
      </c>
      <c r="M4261" t="s">
        <v>12047</v>
      </c>
      <c r="N4261">
        <v>0.17222222200000001</v>
      </c>
      <c r="O4261">
        <v>44</v>
      </c>
      <c r="P4261">
        <v>1864</v>
      </c>
      <c r="Q4261">
        <v>0</v>
      </c>
      <c r="R4261">
        <v>0</v>
      </c>
      <c r="S4261">
        <v>0</v>
      </c>
      <c r="T4261">
        <v>0</v>
      </c>
      <c r="U4261">
        <v>7.5777780000000003</v>
      </c>
      <c r="V4261">
        <v>321.022222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2675637</v>
      </c>
      <c r="B4262">
        <v>1</v>
      </c>
      <c r="C4262" t="s">
        <v>76</v>
      </c>
      <c r="D4262" t="s">
        <v>94</v>
      </c>
      <c r="E4262" t="s">
        <v>134</v>
      </c>
      <c r="F4262" t="s">
        <v>12048</v>
      </c>
      <c r="G4262" t="s">
        <v>240</v>
      </c>
      <c r="H4262" t="s">
        <v>46</v>
      </c>
      <c r="I4262" t="s">
        <v>129</v>
      </c>
      <c r="J4262" t="s">
        <v>130</v>
      </c>
      <c r="K4262" t="s">
        <v>131</v>
      </c>
      <c r="L4262" t="s">
        <v>12049</v>
      </c>
      <c r="M4262" t="s">
        <v>12050</v>
      </c>
      <c r="N4262">
        <v>0.53638888799999995</v>
      </c>
      <c r="O4262">
        <v>0</v>
      </c>
      <c r="P4262">
        <v>138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74.021666999999994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2675638</v>
      </c>
      <c r="B4263">
        <v>1</v>
      </c>
      <c r="C4263" t="s">
        <v>76</v>
      </c>
      <c r="D4263" t="s">
        <v>79</v>
      </c>
      <c r="E4263" t="s">
        <v>210</v>
      </c>
      <c r="F4263" t="s">
        <v>12051</v>
      </c>
      <c r="G4263" t="s">
        <v>290</v>
      </c>
      <c r="H4263" t="s">
        <v>46</v>
      </c>
      <c r="I4263" t="s">
        <v>129</v>
      </c>
      <c r="J4263" t="s">
        <v>130</v>
      </c>
      <c r="K4263" t="s">
        <v>131</v>
      </c>
      <c r="L4263" t="s">
        <v>12052</v>
      </c>
      <c r="M4263" t="s">
        <v>12053</v>
      </c>
      <c r="N4263">
        <v>0.69888888800000004</v>
      </c>
      <c r="O4263">
        <v>0</v>
      </c>
      <c r="P4263">
        <v>5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3.4944440000000001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2675639</v>
      </c>
      <c r="B4264">
        <v>1</v>
      </c>
      <c r="C4264" t="s">
        <v>76</v>
      </c>
      <c r="D4264" t="s">
        <v>92</v>
      </c>
      <c r="E4264" t="s">
        <v>210</v>
      </c>
      <c r="F4264" t="s">
        <v>12054</v>
      </c>
      <c r="G4264" t="s">
        <v>290</v>
      </c>
      <c r="H4264" t="s">
        <v>46</v>
      </c>
      <c r="I4264" t="s">
        <v>129</v>
      </c>
      <c r="J4264" t="s">
        <v>130</v>
      </c>
      <c r="K4264" t="s">
        <v>131</v>
      </c>
      <c r="L4264" t="s">
        <v>12055</v>
      </c>
      <c r="M4264" t="s">
        <v>12056</v>
      </c>
      <c r="N4264">
        <v>2.3822222219999998</v>
      </c>
      <c r="O4264">
        <v>0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2.3822220000000001</v>
      </c>
      <c r="Y4264">
        <v>0</v>
      </c>
      <c r="Z4264">
        <v>0</v>
      </c>
    </row>
    <row r="4265" spans="1:26" x14ac:dyDescent="0.3">
      <c r="A4265">
        <v>2675644</v>
      </c>
      <c r="B4265">
        <v>1</v>
      </c>
      <c r="C4265" t="s">
        <v>77</v>
      </c>
      <c r="D4265" t="s">
        <v>119</v>
      </c>
      <c r="E4265" t="s">
        <v>152</v>
      </c>
      <c r="F4265" t="s">
        <v>12057</v>
      </c>
      <c r="G4265" t="s">
        <v>169</v>
      </c>
      <c r="H4265" t="s">
        <v>47</v>
      </c>
      <c r="I4265" t="s">
        <v>129</v>
      </c>
      <c r="J4265" t="s">
        <v>130</v>
      </c>
      <c r="K4265" t="s">
        <v>131</v>
      </c>
      <c r="L4265" t="s">
        <v>12058</v>
      </c>
      <c r="M4265" t="s">
        <v>12059</v>
      </c>
      <c r="N4265">
        <v>0.46861111100000002</v>
      </c>
      <c r="O4265">
        <v>11</v>
      </c>
      <c r="P4265">
        <v>36</v>
      </c>
      <c r="Q4265">
        <v>0</v>
      </c>
      <c r="R4265">
        <v>0</v>
      </c>
      <c r="S4265">
        <v>0</v>
      </c>
      <c r="T4265">
        <v>0</v>
      </c>
      <c r="U4265">
        <v>5.1547219999999996</v>
      </c>
      <c r="V4265">
        <v>16.87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2675646</v>
      </c>
      <c r="B4266">
        <v>1</v>
      </c>
      <c r="C4266" t="s">
        <v>77</v>
      </c>
      <c r="D4266" t="s">
        <v>114</v>
      </c>
      <c r="E4266" t="s">
        <v>210</v>
      </c>
      <c r="F4266" t="s">
        <v>12060</v>
      </c>
      <c r="G4266" t="s">
        <v>290</v>
      </c>
      <c r="H4266" t="s">
        <v>46</v>
      </c>
      <c r="I4266" t="s">
        <v>129</v>
      </c>
      <c r="J4266" t="s">
        <v>130</v>
      </c>
      <c r="K4266" t="s">
        <v>131</v>
      </c>
      <c r="L4266" t="s">
        <v>12061</v>
      </c>
      <c r="M4266" t="s">
        <v>12062</v>
      </c>
      <c r="N4266">
        <v>0.9325</v>
      </c>
      <c r="O4266">
        <v>0</v>
      </c>
      <c r="P4266">
        <v>9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8.3925000000000001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2675650</v>
      </c>
      <c r="B4267">
        <v>1</v>
      </c>
      <c r="C4267" t="s">
        <v>76</v>
      </c>
      <c r="D4267" t="s">
        <v>86</v>
      </c>
      <c r="E4267" t="s">
        <v>144</v>
      </c>
      <c r="F4267" t="s">
        <v>3489</v>
      </c>
      <c r="G4267" t="s">
        <v>455</v>
      </c>
      <c r="H4267" t="s">
        <v>46</v>
      </c>
      <c r="I4267" t="s">
        <v>129</v>
      </c>
      <c r="J4267" t="s">
        <v>130</v>
      </c>
      <c r="K4267" t="s">
        <v>131</v>
      </c>
      <c r="L4267" t="s">
        <v>12063</v>
      </c>
      <c r="M4267" t="s">
        <v>12064</v>
      </c>
      <c r="N4267">
        <v>7.6369444440000001</v>
      </c>
      <c r="O4267">
        <v>0</v>
      </c>
      <c r="P4267">
        <v>99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756.0575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2675618</v>
      </c>
      <c r="B4268">
        <v>2</v>
      </c>
      <c r="C4268" t="s">
        <v>76</v>
      </c>
      <c r="D4268" t="s">
        <v>89</v>
      </c>
      <c r="E4268" t="s">
        <v>134</v>
      </c>
      <c r="F4268" t="s">
        <v>12065</v>
      </c>
      <c r="G4268" t="s">
        <v>136</v>
      </c>
      <c r="H4268" t="s">
        <v>46</v>
      </c>
      <c r="I4268" t="s">
        <v>129</v>
      </c>
      <c r="J4268" t="s">
        <v>130</v>
      </c>
      <c r="K4268" t="s">
        <v>131</v>
      </c>
      <c r="L4268" t="s">
        <v>12032</v>
      </c>
      <c r="M4268" t="s">
        <v>12066</v>
      </c>
      <c r="N4268">
        <v>1.198611111</v>
      </c>
      <c r="O4268">
        <v>0</v>
      </c>
      <c r="P4268">
        <v>96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115.066667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2675653</v>
      </c>
      <c r="B4269">
        <v>1</v>
      </c>
      <c r="C4269" t="s">
        <v>76</v>
      </c>
      <c r="D4269" t="s">
        <v>90</v>
      </c>
      <c r="E4269" t="s">
        <v>144</v>
      </c>
      <c r="F4269" t="s">
        <v>12067</v>
      </c>
      <c r="G4269" t="s">
        <v>136</v>
      </c>
      <c r="H4269" t="s">
        <v>46</v>
      </c>
      <c r="I4269" t="s">
        <v>129</v>
      </c>
      <c r="J4269" t="s">
        <v>130</v>
      </c>
      <c r="K4269" t="s">
        <v>131</v>
      </c>
      <c r="L4269" t="s">
        <v>12068</v>
      </c>
      <c r="M4269" t="s">
        <v>12069</v>
      </c>
      <c r="N4269">
        <v>1.708611111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30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51.258333</v>
      </c>
    </row>
    <row r="4270" spans="1:26" x14ac:dyDescent="0.3">
      <c r="A4270">
        <v>2675657</v>
      </c>
      <c r="B4270">
        <v>1</v>
      </c>
      <c r="C4270" t="s">
        <v>76</v>
      </c>
      <c r="D4270" t="s">
        <v>94</v>
      </c>
      <c r="E4270" t="s">
        <v>156</v>
      </c>
      <c r="F4270" t="s">
        <v>8509</v>
      </c>
      <c r="G4270" t="s">
        <v>169</v>
      </c>
      <c r="H4270" t="s">
        <v>47</v>
      </c>
      <c r="I4270" t="s">
        <v>129</v>
      </c>
      <c r="J4270" t="s">
        <v>130</v>
      </c>
      <c r="K4270" t="s">
        <v>131</v>
      </c>
      <c r="L4270" t="s">
        <v>12070</v>
      </c>
      <c r="M4270" t="s">
        <v>12071</v>
      </c>
      <c r="N4270">
        <v>1.535833333</v>
      </c>
      <c r="O4270">
        <v>32</v>
      </c>
      <c r="P4270">
        <v>637</v>
      </c>
      <c r="Q4270">
        <v>0</v>
      </c>
      <c r="R4270">
        <v>0</v>
      </c>
      <c r="S4270">
        <v>0</v>
      </c>
      <c r="T4270">
        <v>0</v>
      </c>
      <c r="U4270">
        <v>49.146667000000001</v>
      </c>
      <c r="V4270">
        <v>978.32583299999999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2675654</v>
      </c>
      <c r="B4271">
        <v>1</v>
      </c>
      <c r="C4271" t="s">
        <v>77</v>
      </c>
      <c r="D4271" t="s">
        <v>111</v>
      </c>
      <c r="E4271" t="s">
        <v>144</v>
      </c>
      <c r="F4271" t="s">
        <v>12072</v>
      </c>
      <c r="G4271" t="s">
        <v>136</v>
      </c>
      <c r="H4271" t="s">
        <v>46</v>
      </c>
      <c r="I4271" t="s">
        <v>129</v>
      </c>
      <c r="J4271" t="s">
        <v>130</v>
      </c>
      <c r="K4271" t="s">
        <v>131</v>
      </c>
      <c r="L4271" t="s">
        <v>12073</v>
      </c>
      <c r="M4271" t="s">
        <v>12074</v>
      </c>
      <c r="N4271">
        <v>2.892222222</v>
      </c>
      <c r="O4271">
        <v>0</v>
      </c>
      <c r="P4271">
        <v>0</v>
      </c>
      <c r="Q4271">
        <v>0</v>
      </c>
      <c r="R4271">
        <v>13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37.598889</v>
      </c>
      <c r="Y4271">
        <v>0</v>
      </c>
      <c r="Z4271">
        <v>0</v>
      </c>
    </row>
    <row r="4272" spans="1:26" x14ac:dyDescent="0.3">
      <c r="A4272">
        <v>2675656</v>
      </c>
      <c r="B4272">
        <v>1</v>
      </c>
      <c r="C4272" t="s">
        <v>77</v>
      </c>
      <c r="D4272" t="s">
        <v>109</v>
      </c>
      <c r="E4272" t="s">
        <v>134</v>
      </c>
      <c r="F4272" t="s">
        <v>12075</v>
      </c>
      <c r="G4272" t="s">
        <v>240</v>
      </c>
      <c r="H4272" t="s">
        <v>46</v>
      </c>
      <c r="I4272" t="s">
        <v>129</v>
      </c>
      <c r="J4272" t="s">
        <v>130</v>
      </c>
      <c r="K4272" t="s">
        <v>131</v>
      </c>
      <c r="L4272" t="s">
        <v>12076</v>
      </c>
      <c r="M4272" t="s">
        <v>12077</v>
      </c>
      <c r="N4272">
        <v>0.39444444400000001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92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36.288888999999998</v>
      </c>
    </row>
    <row r="4273" spans="1:26" x14ac:dyDescent="0.3">
      <c r="A4273">
        <v>2675660</v>
      </c>
      <c r="B4273">
        <v>1</v>
      </c>
      <c r="C4273" t="s">
        <v>77</v>
      </c>
      <c r="D4273" t="s">
        <v>109</v>
      </c>
      <c r="E4273" t="s">
        <v>134</v>
      </c>
      <c r="F4273" t="s">
        <v>12078</v>
      </c>
      <c r="G4273" t="s">
        <v>240</v>
      </c>
      <c r="H4273" t="s">
        <v>46</v>
      </c>
      <c r="I4273" t="s">
        <v>129</v>
      </c>
      <c r="J4273" t="s">
        <v>130</v>
      </c>
      <c r="K4273" t="s">
        <v>131</v>
      </c>
      <c r="L4273" t="s">
        <v>12079</v>
      </c>
      <c r="M4273" t="s">
        <v>12080</v>
      </c>
      <c r="N4273">
        <v>3.378055555</v>
      </c>
      <c r="O4273">
        <v>0</v>
      </c>
      <c r="P4273">
        <v>0</v>
      </c>
      <c r="Q4273">
        <v>0</v>
      </c>
      <c r="R4273">
        <v>2</v>
      </c>
      <c r="S4273">
        <v>0</v>
      </c>
      <c r="T4273">
        <v>9</v>
      </c>
      <c r="U4273">
        <v>0</v>
      </c>
      <c r="V4273">
        <v>0</v>
      </c>
      <c r="W4273">
        <v>0</v>
      </c>
      <c r="X4273">
        <v>6.7561109999999998</v>
      </c>
      <c r="Y4273">
        <v>0</v>
      </c>
      <c r="Z4273">
        <v>30.4025</v>
      </c>
    </row>
    <row r="4274" spans="1:26" x14ac:dyDescent="0.3">
      <c r="A4274">
        <v>2675661</v>
      </c>
      <c r="B4274">
        <v>1</v>
      </c>
      <c r="C4274" t="s">
        <v>77</v>
      </c>
      <c r="D4274" t="s">
        <v>118</v>
      </c>
      <c r="E4274" t="s">
        <v>156</v>
      </c>
      <c r="F4274" t="s">
        <v>7759</v>
      </c>
      <c r="G4274" t="s">
        <v>169</v>
      </c>
      <c r="H4274" t="s">
        <v>47</v>
      </c>
      <c r="I4274" t="s">
        <v>129</v>
      </c>
      <c r="J4274" t="s">
        <v>130</v>
      </c>
      <c r="K4274" t="s">
        <v>131</v>
      </c>
      <c r="L4274" t="s">
        <v>12081</v>
      </c>
      <c r="M4274" t="s">
        <v>12082</v>
      </c>
      <c r="N4274">
        <v>0.72499999999999998</v>
      </c>
      <c r="O4274">
        <v>0</v>
      </c>
      <c r="P4274">
        <v>133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96.424999999999997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2675662</v>
      </c>
      <c r="B4275">
        <v>1</v>
      </c>
      <c r="C4275" t="s">
        <v>77</v>
      </c>
      <c r="D4275" t="s">
        <v>109</v>
      </c>
      <c r="E4275" t="s">
        <v>126</v>
      </c>
      <c r="F4275" t="s">
        <v>12083</v>
      </c>
      <c r="G4275" t="s">
        <v>128</v>
      </c>
      <c r="H4275" t="s">
        <v>47</v>
      </c>
      <c r="I4275" t="s">
        <v>129</v>
      </c>
      <c r="J4275" t="s">
        <v>130</v>
      </c>
      <c r="K4275" t="s">
        <v>131</v>
      </c>
      <c r="L4275" t="s">
        <v>12084</v>
      </c>
      <c r="M4275" t="s">
        <v>12085</v>
      </c>
      <c r="N4275">
        <v>1.321388888</v>
      </c>
      <c r="O4275">
        <v>5</v>
      </c>
      <c r="P4275">
        <v>312</v>
      </c>
      <c r="Q4275">
        <v>0</v>
      </c>
      <c r="R4275">
        <v>0</v>
      </c>
      <c r="S4275">
        <v>0</v>
      </c>
      <c r="T4275">
        <v>0</v>
      </c>
      <c r="U4275">
        <v>6.6069440000000004</v>
      </c>
      <c r="V4275">
        <v>412.27333299999998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2675665</v>
      </c>
      <c r="B4276">
        <v>1</v>
      </c>
      <c r="C4276" t="s">
        <v>77</v>
      </c>
      <c r="D4276" t="s">
        <v>124</v>
      </c>
      <c r="E4276" t="s">
        <v>144</v>
      </c>
      <c r="F4276" t="s">
        <v>12086</v>
      </c>
      <c r="G4276" t="s">
        <v>136</v>
      </c>
      <c r="H4276" t="s">
        <v>46</v>
      </c>
      <c r="I4276" t="s">
        <v>129</v>
      </c>
      <c r="J4276" t="s">
        <v>130</v>
      </c>
      <c r="K4276" t="s">
        <v>131</v>
      </c>
      <c r="L4276" t="s">
        <v>12087</v>
      </c>
      <c r="M4276" t="s">
        <v>12088</v>
      </c>
      <c r="N4276">
        <v>2.1488888880000001</v>
      </c>
      <c r="O4276">
        <v>0</v>
      </c>
      <c r="P4276">
        <v>21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45.126666999999998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2675667</v>
      </c>
      <c r="B4277">
        <v>1</v>
      </c>
      <c r="C4277" t="s">
        <v>76</v>
      </c>
      <c r="D4277" t="s">
        <v>89</v>
      </c>
      <c r="E4277" t="s">
        <v>144</v>
      </c>
      <c r="F4277" t="s">
        <v>12089</v>
      </c>
      <c r="G4277" t="s">
        <v>136</v>
      </c>
      <c r="H4277" t="s">
        <v>46</v>
      </c>
      <c r="I4277" t="s">
        <v>129</v>
      </c>
      <c r="J4277" t="s">
        <v>130</v>
      </c>
      <c r="K4277" t="s">
        <v>131</v>
      </c>
      <c r="L4277" t="s">
        <v>12090</v>
      </c>
      <c r="M4277" t="s">
        <v>12091</v>
      </c>
      <c r="N4277">
        <v>0.91472222199999997</v>
      </c>
      <c r="O4277">
        <v>0</v>
      </c>
      <c r="P4277">
        <v>9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8.2324999999999999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2675668</v>
      </c>
      <c r="B4278">
        <v>1</v>
      </c>
      <c r="C4278" t="s">
        <v>77</v>
      </c>
      <c r="D4278" t="s">
        <v>124</v>
      </c>
      <c r="E4278" t="s">
        <v>210</v>
      </c>
      <c r="F4278" t="s">
        <v>12092</v>
      </c>
      <c r="G4278" t="s">
        <v>212</v>
      </c>
      <c r="H4278" t="s">
        <v>46</v>
      </c>
      <c r="I4278" t="s">
        <v>129</v>
      </c>
      <c r="J4278" t="s">
        <v>130</v>
      </c>
      <c r="K4278" t="s">
        <v>131</v>
      </c>
      <c r="L4278" t="s">
        <v>12093</v>
      </c>
      <c r="M4278" t="s">
        <v>12094</v>
      </c>
      <c r="N4278">
        <v>1.7538888880000001</v>
      </c>
      <c r="O4278">
        <v>0</v>
      </c>
      <c r="P4278">
        <v>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7.0155560000000001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2675673</v>
      </c>
      <c r="B4279">
        <v>1</v>
      </c>
      <c r="C4279" t="s">
        <v>76</v>
      </c>
      <c r="D4279" t="s">
        <v>90</v>
      </c>
      <c r="E4279" t="s">
        <v>134</v>
      </c>
      <c r="F4279" t="s">
        <v>12095</v>
      </c>
      <c r="G4279" t="s">
        <v>146</v>
      </c>
      <c r="H4279" t="s">
        <v>46</v>
      </c>
      <c r="I4279" t="s">
        <v>129</v>
      </c>
      <c r="J4279" t="s">
        <v>130</v>
      </c>
      <c r="K4279" t="s">
        <v>131</v>
      </c>
      <c r="L4279" t="s">
        <v>12096</v>
      </c>
      <c r="M4279" t="s">
        <v>12097</v>
      </c>
      <c r="N4279">
        <v>0.518055555</v>
      </c>
      <c r="O4279">
        <v>0</v>
      </c>
      <c r="P4279">
        <v>59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30.565277999999999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2675674</v>
      </c>
      <c r="B4280">
        <v>1</v>
      </c>
      <c r="C4280" t="s">
        <v>76</v>
      </c>
      <c r="D4280" t="s">
        <v>90</v>
      </c>
      <c r="E4280" t="s">
        <v>152</v>
      </c>
      <c r="F4280" t="s">
        <v>7146</v>
      </c>
      <c r="G4280" t="s">
        <v>169</v>
      </c>
      <c r="H4280" t="s">
        <v>47</v>
      </c>
      <c r="I4280" t="s">
        <v>247</v>
      </c>
      <c r="J4280" t="s">
        <v>130</v>
      </c>
      <c r="K4280" t="s">
        <v>131</v>
      </c>
      <c r="L4280" t="s">
        <v>12098</v>
      </c>
      <c r="M4280" t="s">
        <v>12099</v>
      </c>
      <c r="N4280">
        <v>4.5833332999999997E-2</v>
      </c>
      <c r="O4280">
        <v>0</v>
      </c>
      <c r="P4280">
        <v>0</v>
      </c>
      <c r="Q4280">
        <v>3</v>
      </c>
      <c r="R4280">
        <v>1184</v>
      </c>
      <c r="S4280">
        <v>0</v>
      </c>
      <c r="T4280">
        <v>0</v>
      </c>
      <c r="U4280">
        <v>0</v>
      </c>
      <c r="V4280">
        <v>0</v>
      </c>
      <c r="W4280">
        <v>0.13750000000000001</v>
      </c>
      <c r="X4280">
        <v>54.266666000000001</v>
      </c>
      <c r="Y4280">
        <v>0</v>
      </c>
      <c r="Z4280">
        <v>0</v>
      </c>
    </row>
    <row r="4281" spans="1:26" x14ac:dyDescent="0.3">
      <c r="A4281">
        <v>2675676</v>
      </c>
      <c r="B4281">
        <v>1</v>
      </c>
      <c r="C4281" t="s">
        <v>77</v>
      </c>
      <c r="D4281" t="s">
        <v>108</v>
      </c>
      <c r="E4281" t="s">
        <v>152</v>
      </c>
      <c r="F4281" t="s">
        <v>10809</v>
      </c>
      <c r="G4281" t="s">
        <v>169</v>
      </c>
      <c r="H4281" t="s">
        <v>47</v>
      </c>
      <c r="I4281" t="s">
        <v>129</v>
      </c>
      <c r="J4281" t="s">
        <v>130</v>
      </c>
      <c r="K4281" t="s">
        <v>131</v>
      </c>
      <c r="L4281" t="s">
        <v>12100</v>
      </c>
      <c r="M4281" t="s">
        <v>12101</v>
      </c>
      <c r="N4281">
        <v>0.50305555499999999</v>
      </c>
      <c r="O4281">
        <v>247</v>
      </c>
      <c r="P4281">
        <v>1692</v>
      </c>
      <c r="Q4281">
        <v>232</v>
      </c>
      <c r="R4281">
        <v>2070</v>
      </c>
      <c r="S4281">
        <v>306</v>
      </c>
      <c r="T4281">
        <v>3072</v>
      </c>
      <c r="U4281">
        <v>124.254722</v>
      </c>
      <c r="V4281">
        <v>851.16999899999996</v>
      </c>
      <c r="W4281">
        <v>116.708889</v>
      </c>
      <c r="X4281">
        <v>1041.3249989999999</v>
      </c>
      <c r="Y4281">
        <v>153.935</v>
      </c>
      <c r="Z4281">
        <v>1545.386665</v>
      </c>
    </row>
    <row r="4282" spans="1:26" x14ac:dyDescent="0.3">
      <c r="A4282">
        <v>2675677</v>
      </c>
      <c r="B4282">
        <v>1</v>
      </c>
      <c r="C4282" t="s">
        <v>76</v>
      </c>
      <c r="D4282" t="s">
        <v>102</v>
      </c>
      <c r="E4282" t="s">
        <v>144</v>
      </c>
      <c r="F4282" t="s">
        <v>12102</v>
      </c>
      <c r="G4282" t="s">
        <v>136</v>
      </c>
      <c r="H4282" t="s">
        <v>46</v>
      </c>
      <c r="I4282" t="s">
        <v>129</v>
      </c>
      <c r="J4282" t="s">
        <v>130</v>
      </c>
      <c r="K4282" t="s">
        <v>131</v>
      </c>
      <c r="L4282" t="s">
        <v>12103</v>
      </c>
      <c r="M4282" t="s">
        <v>12104</v>
      </c>
      <c r="N4282">
        <v>1.31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8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10.48</v>
      </c>
    </row>
    <row r="4283" spans="1:26" x14ac:dyDescent="0.3">
      <c r="A4283">
        <v>2675678</v>
      </c>
      <c r="B4283">
        <v>1</v>
      </c>
      <c r="C4283" t="s">
        <v>77</v>
      </c>
      <c r="D4283" t="s">
        <v>109</v>
      </c>
      <c r="E4283" t="s">
        <v>126</v>
      </c>
      <c r="F4283" t="s">
        <v>1180</v>
      </c>
      <c r="G4283" t="s">
        <v>169</v>
      </c>
      <c r="H4283" t="s">
        <v>47</v>
      </c>
      <c r="I4283" t="s">
        <v>247</v>
      </c>
      <c r="J4283" t="s">
        <v>130</v>
      </c>
      <c r="K4283" t="s">
        <v>131</v>
      </c>
      <c r="L4283" t="s">
        <v>12105</v>
      </c>
      <c r="M4283" t="s">
        <v>12106</v>
      </c>
      <c r="N4283">
        <v>0.01</v>
      </c>
      <c r="O4283">
        <v>1</v>
      </c>
      <c r="P4283">
        <v>273</v>
      </c>
      <c r="Q4283">
        <v>0</v>
      </c>
      <c r="R4283">
        <v>0</v>
      </c>
      <c r="S4283">
        <v>0</v>
      </c>
      <c r="T4283">
        <v>0</v>
      </c>
      <c r="U4283">
        <v>0.01</v>
      </c>
      <c r="V4283">
        <v>2.73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2675679</v>
      </c>
      <c r="B4284">
        <v>1</v>
      </c>
      <c r="C4284" t="s">
        <v>77</v>
      </c>
      <c r="D4284" t="s">
        <v>108</v>
      </c>
      <c r="E4284" t="s">
        <v>134</v>
      </c>
      <c r="F4284" t="s">
        <v>12107</v>
      </c>
      <c r="G4284" t="s">
        <v>406</v>
      </c>
      <c r="H4284" t="s">
        <v>46</v>
      </c>
      <c r="I4284" t="s">
        <v>129</v>
      </c>
      <c r="J4284" t="s">
        <v>130</v>
      </c>
      <c r="K4284" t="s">
        <v>131</v>
      </c>
      <c r="L4284" t="s">
        <v>12108</v>
      </c>
      <c r="M4284" t="s">
        <v>12109</v>
      </c>
      <c r="N4284">
        <v>1.585555555</v>
      </c>
      <c r="O4284">
        <v>0</v>
      </c>
      <c r="P4284">
        <v>0</v>
      </c>
      <c r="Q4284">
        <v>0</v>
      </c>
      <c r="R4284">
        <v>52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82.448888999999994</v>
      </c>
      <c r="Y4284">
        <v>0</v>
      </c>
      <c r="Z4284">
        <v>0</v>
      </c>
    </row>
    <row r="4285" spans="1:26" x14ac:dyDescent="0.3">
      <c r="A4285">
        <v>2675680</v>
      </c>
      <c r="B4285">
        <v>1</v>
      </c>
      <c r="C4285" t="s">
        <v>77</v>
      </c>
      <c r="D4285" t="s">
        <v>124</v>
      </c>
      <c r="E4285" t="s">
        <v>134</v>
      </c>
      <c r="F4285" t="s">
        <v>12110</v>
      </c>
      <c r="G4285" t="s">
        <v>146</v>
      </c>
      <c r="H4285" t="s">
        <v>46</v>
      </c>
      <c r="I4285" t="s">
        <v>129</v>
      </c>
      <c r="J4285" t="s">
        <v>130</v>
      </c>
      <c r="K4285" t="s">
        <v>131</v>
      </c>
      <c r="L4285" t="s">
        <v>12111</v>
      </c>
      <c r="M4285" t="s">
        <v>12112</v>
      </c>
      <c r="N4285">
        <v>2.1091666660000001</v>
      </c>
      <c r="O4285">
        <v>0</v>
      </c>
      <c r="P4285">
        <v>97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204.589167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2675681</v>
      </c>
      <c r="B4286">
        <v>1</v>
      </c>
      <c r="C4286" t="s">
        <v>77</v>
      </c>
      <c r="D4286" t="s">
        <v>109</v>
      </c>
      <c r="E4286" t="s">
        <v>126</v>
      </c>
      <c r="F4286" t="s">
        <v>1180</v>
      </c>
      <c r="G4286" t="s">
        <v>169</v>
      </c>
      <c r="H4286" t="s">
        <v>47</v>
      </c>
      <c r="I4286" t="s">
        <v>247</v>
      </c>
      <c r="J4286" t="s">
        <v>130</v>
      </c>
      <c r="K4286" t="s">
        <v>131</v>
      </c>
      <c r="L4286" t="s">
        <v>12113</v>
      </c>
      <c r="M4286" t="s">
        <v>12114</v>
      </c>
      <c r="N4286">
        <v>8.3333330000000001E-3</v>
      </c>
      <c r="O4286">
        <v>1</v>
      </c>
      <c r="P4286">
        <v>273</v>
      </c>
      <c r="Q4286">
        <v>0</v>
      </c>
      <c r="R4286">
        <v>0</v>
      </c>
      <c r="S4286">
        <v>0</v>
      </c>
      <c r="T4286">
        <v>0</v>
      </c>
      <c r="U4286">
        <v>8.3330000000000001E-3</v>
      </c>
      <c r="V4286">
        <v>2.2749999999999999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2675686</v>
      </c>
      <c r="B4287">
        <v>1</v>
      </c>
      <c r="C4287" t="s">
        <v>77</v>
      </c>
      <c r="D4287" t="s">
        <v>108</v>
      </c>
      <c r="E4287" t="s">
        <v>156</v>
      </c>
      <c r="F4287" t="s">
        <v>12115</v>
      </c>
      <c r="G4287" t="s">
        <v>169</v>
      </c>
      <c r="H4287" t="s">
        <v>47</v>
      </c>
      <c r="I4287" t="s">
        <v>129</v>
      </c>
      <c r="J4287" t="s">
        <v>130</v>
      </c>
      <c r="K4287" t="s">
        <v>131</v>
      </c>
      <c r="L4287" t="s">
        <v>12116</v>
      </c>
      <c r="M4287" t="s">
        <v>12117</v>
      </c>
      <c r="N4287">
        <v>6.4166665999999997E-2</v>
      </c>
      <c r="O4287">
        <v>15</v>
      </c>
      <c r="P4287">
        <v>0</v>
      </c>
      <c r="Q4287">
        <v>171</v>
      </c>
      <c r="R4287">
        <v>2059</v>
      </c>
      <c r="S4287">
        <v>40</v>
      </c>
      <c r="T4287">
        <v>185</v>
      </c>
      <c r="U4287">
        <v>0.96250000000000002</v>
      </c>
      <c r="V4287">
        <v>0</v>
      </c>
      <c r="W4287">
        <v>10.9725</v>
      </c>
      <c r="X4287">
        <v>132.11916500000001</v>
      </c>
      <c r="Y4287">
        <v>2.5666669999999998</v>
      </c>
      <c r="Z4287">
        <v>11.870832999999999</v>
      </c>
    </row>
    <row r="4288" spans="1:26" x14ac:dyDescent="0.3">
      <c r="A4288">
        <v>2675689</v>
      </c>
      <c r="B4288">
        <v>1</v>
      </c>
      <c r="C4288" t="s">
        <v>76</v>
      </c>
      <c r="D4288" t="s">
        <v>89</v>
      </c>
      <c r="E4288" t="s">
        <v>144</v>
      </c>
      <c r="F4288" t="s">
        <v>12118</v>
      </c>
      <c r="G4288" t="s">
        <v>136</v>
      </c>
      <c r="H4288" t="s">
        <v>46</v>
      </c>
      <c r="I4288" t="s">
        <v>129</v>
      </c>
      <c r="J4288" t="s">
        <v>130</v>
      </c>
      <c r="K4288" t="s">
        <v>131</v>
      </c>
      <c r="L4288" t="s">
        <v>12119</v>
      </c>
      <c r="M4288" t="s">
        <v>12120</v>
      </c>
      <c r="N4288">
        <v>2.537222222</v>
      </c>
      <c r="O4288">
        <v>0</v>
      </c>
      <c r="P4288">
        <v>16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40.595556000000002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2675710</v>
      </c>
      <c r="B4289">
        <v>1</v>
      </c>
      <c r="C4289" t="s">
        <v>76</v>
      </c>
      <c r="D4289" t="s">
        <v>79</v>
      </c>
      <c r="E4289" t="s">
        <v>126</v>
      </c>
      <c r="F4289" t="s">
        <v>12121</v>
      </c>
      <c r="G4289" t="s">
        <v>169</v>
      </c>
      <c r="H4289" t="s">
        <v>47</v>
      </c>
      <c r="I4289" t="s">
        <v>129</v>
      </c>
      <c r="J4289" t="s">
        <v>130</v>
      </c>
      <c r="K4289" t="s">
        <v>131</v>
      </c>
      <c r="L4289" t="s">
        <v>12122</v>
      </c>
      <c r="M4289" t="s">
        <v>12123</v>
      </c>
      <c r="N4289">
        <v>3.8830555549999999</v>
      </c>
      <c r="O4289">
        <v>0</v>
      </c>
      <c r="P4289">
        <v>181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702.83305499999994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2675695</v>
      </c>
      <c r="B4290">
        <v>1</v>
      </c>
      <c r="C4290" t="s">
        <v>77</v>
      </c>
      <c r="D4290" t="s">
        <v>116</v>
      </c>
      <c r="E4290" t="s">
        <v>156</v>
      </c>
      <c r="F4290" t="s">
        <v>12124</v>
      </c>
      <c r="G4290" t="s">
        <v>169</v>
      </c>
      <c r="H4290" t="s">
        <v>47</v>
      </c>
      <c r="I4290" t="s">
        <v>247</v>
      </c>
      <c r="J4290" t="s">
        <v>130</v>
      </c>
      <c r="K4290" t="s">
        <v>131</v>
      </c>
      <c r="L4290" t="s">
        <v>12125</v>
      </c>
      <c r="M4290" t="s">
        <v>12126</v>
      </c>
      <c r="N4290">
        <v>0.02</v>
      </c>
      <c r="O4290">
        <v>59</v>
      </c>
      <c r="P4290">
        <v>20</v>
      </c>
      <c r="Q4290">
        <v>0</v>
      </c>
      <c r="R4290">
        <v>0</v>
      </c>
      <c r="S4290">
        <v>0</v>
      </c>
      <c r="T4290">
        <v>18</v>
      </c>
      <c r="U4290">
        <v>1.18</v>
      </c>
      <c r="V4290">
        <v>0.4</v>
      </c>
      <c r="W4290">
        <v>0</v>
      </c>
      <c r="X4290">
        <v>0</v>
      </c>
      <c r="Y4290">
        <v>0</v>
      </c>
      <c r="Z4290">
        <v>0.36</v>
      </c>
    </row>
    <row r="4291" spans="1:26" x14ac:dyDescent="0.3">
      <c r="A4291">
        <v>2675697</v>
      </c>
      <c r="B4291">
        <v>1</v>
      </c>
      <c r="C4291" t="s">
        <v>76</v>
      </c>
      <c r="D4291" t="s">
        <v>106</v>
      </c>
      <c r="E4291" t="s">
        <v>144</v>
      </c>
      <c r="F4291" t="s">
        <v>12127</v>
      </c>
      <c r="G4291" t="s">
        <v>1669</v>
      </c>
      <c r="H4291" t="s">
        <v>46</v>
      </c>
      <c r="I4291" t="s">
        <v>129</v>
      </c>
      <c r="J4291" t="s">
        <v>15</v>
      </c>
      <c r="K4291" t="s">
        <v>131</v>
      </c>
      <c r="L4291" t="s">
        <v>12128</v>
      </c>
      <c r="M4291" t="s">
        <v>12129</v>
      </c>
      <c r="N4291">
        <v>10.187777777000001</v>
      </c>
      <c r="O4291">
        <v>0</v>
      </c>
      <c r="P4291">
        <v>68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692.76888899999994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2675696</v>
      </c>
      <c r="B4292">
        <v>1</v>
      </c>
      <c r="C4292" t="s">
        <v>76</v>
      </c>
      <c r="D4292" t="s">
        <v>102</v>
      </c>
      <c r="E4292" t="s">
        <v>126</v>
      </c>
      <c r="F4292" t="s">
        <v>12130</v>
      </c>
      <c r="G4292" t="s">
        <v>3785</v>
      </c>
      <c r="H4292" t="s">
        <v>47</v>
      </c>
      <c r="I4292" t="s">
        <v>129</v>
      </c>
      <c r="J4292" t="s">
        <v>130</v>
      </c>
      <c r="K4292" t="s">
        <v>131</v>
      </c>
      <c r="L4292" t="s">
        <v>12131</v>
      </c>
      <c r="M4292" t="s">
        <v>12132</v>
      </c>
      <c r="N4292">
        <v>2.6855555550000001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44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118.164444</v>
      </c>
    </row>
    <row r="4293" spans="1:26" x14ac:dyDescent="0.3">
      <c r="A4293">
        <v>2675698</v>
      </c>
      <c r="B4293">
        <v>1</v>
      </c>
      <c r="C4293" t="s">
        <v>76</v>
      </c>
      <c r="D4293" t="s">
        <v>80</v>
      </c>
      <c r="E4293" t="s">
        <v>126</v>
      </c>
      <c r="F4293" t="s">
        <v>12133</v>
      </c>
      <c r="G4293" t="s">
        <v>169</v>
      </c>
      <c r="H4293" t="s">
        <v>47</v>
      </c>
      <c r="I4293" t="s">
        <v>129</v>
      </c>
      <c r="J4293" t="s">
        <v>130</v>
      </c>
      <c r="K4293" t="s">
        <v>131</v>
      </c>
      <c r="L4293" t="s">
        <v>12134</v>
      </c>
      <c r="M4293" t="s">
        <v>12135</v>
      </c>
      <c r="N4293">
        <v>2.2194444440000001</v>
      </c>
      <c r="O4293">
        <v>17</v>
      </c>
      <c r="P4293">
        <v>745</v>
      </c>
      <c r="Q4293">
        <v>0</v>
      </c>
      <c r="R4293">
        <v>0</v>
      </c>
      <c r="S4293">
        <v>0</v>
      </c>
      <c r="T4293">
        <v>0</v>
      </c>
      <c r="U4293">
        <v>37.730556</v>
      </c>
      <c r="V4293">
        <v>1653.4861109999999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2675699</v>
      </c>
      <c r="B4294">
        <v>1</v>
      </c>
      <c r="C4294" t="s">
        <v>76</v>
      </c>
      <c r="D4294" t="s">
        <v>87</v>
      </c>
      <c r="E4294" t="s">
        <v>126</v>
      </c>
      <c r="F4294" t="s">
        <v>12136</v>
      </c>
      <c r="G4294" t="s">
        <v>128</v>
      </c>
      <c r="H4294" t="s">
        <v>47</v>
      </c>
      <c r="I4294" t="s">
        <v>129</v>
      </c>
      <c r="J4294" t="s">
        <v>130</v>
      </c>
      <c r="K4294" t="s">
        <v>131</v>
      </c>
      <c r="L4294" t="s">
        <v>12137</v>
      </c>
      <c r="M4294" t="s">
        <v>12138</v>
      </c>
      <c r="N4294">
        <v>1.788888888</v>
      </c>
      <c r="O4294">
        <v>0</v>
      </c>
      <c r="P4294">
        <v>0</v>
      </c>
      <c r="Q4294">
        <v>0</v>
      </c>
      <c r="R4294">
        <v>378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676.2</v>
      </c>
      <c r="Y4294">
        <v>0</v>
      </c>
      <c r="Z4294">
        <v>0</v>
      </c>
    </row>
    <row r="4295" spans="1:26" x14ac:dyDescent="0.3">
      <c r="A4295">
        <v>2675704</v>
      </c>
      <c r="B4295">
        <v>1</v>
      </c>
      <c r="C4295" t="s">
        <v>77</v>
      </c>
      <c r="D4295" t="s">
        <v>119</v>
      </c>
      <c r="E4295" t="s">
        <v>126</v>
      </c>
      <c r="F4295" t="s">
        <v>12139</v>
      </c>
      <c r="G4295" t="s">
        <v>169</v>
      </c>
      <c r="H4295" t="s">
        <v>47</v>
      </c>
      <c r="I4295" t="s">
        <v>129</v>
      </c>
      <c r="J4295" t="s">
        <v>130</v>
      </c>
      <c r="K4295" t="s">
        <v>131</v>
      </c>
      <c r="L4295" t="s">
        <v>12140</v>
      </c>
      <c r="M4295" t="s">
        <v>12141</v>
      </c>
      <c r="N4295">
        <v>0.946111111</v>
      </c>
      <c r="O4295">
        <v>55</v>
      </c>
      <c r="P4295">
        <v>744</v>
      </c>
      <c r="Q4295">
        <v>20</v>
      </c>
      <c r="R4295">
        <v>6</v>
      </c>
      <c r="S4295">
        <v>38</v>
      </c>
      <c r="T4295">
        <v>0</v>
      </c>
      <c r="U4295">
        <v>52.036110999999998</v>
      </c>
      <c r="V4295">
        <v>703.90666699999997</v>
      </c>
      <c r="W4295">
        <v>18.922222000000001</v>
      </c>
      <c r="X4295">
        <v>5.6766670000000001</v>
      </c>
      <c r="Y4295">
        <v>35.952221999999999</v>
      </c>
      <c r="Z4295">
        <v>0</v>
      </c>
    </row>
    <row r="4296" spans="1:26" x14ac:dyDescent="0.3">
      <c r="A4296">
        <v>2675706</v>
      </c>
      <c r="B4296">
        <v>1</v>
      </c>
      <c r="C4296" t="s">
        <v>76</v>
      </c>
      <c r="D4296" t="s">
        <v>101</v>
      </c>
      <c r="E4296" t="s">
        <v>126</v>
      </c>
      <c r="F4296" t="s">
        <v>4323</v>
      </c>
      <c r="G4296" t="s">
        <v>128</v>
      </c>
      <c r="H4296" t="s">
        <v>47</v>
      </c>
      <c r="I4296" t="s">
        <v>129</v>
      </c>
      <c r="J4296" t="s">
        <v>130</v>
      </c>
      <c r="K4296" t="s">
        <v>131</v>
      </c>
      <c r="L4296" t="s">
        <v>12142</v>
      </c>
      <c r="M4296" t="s">
        <v>12143</v>
      </c>
      <c r="N4296">
        <v>1.7838888879999999</v>
      </c>
      <c r="O4296">
        <v>2</v>
      </c>
      <c r="P4296">
        <v>809</v>
      </c>
      <c r="Q4296">
        <v>0</v>
      </c>
      <c r="R4296">
        <v>0</v>
      </c>
      <c r="S4296">
        <v>0</v>
      </c>
      <c r="T4296">
        <v>0</v>
      </c>
      <c r="U4296">
        <v>3.5677780000000001</v>
      </c>
      <c r="V4296">
        <v>1443.1661099999999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2675705</v>
      </c>
      <c r="B4297">
        <v>1</v>
      </c>
      <c r="C4297" t="s">
        <v>76</v>
      </c>
      <c r="D4297" t="s">
        <v>84</v>
      </c>
      <c r="E4297" t="s">
        <v>210</v>
      </c>
      <c r="F4297" t="s">
        <v>12144</v>
      </c>
      <c r="G4297" t="s">
        <v>627</v>
      </c>
      <c r="H4297" t="s">
        <v>46</v>
      </c>
      <c r="I4297" t="s">
        <v>129</v>
      </c>
      <c r="J4297" t="s">
        <v>130</v>
      </c>
      <c r="K4297" t="s">
        <v>131</v>
      </c>
      <c r="L4297" t="s">
        <v>12145</v>
      </c>
      <c r="M4297" t="s">
        <v>12146</v>
      </c>
      <c r="N4297">
        <v>1.0780555549999999</v>
      </c>
      <c r="O4297">
        <v>0</v>
      </c>
      <c r="P4297">
        <v>11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11.858611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2675708</v>
      </c>
      <c r="B4298">
        <v>1</v>
      </c>
      <c r="C4298" t="s">
        <v>77</v>
      </c>
      <c r="D4298" t="s">
        <v>108</v>
      </c>
      <c r="E4298" t="s">
        <v>126</v>
      </c>
      <c r="F4298" t="s">
        <v>12147</v>
      </c>
      <c r="G4298" t="s">
        <v>128</v>
      </c>
      <c r="H4298" t="s">
        <v>47</v>
      </c>
      <c r="I4298" t="s">
        <v>129</v>
      </c>
      <c r="J4298" t="s">
        <v>130</v>
      </c>
      <c r="K4298" t="s">
        <v>131</v>
      </c>
      <c r="L4298" t="s">
        <v>12148</v>
      </c>
      <c r="M4298" t="s">
        <v>12149</v>
      </c>
      <c r="N4298">
        <v>2.8961111110000002</v>
      </c>
      <c r="O4298">
        <v>0</v>
      </c>
      <c r="P4298">
        <v>0</v>
      </c>
      <c r="Q4298">
        <v>4</v>
      </c>
      <c r="R4298">
        <v>155</v>
      </c>
      <c r="S4298">
        <v>0</v>
      </c>
      <c r="T4298">
        <v>292</v>
      </c>
      <c r="U4298">
        <v>0</v>
      </c>
      <c r="V4298">
        <v>0</v>
      </c>
      <c r="W4298">
        <v>11.584444</v>
      </c>
      <c r="X4298">
        <v>448.897222</v>
      </c>
      <c r="Y4298">
        <v>0</v>
      </c>
      <c r="Z4298">
        <v>845.664444</v>
      </c>
    </row>
    <row r="4299" spans="1:26" x14ac:dyDescent="0.3">
      <c r="A4299">
        <v>2675711</v>
      </c>
      <c r="B4299">
        <v>1</v>
      </c>
      <c r="C4299" t="s">
        <v>77</v>
      </c>
      <c r="D4299" t="s">
        <v>124</v>
      </c>
      <c r="E4299" t="s">
        <v>134</v>
      </c>
      <c r="F4299" t="s">
        <v>12110</v>
      </c>
      <c r="G4299" t="s">
        <v>240</v>
      </c>
      <c r="H4299" t="s">
        <v>46</v>
      </c>
      <c r="I4299" t="s">
        <v>129</v>
      </c>
      <c r="J4299" t="s">
        <v>130</v>
      </c>
      <c r="K4299" t="s">
        <v>131</v>
      </c>
      <c r="L4299" t="s">
        <v>12150</v>
      </c>
      <c r="M4299" t="s">
        <v>12151</v>
      </c>
      <c r="N4299">
        <v>7.6347222219999997</v>
      </c>
      <c r="O4299">
        <v>0</v>
      </c>
      <c r="P4299">
        <v>97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740.56805599999996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2675713</v>
      </c>
      <c r="B4300">
        <v>1</v>
      </c>
      <c r="C4300" t="s">
        <v>76</v>
      </c>
      <c r="D4300" t="s">
        <v>96</v>
      </c>
      <c r="E4300" t="s">
        <v>152</v>
      </c>
      <c r="F4300" t="s">
        <v>12152</v>
      </c>
      <c r="G4300" t="s">
        <v>169</v>
      </c>
      <c r="H4300" t="s">
        <v>47</v>
      </c>
      <c r="I4300" t="s">
        <v>129</v>
      </c>
      <c r="J4300" t="s">
        <v>130</v>
      </c>
      <c r="K4300" t="s">
        <v>131</v>
      </c>
      <c r="L4300" t="s">
        <v>12153</v>
      </c>
      <c r="M4300" t="s">
        <v>12154</v>
      </c>
      <c r="N4300">
        <v>0.87472222200000005</v>
      </c>
      <c r="O4300">
        <v>41</v>
      </c>
      <c r="P4300">
        <v>728</v>
      </c>
      <c r="Q4300">
        <v>0</v>
      </c>
      <c r="R4300">
        <v>0</v>
      </c>
      <c r="S4300">
        <v>0</v>
      </c>
      <c r="T4300">
        <v>0</v>
      </c>
      <c r="U4300">
        <v>35.863610999999999</v>
      </c>
      <c r="V4300">
        <v>636.79777799999999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2675714</v>
      </c>
      <c r="B4301">
        <v>1</v>
      </c>
      <c r="C4301" t="s">
        <v>77</v>
      </c>
      <c r="D4301" t="s">
        <v>111</v>
      </c>
      <c r="E4301" t="s">
        <v>144</v>
      </c>
      <c r="F4301" t="s">
        <v>12155</v>
      </c>
      <c r="G4301" t="s">
        <v>136</v>
      </c>
      <c r="H4301" t="s">
        <v>46</v>
      </c>
      <c r="I4301" t="s">
        <v>129</v>
      </c>
      <c r="J4301" t="s">
        <v>130</v>
      </c>
      <c r="K4301" t="s">
        <v>131</v>
      </c>
      <c r="L4301" t="s">
        <v>12156</v>
      </c>
      <c r="M4301" t="s">
        <v>12157</v>
      </c>
      <c r="N4301">
        <v>3.1236111110000002</v>
      </c>
      <c r="O4301">
        <v>0</v>
      </c>
      <c r="P4301">
        <v>0</v>
      </c>
      <c r="Q4301">
        <v>0</v>
      </c>
      <c r="R4301">
        <v>7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21.865278</v>
      </c>
      <c r="Y4301">
        <v>0</v>
      </c>
      <c r="Z4301">
        <v>0</v>
      </c>
    </row>
    <row r="4302" spans="1:26" x14ac:dyDescent="0.3">
      <c r="A4302">
        <v>2675750</v>
      </c>
      <c r="B4302">
        <v>1</v>
      </c>
      <c r="C4302" t="s">
        <v>76</v>
      </c>
      <c r="D4302" t="s">
        <v>96</v>
      </c>
      <c r="E4302" t="s">
        <v>152</v>
      </c>
      <c r="F4302" t="s">
        <v>12158</v>
      </c>
      <c r="G4302" t="s">
        <v>140</v>
      </c>
      <c r="H4302" t="s">
        <v>47</v>
      </c>
      <c r="I4302" t="s">
        <v>129</v>
      </c>
      <c r="J4302" t="s">
        <v>130</v>
      </c>
      <c r="K4302" t="s">
        <v>141</v>
      </c>
      <c r="L4302" t="s">
        <v>12159</v>
      </c>
      <c r="M4302" t="s">
        <v>12160</v>
      </c>
      <c r="N4302">
        <v>4.2644444439999996</v>
      </c>
      <c r="O4302">
        <v>12</v>
      </c>
      <c r="P4302">
        <v>507</v>
      </c>
      <c r="Q4302">
        <v>0</v>
      </c>
      <c r="R4302">
        <v>0</v>
      </c>
      <c r="S4302">
        <v>0</v>
      </c>
      <c r="T4302">
        <v>0</v>
      </c>
      <c r="U4302">
        <v>51.173333</v>
      </c>
      <c r="V4302">
        <v>2162.0733329999998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2675718</v>
      </c>
      <c r="B4303">
        <v>1</v>
      </c>
      <c r="C4303" t="s">
        <v>77</v>
      </c>
      <c r="D4303" t="s">
        <v>123</v>
      </c>
      <c r="E4303" t="s">
        <v>126</v>
      </c>
      <c r="F4303" t="s">
        <v>8668</v>
      </c>
      <c r="G4303" t="s">
        <v>169</v>
      </c>
      <c r="H4303" t="s">
        <v>47</v>
      </c>
      <c r="I4303" t="s">
        <v>129</v>
      </c>
      <c r="J4303" t="s">
        <v>130</v>
      </c>
      <c r="K4303" t="s">
        <v>131</v>
      </c>
      <c r="L4303" t="s">
        <v>12161</v>
      </c>
      <c r="M4303" t="s">
        <v>12162</v>
      </c>
      <c r="N4303">
        <v>1.598333333</v>
      </c>
      <c r="O4303">
        <v>29</v>
      </c>
      <c r="P4303">
        <v>222</v>
      </c>
      <c r="Q4303">
        <v>0</v>
      </c>
      <c r="R4303">
        <v>0</v>
      </c>
      <c r="S4303">
        <v>0</v>
      </c>
      <c r="T4303">
        <v>0</v>
      </c>
      <c r="U4303">
        <v>46.351666999999999</v>
      </c>
      <c r="V4303">
        <v>354.83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2675721</v>
      </c>
      <c r="B4304">
        <v>1</v>
      </c>
      <c r="C4304" t="s">
        <v>76</v>
      </c>
      <c r="D4304" t="s">
        <v>80</v>
      </c>
      <c r="E4304" t="s">
        <v>210</v>
      </c>
      <c r="F4304" t="s">
        <v>11799</v>
      </c>
      <c r="G4304" t="s">
        <v>212</v>
      </c>
      <c r="H4304" t="s">
        <v>46</v>
      </c>
      <c r="I4304" t="s">
        <v>129</v>
      </c>
      <c r="J4304" t="s">
        <v>130</v>
      </c>
      <c r="K4304" t="s">
        <v>131</v>
      </c>
      <c r="L4304" t="s">
        <v>12163</v>
      </c>
      <c r="M4304" t="s">
        <v>12164</v>
      </c>
      <c r="N4304">
        <v>5.0833333329999997</v>
      </c>
      <c r="O4304">
        <v>0</v>
      </c>
      <c r="P4304">
        <v>3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15.25</v>
      </c>
      <c r="W4304">
        <v>0</v>
      </c>
      <c r="X4304">
        <v>0</v>
      </c>
      <c r="Y4304">
        <v>0</v>
      </c>
      <c r="Z4304">
        <v>0</v>
      </c>
    </row>
    <row r="4305" spans="1:26" x14ac:dyDescent="0.3">
      <c r="A4305">
        <v>2675723</v>
      </c>
      <c r="B4305">
        <v>1</v>
      </c>
      <c r="C4305" t="s">
        <v>76</v>
      </c>
      <c r="D4305" t="s">
        <v>85</v>
      </c>
      <c r="E4305" t="s">
        <v>152</v>
      </c>
      <c r="F4305" t="s">
        <v>12165</v>
      </c>
      <c r="G4305" t="s">
        <v>169</v>
      </c>
      <c r="H4305" t="s">
        <v>47</v>
      </c>
      <c r="I4305" t="s">
        <v>129</v>
      </c>
      <c r="J4305" t="s">
        <v>130</v>
      </c>
      <c r="K4305" t="s">
        <v>131</v>
      </c>
      <c r="L4305" t="s">
        <v>12166</v>
      </c>
      <c r="M4305" t="s">
        <v>12167</v>
      </c>
      <c r="N4305">
        <v>0.139444444</v>
      </c>
      <c r="O4305">
        <v>15</v>
      </c>
      <c r="P4305">
        <v>1259</v>
      </c>
      <c r="Q4305">
        <v>0</v>
      </c>
      <c r="R4305">
        <v>0</v>
      </c>
      <c r="S4305">
        <v>0</v>
      </c>
      <c r="T4305">
        <v>0</v>
      </c>
      <c r="U4305">
        <v>2.0916670000000002</v>
      </c>
      <c r="V4305">
        <v>175.56055499999999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2675726</v>
      </c>
      <c r="B4306">
        <v>1</v>
      </c>
      <c r="C4306" t="s">
        <v>77</v>
      </c>
      <c r="D4306" t="s">
        <v>123</v>
      </c>
      <c r="E4306" t="s">
        <v>156</v>
      </c>
      <c r="F4306" t="s">
        <v>12168</v>
      </c>
      <c r="G4306" t="s">
        <v>169</v>
      </c>
      <c r="H4306" t="s">
        <v>47</v>
      </c>
      <c r="I4306" t="s">
        <v>129</v>
      </c>
      <c r="J4306" t="s">
        <v>130</v>
      </c>
      <c r="K4306" t="s">
        <v>131</v>
      </c>
      <c r="L4306" t="s">
        <v>12169</v>
      </c>
      <c r="M4306" t="s">
        <v>12170</v>
      </c>
      <c r="N4306">
        <v>2.8969444439999998</v>
      </c>
      <c r="O4306">
        <v>46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133.259444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2675732</v>
      </c>
      <c r="B4307">
        <v>1</v>
      </c>
      <c r="C4307" t="s">
        <v>76</v>
      </c>
      <c r="D4307" t="s">
        <v>84</v>
      </c>
      <c r="E4307" t="s">
        <v>210</v>
      </c>
      <c r="F4307" t="s">
        <v>12171</v>
      </c>
      <c r="G4307" t="s">
        <v>627</v>
      </c>
      <c r="H4307" t="s">
        <v>46</v>
      </c>
      <c r="I4307" t="s">
        <v>129</v>
      </c>
      <c r="J4307" t="s">
        <v>130</v>
      </c>
      <c r="K4307" t="s">
        <v>131</v>
      </c>
      <c r="L4307" t="s">
        <v>12172</v>
      </c>
      <c r="M4307" t="s">
        <v>12173</v>
      </c>
      <c r="N4307">
        <v>1.051666666</v>
      </c>
      <c r="O4307">
        <v>0</v>
      </c>
      <c r="P4307">
        <v>4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4.2066670000000004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2675734</v>
      </c>
      <c r="B4308">
        <v>1</v>
      </c>
      <c r="C4308" t="s">
        <v>76</v>
      </c>
      <c r="D4308" t="s">
        <v>96</v>
      </c>
      <c r="E4308" t="s">
        <v>134</v>
      </c>
      <c r="F4308" t="s">
        <v>12174</v>
      </c>
      <c r="G4308" t="s">
        <v>240</v>
      </c>
      <c r="H4308" t="s">
        <v>46</v>
      </c>
      <c r="I4308" t="s">
        <v>129</v>
      </c>
      <c r="J4308" t="s">
        <v>130</v>
      </c>
      <c r="K4308" t="s">
        <v>131</v>
      </c>
      <c r="L4308" t="s">
        <v>12175</v>
      </c>
      <c r="M4308" t="s">
        <v>12176</v>
      </c>
      <c r="N4308">
        <v>1.7180555550000001</v>
      </c>
      <c r="O4308">
        <v>0</v>
      </c>
      <c r="P4308">
        <v>8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13.744444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2675745</v>
      </c>
      <c r="B4309">
        <v>1</v>
      </c>
      <c r="C4309" t="s">
        <v>76</v>
      </c>
      <c r="D4309" t="s">
        <v>101</v>
      </c>
      <c r="E4309" t="s">
        <v>210</v>
      </c>
      <c r="F4309" t="s">
        <v>12177</v>
      </c>
      <c r="G4309" t="s">
        <v>212</v>
      </c>
      <c r="H4309" t="s">
        <v>46</v>
      </c>
      <c r="I4309" t="s">
        <v>129</v>
      </c>
      <c r="J4309" t="s">
        <v>130</v>
      </c>
      <c r="K4309" t="s">
        <v>131</v>
      </c>
      <c r="L4309" t="s">
        <v>12178</v>
      </c>
      <c r="M4309" t="s">
        <v>12179</v>
      </c>
      <c r="N4309">
        <v>2.6436111109999998</v>
      </c>
      <c r="O4309">
        <v>0</v>
      </c>
      <c r="P4309">
        <v>7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18.505278000000001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2675743</v>
      </c>
      <c r="B4310">
        <v>1</v>
      </c>
      <c r="C4310" t="s">
        <v>77</v>
      </c>
      <c r="D4310" t="s">
        <v>118</v>
      </c>
      <c r="E4310" t="s">
        <v>134</v>
      </c>
      <c r="F4310" t="s">
        <v>12180</v>
      </c>
      <c r="G4310" t="s">
        <v>140</v>
      </c>
      <c r="H4310" t="s">
        <v>46</v>
      </c>
      <c r="I4310" t="s">
        <v>129</v>
      </c>
      <c r="J4310" t="s">
        <v>130</v>
      </c>
      <c r="K4310" t="s">
        <v>141</v>
      </c>
      <c r="L4310" t="s">
        <v>12181</v>
      </c>
      <c r="M4310" t="s">
        <v>12182</v>
      </c>
      <c r="N4310">
        <v>5.8158333329999996</v>
      </c>
      <c r="O4310">
        <v>0</v>
      </c>
      <c r="P4310">
        <v>215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1250.4041669999999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2675749</v>
      </c>
      <c r="B4311">
        <v>1</v>
      </c>
      <c r="C4311" t="s">
        <v>76</v>
      </c>
      <c r="D4311" t="s">
        <v>80</v>
      </c>
      <c r="E4311" t="s">
        <v>172</v>
      </c>
      <c r="F4311" t="s">
        <v>12183</v>
      </c>
      <c r="G4311" t="s">
        <v>140</v>
      </c>
      <c r="H4311" t="s">
        <v>46</v>
      </c>
      <c r="I4311" t="s">
        <v>129</v>
      </c>
      <c r="J4311" t="s">
        <v>130</v>
      </c>
      <c r="K4311" t="s">
        <v>141</v>
      </c>
      <c r="L4311" t="s">
        <v>12184</v>
      </c>
      <c r="M4311" t="s">
        <v>12185</v>
      </c>
      <c r="N4311">
        <v>2.582777777</v>
      </c>
      <c r="O4311">
        <v>0</v>
      </c>
      <c r="P4311">
        <v>2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5.1655559999999996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2675752</v>
      </c>
      <c r="B4312">
        <v>1</v>
      </c>
      <c r="C4312" t="s">
        <v>77</v>
      </c>
      <c r="D4312" t="s">
        <v>116</v>
      </c>
      <c r="E4312" t="s">
        <v>156</v>
      </c>
      <c r="F4312" t="s">
        <v>12186</v>
      </c>
      <c r="G4312" t="s">
        <v>169</v>
      </c>
      <c r="H4312" t="s">
        <v>47</v>
      </c>
      <c r="I4312" t="s">
        <v>129</v>
      </c>
      <c r="J4312" t="s">
        <v>130</v>
      </c>
      <c r="K4312" t="s">
        <v>131</v>
      </c>
      <c r="L4312" t="s">
        <v>12187</v>
      </c>
      <c r="M4312" t="s">
        <v>12188</v>
      </c>
      <c r="N4312">
        <v>0.78444444400000002</v>
      </c>
      <c r="O4312">
        <v>26</v>
      </c>
      <c r="P4312">
        <v>0</v>
      </c>
      <c r="Q4312">
        <v>0</v>
      </c>
      <c r="R4312">
        <v>0</v>
      </c>
      <c r="S4312">
        <v>13</v>
      </c>
      <c r="T4312">
        <v>168</v>
      </c>
      <c r="U4312">
        <v>20.395555999999999</v>
      </c>
      <c r="V4312">
        <v>0</v>
      </c>
      <c r="W4312">
        <v>0</v>
      </c>
      <c r="X4312">
        <v>0</v>
      </c>
      <c r="Y4312">
        <v>10.197778</v>
      </c>
      <c r="Z4312">
        <v>131.78666699999999</v>
      </c>
    </row>
    <row r="4313" spans="1:26" x14ac:dyDescent="0.3">
      <c r="A4313">
        <v>2675753</v>
      </c>
      <c r="B4313">
        <v>1</v>
      </c>
      <c r="C4313" t="s">
        <v>76</v>
      </c>
      <c r="D4313" t="s">
        <v>103</v>
      </c>
      <c r="E4313" t="s">
        <v>152</v>
      </c>
      <c r="F4313" t="s">
        <v>11546</v>
      </c>
      <c r="G4313" t="s">
        <v>169</v>
      </c>
      <c r="H4313" t="s">
        <v>47</v>
      </c>
      <c r="I4313" t="s">
        <v>129</v>
      </c>
      <c r="J4313" t="s">
        <v>130</v>
      </c>
      <c r="K4313" t="s">
        <v>131</v>
      </c>
      <c r="L4313" t="s">
        <v>12189</v>
      </c>
      <c r="M4313" t="s">
        <v>12190</v>
      </c>
      <c r="N4313">
        <v>0.14472222200000001</v>
      </c>
      <c r="O4313">
        <v>0</v>
      </c>
      <c r="P4313">
        <v>0</v>
      </c>
      <c r="Q4313">
        <v>27</v>
      </c>
      <c r="R4313">
        <v>67</v>
      </c>
      <c r="S4313">
        <v>0</v>
      </c>
      <c r="T4313">
        <v>0</v>
      </c>
      <c r="U4313">
        <v>0</v>
      </c>
      <c r="V4313">
        <v>0</v>
      </c>
      <c r="W4313">
        <v>3.9075000000000002</v>
      </c>
      <c r="X4313">
        <v>9.6963889999999999</v>
      </c>
      <c r="Y4313">
        <v>0</v>
      </c>
      <c r="Z4313">
        <v>0</v>
      </c>
    </row>
    <row r="4314" spans="1:26" x14ac:dyDescent="0.3">
      <c r="A4314">
        <v>2675754</v>
      </c>
      <c r="B4314">
        <v>1</v>
      </c>
      <c r="C4314" t="s">
        <v>76</v>
      </c>
      <c r="D4314" t="s">
        <v>91</v>
      </c>
      <c r="E4314" t="s">
        <v>126</v>
      </c>
      <c r="F4314" t="s">
        <v>12191</v>
      </c>
      <c r="G4314" t="s">
        <v>140</v>
      </c>
      <c r="H4314" t="s">
        <v>47</v>
      </c>
      <c r="I4314" t="s">
        <v>129</v>
      </c>
      <c r="J4314" t="s">
        <v>130</v>
      </c>
      <c r="K4314" t="s">
        <v>141</v>
      </c>
      <c r="L4314" t="s">
        <v>12192</v>
      </c>
      <c r="M4314" t="s">
        <v>12193</v>
      </c>
      <c r="N4314">
        <v>0.43472222199999999</v>
      </c>
      <c r="O4314">
        <v>0</v>
      </c>
      <c r="P4314">
        <v>281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122.156944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2675774</v>
      </c>
      <c r="B4315">
        <v>1</v>
      </c>
      <c r="C4315" t="s">
        <v>76</v>
      </c>
      <c r="D4315" t="s">
        <v>96</v>
      </c>
      <c r="E4315" t="s">
        <v>152</v>
      </c>
      <c r="F4315" t="s">
        <v>12194</v>
      </c>
      <c r="G4315" t="s">
        <v>140</v>
      </c>
      <c r="H4315" t="s">
        <v>47</v>
      </c>
      <c r="I4315" t="s">
        <v>129</v>
      </c>
      <c r="J4315" t="s">
        <v>130</v>
      </c>
      <c r="K4315" t="s">
        <v>141</v>
      </c>
      <c r="L4315" t="s">
        <v>12195</v>
      </c>
      <c r="M4315" t="s">
        <v>12196</v>
      </c>
      <c r="N4315">
        <v>5.989166666</v>
      </c>
      <c r="O4315">
        <v>3</v>
      </c>
      <c r="P4315">
        <v>384</v>
      </c>
      <c r="Q4315">
        <v>0</v>
      </c>
      <c r="R4315">
        <v>0</v>
      </c>
      <c r="S4315">
        <v>0</v>
      </c>
      <c r="T4315">
        <v>0</v>
      </c>
      <c r="U4315">
        <v>17.967500000000001</v>
      </c>
      <c r="V4315">
        <v>2299.84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2675756</v>
      </c>
      <c r="B4316">
        <v>1</v>
      </c>
      <c r="C4316" t="s">
        <v>77</v>
      </c>
      <c r="D4316" t="s">
        <v>116</v>
      </c>
      <c r="E4316" t="s">
        <v>144</v>
      </c>
      <c r="F4316" t="s">
        <v>12197</v>
      </c>
      <c r="G4316" t="s">
        <v>260</v>
      </c>
      <c r="H4316" t="s">
        <v>46</v>
      </c>
      <c r="I4316" t="s">
        <v>129</v>
      </c>
      <c r="J4316" t="s">
        <v>130</v>
      </c>
      <c r="K4316" t="s">
        <v>141</v>
      </c>
      <c r="L4316" t="s">
        <v>12198</v>
      </c>
      <c r="M4316" t="s">
        <v>12199</v>
      </c>
      <c r="N4316">
        <v>8.4574999999999996</v>
      </c>
      <c r="O4316">
        <v>0</v>
      </c>
      <c r="P4316">
        <v>32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270.64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2675757</v>
      </c>
      <c r="B4317">
        <v>1</v>
      </c>
      <c r="C4317" t="s">
        <v>77</v>
      </c>
      <c r="D4317" t="s">
        <v>108</v>
      </c>
      <c r="E4317" t="s">
        <v>134</v>
      </c>
      <c r="F4317" t="s">
        <v>12200</v>
      </c>
      <c r="G4317" t="s">
        <v>406</v>
      </c>
      <c r="H4317" t="s">
        <v>46</v>
      </c>
      <c r="I4317" t="s">
        <v>129</v>
      </c>
      <c r="J4317" t="s">
        <v>130</v>
      </c>
      <c r="K4317" t="s">
        <v>131</v>
      </c>
      <c r="L4317" t="s">
        <v>12201</v>
      </c>
      <c r="M4317" t="s">
        <v>12202</v>
      </c>
      <c r="N4317">
        <v>1.176388888</v>
      </c>
      <c r="O4317">
        <v>0</v>
      </c>
      <c r="P4317">
        <v>306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359.97500000000002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2675758</v>
      </c>
      <c r="B4318">
        <v>1</v>
      </c>
      <c r="C4318" t="s">
        <v>77</v>
      </c>
      <c r="D4318" t="s">
        <v>112</v>
      </c>
      <c r="E4318" t="s">
        <v>134</v>
      </c>
      <c r="F4318" t="s">
        <v>12203</v>
      </c>
      <c r="G4318" t="s">
        <v>140</v>
      </c>
      <c r="H4318" t="s">
        <v>46</v>
      </c>
      <c r="I4318" t="s">
        <v>129</v>
      </c>
      <c r="J4318" t="s">
        <v>130</v>
      </c>
      <c r="K4318" t="s">
        <v>141</v>
      </c>
      <c r="L4318" t="s">
        <v>12204</v>
      </c>
      <c r="M4318" t="s">
        <v>12205</v>
      </c>
      <c r="N4318">
        <v>5.7249999999999996</v>
      </c>
      <c r="O4318">
        <v>0</v>
      </c>
      <c r="P4318">
        <v>0</v>
      </c>
      <c r="Q4318">
        <v>0</v>
      </c>
      <c r="R4318">
        <v>453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2593.4250000000002</v>
      </c>
      <c r="Y4318">
        <v>0</v>
      </c>
      <c r="Z4318">
        <v>0</v>
      </c>
    </row>
    <row r="4319" spans="1:26" x14ac:dyDescent="0.3">
      <c r="A4319">
        <v>2675761</v>
      </c>
      <c r="B4319">
        <v>1</v>
      </c>
      <c r="C4319" t="s">
        <v>76</v>
      </c>
      <c r="D4319" t="s">
        <v>80</v>
      </c>
      <c r="E4319" t="s">
        <v>126</v>
      </c>
      <c r="F4319" t="s">
        <v>12206</v>
      </c>
      <c r="G4319" t="s">
        <v>140</v>
      </c>
      <c r="H4319" t="s">
        <v>47</v>
      </c>
      <c r="I4319" t="s">
        <v>129</v>
      </c>
      <c r="J4319" t="s">
        <v>130</v>
      </c>
      <c r="K4319" t="s">
        <v>141</v>
      </c>
      <c r="L4319" t="s">
        <v>12207</v>
      </c>
      <c r="M4319" t="s">
        <v>12208</v>
      </c>
      <c r="N4319">
        <v>4.3213888880000004</v>
      </c>
      <c r="O4319">
        <v>0</v>
      </c>
      <c r="P4319">
        <v>5244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22661.363329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2675762</v>
      </c>
      <c r="B4320">
        <v>1</v>
      </c>
      <c r="C4320" t="s">
        <v>76</v>
      </c>
      <c r="D4320" t="s">
        <v>80</v>
      </c>
      <c r="E4320" t="s">
        <v>134</v>
      </c>
      <c r="F4320" t="s">
        <v>10473</v>
      </c>
      <c r="G4320" t="s">
        <v>260</v>
      </c>
      <c r="H4320" t="s">
        <v>46</v>
      </c>
      <c r="I4320" t="s">
        <v>129</v>
      </c>
      <c r="J4320" t="s">
        <v>130</v>
      </c>
      <c r="K4320" t="s">
        <v>141</v>
      </c>
      <c r="L4320" t="s">
        <v>12209</v>
      </c>
      <c r="M4320" t="s">
        <v>12210</v>
      </c>
      <c r="N4320">
        <v>4.7327777769999999</v>
      </c>
      <c r="O4320">
        <v>0</v>
      </c>
      <c r="P4320">
        <v>802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3795.6877770000001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2675763</v>
      </c>
      <c r="B4321">
        <v>1</v>
      </c>
      <c r="C4321" t="s">
        <v>77</v>
      </c>
      <c r="D4321" t="s">
        <v>118</v>
      </c>
      <c r="E4321" t="s">
        <v>134</v>
      </c>
      <c r="F4321" t="s">
        <v>12211</v>
      </c>
      <c r="G4321" t="s">
        <v>140</v>
      </c>
      <c r="H4321" t="s">
        <v>46</v>
      </c>
      <c r="I4321" t="s">
        <v>129</v>
      </c>
      <c r="J4321" t="s">
        <v>130</v>
      </c>
      <c r="K4321" t="s">
        <v>141</v>
      </c>
      <c r="L4321" t="s">
        <v>12212</v>
      </c>
      <c r="M4321" t="s">
        <v>12213</v>
      </c>
      <c r="N4321">
        <v>5.4249999999999998</v>
      </c>
      <c r="O4321">
        <v>0</v>
      </c>
      <c r="P4321">
        <v>139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754.07500000000005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2675764</v>
      </c>
      <c r="B4322">
        <v>1</v>
      </c>
      <c r="C4322" t="s">
        <v>76</v>
      </c>
      <c r="D4322" t="s">
        <v>90</v>
      </c>
      <c r="E4322" t="s">
        <v>126</v>
      </c>
      <c r="F4322" t="s">
        <v>12214</v>
      </c>
      <c r="G4322" t="s">
        <v>140</v>
      </c>
      <c r="H4322" t="s">
        <v>47</v>
      </c>
      <c r="I4322" t="s">
        <v>129</v>
      </c>
      <c r="J4322" t="s">
        <v>130</v>
      </c>
      <c r="K4322" t="s">
        <v>141</v>
      </c>
      <c r="L4322" t="s">
        <v>12215</v>
      </c>
      <c r="M4322" t="s">
        <v>12216</v>
      </c>
      <c r="N4322">
        <v>6.7088888879999997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60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402.53333300000003</v>
      </c>
    </row>
    <row r="4323" spans="1:26" x14ac:dyDescent="0.3">
      <c r="A4323">
        <v>2675766</v>
      </c>
      <c r="B4323">
        <v>1</v>
      </c>
      <c r="C4323" t="s">
        <v>76</v>
      </c>
      <c r="D4323" t="s">
        <v>82</v>
      </c>
      <c r="E4323" t="s">
        <v>126</v>
      </c>
      <c r="F4323" t="s">
        <v>12217</v>
      </c>
      <c r="G4323" t="s">
        <v>260</v>
      </c>
      <c r="H4323" t="s">
        <v>47</v>
      </c>
      <c r="I4323" t="s">
        <v>129</v>
      </c>
      <c r="J4323" t="s">
        <v>130</v>
      </c>
      <c r="K4323" t="s">
        <v>141</v>
      </c>
      <c r="L4323" t="s">
        <v>12218</v>
      </c>
      <c r="M4323" t="s">
        <v>12219</v>
      </c>
      <c r="N4323">
        <v>11.378333333</v>
      </c>
      <c r="O4323">
        <v>1</v>
      </c>
      <c r="P4323">
        <v>955</v>
      </c>
      <c r="Q4323">
        <v>0</v>
      </c>
      <c r="R4323">
        <v>0</v>
      </c>
      <c r="S4323">
        <v>0</v>
      </c>
      <c r="T4323">
        <v>0</v>
      </c>
      <c r="U4323">
        <v>11.378333</v>
      </c>
      <c r="V4323">
        <v>10866.308333000001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2675768</v>
      </c>
      <c r="B4324">
        <v>1</v>
      </c>
      <c r="C4324" t="s">
        <v>76</v>
      </c>
      <c r="D4324" t="s">
        <v>100</v>
      </c>
      <c r="E4324" t="s">
        <v>152</v>
      </c>
      <c r="F4324" t="s">
        <v>6914</v>
      </c>
      <c r="G4324" t="s">
        <v>169</v>
      </c>
      <c r="H4324" t="s">
        <v>47</v>
      </c>
      <c r="I4324" t="s">
        <v>129</v>
      </c>
      <c r="J4324" t="s">
        <v>130</v>
      </c>
      <c r="K4324" t="s">
        <v>131</v>
      </c>
      <c r="L4324" t="s">
        <v>12220</v>
      </c>
      <c r="M4324" t="s">
        <v>12221</v>
      </c>
      <c r="N4324">
        <v>0.36138888800000002</v>
      </c>
      <c r="O4324">
        <v>13</v>
      </c>
      <c r="P4324">
        <v>6</v>
      </c>
      <c r="Q4324">
        <v>0</v>
      </c>
      <c r="R4324">
        <v>0</v>
      </c>
      <c r="S4324">
        <v>0</v>
      </c>
      <c r="T4324">
        <v>0</v>
      </c>
      <c r="U4324">
        <v>4.6980560000000002</v>
      </c>
      <c r="V4324">
        <v>2.1683330000000001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2675775</v>
      </c>
      <c r="B4325">
        <v>1</v>
      </c>
      <c r="C4325" t="s">
        <v>76</v>
      </c>
      <c r="D4325" t="s">
        <v>90</v>
      </c>
      <c r="E4325" t="s">
        <v>152</v>
      </c>
      <c r="F4325" t="s">
        <v>12222</v>
      </c>
      <c r="G4325" t="s">
        <v>140</v>
      </c>
      <c r="H4325" t="s">
        <v>47</v>
      </c>
      <c r="I4325" t="s">
        <v>129</v>
      </c>
      <c r="J4325" t="s">
        <v>130</v>
      </c>
      <c r="K4325" t="s">
        <v>141</v>
      </c>
      <c r="L4325" t="s">
        <v>12223</v>
      </c>
      <c r="M4325" t="s">
        <v>12224</v>
      </c>
      <c r="N4325">
        <v>0.48888888800000002</v>
      </c>
      <c r="O4325">
        <v>0</v>
      </c>
      <c r="P4325">
        <v>0</v>
      </c>
      <c r="Q4325">
        <v>0</v>
      </c>
      <c r="R4325">
        <v>0</v>
      </c>
      <c r="S4325">
        <v>3</v>
      </c>
      <c r="T4325">
        <v>980</v>
      </c>
      <c r="U4325">
        <v>0</v>
      </c>
      <c r="V4325">
        <v>0</v>
      </c>
      <c r="W4325">
        <v>0</v>
      </c>
      <c r="X4325">
        <v>0</v>
      </c>
      <c r="Y4325">
        <v>1.4666669999999999</v>
      </c>
      <c r="Z4325">
        <v>479.11111</v>
      </c>
    </row>
    <row r="4326" spans="1:26" x14ac:dyDescent="0.3">
      <c r="A4326">
        <v>2675771</v>
      </c>
      <c r="B4326">
        <v>1</v>
      </c>
      <c r="C4326" t="s">
        <v>76</v>
      </c>
      <c r="D4326" t="s">
        <v>102</v>
      </c>
      <c r="E4326" t="s">
        <v>152</v>
      </c>
      <c r="F4326" t="s">
        <v>12225</v>
      </c>
      <c r="G4326" t="s">
        <v>169</v>
      </c>
      <c r="H4326" t="s">
        <v>47</v>
      </c>
      <c r="I4326" t="s">
        <v>129</v>
      </c>
      <c r="J4326" t="s">
        <v>130</v>
      </c>
      <c r="K4326" t="s">
        <v>131</v>
      </c>
      <c r="L4326" t="s">
        <v>12226</v>
      </c>
      <c r="M4326" t="s">
        <v>12227</v>
      </c>
      <c r="N4326">
        <v>0.33111111100000001</v>
      </c>
      <c r="O4326">
        <v>38</v>
      </c>
      <c r="P4326">
        <v>960</v>
      </c>
      <c r="Q4326">
        <v>0</v>
      </c>
      <c r="R4326">
        <v>0</v>
      </c>
      <c r="S4326">
        <v>1</v>
      </c>
      <c r="T4326">
        <v>0</v>
      </c>
      <c r="U4326">
        <v>12.582222</v>
      </c>
      <c r="V4326">
        <v>317.86666700000001</v>
      </c>
      <c r="W4326">
        <v>0</v>
      </c>
      <c r="X4326">
        <v>0</v>
      </c>
      <c r="Y4326">
        <v>0.33111099999999999</v>
      </c>
      <c r="Z4326">
        <v>0</v>
      </c>
    </row>
    <row r="4327" spans="1:26" x14ac:dyDescent="0.3">
      <c r="A4327">
        <v>2675772</v>
      </c>
      <c r="B4327">
        <v>1</v>
      </c>
      <c r="C4327" t="s">
        <v>76</v>
      </c>
      <c r="D4327" t="s">
        <v>78</v>
      </c>
      <c r="E4327" t="s">
        <v>134</v>
      </c>
      <c r="F4327" t="s">
        <v>12228</v>
      </c>
      <c r="G4327" t="s">
        <v>260</v>
      </c>
      <c r="H4327" t="s">
        <v>46</v>
      </c>
      <c r="I4327" t="s">
        <v>129</v>
      </c>
      <c r="J4327" t="s">
        <v>130</v>
      </c>
      <c r="K4327" t="s">
        <v>141</v>
      </c>
      <c r="L4327" t="s">
        <v>12229</v>
      </c>
      <c r="M4327" t="s">
        <v>12230</v>
      </c>
      <c r="N4327">
        <v>0.41805555500000002</v>
      </c>
      <c r="O4327">
        <v>0</v>
      </c>
      <c r="P4327">
        <v>218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91.136111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2675773</v>
      </c>
      <c r="B4328">
        <v>1</v>
      </c>
      <c r="C4328" t="s">
        <v>77</v>
      </c>
      <c r="D4328" t="s">
        <v>118</v>
      </c>
      <c r="E4328" t="s">
        <v>156</v>
      </c>
      <c r="F4328" t="s">
        <v>4377</v>
      </c>
      <c r="G4328" t="s">
        <v>140</v>
      </c>
      <c r="H4328" t="s">
        <v>47</v>
      </c>
      <c r="I4328" t="s">
        <v>129</v>
      </c>
      <c r="J4328" t="s">
        <v>130</v>
      </c>
      <c r="K4328" t="s">
        <v>141</v>
      </c>
      <c r="L4328" t="s">
        <v>12231</v>
      </c>
      <c r="M4328" t="s">
        <v>12232</v>
      </c>
      <c r="N4328">
        <v>7.6550000000000002</v>
      </c>
      <c r="O4328">
        <v>0</v>
      </c>
      <c r="P4328">
        <v>62</v>
      </c>
      <c r="Q4328">
        <v>0</v>
      </c>
      <c r="R4328">
        <v>0</v>
      </c>
      <c r="S4328">
        <v>13</v>
      </c>
      <c r="T4328">
        <v>508</v>
      </c>
      <c r="U4328">
        <v>0</v>
      </c>
      <c r="V4328">
        <v>474.61</v>
      </c>
      <c r="W4328">
        <v>0</v>
      </c>
      <c r="X4328">
        <v>0</v>
      </c>
      <c r="Y4328">
        <v>99.515000000000001</v>
      </c>
      <c r="Z4328">
        <v>3888.74</v>
      </c>
    </row>
    <row r="4329" spans="1:26" x14ac:dyDescent="0.3">
      <c r="A4329">
        <v>2675780</v>
      </c>
      <c r="B4329">
        <v>1</v>
      </c>
      <c r="C4329" t="s">
        <v>77</v>
      </c>
      <c r="D4329" t="s">
        <v>109</v>
      </c>
      <c r="E4329" t="s">
        <v>152</v>
      </c>
      <c r="F4329" t="s">
        <v>340</v>
      </c>
      <c r="G4329" t="s">
        <v>140</v>
      </c>
      <c r="H4329" t="s">
        <v>47</v>
      </c>
      <c r="I4329" t="s">
        <v>129</v>
      </c>
      <c r="J4329" t="s">
        <v>130</v>
      </c>
      <c r="K4329" t="s">
        <v>141</v>
      </c>
      <c r="L4329" t="s">
        <v>12233</v>
      </c>
      <c r="M4329" t="s">
        <v>12234</v>
      </c>
      <c r="N4329">
        <v>6.8852777769999998</v>
      </c>
      <c r="O4329">
        <v>0</v>
      </c>
      <c r="P4329">
        <v>0</v>
      </c>
      <c r="Q4329">
        <v>43</v>
      </c>
      <c r="R4329">
        <v>60</v>
      </c>
      <c r="S4329">
        <v>150</v>
      </c>
      <c r="T4329">
        <v>539</v>
      </c>
      <c r="U4329">
        <v>0</v>
      </c>
      <c r="V4329">
        <v>0</v>
      </c>
      <c r="W4329">
        <v>296.06694399999998</v>
      </c>
      <c r="X4329">
        <v>413.11666700000001</v>
      </c>
      <c r="Y4329">
        <v>1032.791667</v>
      </c>
      <c r="Z4329">
        <v>3711.164722</v>
      </c>
    </row>
    <row r="4330" spans="1:26" x14ac:dyDescent="0.3">
      <c r="A4330">
        <v>2675807</v>
      </c>
      <c r="B4330">
        <v>1</v>
      </c>
      <c r="C4330" t="s">
        <v>76</v>
      </c>
      <c r="D4330" t="s">
        <v>82</v>
      </c>
      <c r="E4330" t="s">
        <v>126</v>
      </c>
      <c r="F4330" t="s">
        <v>12235</v>
      </c>
      <c r="G4330" t="s">
        <v>140</v>
      </c>
      <c r="H4330" t="s">
        <v>47</v>
      </c>
      <c r="I4330" t="s">
        <v>129</v>
      </c>
      <c r="J4330" t="s">
        <v>130</v>
      </c>
      <c r="K4330" t="s">
        <v>141</v>
      </c>
      <c r="L4330" t="s">
        <v>12236</v>
      </c>
      <c r="M4330" t="s">
        <v>12237</v>
      </c>
      <c r="N4330">
        <v>6.0266666659999997</v>
      </c>
      <c r="O4330">
        <v>0</v>
      </c>
      <c r="P4330">
        <v>1067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6430.4533330000004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2675787</v>
      </c>
      <c r="B4331">
        <v>1</v>
      </c>
      <c r="C4331" t="s">
        <v>76</v>
      </c>
      <c r="D4331" t="s">
        <v>78</v>
      </c>
      <c r="E4331" t="s">
        <v>144</v>
      </c>
      <c r="F4331" t="s">
        <v>12238</v>
      </c>
      <c r="G4331" t="s">
        <v>140</v>
      </c>
      <c r="H4331" t="s">
        <v>46</v>
      </c>
      <c r="I4331" t="s">
        <v>129</v>
      </c>
      <c r="J4331" t="s">
        <v>130</v>
      </c>
      <c r="K4331" t="s">
        <v>141</v>
      </c>
      <c r="L4331" t="s">
        <v>12239</v>
      </c>
      <c r="M4331" t="s">
        <v>12240</v>
      </c>
      <c r="N4331">
        <v>3.1994444440000001</v>
      </c>
      <c r="O4331">
        <v>0</v>
      </c>
      <c r="P4331">
        <v>206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659.085555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2675792</v>
      </c>
      <c r="B4332">
        <v>1</v>
      </c>
      <c r="C4332" t="s">
        <v>76</v>
      </c>
      <c r="D4332" t="s">
        <v>78</v>
      </c>
      <c r="E4332" t="s">
        <v>144</v>
      </c>
      <c r="F4332" t="s">
        <v>12241</v>
      </c>
      <c r="G4332" t="s">
        <v>140</v>
      </c>
      <c r="H4332" t="s">
        <v>46</v>
      </c>
      <c r="I4332" t="s">
        <v>129</v>
      </c>
      <c r="J4332" t="s">
        <v>130</v>
      </c>
      <c r="K4332" t="s">
        <v>141</v>
      </c>
      <c r="L4332" t="s">
        <v>12242</v>
      </c>
      <c r="M4332" t="s">
        <v>12243</v>
      </c>
      <c r="N4332">
        <v>3.173888888</v>
      </c>
      <c r="O4332">
        <v>0</v>
      </c>
      <c r="P4332">
        <v>45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142.82499999999999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2675800</v>
      </c>
      <c r="B4333">
        <v>1</v>
      </c>
      <c r="C4333" t="s">
        <v>76</v>
      </c>
      <c r="D4333" t="s">
        <v>82</v>
      </c>
      <c r="E4333" t="s">
        <v>325</v>
      </c>
      <c r="F4333" t="s">
        <v>12244</v>
      </c>
      <c r="G4333" t="s">
        <v>260</v>
      </c>
      <c r="H4333" t="s">
        <v>47</v>
      </c>
      <c r="I4333" t="s">
        <v>129</v>
      </c>
      <c r="J4333" t="s">
        <v>130</v>
      </c>
      <c r="K4333" t="s">
        <v>141</v>
      </c>
      <c r="L4333" t="s">
        <v>12245</v>
      </c>
      <c r="M4333" t="s">
        <v>12246</v>
      </c>
      <c r="N4333">
        <v>0.39583333300000001</v>
      </c>
      <c r="O4333">
        <v>2</v>
      </c>
      <c r="P4333">
        <v>1547</v>
      </c>
      <c r="Q4333">
        <v>0</v>
      </c>
      <c r="R4333">
        <v>0</v>
      </c>
      <c r="S4333">
        <v>0</v>
      </c>
      <c r="T4333">
        <v>0</v>
      </c>
      <c r="U4333">
        <v>0.79166700000000001</v>
      </c>
      <c r="V4333">
        <v>612.35416599999996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2675793</v>
      </c>
      <c r="B4334">
        <v>1</v>
      </c>
      <c r="C4334" t="s">
        <v>76</v>
      </c>
      <c r="D4334" t="s">
        <v>78</v>
      </c>
      <c r="E4334" t="s">
        <v>172</v>
      </c>
      <c r="F4334" t="s">
        <v>12247</v>
      </c>
      <c r="G4334" t="s">
        <v>455</v>
      </c>
      <c r="H4334" t="s">
        <v>46</v>
      </c>
      <c r="I4334" t="s">
        <v>129</v>
      </c>
      <c r="J4334" t="s">
        <v>130</v>
      </c>
      <c r="K4334" t="s">
        <v>131</v>
      </c>
      <c r="L4334" t="s">
        <v>12248</v>
      </c>
      <c r="M4334" t="s">
        <v>12249</v>
      </c>
      <c r="N4334">
        <v>2.3244444440000001</v>
      </c>
      <c r="O4334">
        <v>0</v>
      </c>
      <c r="P4334">
        <v>145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337.044444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2675795</v>
      </c>
      <c r="B4335">
        <v>1</v>
      </c>
      <c r="C4335" t="s">
        <v>77</v>
      </c>
      <c r="D4335" t="s">
        <v>114</v>
      </c>
      <c r="E4335" t="s">
        <v>156</v>
      </c>
      <c r="F4335" t="s">
        <v>12250</v>
      </c>
      <c r="G4335" t="s">
        <v>146</v>
      </c>
      <c r="H4335" t="s">
        <v>47</v>
      </c>
      <c r="I4335" t="s">
        <v>129</v>
      </c>
      <c r="J4335" t="s">
        <v>130</v>
      </c>
      <c r="K4335" t="s">
        <v>131</v>
      </c>
      <c r="L4335" t="s">
        <v>12251</v>
      </c>
      <c r="M4335" t="s">
        <v>12252</v>
      </c>
      <c r="N4335">
        <v>0.61444444399999998</v>
      </c>
      <c r="O4335">
        <v>1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0.61444399999999999</v>
      </c>
      <c r="V4335">
        <v>0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2675801</v>
      </c>
      <c r="B4336">
        <v>1</v>
      </c>
      <c r="C4336" t="s">
        <v>76</v>
      </c>
      <c r="D4336" t="s">
        <v>91</v>
      </c>
      <c r="E4336" t="s">
        <v>126</v>
      </c>
      <c r="F4336" t="s">
        <v>12253</v>
      </c>
      <c r="G4336" t="s">
        <v>128</v>
      </c>
      <c r="H4336" t="s">
        <v>47</v>
      </c>
      <c r="I4336" t="s">
        <v>129</v>
      </c>
      <c r="J4336" t="s">
        <v>130</v>
      </c>
      <c r="K4336" t="s">
        <v>131</v>
      </c>
      <c r="L4336" t="s">
        <v>12254</v>
      </c>
      <c r="M4336" t="s">
        <v>12255</v>
      </c>
      <c r="N4336">
        <v>0.80249999999999999</v>
      </c>
      <c r="O4336">
        <v>2</v>
      </c>
      <c r="P4336">
        <v>679</v>
      </c>
      <c r="Q4336">
        <v>0</v>
      </c>
      <c r="R4336">
        <v>0</v>
      </c>
      <c r="S4336">
        <v>0</v>
      </c>
      <c r="T4336">
        <v>0</v>
      </c>
      <c r="U4336">
        <v>1.605</v>
      </c>
      <c r="V4336">
        <v>544.89750000000004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2675798</v>
      </c>
      <c r="B4337">
        <v>1</v>
      </c>
      <c r="C4337" t="s">
        <v>77</v>
      </c>
      <c r="D4337" t="s">
        <v>124</v>
      </c>
      <c r="E4337" t="s">
        <v>126</v>
      </c>
      <c r="F4337" t="s">
        <v>12256</v>
      </c>
      <c r="G4337" t="s">
        <v>169</v>
      </c>
      <c r="H4337" t="s">
        <v>47</v>
      </c>
      <c r="I4337" t="s">
        <v>129</v>
      </c>
      <c r="J4337" t="s">
        <v>130</v>
      </c>
      <c r="K4337" t="s">
        <v>131</v>
      </c>
      <c r="L4337" t="s">
        <v>12257</v>
      </c>
      <c r="M4337" t="s">
        <v>12258</v>
      </c>
      <c r="N4337">
        <v>0.45</v>
      </c>
      <c r="O4337">
        <v>2</v>
      </c>
      <c r="P4337">
        <v>85</v>
      </c>
      <c r="Q4337">
        <v>0</v>
      </c>
      <c r="R4337">
        <v>0</v>
      </c>
      <c r="S4337">
        <v>0</v>
      </c>
      <c r="T4337">
        <v>0</v>
      </c>
      <c r="U4337">
        <v>0.9</v>
      </c>
      <c r="V4337">
        <v>38.25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2675799</v>
      </c>
      <c r="B4338">
        <v>1</v>
      </c>
      <c r="C4338" t="s">
        <v>76</v>
      </c>
      <c r="D4338" t="s">
        <v>92</v>
      </c>
      <c r="E4338" t="s">
        <v>126</v>
      </c>
      <c r="F4338" t="s">
        <v>12259</v>
      </c>
      <c r="G4338" t="s">
        <v>260</v>
      </c>
      <c r="H4338" t="s">
        <v>47</v>
      </c>
      <c r="I4338" t="s">
        <v>129</v>
      </c>
      <c r="J4338" t="s">
        <v>130</v>
      </c>
      <c r="K4338" t="s">
        <v>141</v>
      </c>
      <c r="L4338" t="s">
        <v>12260</v>
      </c>
      <c r="M4338" t="s">
        <v>12261</v>
      </c>
      <c r="N4338">
        <v>6.0558333329999998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74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448.13166699999999</v>
      </c>
    </row>
    <row r="4339" spans="1:26" x14ac:dyDescent="0.3">
      <c r="A4339">
        <v>2675804</v>
      </c>
      <c r="B4339">
        <v>1</v>
      </c>
      <c r="C4339" t="s">
        <v>76</v>
      </c>
      <c r="D4339" t="s">
        <v>95</v>
      </c>
      <c r="E4339" t="s">
        <v>152</v>
      </c>
      <c r="F4339" t="s">
        <v>12262</v>
      </c>
      <c r="G4339" t="s">
        <v>140</v>
      </c>
      <c r="H4339" t="s">
        <v>47</v>
      </c>
      <c r="I4339" t="s">
        <v>129</v>
      </c>
      <c r="J4339" t="s">
        <v>130</v>
      </c>
      <c r="K4339" t="s">
        <v>141</v>
      </c>
      <c r="L4339" t="s">
        <v>12263</v>
      </c>
      <c r="M4339" t="s">
        <v>12264</v>
      </c>
      <c r="N4339">
        <v>2.7055555550000001</v>
      </c>
      <c r="O4339">
        <v>0</v>
      </c>
      <c r="P4339">
        <v>1232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3333.2444439999999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2675820</v>
      </c>
      <c r="B4340">
        <v>1</v>
      </c>
      <c r="C4340" t="s">
        <v>76</v>
      </c>
      <c r="D4340" t="s">
        <v>79</v>
      </c>
      <c r="E4340" t="s">
        <v>134</v>
      </c>
      <c r="F4340" t="s">
        <v>12265</v>
      </c>
      <c r="G4340" t="s">
        <v>140</v>
      </c>
      <c r="H4340" t="s">
        <v>46</v>
      </c>
      <c r="I4340" t="s">
        <v>129</v>
      </c>
      <c r="J4340" t="s">
        <v>130</v>
      </c>
      <c r="K4340" t="s">
        <v>141</v>
      </c>
      <c r="L4340" t="s">
        <v>12266</v>
      </c>
      <c r="M4340" t="s">
        <v>12267</v>
      </c>
      <c r="N4340">
        <v>0.40222222200000002</v>
      </c>
      <c r="O4340">
        <v>0</v>
      </c>
      <c r="P4340">
        <v>1300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522.88888899999995</v>
      </c>
      <c r="W4340">
        <v>0</v>
      </c>
      <c r="X4340">
        <v>0</v>
      </c>
      <c r="Y4340">
        <v>0</v>
      </c>
      <c r="Z4340">
        <v>0</v>
      </c>
    </row>
    <row r="4341" spans="1:26" x14ac:dyDescent="0.3">
      <c r="A4341">
        <v>2675810</v>
      </c>
      <c r="B4341">
        <v>1</v>
      </c>
      <c r="C4341" t="s">
        <v>77</v>
      </c>
      <c r="D4341" t="s">
        <v>124</v>
      </c>
      <c r="E4341" t="s">
        <v>144</v>
      </c>
      <c r="F4341" t="s">
        <v>12268</v>
      </c>
      <c r="G4341" t="s">
        <v>136</v>
      </c>
      <c r="H4341" t="s">
        <v>46</v>
      </c>
      <c r="I4341" t="s">
        <v>129</v>
      </c>
      <c r="J4341" t="s">
        <v>130</v>
      </c>
      <c r="K4341" t="s">
        <v>131</v>
      </c>
      <c r="L4341" t="s">
        <v>12269</v>
      </c>
      <c r="M4341" t="s">
        <v>12270</v>
      </c>
      <c r="N4341">
        <v>0.84972222200000003</v>
      </c>
      <c r="O4341">
        <v>0</v>
      </c>
      <c r="P4341">
        <v>37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31.439722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2675808</v>
      </c>
      <c r="B4342">
        <v>1</v>
      </c>
      <c r="C4342" t="s">
        <v>76</v>
      </c>
      <c r="D4342" t="s">
        <v>88</v>
      </c>
      <c r="E4342" t="s">
        <v>152</v>
      </c>
      <c r="F4342" t="s">
        <v>12271</v>
      </c>
      <c r="G4342" t="s">
        <v>260</v>
      </c>
      <c r="H4342" t="s">
        <v>47</v>
      </c>
      <c r="I4342" t="s">
        <v>129</v>
      </c>
      <c r="J4342" t="s">
        <v>130</v>
      </c>
      <c r="K4342" t="s">
        <v>141</v>
      </c>
      <c r="L4342" t="s">
        <v>12272</v>
      </c>
      <c r="M4342" t="s">
        <v>12273</v>
      </c>
      <c r="N4342">
        <v>6.7191666659999996</v>
      </c>
      <c r="O4342">
        <v>11</v>
      </c>
      <c r="P4342">
        <v>356</v>
      </c>
      <c r="Q4342">
        <v>0</v>
      </c>
      <c r="R4342">
        <v>0</v>
      </c>
      <c r="S4342">
        <v>0</v>
      </c>
      <c r="T4342">
        <v>0</v>
      </c>
      <c r="U4342">
        <v>73.910832999999997</v>
      </c>
      <c r="V4342">
        <v>2392.0233330000001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2675696</v>
      </c>
      <c r="B4343">
        <v>2</v>
      </c>
      <c r="C4343" t="s">
        <v>76</v>
      </c>
      <c r="D4343" t="s">
        <v>102</v>
      </c>
      <c r="E4343" t="s">
        <v>126</v>
      </c>
      <c r="F4343" t="s">
        <v>12274</v>
      </c>
      <c r="G4343" t="s">
        <v>3785</v>
      </c>
      <c r="H4343" t="s">
        <v>47</v>
      </c>
      <c r="I4343" t="s">
        <v>129</v>
      </c>
      <c r="J4343" t="s">
        <v>130</v>
      </c>
      <c r="K4343" t="s">
        <v>131</v>
      </c>
      <c r="L4343" t="s">
        <v>12132</v>
      </c>
      <c r="M4343" t="s">
        <v>12275</v>
      </c>
      <c r="N4343">
        <v>0.99888888799999997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44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43.951110999999997</v>
      </c>
    </row>
    <row r="4344" spans="1:26" x14ac:dyDescent="0.3">
      <c r="A4344">
        <v>2675812</v>
      </c>
      <c r="B4344">
        <v>1</v>
      </c>
      <c r="C4344" t="s">
        <v>77</v>
      </c>
      <c r="D4344" t="s">
        <v>122</v>
      </c>
      <c r="E4344" t="s">
        <v>134</v>
      </c>
      <c r="F4344" t="s">
        <v>3863</v>
      </c>
      <c r="G4344" t="s">
        <v>260</v>
      </c>
      <c r="H4344" t="s">
        <v>46</v>
      </c>
      <c r="I4344" t="s">
        <v>129</v>
      </c>
      <c r="J4344" t="s">
        <v>130</v>
      </c>
      <c r="K4344" t="s">
        <v>141</v>
      </c>
      <c r="L4344" t="s">
        <v>12276</v>
      </c>
      <c r="M4344" t="s">
        <v>12277</v>
      </c>
      <c r="N4344">
        <v>2.7666666659999999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20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55.333333000000003</v>
      </c>
    </row>
    <row r="4345" spans="1:26" x14ac:dyDescent="0.3">
      <c r="A4345">
        <v>2675818</v>
      </c>
      <c r="B4345">
        <v>1</v>
      </c>
      <c r="C4345" t="s">
        <v>77</v>
      </c>
      <c r="D4345" t="s">
        <v>111</v>
      </c>
      <c r="E4345" t="s">
        <v>134</v>
      </c>
      <c r="F4345" t="s">
        <v>12278</v>
      </c>
      <c r="G4345" t="s">
        <v>140</v>
      </c>
      <c r="H4345" t="s">
        <v>46</v>
      </c>
      <c r="I4345" t="s">
        <v>129</v>
      </c>
      <c r="J4345" t="s">
        <v>130</v>
      </c>
      <c r="K4345" t="s">
        <v>141</v>
      </c>
      <c r="L4345" t="s">
        <v>12279</v>
      </c>
      <c r="M4345" t="s">
        <v>12280</v>
      </c>
      <c r="N4345">
        <v>6.8833333330000004</v>
      </c>
      <c r="O4345">
        <v>0</v>
      </c>
      <c r="P4345">
        <v>0</v>
      </c>
      <c r="Q4345">
        <v>0</v>
      </c>
      <c r="R4345">
        <v>61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419.88333299999999</v>
      </c>
      <c r="Y4345">
        <v>0</v>
      </c>
      <c r="Z4345">
        <v>0</v>
      </c>
    </row>
    <row r="4346" spans="1:26" x14ac:dyDescent="0.3">
      <c r="A4346">
        <v>2675821</v>
      </c>
      <c r="B4346">
        <v>1</v>
      </c>
      <c r="C4346" t="s">
        <v>76</v>
      </c>
      <c r="D4346" t="s">
        <v>98</v>
      </c>
      <c r="E4346" t="s">
        <v>134</v>
      </c>
      <c r="F4346" t="s">
        <v>12281</v>
      </c>
      <c r="G4346" t="s">
        <v>146</v>
      </c>
      <c r="H4346" t="s">
        <v>46</v>
      </c>
      <c r="I4346" t="s">
        <v>129</v>
      </c>
      <c r="J4346" t="s">
        <v>130</v>
      </c>
      <c r="K4346" t="s">
        <v>131</v>
      </c>
      <c r="L4346" t="s">
        <v>12282</v>
      </c>
      <c r="M4346" t="s">
        <v>12283</v>
      </c>
      <c r="N4346">
        <v>0.12222222200000001</v>
      </c>
      <c r="O4346">
        <v>0</v>
      </c>
      <c r="P4346">
        <v>0</v>
      </c>
      <c r="Q4346">
        <v>0</v>
      </c>
      <c r="R4346">
        <v>100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12.222222</v>
      </c>
      <c r="Y4346">
        <v>0</v>
      </c>
      <c r="Z4346">
        <v>0</v>
      </c>
    </row>
    <row r="4347" spans="1:26" x14ac:dyDescent="0.3">
      <c r="A4347">
        <v>2675824</v>
      </c>
      <c r="B4347">
        <v>1</v>
      </c>
      <c r="C4347" t="s">
        <v>76</v>
      </c>
      <c r="D4347" t="s">
        <v>89</v>
      </c>
      <c r="E4347" t="s">
        <v>152</v>
      </c>
      <c r="F4347" t="s">
        <v>12284</v>
      </c>
      <c r="G4347" t="s">
        <v>260</v>
      </c>
      <c r="H4347" t="s">
        <v>47</v>
      </c>
      <c r="I4347" t="s">
        <v>129</v>
      </c>
      <c r="J4347" t="s">
        <v>130</v>
      </c>
      <c r="K4347" t="s">
        <v>141</v>
      </c>
      <c r="L4347" t="s">
        <v>12285</v>
      </c>
      <c r="M4347" t="s">
        <v>12286</v>
      </c>
      <c r="N4347">
        <v>0.44</v>
      </c>
      <c r="O4347">
        <v>16</v>
      </c>
      <c r="P4347">
        <v>1957</v>
      </c>
      <c r="Q4347">
        <v>0</v>
      </c>
      <c r="R4347">
        <v>0</v>
      </c>
      <c r="S4347">
        <v>3</v>
      </c>
      <c r="T4347">
        <v>297</v>
      </c>
      <c r="U4347">
        <v>7.04</v>
      </c>
      <c r="V4347">
        <v>861.08</v>
      </c>
      <c r="W4347">
        <v>0</v>
      </c>
      <c r="X4347">
        <v>0</v>
      </c>
      <c r="Y4347">
        <v>1.32</v>
      </c>
      <c r="Z4347">
        <v>130.68</v>
      </c>
    </row>
    <row r="4348" spans="1:26" x14ac:dyDescent="0.3">
      <c r="A4348">
        <v>2675826</v>
      </c>
      <c r="B4348">
        <v>1</v>
      </c>
      <c r="C4348" t="s">
        <v>77</v>
      </c>
      <c r="D4348" t="s">
        <v>109</v>
      </c>
      <c r="E4348" t="s">
        <v>210</v>
      </c>
      <c r="F4348" t="s">
        <v>12287</v>
      </c>
      <c r="G4348" t="s">
        <v>290</v>
      </c>
      <c r="H4348" t="s">
        <v>46</v>
      </c>
      <c r="I4348" t="s">
        <v>129</v>
      </c>
      <c r="J4348" t="s">
        <v>130</v>
      </c>
      <c r="K4348" t="s">
        <v>131</v>
      </c>
      <c r="L4348" t="s">
        <v>12288</v>
      </c>
      <c r="M4348" t="s">
        <v>12289</v>
      </c>
      <c r="N4348">
        <v>1.691944444</v>
      </c>
      <c r="O4348">
        <v>0</v>
      </c>
      <c r="P4348">
        <v>2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3.3838889999999999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2675827</v>
      </c>
      <c r="B4349">
        <v>1</v>
      </c>
      <c r="C4349" t="s">
        <v>77</v>
      </c>
      <c r="D4349" t="s">
        <v>123</v>
      </c>
      <c r="E4349" t="s">
        <v>134</v>
      </c>
      <c r="F4349" t="s">
        <v>12290</v>
      </c>
      <c r="G4349" t="s">
        <v>260</v>
      </c>
      <c r="H4349" t="s">
        <v>46</v>
      </c>
      <c r="I4349" t="s">
        <v>129</v>
      </c>
      <c r="J4349" t="s">
        <v>130</v>
      </c>
      <c r="K4349" t="s">
        <v>141</v>
      </c>
      <c r="L4349" t="s">
        <v>12291</v>
      </c>
      <c r="M4349" t="s">
        <v>12292</v>
      </c>
      <c r="N4349">
        <v>1.8616666660000001</v>
      </c>
      <c r="O4349">
        <v>0</v>
      </c>
      <c r="P4349">
        <v>690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1284.55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2675828</v>
      </c>
      <c r="B4350">
        <v>1</v>
      </c>
      <c r="C4350" t="s">
        <v>76</v>
      </c>
      <c r="D4350" t="s">
        <v>96</v>
      </c>
      <c r="E4350" t="s">
        <v>156</v>
      </c>
      <c r="F4350" t="s">
        <v>5049</v>
      </c>
      <c r="G4350" t="s">
        <v>260</v>
      </c>
      <c r="H4350" t="s">
        <v>47</v>
      </c>
      <c r="I4350" t="s">
        <v>129</v>
      </c>
      <c r="J4350" t="s">
        <v>130</v>
      </c>
      <c r="K4350" t="s">
        <v>141</v>
      </c>
      <c r="L4350" t="s">
        <v>12293</v>
      </c>
      <c r="M4350" t="s">
        <v>12294</v>
      </c>
      <c r="N4350">
        <v>4.4538888879999998</v>
      </c>
      <c r="O4350">
        <v>17</v>
      </c>
      <c r="P4350">
        <v>80</v>
      </c>
      <c r="Q4350">
        <v>0</v>
      </c>
      <c r="R4350">
        <v>0</v>
      </c>
      <c r="S4350">
        <v>0</v>
      </c>
      <c r="T4350">
        <v>0</v>
      </c>
      <c r="U4350">
        <v>75.716110999999998</v>
      </c>
      <c r="V4350">
        <v>356.31111099999998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2675829</v>
      </c>
      <c r="B4351">
        <v>1</v>
      </c>
      <c r="C4351" t="s">
        <v>76</v>
      </c>
      <c r="D4351" t="s">
        <v>88</v>
      </c>
      <c r="E4351" t="s">
        <v>156</v>
      </c>
      <c r="F4351" t="s">
        <v>12295</v>
      </c>
      <c r="G4351" t="s">
        <v>140</v>
      </c>
      <c r="H4351" t="s">
        <v>47</v>
      </c>
      <c r="I4351" t="s">
        <v>129</v>
      </c>
      <c r="J4351" t="s">
        <v>130</v>
      </c>
      <c r="K4351" t="s">
        <v>141</v>
      </c>
      <c r="L4351" t="s">
        <v>12296</v>
      </c>
      <c r="M4351" t="s">
        <v>12297</v>
      </c>
      <c r="N4351">
        <v>4.18</v>
      </c>
      <c r="O4351">
        <v>4</v>
      </c>
      <c r="P4351">
        <v>2373</v>
      </c>
      <c r="Q4351">
        <v>0</v>
      </c>
      <c r="R4351">
        <v>0</v>
      </c>
      <c r="S4351">
        <v>0</v>
      </c>
      <c r="T4351">
        <v>0</v>
      </c>
      <c r="U4351">
        <v>16.72</v>
      </c>
      <c r="V4351">
        <v>9919.14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2675830</v>
      </c>
      <c r="B4352">
        <v>1</v>
      </c>
      <c r="C4352" t="s">
        <v>77</v>
      </c>
      <c r="D4352" t="s">
        <v>108</v>
      </c>
      <c r="E4352" t="s">
        <v>126</v>
      </c>
      <c r="F4352" t="s">
        <v>12298</v>
      </c>
      <c r="G4352" t="s">
        <v>140</v>
      </c>
      <c r="H4352" t="s">
        <v>47</v>
      </c>
      <c r="I4352" t="s">
        <v>129</v>
      </c>
      <c r="J4352" t="s">
        <v>130</v>
      </c>
      <c r="K4352" t="s">
        <v>141</v>
      </c>
      <c r="L4352" t="s">
        <v>12299</v>
      </c>
      <c r="M4352" t="s">
        <v>12300</v>
      </c>
      <c r="N4352">
        <v>0.92972222199999999</v>
      </c>
      <c r="O4352">
        <v>0</v>
      </c>
      <c r="P4352">
        <v>284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264.041111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2675831</v>
      </c>
      <c r="B4353">
        <v>1</v>
      </c>
      <c r="C4353" t="s">
        <v>76</v>
      </c>
      <c r="D4353" t="s">
        <v>82</v>
      </c>
      <c r="E4353" t="s">
        <v>144</v>
      </c>
      <c r="F4353" t="s">
        <v>3342</v>
      </c>
      <c r="G4353" t="s">
        <v>140</v>
      </c>
      <c r="H4353" t="s">
        <v>46</v>
      </c>
      <c r="I4353" t="s">
        <v>129</v>
      </c>
      <c r="J4353" t="s">
        <v>130</v>
      </c>
      <c r="K4353" t="s">
        <v>141</v>
      </c>
      <c r="L4353" t="s">
        <v>12301</v>
      </c>
      <c r="M4353" t="s">
        <v>12302</v>
      </c>
      <c r="N4353">
        <v>2.7808333329999999</v>
      </c>
      <c r="O4353">
        <v>0</v>
      </c>
      <c r="P4353">
        <v>211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586.75583300000005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2675845</v>
      </c>
      <c r="B4354">
        <v>1</v>
      </c>
      <c r="C4354" t="s">
        <v>77</v>
      </c>
      <c r="D4354" t="s">
        <v>123</v>
      </c>
      <c r="E4354" t="s">
        <v>126</v>
      </c>
      <c r="F4354" t="s">
        <v>12303</v>
      </c>
      <c r="G4354" t="s">
        <v>260</v>
      </c>
      <c r="H4354" t="s">
        <v>47</v>
      </c>
      <c r="I4354" t="s">
        <v>129</v>
      </c>
      <c r="J4354" t="s">
        <v>130</v>
      </c>
      <c r="K4354" t="s">
        <v>141</v>
      </c>
      <c r="L4354" t="s">
        <v>12304</v>
      </c>
      <c r="M4354" t="s">
        <v>12305</v>
      </c>
      <c r="N4354">
        <v>2.6608333329999998</v>
      </c>
      <c r="O4354">
        <v>2</v>
      </c>
      <c r="P4354">
        <v>304</v>
      </c>
      <c r="Q4354">
        <v>0</v>
      </c>
      <c r="R4354">
        <v>0</v>
      </c>
      <c r="S4354">
        <v>0</v>
      </c>
      <c r="T4354">
        <v>0</v>
      </c>
      <c r="U4354">
        <v>5.3216669999999997</v>
      </c>
      <c r="V4354">
        <v>808.89333299999998</v>
      </c>
      <c r="W4354">
        <v>0</v>
      </c>
      <c r="X4354">
        <v>0</v>
      </c>
      <c r="Y4354">
        <v>0</v>
      </c>
      <c r="Z4354">
        <v>0</v>
      </c>
    </row>
    <row r="4355" spans="1:26" x14ac:dyDescent="0.3">
      <c r="A4355">
        <v>2675854</v>
      </c>
      <c r="B4355">
        <v>1</v>
      </c>
      <c r="C4355" t="s">
        <v>76</v>
      </c>
      <c r="D4355" t="s">
        <v>82</v>
      </c>
      <c r="E4355" t="s">
        <v>210</v>
      </c>
      <c r="F4355" t="s">
        <v>11140</v>
      </c>
      <c r="G4355" t="s">
        <v>306</v>
      </c>
      <c r="H4355" t="s">
        <v>46</v>
      </c>
      <c r="I4355" t="s">
        <v>129</v>
      </c>
      <c r="J4355" t="s">
        <v>130</v>
      </c>
      <c r="K4355" t="s">
        <v>131</v>
      </c>
      <c r="L4355" t="s">
        <v>12306</v>
      </c>
      <c r="M4355" t="s">
        <v>12307</v>
      </c>
      <c r="N4355">
        <v>6.7319444439999998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6.7319440000000004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2675843</v>
      </c>
      <c r="B4356">
        <v>1</v>
      </c>
      <c r="C4356" t="s">
        <v>76</v>
      </c>
      <c r="D4356" t="s">
        <v>89</v>
      </c>
      <c r="E4356" t="s">
        <v>134</v>
      </c>
      <c r="F4356" t="s">
        <v>7942</v>
      </c>
      <c r="G4356" t="s">
        <v>240</v>
      </c>
      <c r="H4356" t="s">
        <v>46</v>
      </c>
      <c r="I4356" t="s">
        <v>129</v>
      </c>
      <c r="J4356" t="s">
        <v>130</v>
      </c>
      <c r="K4356" t="s">
        <v>131</v>
      </c>
      <c r="L4356" t="s">
        <v>12308</v>
      </c>
      <c r="M4356" t="s">
        <v>12309</v>
      </c>
      <c r="N4356">
        <v>1.0094444440000001</v>
      </c>
      <c r="O4356">
        <v>0</v>
      </c>
      <c r="P4356">
        <v>128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129.208889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2675844</v>
      </c>
      <c r="B4357">
        <v>1</v>
      </c>
      <c r="C4357" t="s">
        <v>76</v>
      </c>
      <c r="D4357" t="s">
        <v>99</v>
      </c>
      <c r="E4357" t="s">
        <v>126</v>
      </c>
      <c r="F4357" t="s">
        <v>12310</v>
      </c>
      <c r="G4357" t="s">
        <v>506</v>
      </c>
      <c r="H4357" t="s">
        <v>47</v>
      </c>
      <c r="I4357" t="s">
        <v>129</v>
      </c>
      <c r="J4357" t="s">
        <v>130</v>
      </c>
      <c r="K4357" t="s">
        <v>131</v>
      </c>
      <c r="L4357" t="s">
        <v>12311</v>
      </c>
      <c r="M4357" t="s">
        <v>12312</v>
      </c>
      <c r="N4357">
        <v>5.4402777770000004</v>
      </c>
      <c r="O4357">
        <v>2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10.880556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2675919</v>
      </c>
      <c r="B4358">
        <v>1</v>
      </c>
      <c r="C4358" t="s">
        <v>77</v>
      </c>
      <c r="D4358" t="s">
        <v>108</v>
      </c>
      <c r="E4358" t="s">
        <v>126</v>
      </c>
      <c r="F4358" t="s">
        <v>12313</v>
      </c>
      <c r="G4358" t="s">
        <v>140</v>
      </c>
      <c r="H4358" t="s">
        <v>47</v>
      </c>
      <c r="I4358" t="s">
        <v>129</v>
      </c>
      <c r="J4358" t="s">
        <v>130</v>
      </c>
      <c r="K4358" t="s">
        <v>141</v>
      </c>
      <c r="L4358" t="s">
        <v>12314</v>
      </c>
      <c r="M4358" t="s">
        <v>12315</v>
      </c>
      <c r="N4358">
        <v>2.7491666659999998</v>
      </c>
      <c r="O4358">
        <v>0</v>
      </c>
      <c r="P4358">
        <v>672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1847.44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2675877</v>
      </c>
      <c r="B4359">
        <v>1</v>
      </c>
      <c r="C4359" t="s">
        <v>76</v>
      </c>
      <c r="D4359" t="s">
        <v>78</v>
      </c>
      <c r="E4359" t="s">
        <v>210</v>
      </c>
      <c r="F4359" t="s">
        <v>2638</v>
      </c>
      <c r="G4359" t="s">
        <v>627</v>
      </c>
      <c r="H4359" t="s">
        <v>46</v>
      </c>
      <c r="I4359" t="s">
        <v>129</v>
      </c>
      <c r="J4359" t="s">
        <v>130</v>
      </c>
      <c r="K4359" t="s">
        <v>131</v>
      </c>
      <c r="L4359" t="s">
        <v>12316</v>
      </c>
      <c r="M4359" t="s">
        <v>12317</v>
      </c>
      <c r="N4359">
        <v>1.0066666660000001</v>
      </c>
      <c r="O4359">
        <v>0</v>
      </c>
      <c r="P4359">
        <v>17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17.113333000000001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2675810</v>
      </c>
      <c r="B4360">
        <v>2</v>
      </c>
      <c r="C4360" t="s">
        <v>77</v>
      </c>
      <c r="D4360" t="s">
        <v>124</v>
      </c>
      <c r="E4360" t="s">
        <v>134</v>
      </c>
      <c r="F4360" t="s">
        <v>12318</v>
      </c>
      <c r="G4360" t="s">
        <v>136</v>
      </c>
      <c r="H4360" t="s">
        <v>46</v>
      </c>
      <c r="I4360" t="s">
        <v>129</v>
      </c>
      <c r="J4360" t="s">
        <v>130</v>
      </c>
      <c r="K4360" t="s">
        <v>131</v>
      </c>
      <c r="L4360" t="s">
        <v>12270</v>
      </c>
      <c r="M4360" t="s">
        <v>12319</v>
      </c>
      <c r="N4360">
        <v>0.52583333300000001</v>
      </c>
      <c r="O4360">
        <v>0</v>
      </c>
      <c r="P4360">
        <v>312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164.06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2675882</v>
      </c>
      <c r="B4361">
        <v>1</v>
      </c>
      <c r="C4361" t="s">
        <v>76</v>
      </c>
      <c r="D4361" t="s">
        <v>95</v>
      </c>
      <c r="E4361" t="s">
        <v>152</v>
      </c>
      <c r="F4361" t="s">
        <v>12320</v>
      </c>
      <c r="G4361" t="s">
        <v>140</v>
      </c>
      <c r="H4361" t="s">
        <v>47</v>
      </c>
      <c r="I4361" t="s">
        <v>129</v>
      </c>
      <c r="J4361" t="s">
        <v>130</v>
      </c>
      <c r="K4361" t="s">
        <v>141</v>
      </c>
      <c r="L4361" t="s">
        <v>12321</v>
      </c>
      <c r="M4361" t="s">
        <v>12322</v>
      </c>
      <c r="N4361">
        <v>2.0055555549999999</v>
      </c>
      <c r="O4361">
        <v>0</v>
      </c>
      <c r="P4361">
        <v>0</v>
      </c>
      <c r="Q4361">
        <v>7</v>
      </c>
      <c r="R4361">
        <v>773</v>
      </c>
      <c r="S4361">
        <v>0</v>
      </c>
      <c r="T4361">
        <v>2</v>
      </c>
      <c r="U4361">
        <v>0</v>
      </c>
      <c r="V4361">
        <v>0</v>
      </c>
      <c r="W4361">
        <v>14.038888999999999</v>
      </c>
      <c r="X4361">
        <v>1550.2944440000001</v>
      </c>
      <c r="Y4361">
        <v>0</v>
      </c>
      <c r="Z4361">
        <v>4.0111109999999996</v>
      </c>
    </row>
    <row r="4362" spans="1:26" x14ac:dyDescent="0.3">
      <c r="A4362">
        <v>2675860</v>
      </c>
      <c r="B4362">
        <v>1</v>
      </c>
      <c r="C4362" t="s">
        <v>76</v>
      </c>
      <c r="D4362" t="s">
        <v>99</v>
      </c>
      <c r="E4362" t="s">
        <v>144</v>
      </c>
      <c r="F4362" t="s">
        <v>12323</v>
      </c>
      <c r="G4362" t="s">
        <v>136</v>
      </c>
      <c r="H4362" t="s">
        <v>46</v>
      </c>
      <c r="I4362" t="s">
        <v>129</v>
      </c>
      <c r="J4362" t="s">
        <v>130</v>
      </c>
      <c r="K4362" t="s">
        <v>131</v>
      </c>
      <c r="L4362" t="s">
        <v>12324</v>
      </c>
      <c r="M4362" t="s">
        <v>12325</v>
      </c>
      <c r="N4362">
        <v>2.0791666659999999</v>
      </c>
      <c r="O4362">
        <v>0</v>
      </c>
      <c r="P4362">
        <v>27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56.137500000000003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2675861</v>
      </c>
      <c r="B4363">
        <v>1</v>
      </c>
      <c r="C4363" t="s">
        <v>77</v>
      </c>
      <c r="D4363" t="s">
        <v>109</v>
      </c>
      <c r="E4363" t="s">
        <v>172</v>
      </c>
      <c r="F4363" t="s">
        <v>12326</v>
      </c>
      <c r="G4363" t="s">
        <v>174</v>
      </c>
      <c r="H4363" t="s">
        <v>46</v>
      </c>
      <c r="I4363" t="s">
        <v>129</v>
      </c>
      <c r="J4363" t="s">
        <v>130</v>
      </c>
      <c r="K4363" t="s">
        <v>131</v>
      </c>
      <c r="L4363" t="s">
        <v>12327</v>
      </c>
      <c r="M4363" t="s">
        <v>12328</v>
      </c>
      <c r="N4363">
        <v>1.794166666</v>
      </c>
      <c r="O4363">
        <v>0</v>
      </c>
      <c r="P4363">
        <v>192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344.48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2675870</v>
      </c>
      <c r="B4364">
        <v>1</v>
      </c>
      <c r="C4364" t="s">
        <v>76</v>
      </c>
      <c r="D4364" t="s">
        <v>90</v>
      </c>
      <c r="E4364" t="s">
        <v>210</v>
      </c>
      <c r="F4364" t="s">
        <v>12329</v>
      </c>
      <c r="G4364" t="s">
        <v>627</v>
      </c>
      <c r="H4364" t="s">
        <v>46</v>
      </c>
      <c r="I4364" t="s">
        <v>129</v>
      </c>
      <c r="J4364" t="s">
        <v>130</v>
      </c>
      <c r="K4364" t="s">
        <v>131</v>
      </c>
      <c r="L4364" t="s">
        <v>12330</v>
      </c>
      <c r="M4364" t="s">
        <v>12331</v>
      </c>
      <c r="N4364">
        <v>1.156111111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1.1561110000000001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2675875</v>
      </c>
      <c r="B4365">
        <v>1</v>
      </c>
      <c r="C4365" t="s">
        <v>77</v>
      </c>
      <c r="D4365" t="s">
        <v>108</v>
      </c>
      <c r="E4365" t="s">
        <v>126</v>
      </c>
      <c r="F4365" t="s">
        <v>12332</v>
      </c>
      <c r="G4365" t="s">
        <v>140</v>
      </c>
      <c r="H4365" t="s">
        <v>47</v>
      </c>
      <c r="I4365" t="s">
        <v>129</v>
      </c>
      <c r="J4365" t="s">
        <v>130</v>
      </c>
      <c r="K4365" t="s">
        <v>141</v>
      </c>
      <c r="L4365" t="s">
        <v>12333</v>
      </c>
      <c r="M4365" t="s">
        <v>12334</v>
      </c>
      <c r="N4365">
        <v>0.65277777699999995</v>
      </c>
      <c r="O4365">
        <v>0</v>
      </c>
      <c r="P4365">
        <v>268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174.944444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2675881</v>
      </c>
      <c r="B4366">
        <v>1</v>
      </c>
      <c r="C4366" t="s">
        <v>76</v>
      </c>
      <c r="D4366" t="s">
        <v>85</v>
      </c>
      <c r="E4366" t="s">
        <v>172</v>
      </c>
      <c r="F4366" t="s">
        <v>12335</v>
      </c>
      <c r="G4366" t="s">
        <v>306</v>
      </c>
      <c r="H4366" t="s">
        <v>46</v>
      </c>
      <c r="I4366" t="s">
        <v>129</v>
      </c>
      <c r="J4366" t="s">
        <v>130</v>
      </c>
      <c r="K4366" t="s">
        <v>131</v>
      </c>
      <c r="L4366" t="s">
        <v>12336</v>
      </c>
      <c r="M4366" t="s">
        <v>12337</v>
      </c>
      <c r="N4366">
        <v>3.8255555550000002</v>
      </c>
      <c r="O4366">
        <v>0</v>
      </c>
      <c r="P4366">
        <v>3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11.476667000000001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2675888</v>
      </c>
      <c r="B4367">
        <v>1</v>
      </c>
      <c r="C4367" t="s">
        <v>77</v>
      </c>
      <c r="D4367" t="s">
        <v>124</v>
      </c>
      <c r="E4367" t="s">
        <v>152</v>
      </c>
      <c r="F4367" t="s">
        <v>3477</v>
      </c>
      <c r="G4367" t="s">
        <v>169</v>
      </c>
      <c r="H4367" t="s">
        <v>47</v>
      </c>
      <c r="I4367" t="s">
        <v>129</v>
      </c>
      <c r="J4367" t="s">
        <v>130</v>
      </c>
      <c r="K4367" t="s">
        <v>131</v>
      </c>
      <c r="L4367" t="s">
        <v>12338</v>
      </c>
      <c r="M4367" t="s">
        <v>12339</v>
      </c>
      <c r="N4367">
        <v>0.49361111099999999</v>
      </c>
      <c r="O4367">
        <v>7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3.4552779999999998</v>
      </c>
      <c r="V4367">
        <v>0.49361100000000002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2675889</v>
      </c>
      <c r="B4368">
        <v>1</v>
      </c>
      <c r="C4368" t="s">
        <v>76</v>
      </c>
      <c r="D4368" t="s">
        <v>95</v>
      </c>
      <c r="E4368" t="s">
        <v>152</v>
      </c>
      <c r="F4368" t="s">
        <v>566</v>
      </c>
      <c r="G4368" t="s">
        <v>140</v>
      </c>
      <c r="H4368" t="s">
        <v>47</v>
      </c>
      <c r="I4368" t="s">
        <v>129</v>
      </c>
      <c r="J4368" t="s">
        <v>130</v>
      </c>
      <c r="K4368" t="s">
        <v>141</v>
      </c>
      <c r="L4368" t="s">
        <v>12340</v>
      </c>
      <c r="M4368" t="s">
        <v>12341</v>
      </c>
      <c r="N4368">
        <v>1.3919444439999999</v>
      </c>
      <c r="O4368">
        <v>0</v>
      </c>
      <c r="P4368">
        <v>0</v>
      </c>
      <c r="Q4368">
        <v>1</v>
      </c>
      <c r="R4368">
        <v>13</v>
      </c>
      <c r="S4368">
        <v>37</v>
      </c>
      <c r="T4368">
        <v>1155</v>
      </c>
      <c r="U4368">
        <v>0</v>
      </c>
      <c r="V4368">
        <v>0</v>
      </c>
      <c r="W4368">
        <v>1.3919440000000001</v>
      </c>
      <c r="X4368">
        <v>18.095278</v>
      </c>
      <c r="Y4368">
        <v>51.501944000000002</v>
      </c>
      <c r="Z4368">
        <v>1607.695833</v>
      </c>
    </row>
    <row r="4369" spans="1:26" x14ac:dyDescent="0.3">
      <c r="A4369">
        <v>2675895</v>
      </c>
      <c r="B4369">
        <v>1</v>
      </c>
      <c r="C4369" t="s">
        <v>76</v>
      </c>
      <c r="D4369" t="s">
        <v>106</v>
      </c>
      <c r="E4369" t="s">
        <v>210</v>
      </c>
      <c r="F4369" t="s">
        <v>12342</v>
      </c>
      <c r="G4369" t="s">
        <v>290</v>
      </c>
      <c r="H4369" t="s">
        <v>46</v>
      </c>
      <c r="I4369" t="s">
        <v>129</v>
      </c>
      <c r="J4369" t="s">
        <v>130</v>
      </c>
      <c r="K4369" t="s">
        <v>131</v>
      </c>
      <c r="L4369" t="s">
        <v>12343</v>
      </c>
      <c r="M4369" t="s">
        <v>12264</v>
      </c>
      <c r="N4369">
        <v>1.1575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1.1575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2675899</v>
      </c>
      <c r="B4370">
        <v>1</v>
      </c>
      <c r="C4370" t="s">
        <v>77</v>
      </c>
      <c r="D4370" t="s">
        <v>114</v>
      </c>
      <c r="E4370" t="s">
        <v>144</v>
      </c>
      <c r="F4370" t="s">
        <v>12344</v>
      </c>
      <c r="G4370" t="s">
        <v>136</v>
      </c>
      <c r="H4370" t="s">
        <v>46</v>
      </c>
      <c r="I4370" t="s">
        <v>129</v>
      </c>
      <c r="J4370" t="s">
        <v>130</v>
      </c>
      <c r="K4370" t="s">
        <v>131</v>
      </c>
      <c r="L4370" t="s">
        <v>12345</v>
      </c>
      <c r="M4370" t="s">
        <v>12346</v>
      </c>
      <c r="N4370">
        <v>0.91222222200000003</v>
      </c>
      <c r="O4370">
        <v>0</v>
      </c>
      <c r="P4370">
        <v>64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58.382221999999999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2675907</v>
      </c>
      <c r="B4371">
        <v>1</v>
      </c>
      <c r="C4371" t="s">
        <v>76</v>
      </c>
      <c r="D4371" t="s">
        <v>89</v>
      </c>
      <c r="E4371" t="s">
        <v>144</v>
      </c>
      <c r="F4371" t="s">
        <v>12347</v>
      </c>
      <c r="G4371" t="s">
        <v>136</v>
      </c>
      <c r="H4371" t="s">
        <v>46</v>
      </c>
      <c r="I4371" t="s">
        <v>129</v>
      </c>
      <c r="J4371" t="s">
        <v>130</v>
      </c>
      <c r="K4371" t="s">
        <v>131</v>
      </c>
      <c r="L4371" t="s">
        <v>12348</v>
      </c>
      <c r="M4371" t="s">
        <v>12349</v>
      </c>
      <c r="N4371">
        <v>2.244444444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9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20.2</v>
      </c>
    </row>
    <row r="4372" spans="1:26" x14ac:dyDescent="0.3">
      <c r="A4372">
        <v>2676025</v>
      </c>
      <c r="B4372">
        <v>1</v>
      </c>
      <c r="C4372" t="s">
        <v>76</v>
      </c>
      <c r="D4372" t="s">
        <v>106</v>
      </c>
      <c r="E4372" t="s">
        <v>134</v>
      </c>
      <c r="F4372" t="s">
        <v>12350</v>
      </c>
      <c r="G4372" t="s">
        <v>146</v>
      </c>
      <c r="H4372" t="s">
        <v>46</v>
      </c>
      <c r="I4372" t="s">
        <v>129</v>
      </c>
      <c r="J4372" t="s">
        <v>130</v>
      </c>
      <c r="K4372" t="s">
        <v>131</v>
      </c>
      <c r="L4372" t="s">
        <v>12351</v>
      </c>
      <c r="M4372" t="s">
        <v>12352</v>
      </c>
      <c r="N4372">
        <v>5</v>
      </c>
      <c r="O4372">
        <v>0</v>
      </c>
      <c r="P4372">
        <v>540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2700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2676035</v>
      </c>
      <c r="B4373">
        <v>1</v>
      </c>
      <c r="C4373" t="s">
        <v>76</v>
      </c>
      <c r="D4373" t="s">
        <v>97</v>
      </c>
      <c r="E4373" t="s">
        <v>156</v>
      </c>
      <c r="F4373" t="s">
        <v>12353</v>
      </c>
      <c r="G4373" t="s">
        <v>140</v>
      </c>
      <c r="H4373" t="s">
        <v>47</v>
      </c>
      <c r="I4373" t="s">
        <v>129</v>
      </c>
      <c r="J4373" t="s">
        <v>130</v>
      </c>
      <c r="K4373" t="s">
        <v>141</v>
      </c>
      <c r="L4373" t="s">
        <v>12354</v>
      </c>
      <c r="M4373" t="s">
        <v>12355</v>
      </c>
      <c r="N4373">
        <v>0.39027777699999999</v>
      </c>
      <c r="O4373">
        <v>15</v>
      </c>
      <c r="P4373">
        <v>26</v>
      </c>
      <c r="Q4373">
        <v>0</v>
      </c>
      <c r="R4373">
        <v>0</v>
      </c>
      <c r="S4373">
        <v>0</v>
      </c>
      <c r="T4373">
        <v>0</v>
      </c>
      <c r="U4373">
        <v>5.8541670000000003</v>
      </c>
      <c r="V4373">
        <v>10.147221999999999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2675910</v>
      </c>
      <c r="B4374">
        <v>1</v>
      </c>
      <c r="C4374" t="s">
        <v>77</v>
      </c>
      <c r="D4374" t="s">
        <v>119</v>
      </c>
      <c r="E4374" t="s">
        <v>152</v>
      </c>
      <c r="F4374" t="s">
        <v>1776</v>
      </c>
      <c r="G4374" t="s">
        <v>169</v>
      </c>
      <c r="H4374" t="s">
        <v>47</v>
      </c>
      <c r="I4374" t="s">
        <v>129</v>
      </c>
      <c r="J4374" t="s">
        <v>130</v>
      </c>
      <c r="K4374" t="s">
        <v>131</v>
      </c>
      <c r="L4374" t="s">
        <v>12356</v>
      </c>
      <c r="M4374" t="s">
        <v>12357</v>
      </c>
      <c r="N4374">
        <v>0.76138888800000004</v>
      </c>
      <c r="O4374">
        <v>226</v>
      </c>
      <c r="P4374">
        <v>3</v>
      </c>
      <c r="Q4374">
        <v>0</v>
      </c>
      <c r="R4374">
        <v>0</v>
      </c>
      <c r="S4374">
        <v>0</v>
      </c>
      <c r="T4374">
        <v>0</v>
      </c>
      <c r="U4374">
        <v>172.07388900000001</v>
      </c>
      <c r="V4374">
        <v>2.2841670000000001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2675922</v>
      </c>
      <c r="B4375">
        <v>1</v>
      </c>
      <c r="C4375" t="s">
        <v>77</v>
      </c>
      <c r="D4375" t="s">
        <v>123</v>
      </c>
      <c r="E4375" t="s">
        <v>126</v>
      </c>
      <c r="F4375" t="s">
        <v>6401</v>
      </c>
      <c r="G4375" t="s">
        <v>169</v>
      </c>
      <c r="H4375" t="s">
        <v>47</v>
      </c>
      <c r="I4375" t="s">
        <v>129</v>
      </c>
      <c r="J4375" t="s">
        <v>130</v>
      </c>
      <c r="K4375" t="s">
        <v>131</v>
      </c>
      <c r="L4375" t="s">
        <v>12358</v>
      </c>
      <c r="M4375" t="s">
        <v>12359</v>
      </c>
      <c r="N4375">
        <v>1.308333333</v>
      </c>
      <c r="O4375">
        <v>77</v>
      </c>
      <c r="P4375">
        <v>696</v>
      </c>
      <c r="Q4375">
        <v>0</v>
      </c>
      <c r="R4375">
        <v>0</v>
      </c>
      <c r="S4375">
        <v>0</v>
      </c>
      <c r="T4375">
        <v>0</v>
      </c>
      <c r="U4375">
        <v>100.74166700000001</v>
      </c>
      <c r="V4375">
        <v>910.6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2675925</v>
      </c>
      <c r="B4376">
        <v>1</v>
      </c>
      <c r="C4376" t="s">
        <v>77</v>
      </c>
      <c r="D4376" t="s">
        <v>116</v>
      </c>
      <c r="E4376" t="s">
        <v>152</v>
      </c>
      <c r="F4376" t="s">
        <v>12360</v>
      </c>
      <c r="G4376" t="s">
        <v>169</v>
      </c>
      <c r="H4376" t="s">
        <v>47</v>
      </c>
      <c r="I4376" t="s">
        <v>129</v>
      </c>
      <c r="J4376" t="s">
        <v>130</v>
      </c>
      <c r="K4376" t="s">
        <v>131</v>
      </c>
      <c r="L4376" t="s">
        <v>12361</v>
      </c>
      <c r="M4376" t="s">
        <v>12362</v>
      </c>
      <c r="N4376">
        <v>0.61527777699999997</v>
      </c>
      <c r="O4376">
        <v>23</v>
      </c>
      <c r="P4376">
        <v>70</v>
      </c>
      <c r="Q4376">
        <v>0</v>
      </c>
      <c r="R4376">
        <v>0</v>
      </c>
      <c r="S4376">
        <v>0</v>
      </c>
      <c r="T4376">
        <v>0</v>
      </c>
      <c r="U4376">
        <v>14.151389</v>
      </c>
      <c r="V4376">
        <v>43.069443999999997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2675931</v>
      </c>
      <c r="B4377">
        <v>1</v>
      </c>
      <c r="C4377" t="s">
        <v>76</v>
      </c>
      <c r="D4377" t="s">
        <v>90</v>
      </c>
      <c r="E4377" t="s">
        <v>210</v>
      </c>
      <c r="F4377" t="s">
        <v>12363</v>
      </c>
      <c r="G4377" t="s">
        <v>306</v>
      </c>
      <c r="H4377" t="s">
        <v>46</v>
      </c>
      <c r="I4377" t="s">
        <v>129</v>
      </c>
      <c r="J4377" t="s">
        <v>15</v>
      </c>
      <c r="K4377" t="s">
        <v>131</v>
      </c>
      <c r="L4377" t="s">
        <v>12364</v>
      </c>
      <c r="M4377" t="s">
        <v>12365</v>
      </c>
      <c r="N4377">
        <v>3.2236111109999999</v>
      </c>
      <c r="O4377">
        <v>0</v>
      </c>
      <c r="P4377">
        <v>1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3.223611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2675950</v>
      </c>
      <c r="B4378">
        <v>1</v>
      </c>
      <c r="C4378" t="s">
        <v>77</v>
      </c>
      <c r="D4378" t="s">
        <v>109</v>
      </c>
      <c r="E4378" t="s">
        <v>152</v>
      </c>
      <c r="F4378" t="s">
        <v>12366</v>
      </c>
      <c r="G4378" t="s">
        <v>169</v>
      </c>
      <c r="H4378" t="s">
        <v>47</v>
      </c>
      <c r="I4378" t="s">
        <v>129</v>
      </c>
      <c r="J4378" t="s">
        <v>130</v>
      </c>
      <c r="K4378" t="s">
        <v>131</v>
      </c>
      <c r="L4378" t="s">
        <v>12367</v>
      </c>
      <c r="M4378" t="s">
        <v>12368</v>
      </c>
      <c r="N4378">
        <v>1.228888888</v>
      </c>
      <c r="O4378">
        <v>131</v>
      </c>
      <c r="P4378">
        <v>2353</v>
      </c>
      <c r="Q4378">
        <v>0</v>
      </c>
      <c r="R4378">
        <v>0</v>
      </c>
      <c r="S4378">
        <v>0</v>
      </c>
      <c r="T4378">
        <v>0</v>
      </c>
      <c r="U4378">
        <v>160.984444</v>
      </c>
      <c r="V4378">
        <v>2891.5755530000001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2675941</v>
      </c>
      <c r="B4379">
        <v>1</v>
      </c>
      <c r="C4379" t="s">
        <v>76</v>
      </c>
      <c r="D4379" t="s">
        <v>79</v>
      </c>
      <c r="E4379" t="s">
        <v>210</v>
      </c>
      <c r="F4379" t="s">
        <v>12369</v>
      </c>
      <c r="G4379" t="s">
        <v>306</v>
      </c>
      <c r="H4379" t="s">
        <v>46</v>
      </c>
      <c r="I4379" t="s">
        <v>129</v>
      </c>
      <c r="J4379" t="s">
        <v>15</v>
      </c>
      <c r="K4379" t="s">
        <v>131</v>
      </c>
      <c r="L4379" t="s">
        <v>12370</v>
      </c>
      <c r="M4379" t="s">
        <v>12371</v>
      </c>
      <c r="N4379">
        <v>4.9627777770000003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4.9627780000000001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2675939</v>
      </c>
      <c r="B4380">
        <v>1</v>
      </c>
      <c r="C4380" t="s">
        <v>76</v>
      </c>
      <c r="D4380" t="s">
        <v>81</v>
      </c>
      <c r="E4380" t="s">
        <v>210</v>
      </c>
      <c r="F4380" t="s">
        <v>12372</v>
      </c>
      <c r="G4380" t="s">
        <v>290</v>
      </c>
      <c r="H4380" t="s">
        <v>46</v>
      </c>
      <c r="I4380" t="s">
        <v>129</v>
      </c>
      <c r="J4380" t="s">
        <v>130</v>
      </c>
      <c r="K4380" t="s">
        <v>131</v>
      </c>
      <c r="L4380" t="s">
        <v>12373</v>
      </c>
      <c r="M4380" t="s">
        <v>12374</v>
      </c>
      <c r="N4380">
        <v>0.97694444400000002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0.97694400000000003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2675944</v>
      </c>
      <c r="B4381">
        <v>1</v>
      </c>
      <c r="C4381" t="s">
        <v>76</v>
      </c>
      <c r="D4381" t="s">
        <v>90</v>
      </c>
      <c r="E4381" t="s">
        <v>144</v>
      </c>
      <c r="F4381" t="s">
        <v>12375</v>
      </c>
      <c r="G4381" t="s">
        <v>146</v>
      </c>
      <c r="H4381" t="s">
        <v>46</v>
      </c>
      <c r="I4381" t="s">
        <v>129</v>
      </c>
      <c r="J4381" t="s">
        <v>130</v>
      </c>
      <c r="K4381" t="s">
        <v>131</v>
      </c>
      <c r="L4381" t="s">
        <v>12376</v>
      </c>
      <c r="M4381" t="s">
        <v>12377</v>
      </c>
      <c r="N4381">
        <v>1.414722222</v>
      </c>
      <c r="O4381">
        <v>0</v>
      </c>
      <c r="P4381">
        <v>140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198.06111100000001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2675953</v>
      </c>
      <c r="B4382">
        <v>1</v>
      </c>
      <c r="C4382" t="s">
        <v>76</v>
      </c>
      <c r="D4382" t="s">
        <v>83</v>
      </c>
      <c r="E4382" t="s">
        <v>210</v>
      </c>
      <c r="F4382" t="s">
        <v>12378</v>
      </c>
      <c r="G4382" t="s">
        <v>290</v>
      </c>
      <c r="H4382" t="s">
        <v>46</v>
      </c>
      <c r="I4382" t="s">
        <v>129</v>
      </c>
      <c r="J4382" t="s">
        <v>130</v>
      </c>
      <c r="K4382" t="s">
        <v>131</v>
      </c>
      <c r="L4382" t="s">
        <v>12379</v>
      </c>
      <c r="M4382" t="s">
        <v>12380</v>
      </c>
      <c r="N4382">
        <v>0.83138888799999999</v>
      </c>
      <c r="O4382">
        <v>0</v>
      </c>
      <c r="P4382">
        <v>4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3.3255560000000002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2675945</v>
      </c>
      <c r="B4383">
        <v>1</v>
      </c>
      <c r="C4383" t="s">
        <v>77</v>
      </c>
      <c r="D4383" t="s">
        <v>116</v>
      </c>
      <c r="E4383" t="s">
        <v>152</v>
      </c>
      <c r="F4383" t="s">
        <v>4615</v>
      </c>
      <c r="G4383" t="s">
        <v>169</v>
      </c>
      <c r="H4383" t="s">
        <v>47</v>
      </c>
      <c r="I4383" t="s">
        <v>247</v>
      </c>
      <c r="J4383" t="s">
        <v>130</v>
      </c>
      <c r="K4383" t="s">
        <v>131</v>
      </c>
      <c r="L4383" t="s">
        <v>12381</v>
      </c>
      <c r="M4383" t="s">
        <v>12382</v>
      </c>
      <c r="N4383">
        <v>1.0833333000000001E-2</v>
      </c>
      <c r="O4383">
        <v>135</v>
      </c>
      <c r="P4383">
        <v>1081</v>
      </c>
      <c r="Q4383">
        <v>0</v>
      </c>
      <c r="R4383">
        <v>0</v>
      </c>
      <c r="S4383">
        <v>0</v>
      </c>
      <c r="T4383">
        <v>0</v>
      </c>
      <c r="U4383">
        <v>1.4624999999999999</v>
      </c>
      <c r="V4383">
        <v>11.710832999999999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2675946</v>
      </c>
      <c r="B4384">
        <v>1</v>
      </c>
      <c r="C4384" t="s">
        <v>77</v>
      </c>
      <c r="D4384" t="s">
        <v>116</v>
      </c>
      <c r="E4384" t="s">
        <v>156</v>
      </c>
      <c r="F4384" t="s">
        <v>12383</v>
      </c>
      <c r="G4384" t="s">
        <v>169</v>
      </c>
      <c r="H4384" t="s">
        <v>47</v>
      </c>
      <c r="I4384" t="s">
        <v>247</v>
      </c>
      <c r="J4384" t="s">
        <v>130</v>
      </c>
      <c r="K4384" t="s">
        <v>131</v>
      </c>
      <c r="L4384" t="s">
        <v>12384</v>
      </c>
      <c r="M4384" t="s">
        <v>12385</v>
      </c>
      <c r="N4384">
        <v>2.3888888E-2</v>
      </c>
      <c r="O4384">
        <v>33</v>
      </c>
      <c r="P4384">
        <v>1310</v>
      </c>
      <c r="Q4384">
        <v>0</v>
      </c>
      <c r="R4384">
        <v>0</v>
      </c>
      <c r="S4384">
        <v>22</v>
      </c>
      <c r="T4384">
        <v>244</v>
      </c>
      <c r="U4384">
        <v>0.78833299999999995</v>
      </c>
      <c r="V4384">
        <v>31.294443000000001</v>
      </c>
      <c r="W4384">
        <v>0</v>
      </c>
      <c r="X4384">
        <v>0</v>
      </c>
      <c r="Y4384">
        <v>0.52555600000000002</v>
      </c>
      <c r="Z4384">
        <v>5.8288890000000002</v>
      </c>
    </row>
    <row r="4385" spans="1:26" x14ac:dyDescent="0.3">
      <c r="A4385">
        <v>2675954</v>
      </c>
      <c r="B4385">
        <v>1</v>
      </c>
      <c r="C4385" t="s">
        <v>76</v>
      </c>
      <c r="D4385" t="s">
        <v>90</v>
      </c>
      <c r="E4385" t="s">
        <v>210</v>
      </c>
      <c r="F4385" t="s">
        <v>12386</v>
      </c>
      <c r="G4385" t="s">
        <v>290</v>
      </c>
      <c r="H4385" t="s">
        <v>46</v>
      </c>
      <c r="I4385" t="s">
        <v>129</v>
      </c>
      <c r="J4385" t="s">
        <v>130</v>
      </c>
      <c r="K4385" t="s">
        <v>131</v>
      </c>
      <c r="L4385" t="s">
        <v>12382</v>
      </c>
      <c r="M4385" t="s">
        <v>12387</v>
      </c>
      <c r="N4385">
        <v>6.4902777770000002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6.490278</v>
      </c>
    </row>
    <row r="4386" spans="1:26" x14ac:dyDescent="0.3">
      <c r="A4386">
        <v>2675948</v>
      </c>
      <c r="B4386">
        <v>1</v>
      </c>
      <c r="C4386" t="s">
        <v>76</v>
      </c>
      <c r="D4386" t="s">
        <v>105</v>
      </c>
      <c r="E4386" t="s">
        <v>152</v>
      </c>
      <c r="F4386" t="s">
        <v>12388</v>
      </c>
      <c r="G4386" t="s">
        <v>169</v>
      </c>
      <c r="H4386" t="s">
        <v>47</v>
      </c>
      <c r="I4386" t="s">
        <v>129</v>
      </c>
      <c r="J4386" t="s">
        <v>130</v>
      </c>
      <c r="K4386" t="s">
        <v>131</v>
      </c>
      <c r="L4386" t="s">
        <v>12389</v>
      </c>
      <c r="M4386" t="s">
        <v>12390</v>
      </c>
      <c r="N4386">
        <v>0.12416666599999999</v>
      </c>
      <c r="O4386">
        <v>0</v>
      </c>
      <c r="P4386">
        <v>0</v>
      </c>
      <c r="Q4386">
        <v>3</v>
      </c>
      <c r="R4386">
        <v>256</v>
      </c>
      <c r="S4386">
        <v>5</v>
      </c>
      <c r="T4386">
        <v>22</v>
      </c>
      <c r="U4386">
        <v>0</v>
      </c>
      <c r="V4386">
        <v>0</v>
      </c>
      <c r="W4386">
        <v>0.3725</v>
      </c>
      <c r="X4386">
        <v>31.786666</v>
      </c>
      <c r="Y4386">
        <v>0.62083299999999997</v>
      </c>
      <c r="Z4386">
        <v>2.7316669999999998</v>
      </c>
    </row>
    <row r="4387" spans="1:26" x14ac:dyDescent="0.3">
      <c r="A4387">
        <v>2675955</v>
      </c>
      <c r="B4387">
        <v>1</v>
      </c>
      <c r="C4387" t="s">
        <v>76</v>
      </c>
      <c r="D4387" t="s">
        <v>84</v>
      </c>
      <c r="E4387" t="s">
        <v>210</v>
      </c>
      <c r="F4387" t="s">
        <v>12144</v>
      </c>
      <c r="G4387" t="s">
        <v>627</v>
      </c>
      <c r="H4387" t="s">
        <v>46</v>
      </c>
      <c r="I4387" t="s">
        <v>129</v>
      </c>
      <c r="J4387" t="s">
        <v>130</v>
      </c>
      <c r="K4387" t="s">
        <v>131</v>
      </c>
      <c r="L4387" t="s">
        <v>12391</v>
      </c>
      <c r="M4387" t="s">
        <v>12392</v>
      </c>
      <c r="N4387">
        <v>1.355555555</v>
      </c>
      <c r="O4387">
        <v>0</v>
      </c>
      <c r="P4387">
        <v>11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14.911111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2675963</v>
      </c>
      <c r="B4388">
        <v>1</v>
      </c>
      <c r="C4388" t="s">
        <v>77</v>
      </c>
      <c r="D4388" t="s">
        <v>108</v>
      </c>
      <c r="E4388" t="s">
        <v>210</v>
      </c>
      <c r="F4388" t="s">
        <v>12393</v>
      </c>
      <c r="G4388" t="s">
        <v>290</v>
      </c>
      <c r="H4388" t="s">
        <v>46</v>
      </c>
      <c r="I4388" t="s">
        <v>129</v>
      </c>
      <c r="J4388" t="s">
        <v>130</v>
      </c>
      <c r="K4388" t="s">
        <v>131</v>
      </c>
      <c r="L4388" t="s">
        <v>12394</v>
      </c>
      <c r="M4388" t="s">
        <v>12395</v>
      </c>
      <c r="N4388">
        <v>2.64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2.64</v>
      </c>
    </row>
    <row r="4389" spans="1:26" x14ac:dyDescent="0.3">
      <c r="A4389">
        <v>2675960</v>
      </c>
      <c r="B4389">
        <v>1</v>
      </c>
      <c r="C4389" t="s">
        <v>76</v>
      </c>
      <c r="D4389" t="s">
        <v>78</v>
      </c>
      <c r="E4389" t="s">
        <v>172</v>
      </c>
      <c r="F4389" t="s">
        <v>12396</v>
      </c>
      <c r="G4389" t="s">
        <v>146</v>
      </c>
      <c r="H4389" t="s">
        <v>46</v>
      </c>
      <c r="I4389" t="s">
        <v>129</v>
      </c>
      <c r="J4389" t="s">
        <v>130</v>
      </c>
      <c r="K4389" t="s">
        <v>131</v>
      </c>
      <c r="L4389" t="s">
        <v>12397</v>
      </c>
      <c r="M4389" t="s">
        <v>12398</v>
      </c>
      <c r="N4389">
        <v>0.30527777699999997</v>
      </c>
      <c r="O4389">
        <v>0</v>
      </c>
      <c r="P4389">
        <v>32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9.7688889999999997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2675969</v>
      </c>
      <c r="B4390">
        <v>1</v>
      </c>
      <c r="C4390" t="s">
        <v>76</v>
      </c>
      <c r="D4390" t="s">
        <v>78</v>
      </c>
      <c r="E4390" t="s">
        <v>210</v>
      </c>
      <c r="F4390" t="s">
        <v>12399</v>
      </c>
      <c r="G4390" t="s">
        <v>290</v>
      </c>
      <c r="H4390" t="s">
        <v>46</v>
      </c>
      <c r="I4390" t="s">
        <v>129</v>
      </c>
      <c r="J4390" t="s">
        <v>130</v>
      </c>
      <c r="K4390" t="s">
        <v>131</v>
      </c>
      <c r="L4390" t="s">
        <v>12400</v>
      </c>
      <c r="M4390" t="s">
        <v>12401</v>
      </c>
      <c r="N4390">
        <v>1.3730555550000001</v>
      </c>
      <c r="O4390">
        <v>0</v>
      </c>
      <c r="P4390">
        <v>2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2.746111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2675977</v>
      </c>
      <c r="B4391">
        <v>1</v>
      </c>
      <c r="C4391" t="s">
        <v>76</v>
      </c>
      <c r="D4391" t="s">
        <v>78</v>
      </c>
      <c r="E4391" t="s">
        <v>210</v>
      </c>
      <c r="F4391" t="s">
        <v>12402</v>
      </c>
      <c r="G4391" t="s">
        <v>212</v>
      </c>
      <c r="H4391" t="s">
        <v>46</v>
      </c>
      <c r="I4391" t="s">
        <v>129</v>
      </c>
      <c r="J4391" t="s">
        <v>130</v>
      </c>
      <c r="K4391" t="s">
        <v>131</v>
      </c>
      <c r="L4391" t="s">
        <v>12403</v>
      </c>
      <c r="M4391" t="s">
        <v>12404</v>
      </c>
      <c r="N4391">
        <v>1.4883333329999999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1.4883329999999999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2675978</v>
      </c>
      <c r="B4392">
        <v>1</v>
      </c>
      <c r="C4392" t="s">
        <v>76</v>
      </c>
      <c r="D4392" t="s">
        <v>82</v>
      </c>
      <c r="E4392" t="s">
        <v>144</v>
      </c>
      <c r="F4392" t="s">
        <v>12405</v>
      </c>
      <c r="G4392" t="s">
        <v>140</v>
      </c>
      <c r="H4392" t="s">
        <v>46</v>
      </c>
      <c r="I4392" t="s">
        <v>129</v>
      </c>
      <c r="J4392" t="s">
        <v>130</v>
      </c>
      <c r="K4392" t="s">
        <v>141</v>
      </c>
      <c r="L4392" t="s">
        <v>12406</v>
      </c>
      <c r="M4392" t="s">
        <v>12407</v>
      </c>
      <c r="N4392">
        <v>0.40250000000000002</v>
      </c>
      <c r="O4392">
        <v>0</v>
      </c>
      <c r="P4392">
        <v>211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84.927499999999995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2675971</v>
      </c>
      <c r="B4393">
        <v>1</v>
      </c>
      <c r="C4393" t="s">
        <v>76</v>
      </c>
      <c r="D4393" t="s">
        <v>88</v>
      </c>
      <c r="E4393" t="s">
        <v>210</v>
      </c>
      <c r="F4393" t="s">
        <v>11543</v>
      </c>
      <c r="G4393" t="s">
        <v>212</v>
      </c>
      <c r="H4393" t="s">
        <v>46</v>
      </c>
      <c r="I4393" t="s">
        <v>129</v>
      </c>
      <c r="J4393" t="s">
        <v>130</v>
      </c>
      <c r="K4393" t="s">
        <v>131</v>
      </c>
      <c r="L4393" t="s">
        <v>12408</v>
      </c>
      <c r="M4393" t="s">
        <v>12409</v>
      </c>
      <c r="N4393">
        <v>1.6930555549999999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1.6930559999999999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2676030</v>
      </c>
      <c r="B4394">
        <v>1</v>
      </c>
      <c r="C4394" t="s">
        <v>76</v>
      </c>
      <c r="D4394" t="s">
        <v>80</v>
      </c>
      <c r="E4394" t="s">
        <v>126</v>
      </c>
      <c r="F4394" t="s">
        <v>12410</v>
      </c>
      <c r="G4394" t="s">
        <v>140</v>
      </c>
      <c r="H4394" t="s">
        <v>47</v>
      </c>
      <c r="I4394" t="s">
        <v>129</v>
      </c>
      <c r="J4394" t="s">
        <v>130</v>
      </c>
      <c r="K4394" t="s">
        <v>141</v>
      </c>
      <c r="L4394" t="s">
        <v>12411</v>
      </c>
      <c r="M4394" t="s">
        <v>12412</v>
      </c>
      <c r="N4394">
        <v>4.2925000000000004</v>
      </c>
      <c r="O4394">
        <v>0</v>
      </c>
      <c r="P4394">
        <v>5014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21522.595000000001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2675974</v>
      </c>
      <c r="B4395">
        <v>1</v>
      </c>
      <c r="C4395" t="s">
        <v>76</v>
      </c>
      <c r="D4395" t="s">
        <v>90</v>
      </c>
      <c r="E4395" t="s">
        <v>144</v>
      </c>
      <c r="F4395" t="s">
        <v>12413</v>
      </c>
      <c r="G4395" t="s">
        <v>1698</v>
      </c>
      <c r="H4395" t="s">
        <v>46</v>
      </c>
      <c r="I4395" t="s">
        <v>129</v>
      </c>
      <c r="J4395" t="s">
        <v>130</v>
      </c>
      <c r="K4395" t="s">
        <v>131</v>
      </c>
      <c r="L4395" t="s">
        <v>12414</v>
      </c>
      <c r="M4395" t="s">
        <v>12415</v>
      </c>
      <c r="N4395">
        <v>6.454722222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6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38.728332999999999</v>
      </c>
    </row>
    <row r="4396" spans="1:26" x14ac:dyDescent="0.3">
      <c r="A4396">
        <v>2675981</v>
      </c>
      <c r="B4396">
        <v>1</v>
      </c>
      <c r="C4396" t="s">
        <v>77</v>
      </c>
      <c r="D4396" t="s">
        <v>113</v>
      </c>
      <c r="E4396" t="s">
        <v>152</v>
      </c>
      <c r="F4396" t="s">
        <v>363</v>
      </c>
      <c r="G4396" t="s">
        <v>169</v>
      </c>
      <c r="H4396" t="s">
        <v>47</v>
      </c>
      <c r="I4396" t="s">
        <v>129</v>
      </c>
      <c r="J4396" t="s">
        <v>130</v>
      </c>
      <c r="K4396" t="s">
        <v>131</v>
      </c>
      <c r="L4396" t="s">
        <v>12416</v>
      </c>
      <c r="M4396" t="s">
        <v>12417</v>
      </c>
      <c r="N4396">
        <v>0.111666666</v>
      </c>
      <c r="O4396">
        <v>0</v>
      </c>
      <c r="P4396">
        <v>0</v>
      </c>
      <c r="Q4396">
        <v>21</v>
      </c>
      <c r="R4396">
        <v>96</v>
      </c>
      <c r="S4396">
        <v>12</v>
      </c>
      <c r="T4396">
        <v>213</v>
      </c>
      <c r="U4396">
        <v>0</v>
      </c>
      <c r="V4396">
        <v>0</v>
      </c>
      <c r="W4396">
        <v>2.3450000000000002</v>
      </c>
      <c r="X4396">
        <v>10.72</v>
      </c>
      <c r="Y4396">
        <v>1.34</v>
      </c>
      <c r="Z4396">
        <v>23.785</v>
      </c>
    </row>
    <row r="4397" spans="1:26" x14ac:dyDescent="0.3">
      <c r="A4397">
        <v>2676003</v>
      </c>
      <c r="B4397">
        <v>1</v>
      </c>
      <c r="C4397" t="s">
        <v>76</v>
      </c>
      <c r="D4397" t="s">
        <v>90</v>
      </c>
      <c r="E4397" t="s">
        <v>210</v>
      </c>
      <c r="F4397" t="s">
        <v>12418</v>
      </c>
      <c r="G4397" t="s">
        <v>290</v>
      </c>
      <c r="H4397" t="s">
        <v>46</v>
      </c>
      <c r="I4397" t="s">
        <v>129</v>
      </c>
      <c r="J4397" t="s">
        <v>130</v>
      </c>
      <c r="K4397" t="s">
        <v>131</v>
      </c>
      <c r="L4397" t="s">
        <v>12419</v>
      </c>
      <c r="M4397" t="s">
        <v>12420</v>
      </c>
      <c r="N4397">
        <v>7.8002777769999998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1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7.8002779999999996</v>
      </c>
    </row>
    <row r="4398" spans="1:26" x14ac:dyDescent="0.3">
      <c r="A4398">
        <v>2676007</v>
      </c>
      <c r="B4398">
        <v>1</v>
      </c>
      <c r="C4398" t="s">
        <v>76</v>
      </c>
      <c r="D4398" t="s">
        <v>101</v>
      </c>
      <c r="E4398" t="s">
        <v>210</v>
      </c>
      <c r="F4398" t="s">
        <v>12421</v>
      </c>
      <c r="G4398" t="s">
        <v>290</v>
      </c>
      <c r="H4398" t="s">
        <v>46</v>
      </c>
      <c r="I4398" t="s">
        <v>129</v>
      </c>
      <c r="J4398" t="s">
        <v>130</v>
      </c>
      <c r="K4398" t="s">
        <v>131</v>
      </c>
      <c r="L4398" t="s">
        <v>12422</v>
      </c>
      <c r="M4398" t="s">
        <v>12423</v>
      </c>
      <c r="N4398">
        <v>0.82861111099999996</v>
      </c>
      <c r="O4398">
        <v>0</v>
      </c>
      <c r="P4398">
        <v>3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2.485833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2676014</v>
      </c>
      <c r="B4399">
        <v>1</v>
      </c>
      <c r="C4399" t="s">
        <v>77</v>
      </c>
      <c r="D4399" t="s">
        <v>109</v>
      </c>
      <c r="E4399" t="s">
        <v>152</v>
      </c>
      <c r="F4399" t="s">
        <v>10462</v>
      </c>
      <c r="G4399" t="s">
        <v>169</v>
      </c>
      <c r="H4399" t="s">
        <v>47</v>
      </c>
      <c r="I4399" t="s">
        <v>129</v>
      </c>
      <c r="J4399" t="s">
        <v>130</v>
      </c>
      <c r="K4399" t="s">
        <v>131</v>
      </c>
      <c r="L4399" t="s">
        <v>12424</v>
      </c>
      <c r="M4399" t="s">
        <v>12425</v>
      </c>
      <c r="N4399">
        <v>1.5147222220000001</v>
      </c>
      <c r="O4399">
        <v>21</v>
      </c>
      <c r="P4399">
        <v>212</v>
      </c>
      <c r="Q4399">
        <v>0</v>
      </c>
      <c r="R4399">
        <v>0</v>
      </c>
      <c r="S4399">
        <v>0</v>
      </c>
      <c r="T4399">
        <v>0</v>
      </c>
      <c r="U4399">
        <v>31.809166999999999</v>
      </c>
      <c r="V4399">
        <v>321.12111099999998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2676005</v>
      </c>
      <c r="B4400">
        <v>1</v>
      </c>
      <c r="C4400" t="s">
        <v>77</v>
      </c>
      <c r="D4400" t="s">
        <v>124</v>
      </c>
      <c r="E4400" t="s">
        <v>134</v>
      </c>
      <c r="F4400" t="s">
        <v>12426</v>
      </c>
      <c r="G4400" t="s">
        <v>260</v>
      </c>
      <c r="H4400" t="s">
        <v>46</v>
      </c>
      <c r="I4400" t="s">
        <v>129</v>
      </c>
      <c r="J4400" t="s">
        <v>130</v>
      </c>
      <c r="K4400" t="s">
        <v>141</v>
      </c>
      <c r="L4400" t="s">
        <v>12427</v>
      </c>
      <c r="M4400" t="s">
        <v>12428</v>
      </c>
      <c r="N4400">
        <v>1.2188888879999999</v>
      </c>
      <c r="O4400">
        <v>0</v>
      </c>
      <c r="P4400">
        <v>70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85.322221999999996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2676071</v>
      </c>
      <c r="B4401">
        <v>1</v>
      </c>
      <c r="C4401" t="s">
        <v>76</v>
      </c>
      <c r="D4401" t="s">
        <v>83</v>
      </c>
      <c r="E4401" t="s">
        <v>210</v>
      </c>
      <c r="F4401" t="s">
        <v>9571</v>
      </c>
      <c r="G4401" t="s">
        <v>212</v>
      </c>
      <c r="H4401" t="s">
        <v>46</v>
      </c>
      <c r="I4401" t="s">
        <v>129</v>
      </c>
      <c r="J4401" t="s">
        <v>130</v>
      </c>
      <c r="K4401" t="s">
        <v>131</v>
      </c>
      <c r="L4401" t="s">
        <v>12429</v>
      </c>
      <c r="M4401" t="s">
        <v>12430</v>
      </c>
      <c r="N4401">
        <v>3.4136111109999998</v>
      </c>
      <c r="O4401">
        <v>0</v>
      </c>
      <c r="P4401">
        <v>11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37.549722000000003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2676011</v>
      </c>
      <c r="B4402">
        <v>1</v>
      </c>
      <c r="C4402" t="s">
        <v>77</v>
      </c>
      <c r="D4402" t="s">
        <v>124</v>
      </c>
      <c r="E4402" t="s">
        <v>172</v>
      </c>
      <c r="F4402" t="s">
        <v>12017</v>
      </c>
      <c r="G4402" t="s">
        <v>136</v>
      </c>
      <c r="H4402" t="s">
        <v>46</v>
      </c>
      <c r="I4402" t="s">
        <v>129</v>
      </c>
      <c r="J4402" t="s">
        <v>130</v>
      </c>
      <c r="K4402" t="s">
        <v>131</v>
      </c>
      <c r="L4402" t="s">
        <v>12431</v>
      </c>
      <c r="M4402" t="s">
        <v>12432</v>
      </c>
      <c r="N4402">
        <v>3.4713888879999999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3.4713889999999998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2676013</v>
      </c>
      <c r="B4403">
        <v>1</v>
      </c>
      <c r="C4403" t="s">
        <v>76</v>
      </c>
      <c r="D4403" t="s">
        <v>90</v>
      </c>
      <c r="E4403" t="s">
        <v>144</v>
      </c>
      <c r="F4403" t="s">
        <v>9236</v>
      </c>
      <c r="G4403" t="s">
        <v>136</v>
      </c>
      <c r="H4403" t="s">
        <v>46</v>
      </c>
      <c r="I4403" t="s">
        <v>129</v>
      </c>
      <c r="J4403" t="s">
        <v>130</v>
      </c>
      <c r="K4403" t="s">
        <v>131</v>
      </c>
      <c r="L4403" t="s">
        <v>12433</v>
      </c>
      <c r="M4403" t="s">
        <v>12434</v>
      </c>
      <c r="N4403">
        <v>3.5780555550000002</v>
      </c>
      <c r="O4403">
        <v>0</v>
      </c>
      <c r="P4403">
        <v>110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393.58611100000002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2676012</v>
      </c>
      <c r="B4404">
        <v>1</v>
      </c>
      <c r="C4404" t="s">
        <v>77</v>
      </c>
      <c r="D4404" t="s">
        <v>124</v>
      </c>
      <c r="E4404" t="s">
        <v>126</v>
      </c>
      <c r="F4404" t="s">
        <v>12435</v>
      </c>
      <c r="G4404" t="s">
        <v>128</v>
      </c>
      <c r="H4404" t="s">
        <v>47</v>
      </c>
      <c r="I4404" t="s">
        <v>129</v>
      </c>
      <c r="J4404" t="s">
        <v>130</v>
      </c>
      <c r="K4404" t="s">
        <v>131</v>
      </c>
      <c r="L4404" t="s">
        <v>12436</v>
      </c>
      <c r="M4404" t="s">
        <v>12437</v>
      </c>
      <c r="N4404">
        <v>4.2497222219999999</v>
      </c>
      <c r="O4404">
        <v>0</v>
      </c>
      <c r="P4404">
        <v>341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1449.155278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2676019</v>
      </c>
      <c r="B4405">
        <v>1</v>
      </c>
      <c r="C4405" t="s">
        <v>77</v>
      </c>
      <c r="D4405" t="s">
        <v>119</v>
      </c>
      <c r="E4405" t="s">
        <v>325</v>
      </c>
      <c r="F4405" t="s">
        <v>12438</v>
      </c>
      <c r="G4405" t="s">
        <v>169</v>
      </c>
      <c r="H4405" t="s">
        <v>47</v>
      </c>
      <c r="I4405" t="s">
        <v>129</v>
      </c>
      <c r="J4405" t="s">
        <v>130</v>
      </c>
      <c r="K4405" t="s">
        <v>131</v>
      </c>
      <c r="L4405" t="s">
        <v>12439</v>
      </c>
      <c r="M4405" t="s">
        <v>12440</v>
      </c>
      <c r="N4405">
        <v>0.20147388799999999</v>
      </c>
      <c r="O4405">
        <v>266</v>
      </c>
      <c r="P4405">
        <v>398</v>
      </c>
      <c r="Q4405">
        <v>0</v>
      </c>
      <c r="R4405">
        <v>0</v>
      </c>
      <c r="S4405">
        <v>0</v>
      </c>
      <c r="T4405">
        <v>0</v>
      </c>
      <c r="U4405">
        <v>53.592053999999997</v>
      </c>
      <c r="V4405">
        <v>80.186606999999995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2676017</v>
      </c>
      <c r="B4406">
        <v>1</v>
      </c>
      <c r="C4406" t="s">
        <v>77</v>
      </c>
      <c r="D4406" t="s">
        <v>119</v>
      </c>
      <c r="E4406" t="s">
        <v>152</v>
      </c>
      <c r="F4406" t="s">
        <v>12441</v>
      </c>
      <c r="G4406" t="s">
        <v>169</v>
      </c>
      <c r="H4406" t="s">
        <v>47</v>
      </c>
      <c r="I4406" t="s">
        <v>129</v>
      </c>
      <c r="J4406" t="s">
        <v>130</v>
      </c>
      <c r="K4406" t="s">
        <v>131</v>
      </c>
      <c r="L4406" t="s">
        <v>12442</v>
      </c>
      <c r="M4406" t="s">
        <v>12443</v>
      </c>
      <c r="N4406">
        <v>0.82972222200000001</v>
      </c>
      <c r="O4406">
        <v>14</v>
      </c>
      <c r="P4406">
        <v>45</v>
      </c>
      <c r="Q4406">
        <v>0</v>
      </c>
      <c r="R4406">
        <v>0</v>
      </c>
      <c r="S4406">
        <v>0</v>
      </c>
      <c r="T4406">
        <v>0</v>
      </c>
      <c r="U4406">
        <v>11.616111</v>
      </c>
      <c r="V4406">
        <v>37.337499999999999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2676029</v>
      </c>
      <c r="B4407">
        <v>1</v>
      </c>
      <c r="C4407" t="s">
        <v>76</v>
      </c>
      <c r="D4407" t="s">
        <v>90</v>
      </c>
      <c r="E4407" t="s">
        <v>152</v>
      </c>
      <c r="F4407" t="s">
        <v>12222</v>
      </c>
      <c r="G4407" t="s">
        <v>140</v>
      </c>
      <c r="H4407" t="s">
        <v>47</v>
      </c>
      <c r="I4407" t="s">
        <v>129</v>
      </c>
      <c r="J4407" t="s">
        <v>130</v>
      </c>
      <c r="K4407" t="s">
        <v>141</v>
      </c>
      <c r="L4407" t="s">
        <v>12444</v>
      </c>
      <c r="M4407" t="s">
        <v>12445</v>
      </c>
      <c r="N4407">
        <v>2.0594444439999999</v>
      </c>
      <c r="O4407">
        <v>0</v>
      </c>
      <c r="P4407">
        <v>0</v>
      </c>
      <c r="Q4407">
        <v>0</v>
      </c>
      <c r="R4407">
        <v>0</v>
      </c>
      <c r="S4407">
        <v>3</v>
      </c>
      <c r="T4407">
        <v>748</v>
      </c>
      <c r="U4407">
        <v>0</v>
      </c>
      <c r="V4407">
        <v>0</v>
      </c>
      <c r="W4407">
        <v>0</v>
      </c>
      <c r="X4407">
        <v>0</v>
      </c>
      <c r="Y4407">
        <v>6.1783330000000003</v>
      </c>
      <c r="Z4407">
        <v>1540.464444</v>
      </c>
    </row>
    <row r="4408" spans="1:26" x14ac:dyDescent="0.3">
      <c r="A4408">
        <v>2676033</v>
      </c>
      <c r="B4408">
        <v>1</v>
      </c>
      <c r="C4408" t="s">
        <v>76</v>
      </c>
      <c r="D4408" t="s">
        <v>90</v>
      </c>
      <c r="E4408" t="s">
        <v>126</v>
      </c>
      <c r="F4408" t="s">
        <v>12446</v>
      </c>
      <c r="G4408" t="s">
        <v>140</v>
      </c>
      <c r="H4408" t="s">
        <v>47</v>
      </c>
      <c r="I4408" t="s">
        <v>129</v>
      </c>
      <c r="J4408" t="s">
        <v>130</v>
      </c>
      <c r="K4408" t="s">
        <v>141</v>
      </c>
      <c r="L4408" t="s">
        <v>12447</v>
      </c>
      <c r="M4408" t="s">
        <v>12448</v>
      </c>
      <c r="N4408">
        <v>5.3283333329999998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232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1236.173333</v>
      </c>
    </row>
    <row r="4409" spans="1:26" x14ac:dyDescent="0.3">
      <c r="A4409">
        <v>2676034</v>
      </c>
      <c r="B4409">
        <v>1</v>
      </c>
      <c r="C4409" t="s">
        <v>76</v>
      </c>
      <c r="D4409" t="s">
        <v>101</v>
      </c>
      <c r="E4409" t="s">
        <v>172</v>
      </c>
      <c r="F4409" t="s">
        <v>12449</v>
      </c>
      <c r="G4409" t="s">
        <v>146</v>
      </c>
      <c r="H4409" t="s">
        <v>46</v>
      </c>
      <c r="I4409" t="s">
        <v>129</v>
      </c>
      <c r="J4409" t="s">
        <v>130</v>
      </c>
      <c r="K4409" t="s">
        <v>131</v>
      </c>
      <c r="L4409" t="s">
        <v>12450</v>
      </c>
      <c r="M4409" t="s">
        <v>12451</v>
      </c>
      <c r="N4409">
        <v>0.77083333300000001</v>
      </c>
      <c r="O4409">
        <v>0</v>
      </c>
      <c r="P4409">
        <v>35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26.979167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2676036</v>
      </c>
      <c r="B4410">
        <v>1</v>
      </c>
      <c r="C4410" t="s">
        <v>76</v>
      </c>
      <c r="D4410" t="s">
        <v>91</v>
      </c>
      <c r="E4410" t="s">
        <v>126</v>
      </c>
      <c r="F4410" t="s">
        <v>12452</v>
      </c>
      <c r="G4410" t="s">
        <v>140</v>
      </c>
      <c r="H4410" t="s">
        <v>47</v>
      </c>
      <c r="I4410" t="s">
        <v>129</v>
      </c>
      <c r="J4410" t="s">
        <v>130</v>
      </c>
      <c r="K4410" t="s">
        <v>141</v>
      </c>
      <c r="L4410" t="s">
        <v>12453</v>
      </c>
      <c r="M4410" t="s">
        <v>12454</v>
      </c>
      <c r="N4410">
        <v>1.5038888880000001</v>
      </c>
      <c r="O4410">
        <v>0</v>
      </c>
      <c r="P4410">
        <v>224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336.87111099999998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2676037</v>
      </c>
      <c r="B4411">
        <v>1</v>
      </c>
      <c r="C4411" t="s">
        <v>76</v>
      </c>
      <c r="D4411" t="s">
        <v>79</v>
      </c>
      <c r="E4411" t="s">
        <v>210</v>
      </c>
      <c r="F4411" t="s">
        <v>12455</v>
      </c>
      <c r="G4411" t="s">
        <v>290</v>
      </c>
      <c r="H4411" t="s">
        <v>46</v>
      </c>
      <c r="I4411" t="s">
        <v>129</v>
      </c>
      <c r="J4411" t="s">
        <v>130</v>
      </c>
      <c r="K4411" t="s">
        <v>131</v>
      </c>
      <c r="L4411" t="s">
        <v>12456</v>
      </c>
      <c r="M4411" t="s">
        <v>12457</v>
      </c>
      <c r="N4411">
        <v>4.2622222220000001</v>
      </c>
      <c r="O4411">
        <v>0</v>
      </c>
      <c r="P4411">
        <v>5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21.311111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2676039</v>
      </c>
      <c r="B4412">
        <v>1</v>
      </c>
      <c r="C4412" t="s">
        <v>77</v>
      </c>
      <c r="D4412" t="s">
        <v>120</v>
      </c>
      <c r="E4412" t="s">
        <v>144</v>
      </c>
      <c r="F4412" t="s">
        <v>12458</v>
      </c>
      <c r="G4412" t="s">
        <v>146</v>
      </c>
      <c r="H4412" t="s">
        <v>46</v>
      </c>
      <c r="I4412" t="s">
        <v>129</v>
      </c>
      <c r="J4412" t="s">
        <v>130</v>
      </c>
      <c r="K4412" t="s">
        <v>131</v>
      </c>
      <c r="L4412" t="s">
        <v>12459</v>
      </c>
      <c r="M4412" t="s">
        <v>12460</v>
      </c>
      <c r="N4412">
        <v>0.96222222199999996</v>
      </c>
      <c r="O4412">
        <v>0</v>
      </c>
      <c r="P4412">
        <v>0</v>
      </c>
      <c r="Q4412">
        <v>0</v>
      </c>
      <c r="R4412">
        <v>43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41.375556000000003</v>
      </c>
      <c r="Y4412">
        <v>0</v>
      </c>
      <c r="Z4412">
        <v>0</v>
      </c>
    </row>
    <row r="4413" spans="1:26" x14ac:dyDescent="0.3">
      <c r="A4413">
        <v>2676070</v>
      </c>
      <c r="B4413">
        <v>1</v>
      </c>
      <c r="C4413" t="s">
        <v>76</v>
      </c>
      <c r="D4413" t="s">
        <v>82</v>
      </c>
      <c r="E4413" t="s">
        <v>144</v>
      </c>
      <c r="F4413" t="s">
        <v>12461</v>
      </c>
      <c r="G4413" t="s">
        <v>260</v>
      </c>
      <c r="H4413" t="s">
        <v>46</v>
      </c>
      <c r="I4413" t="s">
        <v>129</v>
      </c>
      <c r="J4413" t="s">
        <v>130</v>
      </c>
      <c r="K4413" t="s">
        <v>141</v>
      </c>
      <c r="L4413" t="s">
        <v>12462</v>
      </c>
      <c r="M4413" t="s">
        <v>12463</v>
      </c>
      <c r="N4413">
        <v>1.007777777</v>
      </c>
      <c r="O4413">
        <v>0</v>
      </c>
      <c r="P4413">
        <v>84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84.653333000000003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2676007</v>
      </c>
      <c r="B4414">
        <v>2</v>
      </c>
      <c r="C4414" t="s">
        <v>76</v>
      </c>
      <c r="D4414" t="s">
        <v>101</v>
      </c>
      <c r="E4414" t="s">
        <v>144</v>
      </c>
      <c r="F4414" t="s">
        <v>12464</v>
      </c>
      <c r="G4414" t="s">
        <v>290</v>
      </c>
      <c r="H4414" t="s">
        <v>46</v>
      </c>
      <c r="I4414" t="s">
        <v>129</v>
      </c>
      <c r="J4414" t="s">
        <v>130</v>
      </c>
      <c r="K4414" t="s">
        <v>131</v>
      </c>
      <c r="L4414" t="s">
        <v>12465</v>
      </c>
      <c r="M4414" t="s">
        <v>12466</v>
      </c>
      <c r="N4414">
        <v>0.765833333</v>
      </c>
      <c r="O4414">
        <v>0</v>
      </c>
      <c r="P4414">
        <v>89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68.159166999999997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2676052</v>
      </c>
      <c r="B4415">
        <v>1</v>
      </c>
      <c r="C4415" t="s">
        <v>76</v>
      </c>
      <c r="D4415" t="s">
        <v>101</v>
      </c>
      <c r="E4415" t="s">
        <v>210</v>
      </c>
      <c r="F4415" t="s">
        <v>12467</v>
      </c>
      <c r="G4415" t="s">
        <v>212</v>
      </c>
      <c r="H4415" t="s">
        <v>46</v>
      </c>
      <c r="I4415" t="s">
        <v>129</v>
      </c>
      <c r="J4415" t="s">
        <v>130</v>
      </c>
      <c r="K4415" t="s">
        <v>131</v>
      </c>
      <c r="L4415" t="s">
        <v>12468</v>
      </c>
      <c r="M4415" t="s">
        <v>12469</v>
      </c>
      <c r="N4415">
        <v>6.2683333330000002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6.2683330000000002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2675969</v>
      </c>
      <c r="B4416">
        <v>2</v>
      </c>
      <c r="C4416" t="s">
        <v>76</v>
      </c>
      <c r="D4416" t="s">
        <v>78</v>
      </c>
      <c r="E4416" t="s">
        <v>144</v>
      </c>
      <c r="F4416" t="s">
        <v>12470</v>
      </c>
      <c r="G4416" t="s">
        <v>290</v>
      </c>
      <c r="H4416" t="s">
        <v>46</v>
      </c>
      <c r="I4416" t="s">
        <v>129</v>
      </c>
      <c r="J4416" t="s">
        <v>130</v>
      </c>
      <c r="K4416" t="s">
        <v>131</v>
      </c>
      <c r="L4416" t="s">
        <v>12401</v>
      </c>
      <c r="M4416" t="s">
        <v>12471</v>
      </c>
      <c r="N4416">
        <v>3.8233333329999999</v>
      </c>
      <c r="O4416">
        <v>0</v>
      </c>
      <c r="P4416">
        <v>143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546.73666700000001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2676060</v>
      </c>
      <c r="B4417">
        <v>1</v>
      </c>
      <c r="C4417" t="s">
        <v>76</v>
      </c>
      <c r="D4417" t="s">
        <v>91</v>
      </c>
      <c r="E4417" t="s">
        <v>210</v>
      </c>
      <c r="F4417" t="s">
        <v>12472</v>
      </c>
      <c r="G4417" t="s">
        <v>627</v>
      </c>
      <c r="H4417" t="s">
        <v>46</v>
      </c>
      <c r="I4417" t="s">
        <v>129</v>
      </c>
      <c r="J4417" t="s">
        <v>130</v>
      </c>
      <c r="K4417" t="s">
        <v>131</v>
      </c>
      <c r="L4417" t="s">
        <v>12473</v>
      </c>
      <c r="M4417" t="s">
        <v>12474</v>
      </c>
      <c r="N4417">
        <v>1.4794444440000001</v>
      </c>
      <c r="O4417">
        <v>0</v>
      </c>
      <c r="P4417">
        <v>5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7.3972220000000002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2676074</v>
      </c>
      <c r="B4418">
        <v>1</v>
      </c>
      <c r="C4418" t="s">
        <v>77</v>
      </c>
      <c r="D4418" t="s">
        <v>118</v>
      </c>
      <c r="E4418" t="s">
        <v>134</v>
      </c>
      <c r="F4418" t="s">
        <v>12475</v>
      </c>
      <c r="G4418" t="s">
        <v>12476</v>
      </c>
      <c r="H4418" t="s">
        <v>46</v>
      </c>
      <c r="I4418" t="s">
        <v>129</v>
      </c>
      <c r="J4418" t="s">
        <v>130</v>
      </c>
      <c r="K4418" t="s">
        <v>131</v>
      </c>
      <c r="L4418" t="s">
        <v>12477</v>
      </c>
      <c r="M4418" t="s">
        <v>12478</v>
      </c>
      <c r="N4418">
        <v>4.1344444439999997</v>
      </c>
      <c r="O4418">
        <v>0</v>
      </c>
      <c r="P4418">
        <v>79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326.62111099999998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2676077</v>
      </c>
      <c r="B4419">
        <v>1</v>
      </c>
      <c r="C4419" t="s">
        <v>77</v>
      </c>
      <c r="D4419" t="s">
        <v>109</v>
      </c>
      <c r="E4419" t="s">
        <v>156</v>
      </c>
      <c r="F4419" t="s">
        <v>12479</v>
      </c>
      <c r="G4419" t="s">
        <v>169</v>
      </c>
      <c r="H4419" t="s">
        <v>47</v>
      </c>
      <c r="I4419" t="s">
        <v>129</v>
      </c>
      <c r="J4419" t="s">
        <v>130</v>
      </c>
      <c r="K4419" t="s">
        <v>131</v>
      </c>
      <c r="L4419" t="s">
        <v>12480</v>
      </c>
      <c r="M4419" t="s">
        <v>12481</v>
      </c>
      <c r="N4419">
        <v>0.114722222</v>
      </c>
      <c r="O4419">
        <v>17</v>
      </c>
      <c r="P4419">
        <v>116</v>
      </c>
      <c r="Q4419">
        <v>0</v>
      </c>
      <c r="R4419">
        <v>0</v>
      </c>
      <c r="S4419">
        <v>0</v>
      </c>
      <c r="T4419">
        <v>0</v>
      </c>
      <c r="U4419">
        <v>1.950278</v>
      </c>
      <c r="V4419">
        <v>13.307778000000001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2676079</v>
      </c>
      <c r="B4420">
        <v>1</v>
      </c>
      <c r="C4420" t="s">
        <v>76</v>
      </c>
      <c r="D4420" t="s">
        <v>89</v>
      </c>
      <c r="E4420" t="s">
        <v>152</v>
      </c>
      <c r="F4420" t="s">
        <v>12482</v>
      </c>
      <c r="G4420" t="s">
        <v>260</v>
      </c>
      <c r="H4420" t="s">
        <v>47</v>
      </c>
      <c r="I4420" t="s">
        <v>129</v>
      </c>
      <c r="J4420" t="s">
        <v>130</v>
      </c>
      <c r="K4420" t="s">
        <v>141</v>
      </c>
      <c r="L4420" t="s">
        <v>12483</v>
      </c>
      <c r="M4420" t="s">
        <v>12484</v>
      </c>
      <c r="N4420">
        <v>2.0944444440000001</v>
      </c>
      <c r="O4420">
        <v>38</v>
      </c>
      <c r="P4420">
        <v>2178</v>
      </c>
      <c r="Q4420">
        <v>0</v>
      </c>
      <c r="R4420">
        <v>0</v>
      </c>
      <c r="S4420">
        <v>0</v>
      </c>
      <c r="T4420">
        <v>0</v>
      </c>
      <c r="U4420">
        <v>79.588888999999995</v>
      </c>
      <c r="V4420">
        <v>4561.6999990000004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2676039</v>
      </c>
      <c r="B4421">
        <v>2</v>
      </c>
      <c r="C4421" t="s">
        <v>77</v>
      </c>
      <c r="D4421" t="s">
        <v>120</v>
      </c>
      <c r="E4421" t="s">
        <v>134</v>
      </c>
      <c r="F4421" t="s">
        <v>12485</v>
      </c>
      <c r="G4421" t="s">
        <v>146</v>
      </c>
      <c r="H4421" t="s">
        <v>46</v>
      </c>
      <c r="I4421" t="s">
        <v>247</v>
      </c>
      <c r="J4421" t="s">
        <v>130</v>
      </c>
      <c r="K4421" t="s">
        <v>131</v>
      </c>
      <c r="L4421" t="s">
        <v>12460</v>
      </c>
      <c r="M4421" t="s">
        <v>12486</v>
      </c>
      <c r="N4421">
        <v>4.1944443999999997E-2</v>
      </c>
      <c r="O4421">
        <v>0</v>
      </c>
      <c r="P4421">
        <v>0</v>
      </c>
      <c r="Q4421">
        <v>0</v>
      </c>
      <c r="R4421">
        <v>149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6.2497220000000002</v>
      </c>
      <c r="Y4421">
        <v>0</v>
      </c>
      <c r="Z4421">
        <v>0</v>
      </c>
    </row>
    <row r="4422" spans="1:26" x14ac:dyDescent="0.3">
      <c r="A4422">
        <v>2676085</v>
      </c>
      <c r="B4422">
        <v>1</v>
      </c>
      <c r="C4422" t="s">
        <v>76</v>
      </c>
      <c r="D4422" t="s">
        <v>96</v>
      </c>
      <c r="E4422" t="s">
        <v>144</v>
      </c>
      <c r="F4422" t="s">
        <v>12487</v>
      </c>
      <c r="G4422" t="s">
        <v>136</v>
      </c>
      <c r="H4422" t="s">
        <v>46</v>
      </c>
      <c r="I4422" t="s">
        <v>129</v>
      </c>
      <c r="J4422" t="s">
        <v>130</v>
      </c>
      <c r="K4422" t="s">
        <v>131</v>
      </c>
      <c r="L4422" t="s">
        <v>12488</v>
      </c>
      <c r="M4422" t="s">
        <v>12489</v>
      </c>
      <c r="N4422">
        <v>1.1188888880000001</v>
      </c>
      <c r="O4422">
        <v>0</v>
      </c>
      <c r="P4422">
        <v>185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206.99444399999999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2676098</v>
      </c>
      <c r="B4423">
        <v>1</v>
      </c>
      <c r="C4423" t="s">
        <v>76</v>
      </c>
      <c r="D4423" t="s">
        <v>78</v>
      </c>
      <c r="E4423" t="s">
        <v>210</v>
      </c>
      <c r="F4423" t="s">
        <v>12490</v>
      </c>
      <c r="G4423" t="s">
        <v>306</v>
      </c>
      <c r="H4423" t="s">
        <v>46</v>
      </c>
      <c r="I4423" t="s">
        <v>129</v>
      </c>
      <c r="J4423" t="s">
        <v>15</v>
      </c>
      <c r="K4423" t="s">
        <v>131</v>
      </c>
      <c r="L4423" t="s">
        <v>12491</v>
      </c>
      <c r="M4423" t="s">
        <v>12492</v>
      </c>
      <c r="N4423">
        <v>4.131388888</v>
      </c>
      <c r="O4423">
        <v>0</v>
      </c>
      <c r="P4423">
        <v>3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12.394166999999999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2676097</v>
      </c>
      <c r="B4424">
        <v>1</v>
      </c>
      <c r="C4424" t="s">
        <v>76</v>
      </c>
      <c r="D4424" t="s">
        <v>81</v>
      </c>
      <c r="E4424" t="s">
        <v>172</v>
      </c>
      <c r="F4424" t="s">
        <v>12493</v>
      </c>
      <c r="G4424" t="s">
        <v>306</v>
      </c>
      <c r="H4424" t="s">
        <v>46</v>
      </c>
      <c r="I4424" t="s">
        <v>129</v>
      </c>
      <c r="J4424" t="s">
        <v>15</v>
      </c>
      <c r="K4424" t="s">
        <v>131</v>
      </c>
      <c r="L4424" t="s">
        <v>12494</v>
      </c>
      <c r="M4424" t="s">
        <v>12495</v>
      </c>
      <c r="N4424">
        <v>1.5661111109999999</v>
      </c>
      <c r="O4424">
        <v>0</v>
      </c>
      <c r="P4424">
        <v>33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51.681666999999997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2676103</v>
      </c>
      <c r="B4425">
        <v>1</v>
      </c>
      <c r="C4425" t="s">
        <v>76</v>
      </c>
      <c r="D4425" t="s">
        <v>89</v>
      </c>
      <c r="E4425" t="s">
        <v>144</v>
      </c>
      <c r="F4425" t="s">
        <v>12496</v>
      </c>
      <c r="G4425" t="s">
        <v>136</v>
      </c>
      <c r="H4425" t="s">
        <v>46</v>
      </c>
      <c r="I4425" t="s">
        <v>129</v>
      </c>
      <c r="J4425" t="s">
        <v>130</v>
      </c>
      <c r="K4425" t="s">
        <v>131</v>
      </c>
      <c r="L4425" t="s">
        <v>12497</v>
      </c>
      <c r="M4425" t="s">
        <v>12498</v>
      </c>
      <c r="N4425">
        <v>2.3419444440000001</v>
      </c>
      <c r="O4425">
        <v>0</v>
      </c>
      <c r="P4425">
        <v>10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23.419443999999999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2676100</v>
      </c>
      <c r="B4426">
        <v>1</v>
      </c>
      <c r="C4426" t="s">
        <v>76</v>
      </c>
      <c r="D4426" t="s">
        <v>78</v>
      </c>
      <c r="E4426" t="s">
        <v>210</v>
      </c>
      <c r="F4426" t="s">
        <v>12499</v>
      </c>
      <c r="G4426" t="s">
        <v>306</v>
      </c>
      <c r="H4426" t="s">
        <v>46</v>
      </c>
      <c r="I4426" t="s">
        <v>129</v>
      </c>
      <c r="J4426" t="s">
        <v>15</v>
      </c>
      <c r="K4426" t="s">
        <v>131</v>
      </c>
      <c r="L4426" t="s">
        <v>12500</v>
      </c>
      <c r="M4426" t="s">
        <v>12501</v>
      </c>
      <c r="N4426">
        <v>4.9169444440000003</v>
      </c>
      <c r="O4426">
        <v>0</v>
      </c>
      <c r="P4426">
        <v>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9.8338889999999992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2676102</v>
      </c>
      <c r="B4427">
        <v>1</v>
      </c>
      <c r="C4427" t="s">
        <v>76</v>
      </c>
      <c r="D4427" t="s">
        <v>97</v>
      </c>
      <c r="E4427" t="s">
        <v>156</v>
      </c>
      <c r="F4427" t="s">
        <v>8579</v>
      </c>
      <c r="G4427" t="s">
        <v>169</v>
      </c>
      <c r="H4427" t="s">
        <v>47</v>
      </c>
      <c r="I4427" t="s">
        <v>247</v>
      </c>
      <c r="J4427" t="s">
        <v>130</v>
      </c>
      <c r="K4427" t="s">
        <v>131</v>
      </c>
      <c r="L4427" t="s">
        <v>12502</v>
      </c>
      <c r="M4427" t="s">
        <v>12503</v>
      </c>
      <c r="N4427">
        <v>7.2222220000000004E-3</v>
      </c>
      <c r="O4427">
        <v>81</v>
      </c>
      <c r="P4427">
        <v>42</v>
      </c>
      <c r="Q4427">
        <v>0</v>
      </c>
      <c r="R4427">
        <v>0</v>
      </c>
      <c r="S4427">
        <v>0</v>
      </c>
      <c r="T4427">
        <v>0</v>
      </c>
      <c r="U4427">
        <v>0.58499999999999996</v>
      </c>
      <c r="V4427">
        <v>0.30333300000000002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2676109</v>
      </c>
      <c r="B4428">
        <v>1</v>
      </c>
      <c r="C4428" t="s">
        <v>77</v>
      </c>
      <c r="D4428" t="s">
        <v>111</v>
      </c>
      <c r="E4428" t="s">
        <v>144</v>
      </c>
      <c r="F4428" t="s">
        <v>11973</v>
      </c>
      <c r="G4428" t="s">
        <v>136</v>
      </c>
      <c r="H4428" t="s">
        <v>46</v>
      </c>
      <c r="I4428" t="s">
        <v>129</v>
      </c>
      <c r="J4428" t="s">
        <v>130</v>
      </c>
      <c r="K4428" t="s">
        <v>131</v>
      </c>
      <c r="L4428" t="s">
        <v>12504</v>
      </c>
      <c r="M4428" t="s">
        <v>12505</v>
      </c>
      <c r="N4428">
        <v>3.3422222220000002</v>
      </c>
      <c r="O4428">
        <v>0</v>
      </c>
      <c r="P4428">
        <v>0</v>
      </c>
      <c r="Q4428">
        <v>0</v>
      </c>
      <c r="R4428">
        <v>30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100.266667</v>
      </c>
      <c r="Y4428">
        <v>0</v>
      </c>
      <c r="Z4428">
        <v>0</v>
      </c>
    </row>
    <row r="4429" spans="1:26" x14ac:dyDescent="0.3">
      <c r="A4429">
        <v>2676108</v>
      </c>
      <c r="B4429">
        <v>1</v>
      </c>
      <c r="C4429" t="s">
        <v>77</v>
      </c>
      <c r="D4429" t="s">
        <v>114</v>
      </c>
      <c r="E4429" t="s">
        <v>126</v>
      </c>
      <c r="F4429" t="s">
        <v>9544</v>
      </c>
      <c r="G4429" t="s">
        <v>128</v>
      </c>
      <c r="H4429" t="s">
        <v>47</v>
      </c>
      <c r="I4429" t="s">
        <v>129</v>
      </c>
      <c r="J4429" t="s">
        <v>130</v>
      </c>
      <c r="K4429" t="s">
        <v>131</v>
      </c>
      <c r="L4429" t="s">
        <v>12506</v>
      </c>
      <c r="M4429" t="s">
        <v>12507</v>
      </c>
      <c r="N4429">
        <v>3.6161111109999999</v>
      </c>
      <c r="O4429">
        <v>0</v>
      </c>
      <c r="P4429">
        <v>0</v>
      </c>
      <c r="Q4429">
        <v>0</v>
      </c>
      <c r="R4429">
        <v>0</v>
      </c>
      <c r="S4429">
        <v>3</v>
      </c>
      <c r="T4429">
        <v>2</v>
      </c>
      <c r="U4429">
        <v>0</v>
      </c>
      <c r="V4429">
        <v>0</v>
      </c>
      <c r="W4429">
        <v>0</v>
      </c>
      <c r="X4429">
        <v>0</v>
      </c>
      <c r="Y4429">
        <v>10.848333</v>
      </c>
      <c r="Z4429">
        <v>7.2322220000000002</v>
      </c>
    </row>
    <row r="4430" spans="1:26" x14ac:dyDescent="0.3">
      <c r="A4430">
        <v>2676107</v>
      </c>
      <c r="B4430">
        <v>1</v>
      </c>
      <c r="C4430" t="s">
        <v>77</v>
      </c>
      <c r="D4430" t="s">
        <v>123</v>
      </c>
      <c r="E4430" t="s">
        <v>134</v>
      </c>
      <c r="F4430" t="s">
        <v>12508</v>
      </c>
      <c r="G4430" t="s">
        <v>140</v>
      </c>
      <c r="H4430" t="s">
        <v>46</v>
      </c>
      <c r="I4430" t="s">
        <v>129</v>
      </c>
      <c r="J4430" t="s">
        <v>130</v>
      </c>
      <c r="K4430" t="s">
        <v>141</v>
      </c>
      <c r="L4430" t="s">
        <v>12509</v>
      </c>
      <c r="M4430" t="s">
        <v>12510</v>
      </c>
      <c r="N4430">
        <v>0.92333333299999998</v>
      </c>
      <c r="O4430">
        <v>0</v>
      </c>
      <c r="P4430">
        <v>850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784.83333300000004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2676111</v>
      </c>
      <c r="B4431">
        <v>1</v>
      </c>
      <c r="C4431" t="s">
        <v>77</v>
      </c>
      <c r="D4431" t="s">
        <v>109</v>
      </c>
      <c r="E4431" t="s">
        <v>144</v>
      </c>
      <c r="F4431" t="s">
        <v>12511</v>
      </c>
      <c r="G4431" t="s">
        <v>306</v>
      </c>
      <c r="H4431" t="s">
        <v>46</v>
      </c>
      <c r="I4431" t="s">
        <v>129</v>
      </c>
      <c r="J4431" t="s">
        <v>15</v>
      </c>
      <c r="K4431" t="s">
        <v>131</v>
      </c>
      <c r="L4431" t="s">
        <v>12512</v>
      </c>
      <c r="M4431" t="s">
        <v>12513</v>
      </c>
      <c r="N4431">
        <v>8.3591666660000001</v>
      </c>
      <c r="O4431">
        <v>0</v>
      </c>
      <c r="P4431">
        <v>0</v>
      </c>
      <c r="Q4431">
        <v>0</v>
      </c>
      <c r="R4431">
        <v>94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785.76166699999999</v>
      </c>
      <c r="Y4431">
        <v>0</v>
      </c>
      <c r="Z4431">
        <v>0</v>
      </c>
    </row>
    <row r="4432" spans="1:26" x14ac:dyDescent="0.3">
      <c r="A4432">
        <v>2676115</v>
      </c>
      <c r="B4432">
        <v>1</v>
      </c>
      <c r="C4432" t="s">
        <v>77</v>
      </c>
      <c r="D4432" t="s">
        <v>120</v>
      </c>
      <c r="E4432" t="s">
        <v>144</v>
      </c>
      <c r="F4432" t="s">
        <v>12514</v>
      </c>
      <c r="G4432" t="s">
        <v>136</v>
      </c>
      <c r="H4432" t="s">
        <v>46</v>
      </c>
      <c r="I4432" t="s">
        <v>129</v>
      </c>
      <c r="J4432" t="s">
        <v>130</v>
      </c>
      <c r="K4432" t="s">
        <v>131</v>
      </c>
      <c r="L4432" t="s">
        <v>12515</v>
      </c>
      <c r="M4432" t="s">
        <v>12516</v>
      </c>
      <c r="N4432">
        <v>2.0588888879999998</v>
      </c>
      <c r="O4432">
        <v>0</v>
      </c>
      <c r="P4432">
        <v>0</v>
      </c>
      <c r="Q4432">
        <v>0</v>
      </c>
      <c r="R4432">
        <v>34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70.002222000000003</v>
      </c>
      <c r="Y4432">
        <v>0</v>
      </c>
      <c r="Z4432">
        <v>0</v>
      </c>
    </row>
    <row r="4433" spans="1:26" x14ac:dyDescent="0.3">
      <c r="A4433">
        <v>2676119</v>
      </c>
      <c r="B4433">
        <v>1</v>
      </c>
      <c r="C4433" t="s">
        <v>76</v>
      </c>
      <c r="D4433" t="s">
        <v>82</v>
      </c>
      <c r="E4433" t="s">
        <v>134</v>
      </c>
      <c r="F4433" t="s">
        <v>12517</v>
      </c>
      <c r="G4433" t="s">
        <v>240</v>
      </c>
      <c r="H4433" t="s">
        <v>46</v>
      </c>
      <c r="I4433" t="s">
        <v>129</v>
      </c>
      <c r="J4433" t="s">
        <v>130</v>
      </c>
      <c r="K4433" t="s">
        <v>131</v>
      </c>
      <c r="L4433" t="s">
        <v>12518</v>
      </c>
      <c r="M4433" t="s">
        <v>12519</v>
      </c>
      <c r="N4433">
        <v>0.93444444400000004</v>
      </c>
      <c r="O4433">
        <v>0</v>
      </c>
      <c r="P4433">
        <v>397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370.97444400000001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2676117</v>
      </c>
      <c r="B4434">
        <v>1</v>
      </c>
      <c r="C4434" t="s">
        <v>77</v>
      </c>
      <c r="D4434" t="s">
        <v>119</v>
      </c>
      <c r="E4434" t="s">
        <v>134</v>
      </c>
      <c r="F4434" t="s">
        <v>12520</v>
      </c>
      <c r="G4434" t="s">
        <v>240</v>
      </c>
      <c r="H4434" t="s">
        <v>46</v>
      </c>
      <c r="I4434" t="s">
        <v>129</v>
      </c>
      <c r="J4434" t="s">
        <v>130</v>
      </c>
      <c r="K4434" t="s">
        <v>131</v>
      </c>
      <c r="L4434" t="s">
        <v>12521</v>
      </c>
      <c r="M4434" t="s">
        <v>12522</v>
      </c>
      <c r="N4434">
        <v>2.6438888880000002</v>
      </c>
      <c r="O4434">
        <v>0</v>
      </c>
      <c r="P4434">
        <v>44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116.33111100000001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2676123</v>
      </c>
      <c r="B4435">
        <v>1</v>
      </c>
      <c r="C4435" t="s">
        <v>77</v>
      </c>
      <c r="D4435" t="s">
        <v>109</v>
      </c>
      <c r="E4435" t="s">
        <v>172</v>
      </c>
      <c r="F4435" t="s">
        <v>12326</v>
      </c>
      <c r="G4435" t="s">
        <v>136</v>
      </c>
      <c r="H4435" t="s">
        <v>46</v>
      </c>
      <c r="I4435" t="s">
        <v>129</v>
      </c>
      <c r="J4435" t="s">
        <v>130</v>
      </c>
      <c r="K4435" t="s">
        <v>131</v>
      </c>
      <c r="L4435" t="s">
        <v>12523</v>
      </c>
      <c r="M4435" t="s">
        <v>12524</v>
      </c>
      <c r="N4435">
        <v>1.3955555550000001</v>
      </c>
      <c r="O4435">
        <v>0</v>
      </c>
      <c r="P4435">
        <v>192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267.94666699999999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2676131</v>
      </c>
      <c r="B4436">
        <v>1</v>
      </c>
      <c r="C4436" t="s">
        <v>77</v>
      </c>
      <c r="D4436" t="s">
        <v>113</v>
      </c>
      <c r="E4436" t="s">
        <v>210</v>
      </c>
      <c r="F4436" t="s">
        <v>12525</v>
      </c>
      <c r="G4436" t="s">
        <v>306</v>
      </c>
      <c r="H4436" t="s">
        <v>46</v>
      </c>
      <c r="I4436" t="s">
        <v>129</v>
      </c>
      <c r="J4436" t="s">
        <v>15</v>
      </c>
      <c r="K4436" t="s">
        <v>131</v>
      </c>
      <c r="L4436" t="s">
        <v>12526</v>
      </c>
      <c r="M4436" t="s">
        <v>12527</v>
      </c>
      <c r="N4436">
        <v>2.0380555550000001</v>
      </c>
      <c r="O4436">
        <v>0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2.0380560000000001</v>
      </c>
      <c r="Y4436">
        <v>0</v>
      </c>
      <c r="Z4436">
        <v>0</v>
      </c>
    </row>
    <row r="4437" spans="1:26" x14ac:dyDescent="0.3">
      <c r="A4437">
        <v>2676125</v>
      </c>
      <c r="B4437">
        <v>1</v>
      </c>
      <c r="C4437" t="s">
        <v>77</v>
      </c>
      <c r="D4437" t="s">
        <v>109</v>
      </c>
      <c r="E4437" t="s">
        <v>152</v>
      </c>
      <c r="F4437" t="s">
        <v>9748</v>
      </c>
      <c r="G4437" t="s">
        <v>169</v>
      </c>
      <c r="H4437" t="s">
        <v>47</v>
      </c>
      <c r="I4437" t="s">
        <v>247</v>
      </c>
      <c r="J4437" t="s">
        <v>130</v>
      </c>
      <c r="K4437" t="s">
        <v>131</v>
      </c>
      <c r="L4437" t="s">
        <v>12528</v>
      </c>
      <c r="M4437" t="s">
        <v>12529</v>
      </c>
      <c r="N4437">
        <v>0.01</v>
      </c>
      <c r="O4437">
        <v>0</v>
      </c>
      <c r="P4437">
        <v>0</v>
      </c>
      <c r="Q4437">
        <v>3</v>
      </c>
      <c r="R4437">
        <v>403</v>
      </c>
      <c r="S4437">
        <v>0</v>
      </c>
      <c r="T4437">
        <v>406</v>
      </c>
      <c r="U4437">
        <v>0</v>
      </c>
      <c r="V4437">
        <v>0</v>
      </c>
      <c r="W4437">
        <v>0.03</v>
      </c>
      <c r="X4437">
        <v>4.03</v>
      </c>
      <c r="Y4437">
        <v>0</v>
      </c>
      <c r="Z4437">
        <v>4.0599999999999996</v>
      </c>
    </row>
    <row r="4438" spans="1:26" x14ac:dyDescent="0.3">
      <c r="A4438">
        <v>2676134</v>
      </c>
      <c r="B4438">
        <v>1</v>
      </c>
      <c r="C4438" t="s">
        <v>76</v>
      </c>
      <c r="D4438" t="s">
        <v>100</v>
      </c>
      <c r="E4438" t="s">
        <v>126</v>
      </c>
      <c r="F4438" t="s">
        <v>12530</v>
      </c>
      <c r="G4438" t="s">
        <v>158</v>
      </c>
      <c r="H4438" t="s">
        <v>47</v>
      </c>
      <c r="I4438" t="s">
        <v>129</v>
      </c>
      <c r="J4438" t="s">
        <v>130</v>
      </c>
      <c r="K4438" t="s">
        <v>131</v>
      </c>
      <c r="L4438" t="s">
        <v>12531</v>
      </c>
      <c r="M4438" t="s">
        <v>12532</v>
      </c>
      <c r="N4438">
        <v>1.0663888880000001</v>
      </c>
      <c r="O4438">
        <v>1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1.066389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2676140</v>
      </c>
      <c r="B4439">
        <v>1</v>
      </c>
      <c r="C4439" t="s">
        <v>77</v>
      </c>
      <c r="D4439" t="s">
        <v>118</v>
      </c>
      <c r="E4439" t="s">
        <v>210</v>
      </c>
      <c r="F4439" t="s">
        <v>12533</v>
      </c>
      <c r="G4439" t="s">
        <v>306</v>
      </c>
      <c r="H4439" t="s">
        <v>46</v>
      </c>
      <c r="I4439" t="s">
        <v>129</v>
      </c>
      <c r="J4439" t="s">
        <v>15</v>
      </c>
      <c r="K4439" t="s">
        <v>131</v>
      </c>
      <c r="L4439" t="s">
        <v>12534</v>
      </c>
      <c r="M4439" t="s">
        <v>12535</v>
      </c>
      <c r="N4439">
        <v>1.412222222</v>
      </c>
      <c r="O4439">
        <v>0</v>
      </c>
      <c r="P4439">
        <v>12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16.946667000000001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2676143</v>
      </c>
      <c r="B4440">
        <v>1</v>
      </c>
      <c r="C4440" t="s">
        <v>77</v>
      </c>
      <c r="D4440" t="s">
        <v>118</v>
      </c>
      <c r="E4440" t="s">
        <v>210</v>
      </c>
      <c r="F4440" t="s">
        <v>12536</v>
      </c>
      <c r="G4440" t="s">
        <v>306</v>
      </c>
      <c r="H4440" t="s">
        <v>46</v>
      </c>
      <c r="I4440" t="s">
        <v>129</v>
      </c>
      <c r="J4440" t="s">
        <v>15</v>
      </c>
      <c r="K4440" t="s">
        <v>131</v>
      </c>
      <c r="L4440" t="s">
        <v>12537</v>
      </c>
      <c r="M4440" t="s">
        <v>12538</v>
      </c>
      <c r="N4440">
        <v>3.5897222219999998</v>
      </c>
      <c r="O4440">
        <v>0</v>
      </c>
      <c r="P4440">
        <v>3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10.769166999999999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2676148</v>
      </c>
      <c r="B4441">
        <v>1</v>
      </c>
      <c r="C4441" t="s">
        <v>76</v>
      </c>
      <c r="D4441" t="s">
        <v>97</v>
      </c>
      <c r="E4441" t="s">
        <v>126</v>
      </c>
      <c r="F4441" t="s">
        <v>12539</v>
      </c>
      <c r="G4441" t="s">
        <v>128</v>
      </c>
      <c r="H4441" t="s">
        <v>47</v>
      </c>
      <c r="I4441" t="s">
        <v>129</v>
      </c>
      <c r="J4441" t="s">
        <v>130</v>
      </c>
      <c r="K4441" t="s">
        <v>131</v>
      </c>
      <c r="L4441" t="s">
        <v>12540</v>
      </c>
      <c r="M4441" t="s">
        <v>12541</v>
      </c>
      <c r="N4441">
        <v>1.663333333</v>
      </c>
      <c r="O4441">
        <v>22</v>
      </c>
      <c r="P4441">
        <v>39</v>
      </c>
      <c r="Q4441">
        <v>0</v>
      </c>
      <c r="R4441">
        <v>0</v>
      </c>
      <c r="S4441">
        <v>0</v>
      </c>
      <c r="T4441">
        <v>0</v>
      </c>
      <c r="U4441">
        <v>36.593333000000001</v>
      </c>
      <c r="V4441">
        <v>64.87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2676149</v>
      </c>
      <c r="B4442">
        <v>1</v>
      </c>
      <c r="C4442" t="s">
        <v>76</v>
      </c>
      <c r="D4442" t="s">
        <v>101</v>
      </c>
      <c r="E4442" t="s">
        <v>152</v>
      </c>
      <c r="F4442" t="s">
        <v>12542</v>
      </c>
      <c r="G4442" t="s">
        <v>169</v>
      </c>
      <c r="H4442" t="s">
        <v>47</v>
      </c>
      <c r="I4442" t="s">
        <v>129</v>
      </c>
      <c r="J4442" t="s">
        <v>130</v>
      </c>
      <c r="K4442" t="s">
        <v>131</v>
      </c>
      <c r="L4442" t="s">
        <v>12543</v>
      </c>
      <c r="M4442" t="s">
        <v>12544</v>
      </c>
      <c r="N4442">
        <v>7.6111110999999995E-2</v>
      </c>
      <c r="O4442">
        <v>22</v>
      </c>
      <c r="P4442">
        <v>575</v>
      </c>
      <c r="Q4442">
        <v>0</v>
      </c>
      <c r="R4442">
        <v>0</v>
      </c>
      <c r="S4442">
        <v>0</v>
      </c>
      <c r="T4442">
        <v>0</v>
      </c>
      <c r="U4442">
        <v>1.674444</v>
      </c>
      <c r="V4442">
        <v>43.763888999999999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2676150</v>
      </c>
      <c r="B4443">
        <v>1</v>
      </c>
      <c r="C4443" t="s">
        <v>76</v>
      </c>
      <c r="D4443" t="s">
        <v>101</v>
      </c>
      <c r="E4443" t="s">
        <v>152</v>
      </c>
      <c r="F4443" t="s">
        <v>877</v>
      </c>
      <c r="G4443" t="s">
        <v>169</v>
      </c>
      <c r="H4443" t="s">
        <v>47</v>
      </c>
      <c r="I4443" t="s">
        <v>129</v>
      </c>
      <c r="J4443" t="s">
        <v>130</v>
      </c>
      <c r="K4443" t="s">
        <v>131</v>
      </c>
      <c r="L4443" t="s">
        <v>12545</v>
      </c>
      <c r="M4443" t="s">
        <v>12546</v>
      </c>
      <c r="N4443">
        <v>0.69444444400000005</v>
      </c>
      <c r="O4443">
        <v>0</v>
      </c>
      <c r="P4443">
        <v>663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460.41666600000002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2676152</v>
      </c>
      <c r="B4444">
        <v>1</v>
      </c>
      <c r="C4444" t="s">
        <v>77</v>
      </c>
      <c r="D4444" t="s">
        <v>114</v>
      </c>
      <c r="E4444" t="s">
        <v>156</v>
      </c>
      <c r="F4444" t="s">
        <v>654</v>
      </c>
      <c r="G4444" t="s">
        <v>169</v>
      </c>
      <c r="H4444" t="s">
        <v>47</v>
      </c>
      <c r="I4444" t="s">
        <v>247</v>
      </c>
      <c r="J4444" t="s">
        <v>130</v>
      </c>
      <c r="K4444" t="s">
        <v>131</v>
      </c>
      <c r="L4444" t="s">
        <v>12547</v>
      </c>
      <c r="M4444" t="s">
        <v>12548</v>
      </c>
      <c r="N4444">
        <v>2.7777769999999999E-3</v>
      </c>
      <c r="O4444">
        <v>0</v>
      </c>
      <c r="P4444">
        <v>0</v>
      </c>
      <c r="Q4444">
        <v>3</v>
      </c>
      <c r="R4444">
        <v>0</v>
      </c>
      <c r="S4444">
        <v>62</v>
      </c>
      <c r="T4444">
        <v>488</v>
      </c>
      <c r="U4444">
        <v>0</v>
      </c>
      <c r="V4444">
        <v>0</v>
      </c>
      <c r="W4444">
        <v>8.3330000000000001E-3</v>
      </c>
      <c r="X4444">
        <v>0</v>
      </c>
      <c r="Y4444">
        <v>0.17222199999999999</v>
      </c>
      <c r="Z4444">
        <v>1.3555550000000001</v>
      </c>
    </row>
    <row r="4445" spans="1:26" x14ac:dyDescent="0.3">
      <c r="A4445">
        <v>2676154</v>
      </c>
      <c r="B4445">
        <v>1</v>
      </c>
      <c r="C4445" t="s">
        <v>76</v>
      </c>
      <c r="D4445" t="s">
        <v>88</v>
      </c>
      <c r="E4445" t="s">
        <v>210</v>
      </c>
      <c r="F4445" t="s">
        <v>11543</v>
      </c>
      <c r="G4445" t="s">
        <v>212</v>
      </c>
      <c r="H4445" t="s">
        <v>46</v>
      </c>
      <c r="I4445" t="s">
        <v>129</v>
      </c>
      <c r="J4445" t="s">
        <v>130</v>
      </c>
      <c r="K4445" t="s">
        <v>131</v>
      </c>
      <c r="L4445" t="s">
        <v>12549</v>
      </c>
      <c r="M4445" t="s">
        <v>12550</v>
      </c>
      <c r="N4445">
        <v>4.5427777770000004</v>
      </c>
      <c r="O4445">
        <v>0</v>
      </c>
      <c r="P4445">
        <v>1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4.5427780000000002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2676160</v>
      </c>
      <c r="B4446">
        <v>1</v>
      </c>
      <c r="C4446" t="s">
        <v>76</v>
      </c>
      <c r="D4446" t="s">
        <v>104</v>
      </c>
      <c r="E4446" t="s">
        <v>144</v>
      </c>
      <c r="F4446" t="s">
        <v>524</v>
      </c>
      <c r="G4446" t="s">
        <v>136</v>
      </c>
      <c r="H4446" t="s">
        <v>46</v>
      </c>
      <c r="I4446" t="s">
        <v>129</v>
      </c>
      <c r="J4446" t="s">
        <v>130</v>
      </c>
      <c r="K4446" t="s">
        <v>131</v>
      </c>
      <c r="L4446" t="s">
        <v>12551</v>
      </c>
      <c r="M4446" t="s">
        <v>12552</v>
      </c>
      <c r="N4446">
        <v>0.58138888799999999</v>
      </c>
      <c r="O4446">
        <v>0</v>
      </c>
      <c r="P4446">
        <v>0</v>
      </c>
      <c r="Q4446">
        <v>0</v>
      </c>
      <c r="R4446">
        <v>30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17.441666999999999</v>
      </c>
      <c r="Y4446">
        <v>0</v>
      </c>
      <c r="Z4446">
        <v>0</v>
      </c>
    </row>
    <row r="4447" spans="1:26" x14ac:dyDescent="0.3">
      <c r="A4447">
        <v>2676159</v>
      </c>
      <c r="B4447">
        <v>1</v>
      </c>
      <c r="C4447" t="s">
        <v>76</v>
      </c>
      <c r="D4447" t="s">
        <v>100</v>
      </c>
      <c r="E4447" t="s">
        <v>152</v>
      </c>
      <c r="F4447" t="s">
        <v>12553</v>
      </c>
      <c r="G4447" t="s">
        <v>146</v>
      </c>
      <c r="H4447" t="s">
        <v>47</v>
      </c>
      <c r="I4447" t="s">
        <v>129</v>
      </c>
      <c r="J4447" t="s">
        <v>130</v>
      </c>
      <c r="K4447" t="s">
        <v>131</v>
      </c>
      <c r="L4447" t="s">
        <v>12554</v>
      </c>
      <c r="M4447" t="s">
        <v>12555</v>
      </c>
      <c r="N4447">
        <v>9.3333333000000004E-2</v>
      </c>
      <c r="O4447">
        <v>42</v>
      </c>
      <c r="P4447">
        <v>548</v>
      </c>
      <c r="Q4447">
        <v>0</v>
      </c>
      <c r="R4447">
        <v>0</v>
      </c>
      <c r="S4447">
        <v>0</v>
      </c>
      <c r="T4447">
        <v>0</v>
      </c>
      <c r="U4447">
        <v>3.92</v>
      </c>
      <c r="V4447">
        <v>51.146666000000003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2676161</v>
      </c>
      <c r="B4448">
        <v>1</v>
      </c>
      <c r="C4448" t="s">
        <v>76</v>
      </c>
      <c r="D4448" t="s">
        <v>93</v>
      </c>
      <c r="E4448" t="s">
        <v>152</v>
      </c>
      <c r="F4448" t="s">
        <v>10863</v>
      </c>
      <c r="G4448" t="s">
        <v>169</v>
      </c>
      <c r="H4448" t="s">
        <v>47</v>
      </c>
      <c r="I4448" t="s">
        <v>247</v>
      </c>
      <c r="J4448" t="s">
        <v>130</v>
      </c>
      <c r="K4448" t="s">
        <v>131</v>
      </c>
      <c r="L4448" t="s">
        <v>12556</v>
      </c>
      <c r="M4448" t="s">
        <v>12557</v>
      </c>
      <c r="N4448">
        <v>3.8888880000000001E-3</v>
      </c>
      <c r="O4448">
        <v>8</v>
      </c>
      <c r="P4448">
        <v>1096</v>
      </c>
      <c r="Q4448">
        <v>0</v>
      </c>
      <c r="R4448">
        <v>0</v>
      </c>
      <c r="S4448">
        <v>0</v>
      </c>
      <c r="T4448">
        <v>0</v>
      </c>
      <c r="U4448">
        <v>3.1111E-2</v>
      </c>
      <c r="V4448">
        <v>4.2622210000000003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2676176</v>
      </c>
      <c r="B4449">
        <v>1</v>
      </c>
      <c r="C4449" t="s">
        <v>76</v>
      </c>
      <c r="D4449" t="s">
        <v>79</v>
      </c>
      <c r="E4449" t="s">
        <v>210</v>
      </c>
      <c r="F4449" t="s">
        <v>11785</v>
      </c>
      <c r="G4449" t="s">
        <v>290</v>
      </c>
      <c r="H4449" t="s">
        <v>46</v>
      </c>
      <c r="I4449" t="s">
        <v>129</v>
      </c>
      <c r="J4449" t="s">
        <v>130</v>
      </c>
      <c r="K4449" t="s">
        <v>131</v>
      </c>
      <c r="L4449" t="s">
        <v>12558</v>
      </c>
      <c r="M4449" t="s">
        <v>12559</v>
      </c>
      <c r="N4449">
        <v>2.585555555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2.585556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2676165</v>
      </c>
      <c r="B4450">
        <v>1</v>
      </c>
      <c r="C4450" t="s">
        <v>77</v>
      </c>
      <c r="D4450" t="s">
        <v>113</v>
      </c>
      <c r="E4450" t="s">
        <v>152</v>
      </c>
      <c r="F4450" t="s">
        <v>363</v>
      </c>
      <c r="G4450" t="s">
        <v>169</v>
      </c>
      <c r="H4450" t="s">
        <v>47</v>
      </c>
      <c r="I4450" t="s">
        <v>129</v>
      </c>
      <c r="J4450" t="s">
        <v>130</v>
      </c>
      <c r="K4450" t="s">
        <v>131</v>
      </c>
      <c r="L4450" t="s">
        <v>12560</v>
      </c>
      <c r="M4450" t="s">
        <v>12561</v>
      </c>
      <c r="N4450">
        <v>7.0833332999999998E-2</v>
      </c>
      <c r="O4450">
        <v>0</v>
      </c>
      <c r="P4450">
        <v>0</v>
      </c>
      <c r="Q4450">
        <v>21</v>
      </c>
      <c r="R4450">
        <v>96</v>
      </c>
      <c r="S4450">
        <v>12</v>
      </c>
      <c r="T4450">
        <v>213</v>
      </c>
      <c r="U4450">
        <v>0</v>
      </c>
      <c r="V4450">
        <v>0</v>
      </c>
      <c r="W4450">
        <v>1.4875</v>
      </c>
      <c r="X4450">
        <v>6.8</v>
      </c>
      <c r="Y4450">
        <v>0.85</v>
      </c>
      <c r="Z4450">
        <v>15.0875</v>
      </c>
    </row>
    <row r="4451" spans="1:26" x14ac:dyDescent="0.3">
      <c r="A4451">
        <v>2676166</v>
      </c>
      <c r="B4451">
        <v>1</v>
      </c>
      <c r="C4451" t="s">
        <v>76</v>
      </c>
      <c r="D4451" t="s">
        <v>92</v>
      </c>
      <c r="E4451" t="s">
        <v>210</v>
      </c>
      <c r="F4451" t="s">
        <v>12562</v>
      </c>
      <c r="G4451" t="s">
        <v>306</v>
      </c>
      <c r="H4451" t="s">
        <v>46</v>
      </c>
      <c r="I4451" t="s">
        <v>129</v>
      </c>
      <c r="J4451" t="s">
        <v>15</v>
      </c>
      <c r="K4451" t="s">
        <v>131</v>
      </c>
      <c r="L4451" t="s">
        <v>12563</v>
      </c>
      <c r="M4451" t="s">
        <v>12564</v>
      </c>
      <c r="N4451">
        <v>4.6425000000000001</v>
      </c>
      <c r="O4451">
        <v>0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4.6425000000000001</v>
      </c>
      <c r="Y4451">
        <v>0</v>
      </c>
      <c r="Z4451">
        <v>0</v>
      </c>
    </row>
    <row r="4452" spans="1:26" x14ac:dyDescent="0.3">
      <c r="A4452">
        <v>2676167</v>
      </c>
      <c r="B4452">
        <v>1</v>
      </c>
      <c r="C4452" t="s">
        <v>76</v>
      </c>
      <c r="D4452" t="s">
        <v>82</v>
      </c>
      <c r="E4452" t="s">
        <v>325</v>
      </c>
      <c r="F4452" t="s">
        <v>12244</v>
      </c>
      <c r="G4452" t="s">
        <v>567</v>
      </c>
      <c r="H4452" t="s">
        <v>47</v>
      </c>
      <c r="I4452" t="s">
        <v>129</v>
      </c>
      <c r="J4452" t="s">
        <v>130</v>
      </c>
      <c r="K4452" t="s">
        <v>141</v>
      </c>
      <c r="L4452" t="s">
        <v>12565</v>
      </c>
      <c r="M4452" t="s">
        <v>12566</v>
      </c>
      <c r="N4452">
        <v>9.3055554999999998E-2</v>
      </c>
      <c r="O4452">
        <v>1</v>
      </c>
      <c r="P4452">
        <v>768</v>
      </c>
      <c r="Q4452">
        <v>0</v>
      </c>
      <c r="R4452">
        <v>0</v>
      </c>
      <c r="S4452">
        <v>0</v>
      </c>
      <c r="T4452">
        <v>0</v>
      </c>
      <c r="U4452">
        <v>9.3056E-2</v>
      </c>
      <c r="V4452">
        <v>71.466666000000004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2676171</v>
      </c>
      <c r="B4453">
        <v>1</v>
      </c>
      <c r="C4453" t="s">
        <v>76</v>
      </c>
      <c r="D4453" t="s">
        <v>96</v>
      </c>
      <c r="E4453" t="s">
        <v>152</v>
      </c>
      <c r="F4453" t="s">
        <v>12152</v>
      </c>
      <c r="G4453" t="s">
        <v>169</v>
      </c>
      <c r="H4453" t="s">
        <v>47</v>
      </c>
      <c r="I4453" t="s">
        <v>129</v>
      </c>
      <c r="J4453" t="s">
        <v>130</v>
      </c>
      <c r="K4453" t="s">
        <v>131</v>
      </c>
      <c r="L4453" t="s">
        <v>12567</v>
      </c>
      <c r="M4453" t="s">
        <v>12568</v>
      </c>
      <c r="N4453">
        <v>6.1944444000000001E-2</v>
      </c>
      <c r="O4453">
        <v>41</v>
      </c>
      <c r="P4453">
        <v>728</v>
      </c>
      <c r="Q4453">
        <v>0</v>
      </c>
      <c r="R4453">
        <v>0</v>
      </c>
      <c r="S4453">
        <v>0</v>
      </c>
      <c r="T4453">
        <v>0</v>
      </c>
      <c r="U4453">
        <v>2.5397219999999998</v>
      </c>
      <c r="V4453">
        <v>45.095554999999997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2676175</v>
      </c>
      <c r="B4454">
        <v>1</v>
      </c>
      <c r="C4454" t="s">
        <v>76</v>
      </c>
      <c r="D4454" t="s">
        <v>78</v>
      </c>
      <c r="E4454" t="s">
        <v>210</v>
      </c>
      <c r="F4454" t="s">
        <v>12569</v>
      </c>
      <c r="G4454" t="s">
        <v>627</v>
      </c>
      <c r="H4454" t="s">
        <v>46</v>
      </c>
      <c r="I4454" t="s">
        <v>129</v>
      </c>
      <c r="J4454" t="s">
        <v>130</v>
      </c>
      <c r="K4454" t="s">
        <v>131</v>
      </c>
      <c r="L4454" t="s">
        <v>12570</v>
      </c>
      <c r="M4454" t="s">
        <v>12571</v>
      </c>
      <c r="N4454">
        <v>1.3577777769999999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1.3577779999999999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2676174</v>
      </c>
      <c r="B4455">
        <v>1</v>
      </c>
      <c r="C4455" t="s">
        <v>77</v>
      </c>
      <c r="D4455" t="s">
        <v>124</v>
      </c>
      <c r="E4455" t="s">
        <v>210</v>
      </c>
      <c r="F4455" t="s">
        <v>12572</v>
      </c>
      <c r="G4455" t="s">
        <v>212</v>
      </c>
      <c r="H4455" t="s">
        <v>46</v>
      </c>
      <c r="I4455" t="s">
        <v>129</v>
      </c>
      <c r="J4455" t="s">
        <v>130</v>
      </c>
      <c r="K4455" t="s">
        <v>131</v>
      </c>
      <c r="L4455" t="s">
        <v>12573</v>
      </c>
      <c r="M4455" t="s">
        <v>12574</v>
      </c>
      <c r="N4455">
        <v>1.883611111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1.8836109999999999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2676179</v>
      </c>
      <c r="B4456">
        <v>1</v>
      </c>
      <c r="C4456" t="s">
        <v>77</v>
      </c>
      <c r="D4456" t="s">
        <v>113</v>
      </c>
      <c r="E4456" t="s">
        <v>152</v>
      </c>
      <c r="F4456" t="s">
        <v>12575</v>
      </c>
      <c r="G4456" t="s">
        <v>169</v>
      </c>
      <c r="H4456" t="s">
        <v>47</v>
      </c>
      <c r="I4456" t="s">
        <v>129</v>
      </c>
      <c r="J4456" t="s">
        <v>130</v>
      </c>
      <c r="K4456" t="s">
        <v>131</v>
      </c>
      <c r="L4456" t="s">
        <v>12576</v>
      </c>
      <c r="M4456" t="s">
        <v>12577</v>
      </c>
      <c r="N4456">
        <v>0.174166666</v>
      </c>
      <c r="O4456">
        <v>0</v>
      </c>
      <c r="P4456">
        <v>0</v>
      </c>
      <c r="Q4456">
        <v>21</v>
      </c>
      <c r="R4456">
        <v>96</v>
      </c>
      <c r="S4456">
        <v>12</v>
      </c>
      <c r="T4456">
        <v>213</v>
      </c>
      <c r="U4456">
        <v>0</v>
      </c>
      <c r="V4456">
        <v>0</v>
      </c>
      <c r="W4456">
        <v>3.6575000000000002</v>
      </c>
      <c r="X4456">
        <v>16.72</v>
      </c>
      <c r="Y4456">
        <v>2.09</v>
      </c>
      <c r="Z4456">
        <v>37.097499999999997</v>
      </c>
    </row>
    <row r="4457" spans="1:26" x14ac:dyDescent="0.3">
      <c r="A4457">
        <v>2676180</v>
      </c>
      <c r="B4457">
        <v>1</v>
      </c>
      <c r="C4457" t="s">
        <v>76</v>
      </c>
      <c r="D4457" t="s">
        <v>88</v>
      </c>
      <c r="E4457" t="s">
        <v>152</v>
      </c>
      <c r="F4457" t="s">
        <v>12578</v>
      </c>
      <c r="G4457" t="s">
        <v>169</v>
      </c>
      <c r="H4457" t="s">
        <v>47</v>
      </c>
      <c r="I4457" t="s">
        <v>129</v>
      </c>
      <c r="J4457" t="s">
        <v>130</v>
      </c>
      <c r="K4457" t="s">
        <v>131</v>
      </c>
      <c r="L4457" t="s">
        <v>12579</v>
      </c>
      <c r="M4457" t="s">
        <v>12580</v>
      </c>
      <c r="N4457">
        <v>0.58666666599999995</v>
      </c>
      <c r="O4457">
        <v>11</v>
      </c>
      <c r="P4457">
        <v>356</v>
      </c>
      <c r="Q4457">
        <v>0</v>
      </c>
      <c r="R4457">
        <v>0</v>
      </c>
      <c r="S4457">
        <v>0</v>
      </c>
      <c r="T4457">
        <v>0</v>
      </c>
      <c r="U4457">
        <v>6.4533329999999998</v>
      </c>
      <c r="V4457">
        <v>208.85333299999999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2676184</v>
      </c>
      <c r="B4458">
        <v>1</v>
      </c>
      <c r="C4458" t="s">
        <v>77</v>
      </c>
      <c r="D4458" t="s">
        <v>112</v>
      </c>
      <c r="E4458" t="s">
        <v>156</v>
      </c>
      <c r="F4458" t="s">
        <v>4710</v>
      </c>
      <c r="G4458" t="s">
        <v>169</v>
      </c>
      <c r="H4458" t="s">
        <v>47</v>
      </c>
      <c r="I4458" t="s">
        <v>129</v>
      </c>
      <c r="J4458" t="s">
        <v>130</v>
      </c>
      <c r="K4458" t="s">
        <v>131</v>
      </c>
      <c r="L4458" t="s">
        <v>12581</v>
      </c>
      <c r="M4458" t="s">
        <v>12582</v>
      </c>
      <c r="N4458">
        <v>2.0113888879999999</v>
      </c>
      <c r="O4458">
        <v>0</v>
      </c>
      <c r="P4458">
        <v>0</v>
      </c>
      <c r="Q4458">
        <v>0</v>
      </c>
      <c r="R4458">
        <v>0</v>
      </c>
      <c r="S4458">
        <v>3</v>
      </c>
      <c r="T4458">
        <v>335</v>
      </c>
      <c r="U4458">
        <v>0</v>
      </c>
      <c r="V4458">
        <v>0</v>
      </c>
      <c r="W4458">
        <v>0</v>
      </c>
      <c r="X4458">
        <v>0</v>
      </c>
      <c r="Y4458">
        <v>6.0341670000000001</v>
      </c>
      <c r="Z4458">
        <v>673.81527700000004</v>
      </c>
    </row>
    <row r="4459" spans="1:26" x14ac:dyDescent="0.3">
      <c r="A4459">
        <v>2676190</v>
      </c>
      <c r="B4459">
        <v>1</v>
      </c>
      <c r="C4459" t="s">
        <v>76</v>
      </c>
      <c r="D4459" t="s">
        <v>84</v>
      </c>
      <c r="E4459" t="s">
        <v>210</v>
      </c>
      <c r="F4459" t="s">
        <v>12583</v>
      </c>
      <c r="G4459" t="s">
        <v>290</v>
      </c>
      <c r="H4459" t="s">
        <v>46</v>
      </c>
      <c r="I4459" t="s">
        <v>129</v>
      </c>
      <c r="J4459" t="s">
        <v>130</v>
      </c>
      <c r="K4459" t="s">
        <v>131</v>
      </c>
      <c r="L4459" t="s">
        <v>12584</v>
      </c>
      <c r="M4459" t="s">
        <v>12585</v>
      </c>
      <c r="N4459">
        <v>2.0699999999999998</v>
      </c>
      <c r="O4459">
        <v>0</v>
      </c>
      <c r="P4459">
        <v>3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6.21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2676186</v>
      </c>
      <c r="B4460">
        <v>1</v>
      </c>
      <c r="C4460" t="s">
        <v>77</v>
      </c>
      <c r="D4460" t="s">
        <v>109</v>
      </c>
      <c r="E4460" t="s">
        <v>210</v>
      </c>
      <c r="F4460" t="s">
        <v>12586</v>
      </c>
      <c r="G4460" t="s">
        <v>627</v>
      </c>
      <c r="H4460" t="s">
        <v>46</v>
      </c>
      <c r="I4460" t="s">
        <v>129</v>
      </c>
      <c r="J4460" t="s">
        <v>130</v>
      </c>
      <c r="K4460" t="s">
        <v>131</v>
      </c>
      <c r="L4460" t="s">
        <v>12587</v>
      </c>
      <c r="M4460" t="s">
        <v>12588</v>
      </c>
      <c r="N4460">
        <v>2.5272222219999998</v>
      </c>
      <c r="O4460">
        <v>0</v>
      </c>
      <c r="P4460">
        <v>5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12.636111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2676189</v>
      </c>
      <c r="B4461">
        <v>1</v>
      </c>
      <c r="C4461" t="s">
        <v>77</v>
      </c>
      <c r="D4461" t="s">
        <v>109</v>
      </c>
      <c r="E4461" t="s">
        <v>172</v>
      </c>
      <c r="F4461" t="s">
        <v>12589</v>
      </c>
      <c r="G4461" t="s">
        <v>455</v>
      </c>
      <c r="H4461" t="s">
        <v>46</v>
      </c>
      <c r="I4461" t="s">
        <v>129</v>
      </c>
      <c r="J4461" t="s">
        <v>130</v>
      </c>
      <c r="K4461" t="s">
        <v>131</v>
      </c>
      <c r="L4461" t="s">
        <v>12590</v>
      </c>
      <c r="M4461" t="s">
        <v>12591</v>
      </c>
      <c r="N4461">
        <v>1.5113888879999999</v>
      </c>
      <c r="O4461">
        <v>0</v>
      </c>
      <c r="P4461">
        <v>194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293.20944400000002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2676191</v>
      </c>
      <c r="B4462">
        <v>1</v>
      </c>
      <c r="C4462" t="s">
        <v>77</v>
      </c>
      <c r="D4462" t="s">
        <v>118</v>
      </c>
      <c r="E4462" t="s">
        <v>144</v>
      </c>
      <c r="F4462" t="s">
        <v>12592</v>
      </c>
      <c r="G4462" t="s">
        <v>136</v>
      </c>
      <c r="H4462" t="s">
        <v>46</v>
      </c>
      <c r="I4462" t="s">
        <v>129</v>
      </c>
      <c r="J4462" t="s">
        <v>130</v>
      </c>
      <c r="K4462" t="s">
        <v>131</v>
      </c>
      <c r="L4462" t="s">
        <v>12593</v>
      </c>
      <c r="M4462" t="s">
        <v>12594</v>
      </c>
      <c r="N4462">
        <v>3.3250000000000002</v>
      </c>
      <c r="O4462">
        <v>0</v>
      </c>
      <c r="P4462">
        <v>165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548.625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2676192</v>
      </c>
      <c r="B4463">
        <v>1</v>
      </c>
      <c r="C4463" t="s">
        <v>76</v>
      </c>
      <c r="D4463" t="s">
        <v>88</v>
      </c>
      <c r="E4463" t="s">
        <v>144</v>
      </c>
      <c r="F4463" t="s">
        <v>12595</v>
      </c>
      <c r="G4463" t="s">
        <v>136</v>
      </c>
      <c r="H4463" t="s">
        <v>46</v>
      </c>
      <c r="I4463" t="s">
        <v>129</v>
      </c>
      <c r="J4463" t="s">
        <v>130</v>
      </c>
      <c r="K4463" t="s">
        <v>131</v>
      </c>
      <c r="L4463" t="s">
        <v>12596</v>
      </c>
      <c r="M4463" t="s">
        <v>12597</v>
      </c>
      <c r="N4463">
        <v>0.98694444400000003</v>
      </c>
      <c r="O4463">
        <v>0</v>
      </c>
      <c r="P4463">
        <v>208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205.28444400000001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2676196</v>
      </c>
      <c r="B4464">
        <v>1</v>
      </c>
      <c r="C4464" t="s">
        <v>77</v>
      </c>
      <c r="D4464" t="s">
        <v>120</v>
      </c>
      <c r="E4464" t="s">
        <v>144</v>
      </c>
      <c r="F4464" t="s">
        <v>12598</v>
      </c>
      <c r="G4464" t="s">
        <v>136</v>
      </c>
      <c r="H4464" t="s">
        <v>46</v>
      </c>
      <c r="I4464" t="s">
        <v>129</v>
      </c>
      <c r="J4464" t="s">
        <v>130</v>
      </c>
      <c r="K4464" t="s">
        <v>131</v>
      </c>
      <c r="L4464" t="s">
        <v>12599</v>
      </c>
      <c r="M4464" t="s">
        <v>12600</v>
      </c>
      <c r="N4464">
        <v>1.1219444439999999</v>
      </c>
      <c r="O4464">
        <v>0</v>
      </c>
      <c r="P4464">
        <v>0</v>
      </c>
      <c r="Q4464">
        <v>0</v>
      </c>
      <c r="R4464">
        <v>34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38.146110999999998</v>
      </c>
      <c r="Y4464">
        <v>0</v>
      </c>
      <c r="Z4464">
        <v>0</v>
      </c>
    </row>
    <row r="4465" spans="1:26" x14ac:dyDescent="0.3">
      <c r="A4465">
        <v>2676197</v>
      </c>
      <c r="B4465">
        <v>1</v>
      </c>
      <c r="C4465" t="s">
        <v>77</v>
      </c>
      <c r="D4465" t="s">
        <v>115</v>
      </c>
      <c r="E4465" t="s">
        <v>126</v>
      </c>
      <c r="F4465" t="s">
        <v>12601</v>
      </c>
      <c r="G4465" t="s">
        <v>146</v>
      </c>
      <c r="H4465" t="s">
        <v>47</v>
      </c>
      <c r="I4465" t="s">
        <v>129</v>
      </c>
      <c r="J4465" t="s">
        <v>130</v>
      </c>
      <c r="K4465" t="s">
        <v>131</v>
      </c>
      <c r="L4465" t="s">
        <v>12602</v>
      </c>
      <c r="M4465" t="s">
        <v>12603</v>
      </c>
      <c r="N4465">
        <v>0.30611111099999999</v>
      </c>
      <c r="O4465">
        <v>0</v>
      </c>
      <c r="P4465">
        <v>0</v>
      </c>
      <c r="Q4465">
        <v>0</v>
      </c>
      <c r="R4465">
        <v>35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10.713889</v>
      </c>
      <c r="Y4465">
        <v>0</v>
      </c>
      <c r="Z4465">
        <v>0</v>
      </c>
    </row>
    <row r="4466" spans="1:26" x14ac:dyDescent="0.3">
      <c r="A4466">
        <v>2676199</v>
      </c>
      <c r="B4466">
        <v>1</v>
      </c>
      <c r="C4466" t="s">
        <v>77</v>
      </c>
      <c r="D4466" t="s">
        <v>117</v>
      </c>
      <c r="E4466" t="s">
        <v>144</v>
      </c>
      <c r="F4466" t="s">
        <v>12604</v>
      </c>
      <c r="G4466" t="s">
        <v>136</v>
      </c>
      <c r="H4466" t="s">
        <v>46</v>
      </c>
      <c r="I4466" t="s">
        <v>129</v>
      </c>
      <c r="J4466" t="s">
        <v>130</v>
      </c>
      <c r="K4466" t="s">
        <v>131</v>
      </c>
      <c r="L4466" t="s">
        <v>12605</v>
      </c>
      <c r="M4466" t="s">
        <v>12606</v>
      </c>
      <c r="N4466">
        <v>0.87444444399999999</v>
      </c>
      <c r="O4466">
        <v>0</v>
      </c>
      <c r="P4466">
        <v>0</v>
      </c>
      <c r="Q4466">
        <v>0</v>
      </c>
      <c r="R4466">
        <v>12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10.493333</v>
      </c>
      <c r="Y4466">
        <v>0</v>
      </c>
      <c r="Z4466">
        <v>0</v>
      </c>
    </row>
    <row r="4467" spans="1:26" x14ac:dyDescent="0.3">
      <c r="A4467">
        <v>2676198</v>
      </c>
      <c r="B4467">
        <v>1</v>
      </c>
      <c r="C4467" t="s">
        <v>77</v>
      </c>
      <c r="D4467" t="s">
        <v>114</v>
      </c>
      <c r="E4467" t="s">
        <v>144</v>
      </c>
      <c r="F4467" t="s">
        <v>12607</v>
      </c>
      <c r="G4467" t="s">
        <v>136</v>
      </c>
      <c r="H4467" t="s">
        <v>46</v>
      </c>
      <c r="I4467" t="s">
        <v>129</v>
      </c>
      <c r="J4467" t="s">
        <v>130</v>
      </c>
      <c r="K4467" t="s">
        <v>131</v>
      </c>
      <c r="L4467" t="s">
        <v>12608</v>
      </c>
      <c r="M4467" t="s">
        <v>12609</v>
      </c>
      <c r="N4467">
        <v>4.1352777769999998</v>
      </c>
      <c r="O4467">
        <v>0</v>
      </c>
      <c r="P4467">
        <v>18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74.435000000000002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2676148</v>
      </c>
      <c r="B4468">
        <v>2</v>
      </c>
      <c r="C4468" t="s">
        <v>76</v>
      </c>
      <c r="D4468" t="s">
        <v>97</v>
      </c>
      <c r="E4468" t="s">
        <v>156</v>
      </c>
      <c r="F4468" t="s">
        <v>3451</v>
      </c>
      <c r="G4468" t="s">
        <v>128</v>
      </c>
      <c r="H4468" t="s">
        <v>47</v>
      </c>
      <c r="I4468" t="s">
        <v>129</v>
      </c>
      <c r="J4468" t="s">
        <v>130</v>
      </c>
      <c r="K4468" t="s">
        <v>131</v>
      </c>
      <c r="L4468" t="s">
        <v>12541</v>
      </c>
      <c r="M4468" t="s">
        <v>12610</v>
      </c>
      <c r="N4468">
        <v>0.67500000000000004</v>
      </c>
      <c r="O4468">
        <v>81</v>
      </c>
      <c r="P4468">
        <v>40</v>
      </c>
      <c r="Q4468">
        <v>0</v>
      </c>
      <c r="R4468">
        <v>0</v>
      </c>
      <c r="S4468">
        <v>0</v>
      </c>
      <c r="T4468">
        <v>0</v>
      </c>
      <c r="U4468">
        <v>54.674999999999997</v>
      </c>
      <c r="V4468">
        <v>27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2676205</v>
      </c>
      <c r="B4469">
        <v>1</v>
      </c>
      <c r="C4469" t="s">
        <v>76</v>
      </c>
      <c r="D4469" t="s">
        <v>104</v>
      </c>
      <c r="E4469" t="s">
        <v>134</v>
      </c>
      <c r="F4469" t="s">
        <v>12611</v>
      </c>
      <c r="G4469" t="s">
        <v>146</v>
      </c>
      <c r="H4469" t="s">
        <v>46</v>
      </c>
      <c r="I4469" t="s">
        <v>129</v>
      </c>
      <c r="J4469" t="s">
        <v>130</v>
      </c>
      <c r="K4469" t="s">
        <v>131</v>
      </c>
      <c r="L4469" t="s">
        <v>12612</v>
      </c>
      <c r="M4469" t="s">
        <v>12613</v>
      </c>
      <c r="N4469">
        <v>1.447777777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78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112.92666699999999</v>
      </c>
    </row>
    <row r="4470" spans="1:26" x14ac:dyDescent="0.3">
      <c r="A4470">
        <v>2676206</v>
      </c>
      <c r="B4470">
        <v>1</v>
      </c>
      <c r="C4470" t="s">
        <v>76</v>
      </c>
      <c r="D4470" t="s">
        <v>100</v>
      </c>
      <c r="E4470" t="s">
        <v>152</v>
      </c>
      <c r="F4470" t="s">
        <v>6100</v>
      </c>
      <c r="G4470" t="s">
        <v>169</v>
      </c>
      <c r="H4470" t="s">
        <v>47</v>
      </c>
      <c r="I4470" t="s">
        <v>129</v>
      </c>
      <c r="J4470" t="s">
        <v>130</v>
      </c>
      <c r="K4470" t="s">
        <v>131</v>
      </c>
      <c r="L4470" t="s">
        <v>12614</v>
      </c>
      <c r="M4470" t="s">
        <v>12615</v>
      </c>
      <c r="N4470">
        <v>0.39</v>
      </c>
      <c r="O4470">
        <v>111</v>
      </c>
      <c r="P4470">
        <v>2</v>
      </c>
      <c r="Q4470">
        <v>0</v>
      </c>
      <c r="R4470">
        <v>0</v>
      </c>
      <c r="S4470">
        <v>0</v>
      </c>
      <c r="T4470">
        <v>0</v>
      </c>
      <c r="U4470">
        <v>43.29</v>
      </c>
      <c r="V4470">
        <v>0.78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2676209</v>
      </c>
      <c r="B4471">
        <v>1</v>
      </c>
      <c r="C4471" t="s">
        <v>76</v>
      </c>
      <c r="D4471" t="s">
        <v>103</v>
      </c>
      <c r="E4471" t="s">
        <v>144</v>
      </c>
      <c r="F4471" t="s">
        <v>12616</v>
      </c>
      <c r="G4471" t="s">
        <v>146</v>
      </c>
      <c r="H4471" t="s">
        <v>46</v>
      </c>
      <c r="I4471" t="s">
        <v>129</v>
      </c>
      <c r="J4471" t="s">
        <v>130</v>
      </c>
      <c r="K4471" t="s">
        <v>131</v>
      </c>
      <c r="L4471" t="s">
        <v>12617</v>
      </c>
      <c r="M4471" t="s">
        <v>12618</v>
      </c>
      <c r="N4471">
        <v>0.54138888799999996</v>
      </c>
      <c r="O4471">
        <v>0</v>
      </c>
      <c r="P4471">
        <v>0</v>
      </c>
      <c r="Q4471">
        <v>0</v>
      </c>
      <c r="R4471">
        <v>122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66.049443999999994</v>
      </c>
      <c r="Y4471">
        <v>0</v>
      </c>
      <c r="Z4471">
        <v>0</v>
      </c>
    </row>
    <row r="4472" spans="1:26" x14ac:dyDescent="0.3">
      <c r="A4472">
        <v>2676210</v>
      </c>
      <c r="B4472">
        <v>1</v>
      </c>
      <c r="C4472" t="s">
        <v>76</v>
      </c>
      <c r="D4472" t="s">
        <v>99</v>
      </c>
      <c r="E4472" t="s">
        <v>210</v>
      </c>
      <c r="F4472" t="s">
        <v>12619</v>
      </c>
      <c r="G4472" t="s">
        <v>290</v>
      </c>
      <c r="H4472" t="s">
        <v>46</v>
      </c>
      <c r="I4472" t="s">
        <v>129</v>
      </c>
      <c r="J4472" t="s">
        <v>130</v>
      </c>
      <c r="K4472" t="s">
        <v>131</v>
      </c>
      <c r="L4472" t="s">
        <v>12620</v>
      </c>
      <c r="M4472" t="s">
        <v>12621</v>
      </c>
      <c r="N4472">
        <v>1.8136111109999999</v>
      </c>
      <c r="O4472">
        <v>0</v>
      </c>
      <c r="P4472">
        <v>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1.8136110000000001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2676211</v>
      </c>
      <c r="B4473">
        <v>1</v>
      </c>
      <c r="C4473" t="s">
        <v>77</v>
      </c>
      <c r="D4473" t="s">
        <v>114</v>
      </c>
      <c r="E4473" t="s">
        <v>325</v>
      </c>
      <c r="F4473" t="s">
        <v>9621</v>
      </c>
      <c r="G4473" t="s">
        <v>169</v>
      </c>
      <c r="H4473" t="s">
        <v>47</v>
      </c>
      <c r="I4473" t="s">
        <v>247</v>
      </c>
      <c r="J4473" t="s">
        <v>130</v>
      </c>
      <c r="K4473" t="s">
        <v>131</v>
      </c>
      <c r="L4473" t="s">
        <v>12622</v>
      </c>
      <c r="M4473" t="s">
        <v>12623</v>
      </c>
      <c r="N4473">
        <v>2.5555555000000001E-2</v>
      </c>
      <c r="O4473">
        <v>0</v>
      </c>
      <c r="P4473">
        <v>0</v>
      </c>
      <c r="Q4473">
        <v>3</v>
      </c>
      <c r="R4473">
        <v>0</v>
      </c>
      <c r="S4473">
        <v>248</v>
      </c>
      <c r="T4473">
        <v>1356</v>
      </c>
      <c r="U4473">
        <v>0</v>
      </c>
      <c r="V4473">
        <v>0</v>
      </c>
      <c r="W4473">
        <v>7.6666999999999999E-2</v>
      </c>
      <c r="X4473">
        <v>0</v>
      </c>
      <c r="Y4473">
        <v>6.3377780000000001</v>
      </c>
      <c r="Z4473">
        <v>34.653333000000003</v>
      </c>
    </row>
    <row r="4474" spans="1:26" x14ac:dyDescent="0.3">
      <c r="A4474">
        <v>2676214</v>
      </c>
      <c r="B4474">
        <v>1</v>
      </c>
      <c r="C4474" t="s">
        <v>77</v>
      </c>
      <c r="D4474" t="s">
        <v>119</v>
      </c>
      <c r="E4474" t="s">
        <v>144</v>
      </c>
      <c r="F4474" t="s">
        <v>12624</v>
      </c>
      <c r="G4474" t="s">
        <v>136</v>
      </c>
      <c r="H4474" t="s">
        <v>46</v>
      </c>
      <c r="I4474" t="s">
        <v>129</v>
      </c>
      <c r="J4474" t="s">
        <v>130</v>
      </c>
      <c r="K4474" t="s">
        <v>131</v>
      </c>
      <c r="L4474" t="s">
        <v>12625</v>
      </c>
      <c r="M4474" t="s">
        <v>12626</v>
      </c>
      <c r="N4474">
        <v>0.54333333299999997</v>
      </c>
      <c r="O4474">
        <v>0</v>
      </c>
      <c r="P4474">
        <v>28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15.213333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2676212</v>
      </c>
      <c r="B4475">
        <v>1</v>
      </c>
      <c r="C4475" t="s">
        <v>76</v>
      </c>
      <c r="D4475" t="s">
        <v>86</v>
      </c>
      <c r="E4475" t="s">
        <v>210</v>
      </c>
      <c r="F4475" t="s">
        <v>12627</v>
      </c>
      <c r="G4475" t="s">
        <v>290</v>
      </c>
      <c r="H4475" t="s">
        <v>46</v>
      </c>
      <c r="I4475" t="s">
        <v>129</v>
      </c>
      <c r="J4475" t="s">
        <v>130</v>
      </c>
      <c r="K4475" t="s">
        <v>131</v>
      </c>
      <c r="L4475" t="s">
        <v>12628</v>
      </c>
      <c r="M4475" t="s">
        <v>12629</v>
      </c>
      <c r="N4475">
        <v>0.90361111100000002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0.90361100000000005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2676219</v>
      </c>
      <c r="B4476">
        <v>1</v>
      </c>
      <c r="C4476" t="s">
        <v>77</v>
      </c>
      <c r="D4476" t="s">
        <v>110</v>
      </c>
      <c r="E4476" t="s">
        <v>134</v>
      </c>
      <c r="F4476" t="s">
        <v>12630</v>
      </c>
      <c r="G4476" t="s">
        <v>240</v>
      </c>
      <c r="H4476" t="s">
        <v>46</v>
      </c>
      <c r="I4476" t="s">
        <v>129</v>
      </c>
      <c r="J4476" t="s">
        <v>130</v>
      </c>
      <c r="K4476" t="s">
        <v>131</v>
      </c>
      <c r="L4476" t="s">
        <v>12631</v>
      </c>
      <c r="M4476" t="s">
        <v>12632</v>
      </c>
      <c r="N4476">
        <v>0.89833333299999996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50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44.916666999999997</v>
      </c>
    </row>
    <row r="4477" spans="1:26" x14ac:dyDescent="0.3">
      <c r="A4477">
        <v>2676224</v>
      </c>
      <c r="B4477">
        <v>1</v>
      </c>
      <c r="C4477" t="s">
        <v>77</v>
      </c>
      <c r="D4477" t="s">
        <v>116</v>
      </c>
      <c r="E4477" t="s">
        <v>156</v>
      </c>
      <c r="F4477" t="s">
        <v>8235</v>
      </c>
      <c r="G4477" t="s">
        <v>169</v>
      </c>
      <c r="H4477" t="s">
        <v>47</v>
      </c>
      <c r="I4477" t="s">
        <v>129</v>
      </c>
      <c r="J4477" t="s">
        <v>130</v>
      </c>
      <c r="K4477" t="s">
        <v>131</v>
      </c>
      <c r="L4477" t="s">
        <v>12633</v>
      </c>
      <c r="M4477" t="s">
        <v>12634</v>
      </c>
      <c r="N4477">
        <v>0.19916666599999999</v>
      </c>
      <c r="O4477">
        <v>59</v>
      </c>
      <c r="P4477">
        <v>20</v>
      </c>
      <c r="Q4477">
        <v>0</v>
      </c>
      <c r="R4477">
        <v>0</v>
      </c>
      <c r="S4477">
        <v>0</v>
      </c>
      <c r="T4477">
        <v>18</v>
      </c>
      <c r="U4477">
        <v>11.750833</v>
      </c>
      <c r="V4477">
        <v>3.983333</v>
      </c>
      <c r="W4477">
        <v>0</v>
      </c>
      <c r="X4477">
        <v>0</v>
      </c>
      <c r="Y4477">
        <v>0</v>
      </c>
      <c r="Z4477">
        <v>3.585</v>
      </c>
    </row>
    <row r="4478" spans="1:26" x14ac:dyDescent="0.3">
      <c r="A4478">
        <v>2676222</v>
      </c>
      <c r="B4478">
        <v>1</v>
      </c>
      <c r="C4478" t="s">
        <v>77</v>
      </c>
      <c r="D4478" t="s">
        <v>117</v>
      </c>
      <c r="E4478" t="s">
        <v>144</v>
      </c>
      <c r="F4478" t="s">
        <v>12635</v>
      </c>
      <c r="G4478" t="s">
        <v>136</v>
      </c>
      <c r="H4478" t="s">
        <v>46</v>
      </c>
      <c r="I4478" t="s">
        <v>129</v>
      </c>
      <c r="J4478" t="s">
        <v>130</v>
      </c>
      <c r="K4478" t="s">
        <v>131</v>
      </c>
      <c r="L4478" t="s">
        <v>12636</v>
      </c>
      <c r="M4478" t="s">
        <v>12637</v>
      </c>
      <c r="N4478">
        <v>1.743333333</v>
      </c>
      <c r="O4478">
        <v>0</v>
      </c>
      <c r="P4478">
        <v>0</v>
      </c>
      <c r="Q4478">
        <v>0</v>
      </c>
      <c r="R4478">
        <v>14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24.406666999999999</v>
      </c>
      <c r="Y4478">
        <v>0</v>
      </c>
      <c r="Z4478">
        <v>0</v>
      </c>
    </row>
    <row r="4479" spans="1:26" x14ac:dyDescent="0.3">
      <c r="A4479">
        <v>2676223</v>
      </c>
      <c r="B4479">
        <v>1</v>
      </c>
      <c r="C4479" t="s">
        <v>77</v>
      </c>
      <c r="D4479" t="s">
        <v>124</v>
      </c>
      <c r="E4479" t="s">
        <v>126</v>
      </c>
      <c r="F4479" t="s">
        <v>12638</v>
      </c>
      <c r="G4479" t="s">
        <v>169</v>
      </c>
      <c r="H4479" t="s">
        <v>47</v>
      </c>
      <c r="I4479" t="s">
        <v>129</v>
      </c>
      <c r="J4479" t="s">
        <v>130</v>
      </c>
      <c r="K4479" t="s">
        <v>131</v>
      </c>
      <c r="L4479" t="s">
        <v>12639</v>
      </c>
      <c r="M4479" t="s">
        <v>12640</v>
      </c>
      <c r="N4479">
        <v>1.1077777769999999</v>
      </c>
      <c r="O4479">
        <v>24</v>
      </c>
      <c r="P4479">
        <v>209</v>
      </c>
      <c r="Q4479">
        <v>0</v>
      </c>
      <c r="R4479">
        <v>0</v>
      </c>
      <c r="S4479">
        <v>0</v>
      </c>
      <c r="T4479">
        <v>0</v>
      </c>
      <c r="U4479">
        <v>26.586666999999998</v>
      </c>
      <c r="V4479">
        <v>231.525555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2676225</v>
      </c>
      <c r="B4480">
        <v>1</v>
      </c>
      <c r="C4480" t="s">
        <v>76</v>
      </c>
      <c r="D4480" t="s">
        <v>89</v>
      </c>
      <c r="E4480" t="s">
        <v>152</v>
      </c>
      <c r="F4480" t="s">
        <v>12641</v>
      </c>
      <c r="G4480" t="s">
        <v>169</v>
      </c>
      <c r="H4480" t="s">
        <v>47</v>
      </c>
      <c r="I4480" t="s">
        <v>129</v>
      </c>
      <c r="J4480" t="s">
        <v>130</v>
      </c>
      <c r="K4480" t="s">
        <v>131</v>
      </c>
      <c r="L4480" t="s">
        <v>12642</v>
      </c>
      <c r="M4480" t="s">
        <v>12643</v>
      </c>
      <c r="N4480">
        <v>7.8611110999999997E-2</v>
      </c>
      <c r="O4480">
        <v>21</v>
      </c>
      <c r="P4480">
        <v>4486</v>
      </c>
      <c r="Q4480">
        <v>0</v>
      </c>
      <c r="R4480">
        <v>0</v>
      </c>
      <c r="S4480">
        <v>0</v>
      </c>
      <c r="T4480">
        <v>0</v>
      </c>
      <c r="U4480">
        <v>1.650833</v>
      </c>
      <c r="V4480">
        <v>352.64944400000002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2676196</v>
      </c>
      <c r="B4481">
        <v>2</v>
      </c>
      <c r="C4481" t="s">
        <v>77</v>
      </c>
      <c r="D4481" t="s">
        <v>120</v>
      </c>
      <c r="E4481" t="s">
        <v>134</v>
      </c>
      <c r="F4481" t="s">
        <v>12485</v>
      </c>
      <c r="G4481" t="s">
        <v>136</v>
      </c>
      <c r="H4481" t="s">
        <v>46</v>
      </c>
      <c r="I4481" t="s">
        <v>129</v>
      </c>
      <c r="J4481" t="s">
        <v>130</v>
      </c>
      <c r="K4481" t="s">
        <v>131</v>
      </c>
      <c r="L4481" t="s">
        <v>12600</v>
      </c>
      <c r="M4481" t="s">
        <v>12644</v>
      </c>
      <c r="N4481">
        <v>0.39972222200000002</v>
      </c>
      <c r="O4481">
        <v>0</v>
      </c>
      <c r="P4481">
        <v>0</v>
      </c>
      <c r="Q4481">
        <v>0</v>
      </c>
      <c r="R4481">
        <v>149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59.558610999999999</v>
      </c>
      <c r="Y4481">
        <v>0</v>
      </c>
      <c r="Z4481">
        <v>0</v>
      </c>
    </row>
    <row r="4482" spans="1:26" x14ac:dyDescent="0.3">
      <c r="A4482">
        <v>2676230</v>
      </c>
      <c r="B4482">
        <v>1</v>
      </c>
      <c r="C4482" t="s">
        <v>76</v>
      </c>
      <c r="D4482" t="s">
        <v>89</v>
      </c>
      <c r="E4482" t="s">
        <v>144</v>
      </c>
      <c r="F4482" t="s">
        <v>12645</v>
      </c>
      <c r="G4482" t="s">
        <v>240</v>
      </c>
      <c r="H4482" t="s">
        <v>46</v>
      </c>
      <c r="I4482" t="s">
        <v>129</v>
      </c>
      <c r="J4482" t="s">
        <v>130</v>
      </c>
      <c r="K4482" t="s">
        <v>131</v>
      </c>
      <c r="L4482" t="s">
        <v>12646</v>
      </c>
      <c r="M4482" t="s">
        <v>12647</v>
      </c>
      <c r="N4482">
        <v>1.195277777</v>
      </c>
      <c r="O4482">
        <v>0</v>
      </c>
      <c r="P4482">
        <v>279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333.48250000000002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2676232</v>
      </c>
      <c r="B4483">
        <v>1</v>
      </c>
      <c r="C4483" t="s">
        <v>77</v>
      </c>
      <c r="D4483" t="s">
        <v>111</v>
      </c>
      <c r="E4483" t="s">
        <v>156</v>
      </c>
      <c r="F4483" t="s">
        <v>1911</v>
      </c>
      <c r="G4483" t="s">
        <v>169</v>
      </c>
      <c r="H4483" t="s">
        <v>47</v>
      </c>
      <c r="I4483" t="s">
        <v>129</v>
      </c>
      <c r="J4483" t="s">
        <v>130</v>
      </c>
      <c r="K4483" t="s">
        <v>131</v>
      </c>
      <c r="L4483" t="s">
        <v>12648</v>
      </c>
      <c r="M4483" t="s">
        <v>12649</v>
      </c>
      <c r="N4483">
        <v>8.4444443999999994E-2</v>
      </c>
      <c r="O4483">
        <v>0</v>
      </c>
      <c r="P4483">
        <v>0</v>
      </c>
      <c r="Q4483">
        <v>0</v>
      </c>
      <c r="R4483">
        <v>0</v>
      </c>
      <c r="S4483">
        <v>10</v>
      </c>
      <c r="T4483">
        <v>1434</v>
      </c>
      <c r="U4483">
        <v>0</v>
      </c>
      <c r="V4483">
        <v>0</v>
      </c>
      <c r="W4483">
        <v>0</v>
      </c>
      <c r="X4483">
        <v>0</v>
      </c>
      <c r="Y4483">
        <v>0.84444399999999997</v>
      </c>
      <c r="Z4483">
        <v>121.093333</v>
      </c>
    </row>
    <row r="4484" spans="1:26" x14ac:dyDescent="0.3">
      <c r="A4484">
        <v>2676236</v>
      </c>
      <c r="B4484">
        <v>1</v>
      </c>
      <c r="C4484" t="s">
        <v>77</v>
      </c>
      <c r="D4484" t="s">
        <v>112</v>
      </c>
      <c r="E4484" t="s">
        <v>144</v>
      </c>
      <c r="F4484" t="s">
        <v>12650</v>
      </c>
      <c r="G4484" t="s">
        <v>136</v>
      </c>
      <c r="H4484" t="s">
        <v>46</v>
      </c>
      <c r="I4484" t="s">
        <v>129</v>
      </c>
      <c r="J4484" t="s">
        <v>130</v>
      </c>
      <c r="K4484" t="s">
        <v>131</v>
      </c>
      <c r="L4484" t="s">
        <v>12651</v>
      </c>
      <c r="M4484" t="s">
        <v>12652</v>
      </c>
      <c r="N4484">
        <v>0.91749999999999998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46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42.204999999999998</v>
      </c>
    </row>
    <row r="4485" spans="1:26" x14ac:dyDescent="0.3">
      <c r="A4485">
        <v>2676239</v>
      </c>
      <c r="B4485">
        <v>1</v>
      </c>
      <c r="C4485" t="s">
        <v>76</v>
      </c>
      <c r="D4485" t="s">
        <v>100</v>
      </c>
      <c r="E4485" t="s">
        <v>152</v>
      </c>
      <c r="F4485" t="s">
        <v>12653</v>
      </c>
      <c r="G4485" t="s">
        <v>169</v>
      </c>
      <c r="H4485" t="s">
        <v>47</v>
      </c>
      <c r="I4485" t="s">
        <v>129</v>
      </c>
      <c r="J4485" t="s">
        <v>130</v>
      </c>
      <c r="K4485" t="s">
        <v>131</v>
      </c>
      <c r="L4485" t="s">
        <v>12654</v>
      </c>
      <c r="M4485" t="s">
        <v>12655</v>
      </c>
      <c r="N4485">
        <v>0.133333333</v>
      </c>
      <c r="O4485">
        <v>111</v>
      </c>
      <c r="P4485">
        <v>2</v>
      </c>
      <c r="Q4485">
        <v>0</v>
      </c>
      <c r="R4485">
        <v>0</v>
      </c>
      <c r="S4485">
        <v>0</v>
      </c>
      <c r="T4485">
        <v>0</v>
      </c>
      <c r="U4485">
        <v>14.8</v>
      </c>
      <c r="V4485">
        <v>0.26666699999999999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2676242</v>
      </c>
      <c r="B4486">
        <v>1</v>
      </c>
      <c r="C4486" t="s">
        <v>76</v>
      </c>
      <c r="D4486" t="s">
        <v>101</v>
      </c>
      <c r="E4486" t="s">
        <v>144</v>
      </c>
      <c r="F4486" t="s">
        <v>12656</v>
      </c>
      <c r="G4486" t="s">
        <v>146</v>
      </c>
      <c r="H4486" t="s">
        <v>46</v>
      </c>
      <c r="I4486" t="s">
        <v>129</v>
      </c>
      <c r="J4486" t="s">
        <v>130</v>
      </c>
      <c r="K4486" t="s">
        <v>131</v>
      </c>
      <c r="L4486" t="s">
        <v>12657</v>
      </c>
      <c r="M4486" t="s">
        <v>12658</v>
      </c>
      <c r="N4486">
        <v>1.006388888</v>
      </c>
      <c r="O4486">
        <v>0</v>
      </c>
      <c r="P4486">
        <v>89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89.568611000000004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2676249</v>
      </c>
      <c r="B4487">
        <v>1</v>
      </c>
      <c r="C4487" t="s">
        <v>76</v>
      </c>
      <c r="D4487" t="s">
        <v>97</v>
      </c>
      <c r="E4487" t="s">
        <v>126</v>
      </c>
      <c r="F4487" t="s">
        <v>12539</v>
      </c>
      <c r="G4487" t="s">
        <v>128</v>
      </c>
      <c r="H4487" t="s">
        <v>47</v>
      </c>
      <c r="I4487" t="s">
        <v>129</v>
      </c>
      <c r="J4487" t="s">
        <v>130</v>
      </c>
      <c r="K4487" t="s">
        <v>131</v>
      </c>
      <c r="L4487" t="s">
        <v>12659</v>
      </c>
      <c r="M4487" t="s">
        <v>12660</v>
      </c>
      <c r="N4487">
        <v>2.173611111</v>
      </c>
      <c r="O4487">
        <v>22</v>
      </c>
      <c r="P4487">
        <v>39</v>
      </c>
      <c r="Q4487">
        <v>0</v>
      </c>
      <c r="R4487">
        <v>0</v>
      </c>
      <c r="S4487">
        <v>0</v>
      </c>
      <c r="T4487">
        <v>0</v>
      </c>
      <c r="U4487">
        <v>47.819443999999997</v>
      </c>
      <c r="V4487">
        <v>84.770832999999996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2676247</v>
      </c>
      <c r="B4488">
        <v>1</v>
      </c>
      <c r="C4488" t="s">
        <v>77</v>
      </c>
      <c r="D4488" t="s">
        <v>116</v>
      </c>
      <c r="E4488" t="s">
        <v>156</v>
      </c>
      <c r="F4488" t="s">
        <v>12661</v>
      </c>
      <c r="G4488" t="s">
        <v>169</v>
      </c>
      <c r="H4488" t="s">
        <v>47</v>
      </c>
      <c r="I4488" t="s">
        <v>129</v>
      </c>
      <c r="J4488" t="s">
        <v>130</v>
      </c>
      <c r="K4488" t="s">
        <v>131</v>
      </c>
      <c r="L4488" t="s">
        <v>12662</v>
      </c>
      <c r="M4488" t="s">
        <v>12663</v>
      </c>
      <c r="N4488">
        <v>3.0788888879999998</v>
      </c>
      <c r="O4488">
        <v>26</v>
      </c>
      <c r="P4488">
        <v>0</v>
      </c>
      <c r="Q4488">
        <v>0</v>
      </c>
      <c r="R4488">
        <v>0</v>
      </c>
      <c r="S4488">
        <v>2</v>
      </c>
      <c r="T4488">
        <v>0</v>
      </c>
      <c r="U4488">
        <v>80.051111000000006</v>
      </c>
      <c r="V4488">
        <v>0</v>
      </c>
      <c r="W4488">
        <v>0</v>
      </c>
      <c r="X4488">
        <v>0</v>
      </c>
      <c r="Y4488">
        <v>6.1577780000000004</v>
      </c>
      <c r="Z4488">
        <v>0</v>
      </c>
    </row>
    <row r="4489" spans="1:26" x14ac:dyDescent="0.3">
      <c r="A4489">
        <v>2676251</v>
      </c>
      <c r="B4489">
        <v>1</v>
      </c>
      <c r="C4489" t="s">
        <v>76</v>
      </c>
      <c r="D4489" t="s">
        <v>79</v>
      </c>
      <c r="E4489" t="s">
        <v>210</v>
      </c>
      <c r="F4489" t="s">
        <v>12664</v>
      </c>
      <c r="G4489" t="s">
        <v>290</v>
      </c>
      <c r="H4489" t="s">
        <v>46</v>
      </c>
      <c r="I4489" t="s">
        <v>129</v>
      </c>
      <c r="J4489" t="s">
        <v>130</v>
      </c>
      <c r="K4489" t="s">
        <v>131</v>
      </c>
      <c r="L4489" t="s">
        <v>12665</v>
      </c>
      <c r="M4489" t="s">
        <v>12666</v>
      </c>
      <c r="N4489">
        <v>0.89416666600000005</v>
      </c>
      <c r="O4489">
        <v>0</v>
      </c>
      <c r="P4489">
        <v>3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2.6825000000000001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2676252</v>
      </c>
      <c r="B4490">
        <v>1</v>
      </c>
      <c r="C4490" t="s">
        <v>77</v>
      </c>
      <c r="D4490" t="s">
        <v>111</v>
      </c>
      <c r="E4490" t="s">
        <v>144</v>
      </c>
      <c r="F4490" t="s">
        <v>12667</v>
      </c>
      <c r="G4490" t="s">
        <v>136</v>
      </c>
      <c r="H4490" t="s">
        <v>46</v>
      </c>
      <c r="I4490" t="s">
        <v>129</v>
      </c>
      <c r="J4490" t="s">
        <v>130</v>
      </c>
      <c r="K4490" t="s">
        <v>131</v>
      </c>
      <c r="L4490" t="s">
        <v>12668</v>
      </c>
      <c r="M4490" t="s">
        <v>12669</v>
      </c>
      <c r="N4490">
        <v>1.5733333329999999</v>
      </c>
      <c r="O4490">
        <v>0</v>
      </c>
      <c r="P4490">
        <v>0</v>
      </c>
      <c r="Q4490">
        <v>0</v>
      </c>
      <c r="R4490">
        <v>15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23.6</v>
      </c>
      <c r="Y4490">
        <v>0</v>
      </c>
      <c r="Z4490">
        <v>0</v>
      </c>
    </row>
    <row r="4491" spans="1:26" x14ac:dyDescent="0.3">
      <c r="A4491">
        <v>2676250</v>
      </c>
      <c r="B4491">
        <v>1</v>
      </c>
      <c r="C4491" t="s">
        <v>76</v>
      </c>
      <c r="D4491" t="s">
        <v>78</v>
      </c>
      <c r="E4491" t="s">
        <v>134</v>
      </c>
      <c r="F4491" t="s">
        <v>12670</v>
      </c>
      <c r="G4491" t="s">
        <v>2826</v>
      </c>
      <c r="H4491" t="s">
        <v>46</v>
      </c>
      <c r="I4491" t="s">
        <v>129</v>
      </c>
      <c r="J4491" t="s">
        <v>130</v>
      </c>
      <c r="K4491" t="s">
        <v>131</v>
      </c>
      <c r="L4491" t="s">
        <v>12671</v>
      </c>
      <c r="M4491" t="s">
        <v>12672</v>
      </c>
      <c r="N4491">
        <v>0.75611111099999995</v>
      </c>
      <c r="O4491">
        <v>0</v>
      </c>
      <c r="P4491">
        <v>314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237.41888900000001</v>
      </c>
      <c r="W4491">
        <v>0</v>
      </c>
      <c r="X4491">
        <v>0</v>
      </c>
      <c r="Y4491">
        <v>0</v>
      </c>
      <c r="Z4491">
        <v>0</v>
      </c>
    </row>
    <row r="4492" spans="1:26" x14ac:dyDescent="0.3">
      <c r="A4492">
        <v>2676257</v>
      </c>
      <c r="B4492">
        <v>1</v>
      </c>
      <c r="C4492" t="s">
        <v>77</v>
      </c>
      <c r="D4492" t="s">
        <v>108</v>
      </c>
      <c r="E4492" t="s">
        <v>134</v>
      </c>
      <c r="F4492" t="s">
        <v>12673</v>
      </c>
      <c r="G4492" t="s">
        <v>240</v>
      </c>
      <c r="H4492" t="s">
        <v>46</v>
      </c>
      <c r="I4492" t="s">
        <v>129</v>
      </c>
      <c r="J4492" t="s">
        <v>130</v>
      </c>
      <c r="K4492" t="s">
        <v>131</v>
      </c>
      <c r="L4492" t="s">
        <v>12674</v>
      </c>
      <c r="M4492" t="s">
        <v>12675</v>
      </c>
      <c r="N4492">
        <v>1.7638888880000001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242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426.86111099999999</v>
      </c>
    </row>
    <row r="4493" spans="1:26" x14ac:dyDescent="0.3">
      <c r="A4493">
        <v>2676256</v>
      </c>
      <c r="B4493">
        <v>1</v>
      </c>
      <c r="C4493" t="s">
        <v>76</v>
      </c>
      <c r="D4493" t="s">
        <v>94</v>
      </c>
      <c r="E4493" t="s">
        <v>210</v>
      </c>
      <c r="F4493" t="s">
        <v>12676</v>
      </c>
      <c r="G4493" t="s">
        <v>290</v>
      </c>
      <c r="H4493" t="s">
        <v>46</v>
      </c>
      <c r="I4493" t="s">
        <v>129</v>
      </c>
      <c r="J4493" t="s">
        <v>130</v>
      </c>
      <c r="K4493" t="s">
        <v>131</v>
      </c>
      <c r="L4493" t="s">
        <v>12677</v>
      </c>
      <c r="M4493" t="s">
        <v>12678</v>
      </c>
      <c r="N4493">
        <v>1.72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1.72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2676258</v>
      </c>
      <c r="B4494">
        <v>1</v>
      </c>
      <c r="C4494" t="s">
        <v>76</v>
      </c>
      <c r="D4494" t="s">
        <v>90</v>
      </c>
      <c r="E4494" t="s">
        <v>210</v>
      </c>
      <c r="F4494" t="s">
        <v>12679</v>
      </c>
      <c r="G4494" t="s">
        <v>290</v>
      </c>
      <c r="H4494" t="s">
        <v>46</v>
      </c>
      <c r="I4494" t="s">
        <v>129</v>
      </c>
      <c r="J4494" t="s">
        <v>130</v>
      </c>
      <c r="K4494" t="s">
        <v>131</v>
      </c>
      <c r="L4494" t="s">
        <v>12680</v>
      </c>
      <c r="M4494" t="s">
        <v>12681</v>
      </c>
      <c r="N4494">
        <v>1.645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1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1.645</v>
      </c>
    </row>
    <row r="4495" spans="1:26" x14ac:dyDescent="0.3">
      <c r="A4495">
        <v>2676259</v>
      </c>
      <c r="B4495">
        <v>1</v>
      </c>
      <c r="C4495" t="s">
        <v>76</v>
      </c>
      <c r="D4495" t="s">
        <v>96</v>
      </c>
      <c r="E4495" t="s">
        <v>144</v>
      </c>
      <c r="F4495" t="s">
        <v>12682</v>
      </c>
      <c r="G4495" t="s">
        <v>136</v>
      </c>
      <c r="H4495" t="s">
        <v>46</v>
      </c>
      <c r="I4495" t="s">
        <v>129</v>
      </c>
      <c r="J4495" t="s">
        <v>130</v>
      </c>
      <c r="K4495" t="s">
        <v>131</v>
      </c>
      <c r="L4495" t="s">
        <v>12683</v>
      </c>
      <c r="M4495" t="s">
        <v>12684</v>
      </c>
      <c r="N4495">
        <v>1.1002777770000001</v>
      </c>
      <c r="O4495">
        <v>0</v>
      </c>
      <c r="P4495">
        <v>31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34.108611000000003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2676260</v>
      </c>
      <c r="B4496">
        <v>1</v>
      </c>
      <c r="C4496" t="s">
        <v>77</v>
      </c>
      <c r="D4496" t="s">
        <v>109</v>
      </c>
      <c r="E4496" t="s">
        <v>134</v>
      </c>
      <c r="F4496" t="s">
        <v>12685</v>
      </c>
      <c r="G4496" t="s">
        <v>146</v>
      </c>
      <c r="H4496" t="s">
        <v>46</v>
      </c>
      <c r="I4496" t="s">
        <v>129</v>
      </c>
      <c r="J4496" t="s">
        <v>130</v>
      </c>
      <c r="K4496" t="s">
        <v>131</v>
      </c>
      <c r="L4496" t="s">
        <v>12686</v>
      </c>
      <c r="M4496" t="s">
        <v>12687</v>
      </c>
      <c r="N4496">
        <v>2.4422222219999998</v>
      </c>
      <c r="O4496">
        <v>0</v>
      </c>
      <c r="P4496">
        <v>698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1704.6711110000001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2676265</v>
      </c>
      <c r="B4497">
        <v>1</v>
      </c>
      <c r="C4497" t="s">
        <v>76</v>
      </c>
      <c r="D4497" t="s">
        <v>103</v>
      </c>
      <c r="E4497" t="s">
        <v>210</v>
      </c>
      <c r="F4497" t="s">
        <v>12688</v>
      </c>
      <c r="G4497" t="s">
        <v>290</v>
      </c>
      <c r="H4497" t="s">
        <v>46</v>
      </c>
      <c r="I4497" t="s">
        <v>129</v>
      </c>
      <c r="J4497" t="s">
        <v>130</v>
      </c>
      <c r="K4497" t="s">
        <v>131</v>
      </c>
      <c r="L4497" t="s">
        <v>12689</v>
      </c>
      <c r="M4497" t="s">
        <v>12690</v>
      </c>
      <c r="N4497">
        <v>2.1702777769999999</v>
      </c>
      <c r="O4497">
        <v>0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2.1702780000000002</v>
      </c>
      <c r="Y4497">
        <v>0</v>
      </c>
      <c r="Z4497">
        <v>0</v>
      </c>
    </row>
    <row r="4498" spans="1:26" x14ac:dyDescent="0.3">
      <c r="A4498">
        <v>2676268</v>
      </c>
      <c r="B4498">
        <v>1</v>
      </c>
      <c r="C4498" t="s">
        <v>77</v>
      </c>
      <c r="D4498" t="s">
        <v>108</v>
      </c>
      <c r="E4498" t="s">
        <v>152</v>
      </c>
      <c r="F4498" t="s">
        <v>10797</v>
      </c>
      <c r="G4498" t="s">
        <v>169</v>
      </c>
      <c r="H4498" t="s">
        <v>47</v>
      </c>
      <c r="I4498" t="s">
        <v>129</v>
      </c>
      <c r="J4498" t="s">
        <v>130</v>
      </c>
      <c r="K4498" t="s">
        <v>131</v>
      </c>
      <c r="L4498" t="s">
        <v>12691</v>
      </c>
      <c r="M4498" t="s">
        <v>12692</v>
      </c>
      <c r="N4498">
        <v>0.13916666599999999</v>
      </c>
      <c r="O4498">
        <v>78</v>
      </c>
      <c r="P4498">
        <v>604</v>
      </c>
      <c r="Q4498">
        <v>0</v>
      </c>
      <c r="R4498">
        <v>0</v>
      </c>
      <c r="S4498">
        <v>38</v>
      </c>
      <c r="T4498">
        <v>529</v>
      </c>
      <c r="U4498">
        <v>10.855</v>
      </c>
      <c r="V4498">
        <v>84.056666000000007</v>
      </c>
      <c r="W4498">
        <v>0</v>
      </c>
      <c r="X4498">
        <v>0</v>
      </c>
      <c r="Y4498">
        <v>5.2883329999999997</v>
      </c>
      <c r="Z4498">
        <v>73.619166000000007</v>
      </c>
    </row>
    <row r="4499" spans="1:26" x14ac:dyDescent="0.3">
      <c r="A4499">
        <v>2676272</v>
      </c>
      <c r="B4499">
        <v>1</v>
      </c>
      <c r="C4499" t="s">
        <v>76</v>
      </c>
      <c r="D4499" t="s">
        <v>82</v>
      </c>
      <c r="E4499" t="s">
        <v>325</v>
      </c>
      <c r="F4499" t="s">
        <v>12244</v>
      </c>
      <c r="G4499" t="s">
        <v>567</v>
      </c>
      <c r="H4499" t="s">
        <v>47</v>
      </c>
      <c r="I4499" t="s">
        <v>247</v>
      </c>
      <c r="J4499" t="s">
        <v>130</v>
      </c>
      <c r="K4499" t="s">
        <v>131</v>
      </c>
      <c r="L4499" t="s">
        <v>12693</v>
      </c>
      <c r="M4499" t="s">
        <v>12694</v>
      </c>
      <c r="N4499">
        <v>4.6388888000000003E-2</v>
      </c>
      <c r="O4499">
        <v>1</v>
      </c>
      <c r="P4499">
        <v>769</v>
      </c>
      <c r="Q4499">
        <v>0</v>
      </c>
      <c r="R4499">
        <v>0</v>
      </c>
      <c r="S4499">
        <v>0</v>
      </c>
      <c r="T4499">
        <v>0</v>
      </c>
      <c r="U4499">
        <v>4.6389E-2</v>
      </c>
      <c r="V4499">
        <v>35.673054999999998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2676278</v>
      </c>
      <c r="B4500">
        <v>1</v>
      </c>
      <c r="C4500" t="s">
        <v>77</v>
      </c>
      <c r="D4500" t="s">
        <v>111</v>
      </c>
      <c r="E4500" t="s">
        <v>144</v>
      </c>
      <c r="F4500" t="s">
        <v>12695</v>
      </c>
      <c r="G4500" t="s">
        <v>136</v>
      </c>
      <c r="H4500" t="s">
        <v>46</v>
      </c>
      <c r="I4500" t="s">
        <v>129</v>
      </c>
      <c r="J4500" t="s">
        <v>130</v>
      </c>
      <c r="K4500" t="s">
        <v>131</v>
      </c>
      <c r="L4500" t="s">
        <v>12696</v>
      </c>
      <c r="M4500" t="s">
        <v>12697</v>
      </c>
      <c r="N4500">
        <v>2.2802777769999998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5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11.401389</v>
      </c>
    </row>
    <row r="4501" spans="1:26" x14ac:dyDescent="0.3">
      <c r="A4501">
        <v>2676287</v>
      </c>
      <c r="B4501">
        <v>1</v>
      </c>
      <c r="C4501" t="s">
        <v>77</v>
      </c>
      <c r="D4501" t="s">
        <v>118</v>
      </c>
      <c r="E4501" t="s">
        <v>126</v>
      </c>
      <c r="F4501" t="s">
        <v>12698</v>
      </c>
      <c r="G4501" t="s">
        <v>128</v>
      </c>
      <c r="H4501" t="s">
        <v>47</v>
      </c>
      <c r="I4501" t="s">
        <v>129</v>
      </c>
      <c r="J4501" t="s">
        <v>130</v>
      </c>
      <c r="K4501" t="s">
        <v>131</v>
      </c>
      <c r="L4501" t="s">
        <v>12699</v>
      </c>
      <c r="M4501" t="s">
        <v>12700</v>
      </c>
      <c r="N4501">
        <v>3.7188888879999999</v>
      </c>
      <c r="O4501">
        <v>0</v>
      </c>
      <c r="P4501">
        <v>0</v>
      </c>
      <c r="Q4501">
        <v>0</v>
      </c>
      <c r="R4501">
        <v>0</v>
      </c>
      <c r="S4501">
        <v>2</v>
      </c>
      <c r="T4501">
        <v>278</v>
      </c>
      <c r="U4501">
        <v>0</v>
      </c>
      <c r="V4501">
        <v>0</v>
      </c>
      <c r="W4501">
        <v>0</v>
      </c>
      <c r="X4501">
        <v>0</v>
      </c>
      <c r="Y4501">
        <v>7.4377779999999998</v>
      </c>
      <c r="Z4501">
        <v>1033.8511109999999</v>
      </c>
    </row>
    <row r="4502" spans="1:26" x14ac:dyDescent="0.3">
      <c r="A4502">
        <v>2676288</v>
      </c>
      <c r="B4502">
        <v>1</v>
      </c>
      <c r="C4502" t="s">
        <v>76</v>
      </c>
      <c r="D4502" t="s">
        <v>84</v>
      </c>
      <c r="E4502" t="s">
        <v>210</v>
      </c>
      <c r="F4502" t="s">
        <v>12144</v>
      </c>
      <c r="G4502" t="s">
        <v>212</v>
      </c>
      <c r="H4502" t="s">
        <v>46</v>
      </c>
      <c r="I4502" t="s">
        <v>129</v>
      </c>
      <c r="J4502" t="s">
        <v>130</v>
      </c>
      <c r="K4502" t="s">
        <v>131</v>
      </c>
      <c r="L4502" t="s">
        <v>12701</v>
      </c>
      <c r="M4502" t="s">
        <v>12702</v>
      </c>
      <c r="N4502">
        <v>2.0008333330000001</v>
      </c>
      <c r="O4502">
        <v>0</v>
      </c>
      <c r="P4502">
        <v>11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22.009167000000001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2676289</v>
      </c>
      <c r="B4503">
        <v>1</v>
      </c>
      <c r="C4503" t="s">
        <v>77</v>
      </c>
      <c r="D4503" t="s">
        <v>117</v>
      </c>
      <c r="E4503" t="s">
        <v>134</v>
      </c>
      <c r="F4503" t="s">
        <v>12703</v>
      </c>
      <c r="G4503" t="s">
        <v>240</v>
      </c>
      <c r="H4503" t="s">
        <v>46</v>
      </c>
      <c r="I4503" t="s">
        <v>129</v>
      </c>
      <c r="J4503" t="s">
        <v>130</v>
      </c>
      <c r="K4503" t="s">
        <v>131</v>
      </c>
      <c r="L4503" t="s">
        <v>12704</v>
      </c>
      <c r="M4503" t="s">
        <v>12705</v>
      </c>
      <c r="N4503">
        <v>0.37527777699999998</v>
      </c>
      <c r="O4503">
        <v>0</v>
      </c>
      <c r="P4503">
        <v>0</v>
      </c>
      <c r="Q4503">
        <v>0</v>
      </c>
      <c r="R4503">
        <v>56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21.015556</v>
      </c>
      <c r="Y4503">
        <v>0</v>
      </c>
      <c r="Z4503">
        <v>0</v>
      </c>
    </row>
    <row r="4504" spans="1:26" x14ac:dyDescent="0.3">
      <c r="A4504">
        <v>2676258</v>
      </c>
      <c r="B4504">
        <v>2</v>
      </c>
      <c r="C4504" t="s">
        <v>76</v>
      </c>
      <c r="D4504" t="s">
        <v>90</v>
      </c>
      <c r="E4504" t="s">
        <v>144</v>
      </c>
      <c r="F4504" t="s">
        <v>7854</v>
      </c>
      <c r="G4504" t="s">
        <v>290</v>
      </c>
      <c r="H4504" t="s">
        <v>46</v>
      </c>
      <c r="I4504" t="s">
        <v>129</v>
      </c>
      <c r="J4504" t="s">
        <v>130</v>
      </c>
      <c r="K4504" t="s">
        <v>131</v>
      </c>
      <c r="L4504" t="s">
        <v>12681</v>
      </c>
      <c r="M4504" t="s">
        <v>12706</v>
      </c>
      <c r="N4504">
        <v>0.388333333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14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5.4366669999999999</v>
      </c>
    </row>
    <row r="4505" spans="1:26" x14ac:dyDescent="0.3">
      <c r="A4505">
        <v>2676299</v>
      </c>
      <c r="B4505">
        <v>1</v>
      </c>
      <c r="C4505" t="s">
        <v>77</v>
      </c>
      <c r="D4505" t="s">
        <v>119</v>
      </c>
      <c r="E4505" t="s">
        <v>126</v>
      </c>
      <c r="F4505" t="s">
        <v>12707</v>
      </c>
      <c r="G4505" t="s">
        <v>169</v>
      </c>
      <c r="H4505" t="s">
        <v>47</v>
      </c>
      <c r="I4505" t="s">
        <v>129</v>
      </c>
      <c r="J4505" t="s">
        <v>130</v>
      </c>
      <c r="K4505" t="s">
        <v>131</v>
      </c>
      <c r="L4505" t="s">
        <v>12708</v>
      </c>
      <c r="M4505" t="s">
        <v>12709</v>
      </c>
      <c r="N4505">
        <v>0.322222222</v>
      </c>
      <c r="O4505">
        <v>0</v>
      </c>
      <c r="P4505">
        <v>580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186.88888900000001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2676301</v>
      </c>
      <c r="B4506">
        <v>1</v>
      </c>
      <c r="C4506" t="s">
        <v>77</v>
      </c>
      <c r="D4506" t="s">
        <v>122</v>
      </c>
      <c r="E4506" t="s">
        <v>134</v>
      </c>
      <c r="F4506" t="s">
        <v>12710</v>
      </c>
      <c r="G4506" t="s">
        <v>146</v>
      </c>
      <c r="H4506" t="s">
        <v>46</v>
      </c>
      <c r="I4506" t="s">
        <v>129</v>
      </c>
      <c r="J4506" t="s">
        <v>130</v>
      </c>
      <c r="K4506" t="s">
        <v>131</v>
      </c>
      <c r="L4506" t="s">
        <v>12711</v>
      </c>
      <c r="M4506" t="s">
        <v>12712</v>
      </c>
      <c r="N4506">
        <v>7.4999999999999997E-2</v>
      </c>
      <c r="O4506">
        <v>0</v>
      </c>
      <c r="P4506">
        <v>0</v>
      </c>
      <c r="Q4506">
        <v>0</v>
      </c>
      <c r="R4506">
        <v>38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2.85</v>
      </c>
      <c r="Y4506">
        <v>0</v>
      </c>
      <c r="Z4506">
        <v>0</v>
      </c>
    </row>
    <row r="4507" spans="1:26" x14ac:dyDescent="0.3">
      <c r="A4507">
        <v>2676303</v>
      </c>
      <c r="B4507">
        <v>1</v>
      </c>
      <c r="C4507" t="s">
        <v>76</v>
      </c>
      <c r="D4507" t="s">
        <v>106</v>
      </c>
      <c r="E4507" t="s">
        <v>210</v>
      </c>
      <c r="F4507" t="s">
        <v>12713</v>
      </c>
      <c r="G4507" t="s">
        <v>290</v>
      </c>
      <c r="H4507" t="s">
        <v>46</v>
      </c>
      <c r="I4507" t="s">
        <v>129</v>
      </c>
      <c r="J4507" t="s">
        <v>130</v>
      </c>
      <c r="K4507" t="s">
        <v>131</v>
      </c>
      <c r="L4507" t="s">
        <v>12714</v>
      </c>
      <c r="M4507" t="s">
        <v>12715</v>
      </c>
      <c r="N4507">
        <v>2.3488888879999998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2.3488889999999998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2676304</v>
      </c>
      <c r="B4508">
        <v>1</v>
      </c>
      <c r="C4508" t="s">
        <v>77</v>
      </c>
      <c r="D4508" t="s">
        <v>115</v>
      </c>
      <c r="E4508" t="s">
        <v>134</v>
      </c>
      <c r="F4508" t="s">
        <v>12716</v>
      </c>
      <c r="G4508" t="s">
        <v>240</v>
      </c>
      <c r="H4508" t="s">
        <v>46</v>
      </c>
      <c r="I4508" t="s">
        <v>129</v>
      </c>
      <c r="J4508" t="s">
        <v>130</v>
      </c>
      <c r="K4508" t="s">
        <v>131</v>
      </c>
      <c r="L4508" t="s">
        <v>12717</v>
      </c>
      <c r="M4508" t="s">
        <v>12718</v>
      </c>
      <c r="N4508">
        <v>4.7091666659999998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348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1638.79</v>
      </c>
    </row>
    <row r="4509" spans="1:26" x14ac:dyDescent="0.3">
      <c r="A4509">
        <v>2676306</v>
      </c>
      <c r="B4509">
        <v>1</v>
      </c>
      <c r="C4509" t="s">
        <v>77</v>
      </c>
      <c r="D4509" t="s">
        <v>117</v>
      </c>
      <c r="E4509" t="s">
        <v>144</v>
      </c>
      <c r="F4509" t="s">
        <v>12635</v>
      </c>
      <c r="G4509" t="s">
        <v>455</v>
      </c>
      <c r="H4509" t="s">
        <v>46</v>
      </c>
      <c r="I4509" t="s">
        <v>129</v>
      </c>
      <c r="J4509" t="s">
        <v>130</v>
      </c>
      <c r="K4509" t="s">
        <v>131</v>
      </c>
      <c r="L4509" t="s">
        <v>12719</v>
      </c>
      <c r="M4509" t="s">
        <v>12720</v>
      </c>
      <c r="N4509">
        <v>3.920555555</v>
      </c>
      <c r="O4509">
        <v>0</v>
      </c>
      <c r="P4509">
        <v>0</v>
      </c>
      <c r="Q4509">
        <v>0</v>
      </c>
      <c r="R4509">
        <v>14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54.887777999999997</v>
      </c>
      <c r="Y4509">
        <v>0</v>
      </c>
      <c r="Z4509">
        <v>0</v>
      </c>
    </row>
    <row r="4510" spans="1:26" x14ac:dyDescent="0.3">
      <c r="A4510">
        <v>2676309</v>
      </c>
      <c r="B4510">
        <v>1</v>
      </c>
      <c r="C4510" t="s">
        <v>77</v>
      </c>
      <c r="D4510" t="s">
        <v>109</v>
      </c>
      <c r="E4510" t="s">
        <v>172</v>
      </c>
      <c r="F4510" t="s">
        <v>12589</v>
      </c>
      <c r="G4510" t="s">
        <v>455</v>
      </c>
      <c r="H4510" t="s">
        <v>46</v>
      </c>
      <c r="I4510" t="s">
        <v>129</v>
      </c>
      <c r="J4510" t="s">
        <v>130</v>
      </c>
      <c r="K4510" t="s">
        <v>131</v>
      </c>
      <c r="L4510" t="s">
        <v>12721</v>
      </c>
      <c r="M4510" t="s">
        <v>12722</v>
      </c>
      <c r="N4510">
        <v>5.3655555550000003</v>
      </c>
      <c r="O4510">
        <v>0</v>
      </c>
      <c r="P4510">
        <v>194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1040.917778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2676311</v>
      </c>
      <c r="B4511">
        <v>1</v>
      </c>
      <c r="C4511" t="s">
        <v>76</v>
      </c>
      <c r="D4511" t="s">
        <v>91</v>
      </c>
      <c r="E4511" t="s">
        <v>144</v>
      </c>
      <c r="F4511" t="s">
        <v>12723</v>
      </c>
      <c r="G4511" t="s">
        <v>146</v>
      </c>
      <c r="H4511" t="s">
        <v>46</v>
      </c>
      <c r="I4511" t="s">
        <v>129</v>
      </c>
      <c r="J4511" t="s">
        <v>130</v>
      </c>
      <c r="K4511" t="s">
        <v>131</v>
      </c>
      <c r="L4511" t="s">
        <v>12724</v>
      </c>
      <c r="M4511" t="s">
        <v>12725</v>
      </c>
      <c r="N4511">
        <v>0.62305555499999998</v>
      </c>
      <c r="O4511">
        <v>0</v>
      </c>
      <c r="P4511">
        <v>16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9.9688890000000008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2676314</v>
      </c>
      <c r="B4512">
        <v>1</v>
      </c>
      <c r="C4512" t="s">
        <v>76</v>
      </c>
      <c r="D4512" t="s">
        <v>106</v>
      </c>
      <c r="E4512" t="s">
        <v>134</v>
      </c>
      <c r="F4512" t="s">
        <v>12726</v>
      </c>
      <c r="G4512" t="s">
        <v>240</v>
      </c>
      <c r="H4512" t="s">
        <v>46</v>
      </c>
      <c r="I4512" t="s">
        <v>129</v>
      </c>
      <c r="J4512" t="s">
        <v>130</v>
      </c>
      <c r="K4512" t="s">
        <v>131</v>
      </c>
      <c r="L4512" t="s">
        <v>12727</v>
      </c>
      <c r="M4512" t="s">
        <v>12728</v>
      </c>
      <c r="N4512">
        <v>1.533055555</v>
      </c>
      <c r="O4512">
        <v>0</v>
      </c>
      <c r="P4512">
        <v>275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421.59027800000001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2676317</v>
      </c>
      <c r="B4513">
        <v>1</v>
      </c>
      <c r="C4513" t="s">
        <v>76</v>
      </c>
      <c r="D4513" t="s">
        <v>101</v>
      </c>
      <c r="E4513" t="s">
        <v>172</v>
      </c>
      <c r="F4513" t="s">
        <v>12729</v>
      </c>
      <c r="G4513" t="s">
        <v>174</v>
      </c>
      <c r="H4513" t="s">
        <v>46</v>
      </c>
      <c r="I4513" t="s">
        <v>129</v>
      </c>
      <c r="J4513" t="s">
        <v>130</v>
      </c>
      <c r="K4513" t="s">
        <v>131</v>
      </c>
      <c r="L4513" t="s">
        <v>12730</v>
      </c>
      <c r="M4513" t="s">
        <v>12731</v>
      </c>
      <c r="N4513">
        <v>1.0694444439999999</v>
      </c>
      <c r="O4513">
        <v>0</v>
      </c>
      <c r="P4513">
        <v>90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96.25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2676319</v>
      </c>
      <c r="B4514">
        <v>1</v>
      </c>
      <c r="C4514" t="s">
        <v>77</v>
      </c>
      <c r="D4514" t="s">
        <v>110</v>
      </c>
      <c r="E4514" t="s">
        <v>126</v>
      </c>
      <c r="F4514" t="s">
        <v>12732</v>
      </c>
      <c r="G4514" t="s">
        <v>128</v>
      </c>
      <c r="H4514" t="s">
        <v>47</v>
      </c>
      <c r="I4514" t="s">
        <v>129</v>
      </c>
      <c r="J4514" t="s">
        <v>130</v>
      </c>
      <c r="K4514" t="s">
        <v>131</v>
      </c>
      <c r="L4514" t="s">
        <v>12733</v>
      </c>
      <c r="M4514" t="s">
        <v>12734</v>
      </c>
      <c r="N4514">
        <v>2.6327777769999998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90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236.95</v>
      </c>
    </row>
    <row r="4515" spans="1:26" x14ac:dyDescent="0.3">
      <c r="A4515">
        <v>2676323</v>
      </c>
      <c r="B4515">
        <v>1</v>
      </c>
      <c r="C4515" t="s">
        <v>76</v>
      </c>
      <c r="D4515" t="s">
        <v>81</v>
      </c>
      <c r="E4515" t="s">
        <v>126</v>
      </c>
      <c r="F4515" t="s">
        <v>12735</v>
      </c>
      <c r="G4515" t="s">
        <v>140</v>
      </c>
      <c r="H4515" t="s">
        <v>47</v>
      </c>
      <c r="I4515" t="s">
        <v>129</v>
      </c>
      <c r="J4515" t="s">
        <v>130</v>
      </c>
      <c r="K4515" t="s">
        <v>141</v>
      </c>
      <c r="L4515" t="s">
        <v>12736</v>
      </c>
      <c r="M4515" t="s">
        <v>12737</v>
      </c>
      <c r="N4515">
        <v>4.8761111110000002</v>
      </c>
      <c r="O4515">
        <v>0</v>
      </c>
      <c r="P4515">
        <v>259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1262.9127779999999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2676326</v>
      </c>
      <c r="B4516">
        <v>1</v>
      </c>
      <c r="C4516" t="s">
        <v>76</v>
      </c>
      <c r="D4516" t="s">
        <v>86</v>
      </c>
      <c r="E4516" t="s">
        <v>325</v>
      </c>
      <c r="F4516" t="s">
        <v>12738</v>
      </c>
      <c r="G4516" t="s">
        <v>169</v>
      </c>
      <c r="H4516" t="s">
        <v>47</v>
      </c>
      <c r="I4516" t="s">
        <v>129</v>
      </c>
      <c r="J4516" t="s">
        <v>130</v>
      </c>
      <c r="K4516" t="s">
        <v>131</v>
      </c>
      <c r="L4516" t="s">
        <v>12739</v>
      </c>
      <c r="M4516" t="s">
        <v>12740</v>
      </c>
      <c r="N4516">
        <v>0.96694444400000001</v>
      </c>
      <c r="O4516">
        <v>0</v>
      </c>
      <c r="P4516">
        <v>3585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3466.4958320000001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2676331</v>
      </c>
      <c r="B4517">
        <v>1</v>
      </c>
      <c r="C4517" t="s">
        <v>76</v>
      </c>
      <c r="D4517" t="s">
        <v>92</v>
      </c>
      <c r="E4517" t="s">
        <v>156</v>
      </c>
      <c r="F4517" t="s">
        <v>12741</v>
      </c>
      <c r="G4517" t="s">
        <v>169</v>
      </c>
      <c r="H4517" t="s">
        <v>47</v>
      </c>
      <c r="I4517" t="s">
        <v>129</v>
      </c>
      <c r="J4517" t="s">
        <v>130</v>
      </c>
      <c r="K4517" t="s">
        <v>131</v>
      </c>
      <c r="L4517" t="s">
        <v>12742</v>
      </c>
      <c r="M4517" t="s">
        <v>12743</v>
      </c>
      <c r="N4517">
        <v>0.53166666600000001</v>
      </c>
      <c r="O4517">
        <v>0</v>
      </c>
      <c r="P4517">
        <v>0</v>
      </c>
      <c r="Q4517">
        <v>0</v>
      </c>
      <c r="R4517">
        <v>0</v>
      </c>
      <c r="S4517">
        <v>3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1.595</v>
      </c>
      <c r="Z4517">
        <v>0</v>
      </c>
    </row>
    <row r="4518" spans="1:26" x14ac:dyDescent="0.3">
      <c r="A4518">
        <v>2676333</v>
      </c>
      <c r="B4518">
        <v>1</v>
      </c>
      <c r="C4518" t="s">
        <v>76</v>
      </c>
      <c r="D4518" t="s">
        <v>107</v>
      </c>
      <c r="E4518" t="s">
        <v>172</v>
      </c>
      <c r="F4518" t="s">
        <v>12744</v>
      </c>
      <c r="G4518" t="s">
        <v>146</v>
      </c>
      <c r="H4518" t="s">
        <v>46</v>
      </c>
      <c r="I4518" t="s">
        <v>129</v>
      </c>
      <c r="J4518" t="s">
        <v>130</v>
      </c>
      <c r="K4518" t="s">
        <v>131</v>
      </c>
      <c r="L4518" t="s">
        <v>12745</v>
      </c>
      <c r="M4518" t="s">
        <v>12746</v>
      </c>
      <c r="N4518">
        <v>0.31805555499999999</v>
      </c>
      <c r="O4518">
        <v>0</v>
      </c>
      <c r="P4518">
        <v>87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27.670832999999998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2676335</v>
      </c>
      <c r="B4519">
        <v>1</v>
      </c>
      <c r="C4519" t="s">
        <v>76</v>
      </c>
      <c r="D4519" t="s">
        <v>96</v>
      </c>
      <c r="E4519" t="s">
        <v>152</v>
      </c>
      <c r="F4519" t="s">
        <v>1635</v>
      </c>
      <c r="G4519" t="s">
        <v>169</v>
      </c>
      <c r="H4519" t="s">
        <v>47</v>
      </c>
      <c r="I4519" t="s">
        <v>129</v>
      </c>
      <c r="J4519" t="s">
        <v>130</v>
      </c>
      <c r="K4519" t="s">
        <v>131</v>
      </c>
      <c r="L4519" t="s">
        <v>12747</v>
      </c>
      <c r="M4519" t="s">
        <v>12748</v>
      </c>
      <c r="N4519">
        <v>0.50694444400000005</v>
      </c>
      <c r="O4519">
        <v>17</v>
      </c>
      <c r="P4519">
        <v>941</v>
      </c>
      <c r="Q4519">
        <v>0</v>
      </c>
      <c r="R4519">
        <v>0</v>
      </c>
      <c r="S4519">
        <v>0</v>
      </c>
      <c r="T4519">
        <v>0</v>
      </c>
      <c r="U4519">
        <v>8.6180559999999993</v>
      </c>
      <c r="V4519">
        <v>477.03472199999999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2676340</v>
      </c>
      <c r="B4520">
        <v>1</v>
      </c>
      <c r="C4520" t="s">
        <v>77</v>
      </c>
      <c r="D4520" t="s">
        <v>124</v>
      </c>
      <c r="E4520" t="s">
        <v>134</v>
      </c>
      <c r="F4520" t="s">
        <v>12110</v>
      </c>
      <c r="G4520" t="s">
        <v>240</v>
      </c>
      <c r="H4520" t="s">
        <v>46</v>
      </c>
      <c r="I4520" t="s">
        <v>129</v>
      </c>
      <c r="J4520" t="s">
        <v>130</v>
      </c>
      <c r="K4520" t="s">
        <v>131</v>
      </c>
      <c r="L4520" t="s">
        <v>12749</v>
      </c>
      <c r="M4520" t="s">
        <v>12750</v>
      </c>
      <c r="N4520">
        <v>2.3275000000000001</v>
      </c>
      <c r="O4520">
        <v>0</v>
      </c>
      <c r="P4520">
        <v>97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225.76750000000001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2676306</v>
      </c>
      <c r="B4521">
        <v>2</v>
      </c>
      <c r="C4521" t="s">
        <v>77</v>
      </c>
      <c r="D4521" t="s">
        <v>117</v>
      </c>
      <c r="E4521" t="s">
        <v>134</v>
      </c>
      <c r="F4521" t="s">
        <v>12703</v>
      </c>
      <c r="G4521" t="s">
        <v>455</v>
      </c>
      <c r="H4521" t="s">
        <v>46</v>
      </c>
      <c r="I4521" t="s">
        <v>129</v>
      </c>
      <c r="J4521" t="s">
        <v>130</v>
      </c>
      <c r="K4521" t="s">
        <v>131</v>
      </c>
      <c r="L4521" t="s">
        <v>12720</v>
      </c>
      <c r="M4521" t="s">
        <v>12751</v>
      </c>
      <c r="N4521">
        <v>1.221666666</v>
      </c>
      <c r="O4521">
        <v>0</v>
      </c>
      <c r="P4521">
        <v>0</v>
      </c>
      <c r="Q4521">
        <v>0</v>
      </c>
      <c r="R4521">
        <v>56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68.413332999999994</v>
      </c>
      <c r="Y4521">
        <v>0</v>
      </c>
      <c r="Z4521">
        <v>0</v>
      </c>
    </row>
    <row r="4522" spans="1:26" x14ac:dyDescent="0.3">
      <c r="A4522">
        <v>2676344</v>
      </c>
      <c r="B4522">
        <v>1</v>
      </c>
      <c r="C4522" t="s">
        <v>76</v>
      </c>
      <c r="D4522" t="s">
        <v>78</v>
      </c>
      <c r="E4522" t="s">
        <v>152</v>
      </c>
      <c r="F4522" t="s">
        <v>12752</v>
      </c>
      <c r="G4522" t="s">
        <v>567</v>
      </c>
      <c r="H4522" t="s">
        <v>47</v>
      </c>
      <c r="I4522" t="s">
        <v>129</v>
      </c>
      <c r="J4522" t="s">
        <v>130</v>
      </c>
      <c r="K4522" t="s">
        <v>141</v>
      </c>
      <c r="L4522" t="s">
        <v>12753</v>
      </c>
      <c r="M4522" t="s">
        <v>12754</v>
      </c>
      <c r="N4522">
        <v>0.178888888</v>
      </c>
      <c r="O4522">
        <v>6</v>
      </c>
      <c r="P4522">
        <v>1880</v>
      </c>
      <c r="Q4522">
        <v>0</v>
      </c>
      <c r="R4522">
        <v>0</v>
      </c>
      <c r="S4522">
        <v>0</v>
      </c>
      <c r="T4522">
        <v>0</v>
      </c>
      <c r="U4522">
        <v>1.0733330000000001</v>
      </c>
      <c r="V4522">
        <v>336.31110899999999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2676357</v>
      </c>
      <c r="B4523">
        <v>1</v>
      </c>
      <c r="C4523" t="s">
        <v>76</v>
      </c>
      <c r="D4523" t="s">
        <v>78</v>
      </c>
      <c r="E4523" t="s">
        <v>152</v>
      </c>
      <c r="F4523" t="s">
        <v>10353</v>
      </c>
      <c r="G4523" t="s">
        <v>567</v>
      </c>
      <c r="H4523" t="s">
        <v>47</v>
      </c>
      <c r="I4523" t="s">
        <v>129</v>
      </c>
      <c r="J4523" t="s">
        <v>130</v>
      </c>
      <c r="K4523" t="s">
        <v>141</v>
      </c>
      <c r="L4523" t="s">
        <v>12755</v>
      </c>
      <c r="M4523" t="s">
        <v>12756</v>
      </c>
      <c r="N4523">
        <v>0.43361111099999999</v>
      </c>
      <c r="O4523">
        <v>6</v>
      </c>
      <c r="P4523">
        <v>1880</v>
      </c>
      <c r="Q4523">
        <v>0</v>
      </c>
      <c r="R4523">
        <v>0</v>
      </c>
      <c r="S4523">
        <v>0</v>
      </c>
      <c r="T4523">
        <v>0</v>
      </c>
      <c r="U4523">
        <v>2.601667</v>
      </c>
      <c r="V4523">
        <v>815.18888900000002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2676306</v>
      </c>
      <c r="B4524">
        <v>3</v>
      </c>
      <c r="C4524" t="s">
        <v>77</v>
      </c>
      <c r="D4524" t="s">
        <v>117</v>
      </c>
      <c r="E4524" t="s">
        <v>144</v>
      </c>
      <c r="F4524" t="s">
        <v>12635</v>
      </c>
      <c r="G4524" t="s">
        <v>455</v>
      </c>
      <c r="H4524" t="s">
        <v>46</v>
      </c>
      <c r="I4524" t="s">
        <v>129</v>
      </c>
      <c r="J4524" t="s">
        <v>130</v>
      </c>
      <c r="K4524" t="s">
        <v>131</v>
      </c>
      <c r="L4524" t="s">
        <v>12751</v>
      </c>
      <c r="M4524" t="s">
        <v>12757</v>
      </c>
      <c r="N4524">
        <v>2.787222222</v>
      </c>
      <c r="O4524">
        <v>0</v>
      </c>
      <c r="P4524">
        <v>0</v>
      </c>
      <c r="Q4524">
        <v>0</v>
      </c>
      <c r="R4524">
        <v>14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39.021110999999998</v>
      </c>
      <c r="Y4524">
        <v>0</v>
      </c>
      <c r="Z4524">
        <v>0</v>
      </c>
    </row>
    <row r="4525" spans="1:26" x14ac:dyDescent="0.3">
      <c r="A4525">
        <v>2676359</v>
      </c>
      <c r="B4525">
        <v>1</v>
      </c>
      <c r="C4525" t="s">
        <v>76</v>
      </c>
      <c r="D4525" t="s">
        <v>104</v>
      </c>
      <c r="E4525" t="s">
        <v>156</v>
      </c>
      <c r="F4525" t="s">
        <v>12758</v>
      </c>
      <c r="G4525" t="s">
        <v>169</v>
      </c>
      <c r="H4525" t="s">
        <v>47</v>
      </c>
      <c r="I4525" t="s">
        <v>129</v>
      </c>
      <c r="J4525" t="s">
        <v>130</v>
      </c>
      <c r="K4525" t="s">
        <v>131</v>
      </c>
      <c r="L4525" t="s">
        <v>12759</v>
      </c>
      <c r="M4525" t="s">
        <v>12760</v>
      </c>
      <c r="N4525">
        <v>1.916666666</v>
      </c>
      <c r="O4525">
        <v>0</v>
      </c>
      <c r="P4525">
        <v>2</v>
      </c>
      <c r="Q4525">
        <v>9</v>
      </c>
      <c r="R4525">
        <v>1613</v>
      </c>
      <c r="S4525">
        <v>17</v>
      </c>
      <c r="T4525">
        <v>3280</v>
      </c>
      <c r="U4525">
        <v>0</v>
      </c>
      <c r="V4525">
        <v>3.8333330000000001</v>
      </c>
      <c r="W4525">
        <v>17.25</v>
      </c>
      <c r="X4525">
        <v>3091.5833320000002</v>
      </c>
      <c r="Y4525">
        <v>32.583333000000003</v>
      </c>
      <c r="Z4525">
        <v>6286.6666640000003</v>
      </c>
    </row>
    <row r="4526" spans="1:26" x14ac:dyDescent="0.3">
      <c r="A4526">
        <v>2676363</v>
      </c>
      <c r="B4526">
        <v>1</v>
      </c>
      <c r="C4526" t="s">
        <v>77</v>
      </c>
      <c r="D4526" t="s">
        <v>116</v>
      </c>
      <c r="E4526" t="s">
        <v>134</v>
      </c>
      <c r="F4526" t="s">
        <v>1678</v>
      </c>
      <c r="G4526" t="s">
        <v>240</v>
      </c>
      <c r="H4526" t="s">
        <v>46</v>
      </c>
      <c r="I4526" t="s">
        <v>129</v>
      </c>
      <c r="J4526" t="s">
        <v>130</v>
      </c>
      <c r="K4526" t="s">
        <v>131</v>
      </c>
      <c r="L4526" t="s">
        <v>12761</v>
      </c>
      <c r="M4526" t="s">
        <v>12762</v>
      </c>
      <c r="N4526">
        <v>1.6755555550000001</v>
      </c>
      <c r="O4526">
        <v>0</v>
      </c>
      <c r="P4526">
        <v>362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606.55111099999999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2676368</v>
      </c>
      <c r="B4527">
        <v>1</v>
      </c>
      <c r="C4527" t="s">
        <v>77</v>
      </c>
      <c r="D4527" t="s">
        <v>117</v>
      </c>
      <c r="E4527" t="s">
        <v>144</v>
      </c>
      <c r="F4527" t="s">
        <v>12763</v>
      </c>
      <c r="G4527" t="s">
        <v>136</v>
      </c>
      <c r="H4527" t="s">
        <v>46</v>
      </c>
      <c r="I4527" t="s">
        <v>129</v>
      </c>
      <c r="J4527" t="s">
        <v>130</v>
      </c>
      <c r="K4527" t="s">
        <v>131</v>
      </c>
      <c r="L4527" t="s">
        <v>12764</v>
      </c>
      <c r="M4527" t="s">
        <v>12765</v>
      </c>
      <c r="N4527">
        <v>5.9694444439999996</v>
      </c>
      <c r="O4527">
        <v>0</v>
      </c>
      <c r="P4527">
        <v>0</v>
      </c>
      <c r="Q4527">
        <v>0</v>
      </c>
      <c r="R4527">
        <v>13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77.602778000000001</v>
      </c>
      <c r="Y4527">
        <v>0</v>
      </c>
      <c r="Z4527">
        <v>0</v>
      </c>
    </row>
    <row r="4528" spans="1:26" x14ac:dyDescent="0.3">
      <c r="A4528">
        <v>2676374</v>
      </c>
      <c r="B4528">
        <v>1</v>
      </c>
      <c r="C4528" t="s">
        <v>77</v>
      </c>
      <c r="D4528" t="s">
        <v>109</v>
      </c>
      <c r="E4528" t="s">
        <v>152</v>
      </c>
      <c r="F4528" t="s">
        <v>12766</v>
      </c>
      <c r="G4528" t="s">
        <v>169</v>
      </c>
      <c r="H4528" t="s">
        <v>47</v>
      </c>
      <c r="I4528" t="s">
        <v>129</v>
      </c>
      <c r="J4528" t="s">
        <v>130</v>
      </c>
      <c r="K4528" t="s">
        <v>131</v>
      </c>
      <c r="L4528" t="s">
        <v>12767</v>
      </c>
      <c r="M4528" t="s">
        <v>12768</v>
      </c>
      <c r="N4528">
        <v>0.79</v>
      </c>
      <c r="O4528">
        <v>40</v>
      </c>
      <c r="P4528">
        <v>391</v>
      </c>
      <c r="Q4528">
        <v>0</v>
      </c>
      <c r="R4528">
        <v>0</v>
      </c>
      <c r="S4528">
        <v>0</v>
      </c>
      <c r="T4528">
        <v>67</v>
      </c>
      <c r="U4528">
        <v>31.6</v>
      </c>
      <c r="V4528">
        <v>308.89</v>
      </c>
      <c r="W4528">
        <v>0</v>
      </c>
      <c r="X4528">
        <v>0</v>
      </c>
      <c r="Y4528">
        <v>0</v>
      </c>
      <c r="Z4528">
        <v>52.93</v>
      </c>
    </row>
    <row r="4529" spans="1:26" x14ac:dyDescent="0.3">
      <c r="A4529">
        <v>2676375</v>
      </c>
      <c r="B4529">
        <v>1</v>
      </c>
      <c r="C4529" t="s">
        <v>77</v>
      </c>
      <c r="D4529" t="s">
        <v>123</v>
      </c>
      <c r="E4529" t="s">
        <v>156</v>
      </c>
      <c r="F4529" t="s">
        <v>1568</v>
      </c>
      <c r="G4529" t="s">
        <v>169</v>
      </c>
      <c r="H4529" t="s">
        <v>47</v>
      </c>
      <c r="I4529" t="s">
        <v>247</v>
      </c>
      <c r="J4529" t="s">
        <v>130</v>
      </c>
      <c r="K4529" t="s">
        <v>131</v>
      </c>
      <c r="L4529" t="s">
        <v>12769</v>
      </c>
      <c r="M4529" t="s">
        <v>12770</v>
      </c>
      <c r="N4529">
        <v>1.7222221999999999E-2</v>
      </c>
      <c r="O4529">
        <v>117</v>
      </c>
      <c r="P4529">
        <v>666</v>
      </c>
      <c r="Q4529">
        <v>0</v>
      </c>
      <c r="R4529">
        <v>0</v>
      </c>
      <c r="S4529">
        <v>0</v>
      </c>
      <c r="T4529">
        <v>0</v>
      </c>
      <c r="U4529">
        <v>2.0150000000000001</v>
      </c>
      <c r="V4529">
        <v>11.47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2676376</v>
      </c>
      <c r="B4530">
        <v>1</v>
      </c>
      <c r="C4530" t="s">
        <v>76</v>
      </c>
      <c r="D4530" t="s">
        <v>100</v>
      </c>
      <c r="E4530" t="s">
        <v>156</v>
      </c>
      <c r="F4530" t="s">
        <v>715</v>
      </c>
      <c r="G4530" t="s">
        <v>169</v>
      </c>
      <c r="H4530" t="s">
        <v>47</v>
      </c>
      <c r="I4530" t="s">
        <v>129</v>
      </c>
      <c r="J4530" t="s">
        <v>130</v>
      </c>
      <c r="K4530" t="s">
        <v>131</v>
      </c>
      <c r="L4530" t="s">
        <v>12771</v>
      </c>
      <c r="M4530" t="s">
        <v>12772</v>
      </c>
      <c r="N4530">
        <v>2.090833333</v>
      </c>
      <c r="O4530">
        <v>14</v>
      </c>
      <c r="P4530">
        <v>538</v>
      </c>
      <c r="Q4530">
        <v>0</v>
      </c>
      <c r="R4530">
        <v>0</v>
      </c>
      <c r="S4530">
        <v>0</v>
      </c>
      <c r="T4530">
        <v>0</v>
      </c>
      <c r="U4530">
        <v>29.271667000000001</v>
      </c>
      <c r="V4530">
        <v>1124.8683329999999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2676380</v>
      </c>
      <c r="B4531">
        <v>1</v>
      </c>
      <c r="C4531" t="s">
        <v>77</v>
      </c>
      <c r="D4531" t="s">
        <v>109</v>
      </c>
      <c r="E4531" t="s">
        <v>156</v>
      </c>
      <c r="F4531" t="s">
        <v>1954</v>
      </c>
      <c r="G4531" t="s">
        <v>169</v>
      </c>
      <c r="H4531" t="s">
        <v>47</v>
      </c>
      <c r="I4531" t="s">
        <v>247</v>
      </c>
      <c r="J4531" t="s">
        <v>130</v>
      </c>
      <c r="K4531" t="s">
        <v>131</v>
      </c>
      <c r="L4531" t="s">
        <v>12773</v>
      </c>
      <c r="M4531" t="s">
        <v>12774</v>
      </c>
      <c r="N4531">
        <v>1.0833333000000001E-2</v>
      </c>
      <c r="O4531">
        <v>7</v>
      </c>
      <c r="P4531">
        <v>604</v>
      </c>
      <c r="Q4531">
        <v>2</v>
      </c>
      <c r="R4531">
        <v>131</v>
      </c>
      <c r="S4531">
        <v>21</v>
      </c>
      <c r="T4531">
        <v>1450</v>
      </c>
      <c r="U4531">
        <v>7.5832999999999998E-2</v>
      </c>
      <c r="V4531">
        <v>6.5433329999999996</v>
      </c>
      <c r="W4531">
        <v>2.1666999999999999E-2</v>
      </c>
      <c r="X4531">
        <v>1.4191670000000001</v>
      </c>
      <c r="Y4531">
        <v>0.22750000000000001</v>
      </c>
      <c r="Z4531">
        <v>15.708333</v>
      </c>
    </row>
    <row r="4532" spans="1:26" x14ac:dyDescent="0.3">
      <c r="A4532">
        <v>2676383</v>
      </c>
      <c r="B4532">
        <v>1</v>
      </c>
      <c r="C4532" t="s">
        <v>76</v>
      </c>
      <c r="D4532" t="s">
        <v>91</v>
      </c>
      <c r="E4532" t="s">
        <v>144</v>
      </c>
      <c r="F4532" t="s">
        <v>12775</v>
      </c>
      <c r="G4532" t="s">
        <v>406</v>
      </c>
      <c r="H4532" t="s">
        <v>46</v>
      </c>
      <c r="I4532" t="s">
        <v>129</v>
      </c>
      <c r="J4532" t="s">
        <v>130</v>
      </c>
      <c r="K4532" t="s">
        <v>131</v>
      </c>
      <c r="L4532" t="s">
        <v>12776</v>
      </c>
      <c r="M4532" t="s">
        <v>12777</v>
      </c>
      <c r="N4532">
        <v>6.3627777769999998</v>
      </c>
      <c r="O4532">
        <v>0</v>
      </c>
      <c r="P4532">
        <v>0</v>
      </c>
      <c r="Q4532">
        <v>0</v>
      </c>
      <c r="R4532">
        <v>90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572.65</v>
      </c>
      <c r="Y4532">
        <v>0</v>
      </c>
      <c r="Z4532">
        <v>0</v>
      </c>
    </row>
    <row r="4533" spans="1:26" x14ac:dyDescent="0.3">
      <c r="A4533">
        <v>2676385</v>
      </c>
      <c r="B4533">
        <v>1</v>
      </c>
      <c r="C4533" t="s">
        <v>76</v>
      </c>
      <c r="D4533" t="s">
        <v>99</v>
      </c>
      <c r="E4533" t="s">
        <v>156</v>
      </c>
      <c r="F4533" t="s">
        <v>4620</v>
      </c>
      <c r="G4533" t="s">
        <v>140</v>
      </c>
      <c r="H4533" t="s">
        <v>47</v>
      </c>
      <c r="I4533" t="s">
        <v>129</v>
      </c>
      <c r="J4533" t="s">
        <v>130</v>
      </c>
      <c r="K4533" t="s">
        <v>141</v>
      </c>
      <c r="L4533" t="s">
        <v>12778</v>
      </c>
      <c r="M4533" t="s">
        <v>12779</v>
      </c>
      <c r="N4533">
        <v>1.231944444</v>
      </c>
      <c r="O4533">
        <v>131</v>
      </c>
      <c r="P4533">
        <v>3775</v>
      </c>
      <c r="Q4533">
        <v>0</v>
      </c>
      <c r="R4533">
        <v>0</v>
      </c>
      <c r="S4533">
        <v>0</v>
      </c>
      <c r="T4533">
        <v>0</v>
      </c>
      <c r="U4533">
        <v>161.38472200000001</v>
      </c>
      <c r="V4533">
        <v>4650.5902759999999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2676386</v>
      </c>
      <c r="B4534">
        <v>1</v>
      </c>
      <c r="C4534" t="s">
        <v>77</v>
      </c>
      <c r="D4534" t="s">
        <v>114</v>
      </c>
      <c r="E4534" t="s">
        <v>126</v>
      </c>
      <c r="F4534" t="s">
        <v>12780</v>
      </c>
      <c r="G4534" t="s">
        <v>128</v>
      </c>
      <c r="H4534" t="s">
        <v>47</v>
      </c>
      <c r="I4534" t="s">
        <v>129</v>
      </c>
      <c r="J4534" t="s">
        <v>130</v>
      </c>
      <c r="K4534" t="s">
        <v>131</v>
      </c>
      <c r="L4534" t="s">
        <v>12781</v>
      </c>
      <c r="M4534" t="s">
        <v>12782</v>
      </c>
      <c r="N4534">
        <v>1.6125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25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40.3125</v>
      </c>
    </row>
    <row r="4535" spans="1:26" x14ac:dyDescent="0.3">
      <c r="A4535">
        <v>2676389</v>
      </c>
      <c r="B4535">
        <v>1</v>
      </c>
      <c r="C4535" t="s">
        <v>76</v>
      </c>
      <c r="D4535" t="s">
        <v>101</v>
      </c>
      <c r="E4535" t="s">
        <v>172</v>
      </c>
      <c r="F4535" t="s">
        <v>12729</v>
      </c>
      <c r="G4535" t="s">
        <v>455</v>
      </c>
      <c r="H4535" t="s">
        <v>46</v>
      </c>
      <c r="I4535" t="s">
        <v>129</v>
      </c>
      <c r="J4535" t="s">
        <v>130</v>
      </c>
      <c r="K4535" t="s">
        <v>131</v>
      </c>
      <c r="L4535" t="s">
        <v>12783</v>
      </c>
      <c r="M4535" t="s">
        <v>12784</v>
      </c>
      <c r="N4535">
        <v>1.601388888</v>
      </c>
      <c r="O4535">
        <v>0</v>
      </c>
      <c r="P4535">
        <v>90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144.125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2676390</v>
      </c>
      <c r="B4536">
        <v>1</v>
      </c>
      <c r="C4536" t="s">
        <v>77</v>
      </c>
      <c r="D4536" t="s">
        <v>119</v>
      </c>
      <c r="E4536" t="s">
        <v>152</v>
      </c>
      <c r="F4536" t="s">
        <v>3735</v>
      </c>
      <c r="G4536" t="s">
        <v>169</v>
      </c>
      <c r="H4536" t="s">
        <v>47</v>
      </c>
      <c r="I4536" t="s">
        <v>129</v>
      </c>
      <c r="J4536" t="s">
        <v>130</v>
      </c>
      <c r="K4536" t="s">
        <v>131</v>
      </c>
      <c r="L4536" t="s">
        <v>12785</v>
      </c>
      <c r="M4536" t="s">
        <v>12786</v>
      </c>
      <c r="N4536">
        <v>0.85277777700000001</v>
      </c>
      <c r="O4536">
        <v>13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11.086111000000001</v>
      </c>
      <c r="V4536">
        <v>0.85277800000000004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2676392</v>
      </c>
      <c r="B4537">
        <v>1</v>
      </c>
      <c r="C4537" t="s">
        <v>76</v>
      </c>
      <c r="D4537" t="s">
        <v>99</v>
      </c>
      <c r="E4537" t="s">
        <v>144</v>
      </c>
      <c r="F4537" t="s">
        <v>12787</v>
      </c>
      <c r="G4537" t="s">
        <v>2919</v>
      </c>
      <c r="H4537" t="s">
        <v>46</v>
      </c>
      <c r="I4537" t="s">
        <v>129</v>
      </c>
      <c r="J4537" t="s">
        <v>130</v>
      </c>
      <c r="K4537" t="s">
        <v>131</v>
      </c>
      <c r="L4537" t="s">
        <v>12788</v>
      </c>
      <c r="M4537" t="s">
        <v>12789</v>
      </c>
      <c r="N4537">
        <v>1.6002777770000001</v>
      </c>
      <c r="O4537">
        <v>0</v>
      </c>
      <c r="P4537">
        <v>16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25.604444000000001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2676393</v>
      </c>
      <c r="B4538">
        <v>1</v>
      </c>
      <c r="C4538" t="s">
        <v>77</v>
      </c>
      <c r="D4538" t="s">
        <v>123</v>
      </c>
      <c r="E4538" t="s">
        <v>156</v>
      </c>
      <c r="F4538" t="s">
        <v>215</v>
      </c>
      <c r="G4538" t="s">
        <v>169</v>
      </c>
      <c r="H4538" t="s">
        <v>47</v>
      </c>
      <c r="I4538" t="s">
        <v>129</v>
      </c>
      <c r="J4538" t="s">
        <v>130</v>
      </c>
      <c r="K4538" t="s">
        <v>131</v>
      </c>
      <c r="L4538" t="s">
        <v>12790</v>
      </c>
      <c r="M4538" t="s">
        <v>12791</v>
      </c>
      <c r="N4538">
        <v>4.6927777769999999</v>
      </c>
      <c r="O4538">
        <v>313</v>
      </c>
      <c r="P4538">
        <v>51</v>
      </c>
      <c r="Q4538">
        <v>0</v>
      </c>
      <c r="R4538">
        <v>0</v>
      </c>
      <c r="S4538">
        <v>0</v>
      </c>
      <c r="T4538">
        <v>0</v>
      </c>
      <c r="U4538">
        <v>1468.839444</v>
      </c>
      <c r="V4538">
        <v>239.33166700000001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2676395</v>
      </c>
      <c r="B4539">
        <v>1</v>
      </c>
      <c r="C4539" t="s">
        <v>77</v>
      </c>
      <c r="D4539" t="s">
        <v>123</v>
      </c>
      <c r="E4539" t="s">
        <v>126</v>
      </c>
      <c r="F4539" t="s">
        <v>12792</v>
      </c>
      <c r="G4539" t="s">
        <v>169</v>
      </c>
      <c r="H4539" t="s">
        <v>47</v>
      </c>
      <c r="I4539" t="s">
        <v>129</v>
      </c>
      <c r="J4539" t="s">
        <v>130</v>
      </c>
      <c r="K4539" t="s">
        <v>131</v>
      </c>
      <c r="L4539" t="s">
        <v>12793</v>
      </c>
      <c r="M4539" t="s">
        <v>12794</v>
      </c>
      <c r="N4539">
        <v>0.79583333300000003</v>
      </c>
      <c r="O4539">
        <v>10</v>
      </c>
      <c r="P4539">
        <v>180</v>
      </c>
      <c r="Q4539">
        <v>0</v>
      </c>
      <c r="R4539">
        <v>0</v>
      </c>
      <c r="S4539">
        <v>0</v>
      </c>
      <c r="T4539">
        <v>0</v>
      </c>
      <c r="U4539">
        <v>7.9583329999999997</v>
      </c>
      <c r="V4539">
        <v>143.25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2676399</v>
      </c>
      <c r="B4540">
        <v>1</v>
      </c>
      <c r="C4540" t="s">
        <v>76</v>
      </c>
      <c r="D4540" t="s">
        <v>92</v>
      </c>
      <c r="E4540" t="s">
        <v>126</v>
      </c>
      <c r="F4540" t="s">
        <v>12795</v>
      </c>
      <c r="G4540" t="s">
        <v>158</v>
      </c>
      <c r="H4540" t="s">
        <v>47</v>
      </c>
      <c r="I4540" t="s">
        <v>129</v>
      </c>
      <c r="J4540" t="s">
        <v>130</v>
      </c>
      <c r="K4540" t="s">
        <v>131</v>
      </c>
      <c r="L4540" t="s">
        <v>12796</v>
      </c>
      <c r="M4540" t="s">
        <v>12797</v>
      </c>
      <c r="N4540">
        <v>3.539722222</v>
      </c>
      <c r="O4540">
        <v>0</v>
      </c>
      <c r="P4540">
        <v>0</v>
      </c>
      <c r="Q4540">
        <v>0</v>
      </c>
      <c r="R4540">
        <v>0</v>
      </c>
      <c r="S4540">
        <v>1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3.5397219999999998</v>
      </c>
      <c r="Z4540">
        <v>0</v>
      </c>
    </row>
    <row r="4541" spans="1:26" x14ac:dyDescent="0.3">
      <c r="A4541">
        <v>2676450</v>
      </c>
      <c r="B4541">
        <v>1</v>
      </c>
      <c r="C4541" t="s">
        <v>76</v>
      </c>
      <c r="D4541" t="s">
        <v>97</v>
      </c>
      <c r="E4541" t="s">
        <v>156</v>
      </c>
      <c r="F4541" t="s">
        <v>3451</v>
      </c>
      <c r="G4541" t="s">
        <v>140</v>
      </c>
      <c r="H4541" t="s">
        <v>47</v>
      </c>
      <c r="I4541" t="s">
        <v>129</v>
      </c>
      <c r="J4541" t="s">
        <v>130</v>
      </c>
      <c r="K4541" t="s">
        <v>141</v>
      </c>
      <c r="L4541" t="s">
        <v>12798</v>
      </c>
      <c r="M4541" t="s">
        <v>12799</v>
      </c>
      <c r="N4541">
        <v>5.2791666660000001</v>
      </c>
      <c r="O4541">
        <v>81</v>
      </c>
      <c r="P4541">
        <v>42</v>
      </c>
      <c r="Q4541">
        <v>0</v>
      </c>
      <c r="R4541">
        <v>0</v>
      </c>
      <c r="S4541">
        <v>0</v>
      </c>
      <c r="T4541">
        <v>0</v>
      </c>
      <c r="U4541">
        <v>427.61250000000001</v>
      </c>
      <c r="V4541">
        <v>221.72499999999999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2676405</v>
      </c>
      <c r="B4542">
        <v>1</v>
      </c>
      <c r="C4542" t="s">
        <v>77</v>
      </c>
      <c r="D4542" t="s">
        <v>117</v>
      </c>
      <c r="E4542" t="s">
        <v>134</v>
      </c>
      <c r="F4542" t="s">
        <v>12703</v>
      </c>
      <c r="G4542" t="s">
        <v>240</v>
      </c>
      <c r="H4542" t="s">
        <v>46</v>
      </c>
      <c r="I4542" t="s">
        <v>129</v>
      </c>
      <c r="J4542" t="s">
        <v>130</v>
      </c>
      <c r="K4542" t="s">
        <v>131</v>
      </c>
      <c r="L4542" t="s">
        <v>12800</v>
      </c>
      <c r="M4542" t="s">
        <v>12801</v>
      </c>
      <c r="N4542">
        <v>0.54972222199999998</v>
      </c>
      <c r="O4542">
        <v>0</v>
      </c>
      <c r="P4542">
        <v>0</v>
      </c>
      <c r="Q4542">
        <v>0</v>
      </c>
      <c r="R4542">
        <v>56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30.784444000000001</v>
      </c>
      <c r="Y4542">
        <v>0</v>
      </c>
      <c r="Z4542">
        <v>0</v>
      </c>
    </row>
    <row r="4543" spans="1:26" x14ac:dyDescent="0.3">
      <c r="A4543">
        <v>2676402</v>
      </c>
      <c r="B4543">
        <v>1</v>
      </c>
      <c r="C4543" t="s">
        <v>76</v>
      </c>
      <c r="D4543" t="s">
        <v>88</v>
      </c>
      <c r="E4543" t="s">
        <v>152</v>
      </c>
      <c r="F4543" t="s">
        <v>12802</v>
      </c>
      <c r="G4543" t="s">
        <v>169</v>
      </c>
      <c r="H4543" t="s">
        <v>47</v>
      </c>
      <c r="I4543" t="s">
        <v>129</v>
      </c>
      <c r="J4543" t="s">
        <v>130</v>
      </c>
      <c r="K4543" t="s">
        <v>131</v>
      </c>
      <c r="L4543" t="s">
        <v>12803</v>
      </c>
      <c r="M4543" t="s">
        <v>12804</v>
      </c>
      <c r="N4543">
        <v>6.1388888000000003E-2</v>
      </c>
      <c r="O4543">
        <v>67</v>
      </c>
      <c r="P4543">
        <v>4302</v>
      </c>
      <c r="Q4543">
        <v>0</v>
      </c>
      <c r="R4543">
        <v>0</v>
      </c>
      <c r="S4543">
        <v>0</v>
      </c>
      <c r="T4543">
        <v>0</v>
      </c>
      <c r="U4543">
        <v>4.1130550000000001</v>
      </c>
      <c r="V4543">
        <v>264.09499599999998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2676406</v>
      </c>
      <c r="B4544">
        <v>1</v>
      </c>
      <c r="C4544" t="s">
        <v>77</v>
      </c>
      <c r="D4544" t="s">
        <v>115</v>
      </c>
      <c r="E4544" t="s">
        <v>126</v>
      </c>
      <c r="F4544" t="s">
        <v>3661</v>
      </c>
      <c r="G4544" t="s">
        <v>169</v>
      </c>
      <c r="H4544" t="s">
        <v>47</v>
      </c>
      <c r="I4544" t="s">
        <v>129</v>
      </c>
      <c r="J4544" t="s">
        <v>130</v>
      </c>
      <c r="K4544" t="s">
        <v>131</v>
      </c>
      <c r="L4544" t="s">
        <v>12805</v>
      </c>
      <c r="M4544" t="s">
        <v>12806</v>
      </c>
      <c r="N4544">
        <v>0.52638888800000005</v>
      </c>
      <c r="O4544">
        <v>0</v>
      </c>
      <c r="P4544">
        <v>0</v>
      </c>
      <c r="Q4544">
        <v>5</v>
      </c>
      <c r="R4544">
        <v>118</v>
      </c>
      <c r="S4544">
        <v>0</v>
      </c>
      <c r="T4544">
        <v>0</v>
      </c>
      <c r="U4544">
        <v>0</v>
      </c>
      <c r="V4544">
        <v>0</v>
      </c>
      <c r="W4544">
        <v>2.6319439999999998</v>
      </c>
      <c r="X4544">
        <v>62.113889</v>
      </c>
      <c r="Y4544">
        <v>0</v>
      </c>
      <c r="Z4544">
        <v>0</v>
      </c>
    </row>
    <row r="4545" spans="1:26" x14ac:dyDescent="0.3">
      <c r="A4545">
        <v>2676410</v>
      </c>
      <c r="B4545">
        <v>1</v>
      </c>
      <c r="C4545" t="s">
        <v>76</v>
      </c>
      <c r="D4545" t="s">
        <v>88</v>
      </c>
      <c r="E4545" t="s">
        <v>144</v>
      </c>
      <c r="F4545" t="s">
        <v>12807</v>
      </c>
      <c r="G4545" t="s">
        <v>260</v>
      </c>
      <c r="H4545" t="s">
        <v>46</v>
      </c>
      <c r="I4545" t="s">
        <v>129</v>
      </c>
      <c r="J4545" t="s">
        <v>130</v>
      </c>
      <c r="K4545" t="s">
        <v>141</v>
      </c>
      <c r="L4545" t="s">
        <v>12808</v>
      </c>
      <c r="M4545" t="s">
        <v>12809</v>
      </c>
      <c r="N4545">
        <v>8.0458333329999991</v>
      </c>
      <c r="O4545">
        <v>0</v>
      </c>
      <c r="P4545">
        <v>10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80.458332999999996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2676414</v>
      </c>
      <c r="B4546">
        <v>1</v>
      </c>
      <c r="C4546" t="s">
        <v>77</v>
      </c>
      <c r="D4546" t="s">
        <v>118</v>
      </c>
      <c r="E4546" t="s">
        <v>134</v>
      </c>
      <c r="F4546" t="s">
        <v>12810</v>
      </c>
      <c r="G4546" t="s">
        <v>140</v>
      </c>
      <c r="H4546" t="s">
        <v>46</v>
      </c>
      <c r="I4546" t="s">
        <v>129</v>
      </c>
      <c r="J4546" t="s">
        <v>130</v>
      </c>
      <c r="K4546" t="s">
        <v>141</v>
      </c>
      <c r="L4546" t="s">
        <v>12811</v>
      </c>
      <c r="M4546" t="s">
        <v>12812</v>
      </c>
      <c r="N4546">
        <v>6.4119444440000004</v>
      </c>
      <c r="O4546">
        <v>0</v>
      </c>
      <c r="P4546">
        <v>429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2750.724166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2676418</v>
      </c>
      <c r="B4547">
        <v>1</v>
      </c>
      <c r="C4547" t="s">
        <v>76</v>
      </c>
      <c r="D4547" t="s">
        <v>95</v>
      </c>
      <c r="E4547" t="s">
        <v>134</v>
      </c>
      <c r="F4547" t="s">
        <v>2604</v>
      </c>
      <c r="G4547" t="s">
        <v>260</v>
      </c>
      <c r="H4547" t="s">
        <v>46</v>
      </c>
      <c r="I4547" t="s">
        <v>129</v>
      </c>
      <c r="J4547" t="s">
        <v>130</v>
      </c>
      <c r="K4547" t="s">
        <v>141</v>
      </c>
      <c r="L4547" t="s">
        <v>12813</v>
      </c>
      <c r="M4547" t="s">
        <v>12814</v>
      </c>
      <c r="N4547">
        <v>7.7241666660000003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183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1413.5225</v>
      </c>
    </row>
    <row r="4548" spans="1:26" x14ac:dyDescent="0.3">
      <c r="A4548">
        <v>2676420</v>
      </c>
      <c r="B4548">
        <v>1</v>
      </c>
      <c r="C4548" t="s">
        <v>77</v>
      </c>
      <c r="D4548" t="s">
        <v>109</v>
      </c>
      <c r="E4548" t="s">
        <v>134</v>
      </c>
      <c r="F4548" t="s">
        <v>12815</v>
      </c>
      <c r="G4548" t="s">
        <v>140</v>
      </c>
      <c r="H4548" t="s">
        <v>46</v>
      </c>
      <c r="I4548" t="s">
        <v>129</v>
      </c>
      <c r="J4548" t="s">
        <v>130</v>
      </c>
      <c r="K4548" t="s">
        <v>141</v>
      </c>
      <c r="L4548" t="s">
        <v>12816</v>
      </c>
      <c r="M4548" t="s">
        <v>12817</v>
      </c>
      <c r="N4548">
        <v>2.4041666660000001</v>
      </c>
      <c r="O4548">
        <v>0</v>
      </c>
      <c r="P4548">
        <v>405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973.6875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2676426</v>
      </c>
      <c r="B4549">
        <v>1</v>
      </c>
      <c r="C4549" t="s">
        <v>76</v>
      </c>
      <c r="D4549" t="s">
        <v>94</v>
      </c>
      <c r="E4549" t="s">
        <v>152</v>
      </c>
      <c r="F4549" t="s">
        <v>12818</v>
      </c>
      <c r="G4549" t="s">
        <v>567</v>
      </c>
      <c r="H4549" t="s">
        <v>47</v>
      </c>
      <c r="I4549" t="s">
        <v>129</v>
      </c>
      <c r="J4549" t="s">
        <v>130</v>
      </c>
      <c r="K4549" t="s">
        <v>141</v>
      </c>
      <c r="L4549" t="s">
        <v>12819</v>
      </c>
      <c r="M4549" t="s">
        <v>12820</v>
      </c>
      <c r="N4549">
        <v>0.119722222</v>
      </c>
      <c r="O4549">
        <v>169</v>
      </c>
      <c r="P4549">
        <v>3696</v>
      </c>
      <c r="Q4549">
        <v>0</v>
      </c>
      <c r="R4549">
        <v>0</v>
      </c>
      <c r="S4549">
        <v>0</v>
      </c>
      <c r="T4549">
        <v>0</v>
      </c>
      <c r="U4549">
        <v>20.233056000000001</v>
      </c>
      <c r="V4549">
        <v>442.49333300000001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2676427</v>
      </c>
      <c r="B4550">
        <v>1</v>
      </c>
      <c r="C4550" t="s">
        <v>76</v>
      </c>
      <c r="D4550" t="s">
        <v>80</v>
      </c>
      <c r="E4550" t="s">
        <v>172</v>
      </c>
      <c r="F4550" t="s">
        <v>12821</v>
      </c>
      <c r="G4550" t="s">
        <v>140</v>
      </c>
      <c r="H4550" t="s">
        <v>46</v>
      </c>
      <c r="I4550" t="s">
        <v>129</v>
      </c>
      <c r="J4550" t="s">
        <v>130</v>
      </c>
      <c r="K4550" t="s">
        <v>141</v>
      </c>
      <c r="L4550" t="s">
        <v>12822</v>
      </c>
      <c r="M4550" t="s">
        <v>12823</v>
      </c>
      <c r="N4550">
        <v>3.224722222</v>
      </c>
      <c r="O4550">
        <v>0</v>
      </c>
      <c r="P4550">
        <v>58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187.03388899999999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2676430</v>
      </c>
      <c r="B4551">
        <v>1</v>
      </c>
      <c r="C4551" t="s">
        <v>76</v>
      </c>
      <c r="D4551" t="s">
        <v>80</v>
      </c>
      <c r="E4551" t="s">
        <v>126</v>
      </c>
      <c r="F4551" t="s">
        <v>12824</v>
      </c>
      <c r="G4551" t="s">
        <v>260</v>
      </c>
      <c r="H4551" t="s">
        <v>47</v>
      </c>
      <c r="I4551" t="s">
        <v>129</v>
      </c>
      <c r="J4551" t="s">
        <v>130</v>
      </c>
      <c r="K4551" t="s">
        <v>141</v>
      </c>
      <c r="L4551" t="s">
        <v>12825</v>
      </c>
      <c r="M4551" t="s">
        <v>12826</v>
      </c>
      <c r="N4551">
        <v>8.7127777769999994</v>
      </c>
      <c r="O4551">
        <v>0</v>
      </c>
      <c r="P4551">
        <v>2015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17556.247221000001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2676385</v>
      </c>
      <c r="B4552">
        <v>2</v>
      </c>
      <c r="C4552" t="s">
        <v>76</v>
      </c>
      <c r="D4552" t="s">
        <v>99</v>
      </c>
      <c r="E4552" t="s">
        <v>325</v>
      </c>
      <c r="F4552" t="s">
        <v>2596</v>
      </c>
      <c r="G4552" t="s">
        <v>140</v>
      </c>
      <c r="H4552" t="s">
        <v>47</v>
      </c>
      <c r="I4552" t="s">
        <v>129</v>
      </c>
      <c r="J4552" t="s">
        <v>130</v>
      </c>
      <c r="K4552" t="s">
        <v>141</v>
      </c>
      <c r="L4552" t="s">
        <v>12779</v>
      </c>
      <c r="M4552" t="s">
        <v>12827</v>
      </c>
      <c r="N4552">
        <v>1.178055555</v>
      </c>
      <c r="O4552">
        <v>261</v>
      </c>
      <c r="P4552">
        <v>8756</v>
      </c>
      <c r="Q4552">
        <v>0</v>
      </c>
      <c r="R4552">
        <v>0</v>
      </c>
      <c r="S4552">
        <v>0</v>
      </c>
      <c r="T4552">
        <v>0</v>
      </c>
      <c r="U4552">
        <v>307.47250000000003</v>
      </c>
      <c r="V4552">
        <v>10315.05444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2676467</v>
      </c>
      <c r="B4553">
        <v>1</v>
      </c>
      <c r="C4553" t="s">
        <v>77</v>
      </c>
      <c r="D4553" t="s">
        <v>123</v>
      </c>
      <c r="E4553" t="s">
        <v>126</v>
      </c>
      <c r="F4553" t="s">
        <v>12828</v>
      </c>
      <c r="G4553" t="s">
        <v>260</v>
      </c>
      <c r="H4553" t="s">
        <v>47</v>
      </c>
      <c r="I4553" t="s">
        <v>129</v>
      </c>
      <c r="J4553" t="s">
        <v>130</v>
      </c>
      <c r="K4553" t="s">
        <v>141</v>
      </c>
      <c r="L4553" t="s">
        <v>12829</v>
      </c>
      <c r="M4553" t="s">
        <v>12830</v>
      </c>
      <c r="N4553">
        <v>2.7136111110000001</v>
      </c>
      <c r="O4553">
        <v>0</v>
      </c>
      <c r="P4553">
        <v>949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2575.2169439999998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2676435</v>
      </c>
      <c r="B4554">
        <v>1</v>
      </c>
      <c r="C4554" t="s">
        <v>76</v>
      </c>
      <c r="D4554" t="s">
        <v>78</v>
      </c>
      <c r="E4554" t="s">
        <v>134</v>
      </c>
      <c r="F4554" t="s">
        <v>12831</v>
      </c>
      <c r="G4554" t="s">
        <v>140</v>
      </c>
      <c r="H4554" t="s">
        <v>46</v>
      </c>
      <c r="I4554" t="s">
        <v>129</v>
      </c>
      <c r="J4554" t="s">
        <v>130</v>
      </c>
      <c r="K4554" t="s">
        <v>141</v>
      </c>
      <c r="L4554" t="s">
        <v>12832</v>
      </c>
      <c r="M4554" t="s">
        <v>12833</v>
      </c>
      <c r="N4554">
        <v>0.215</v>
      </c>
      <c r="O4554">
        <v>0</v>
      </c>
      <c r="P4554">
        <v>327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70.305000000000007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2676439</v>
      </c>
      <c r="B4555">
        <v>1</v>
      </c>
      <c r="C4555" t="s">
        <v>76</v>
      </c>
      <c r="D4555" t="s">
        <v>84</v>
      </c>
      <c r="E4555" t="s">
        <v>144</v>
      </c>
      <c r="F4555" t="s">
        <v>12834</v>
      </c>
      <c r="G4555" t="s">
        <v>260</v>
      </c>
      <c r="H4555" t="s">
        <v>46</v>
      </c>
      <c r="I4555" t="s">
        <v>129</v>
      </c>
      <c r="J4555" t="s">
        <v>130</v>
      </c>
      <c r="K4555" t="s">
        <v>141</v>
      </c>
      <c r="L4555" t="s">
        <v>12835</v>
      </c>
      <c r="M4555" t="s">
        <v>12836</v>
      </c>
      <c r="N4555">
        <v>7.5497222219999998</v>
      </c>
      <c r="O4555">
        <v>0</v>
      </c>
      <c r="P4555">
        <v>31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234.04138900000001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2676479</v>
      </c>
      <c r="B4556">
        <v>1</v>
      </c>
      <c r="C4556" t="s">
        <v>76</v>
      </c>
      <c r="D4556" t="s">
        <v>90</v>
      </c>
      <c r="E4556" t="s">
        <v>126</v>
      </c>
      <c r="F4556" t="s">
        <v>12837</v>
      </c>
      <c r="G4556" t="s">
        <v>260</v>
      </c>
      <c r="H4556" t="s">
        <v>47</v>
      </c>
      <c r="I4556" t="s">
        <v>129</v>
      </c>
      <c r="J4556" t="s">
        <v>130</v>
      </c>
      <c r="K4556" t="s">
        <v>141</v>
      </c>
      <c r="L4556" t="s">
        <v>12838</v>
      </c>
      <c r="M4556" t="s">
        <v>12839</v>
      </c>
      <c r="N4556">
        <v>5.1402777769999997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129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663.09583299999997</v>
      </c>
    </row>
    <row r="4557" spans="1:26" x14ac:dyDescent="0.3">
      <c r="A4557">
        <v>2676451</v>
      </c>
      <c r="B4557">
        <v>1</v>
      </c>
      <c r="C4557" t="s">
        <v>76</v>
      </c>
      <c r="D4557" t="s">
        <v>85</v>
      </c>
      <c r="E4557" t="s">
        <v>210</v>
      </c>
      <c r="F4557" t="s">
        <v>12840</v>
      </c>
      <c r="G4557" t="s">
        <v>306</v>
      </c>
      <c r="H4557" t="s">
        <v>46</v>
      </c>
      <c r="I4557" t="s">
        <v>129</v>
      </c>
      <c r="J4557" t="s">
        <v>15</v>
      </c>
      <c r="K4557" t="s">
        <v>131</v>
      </c>
      <c r="L4557" t="s">
        <v>12841</v>
      </c>
      <c r="M4557" t="s">
        <v>12842</v>
      </c>
      <c r="N4557">
        <v>2.6147222220000002</v>
      </c>
      <c r="O4557">
        <v>0</v>
      </c>
      <c r="P4557">
        <v>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2.614722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2676443</v>
      </c>
      <c r="B4558">
        <v>1</v>
      </c>
      <c r="C4558" t="s">
        <v>77</v>
      </c>
      <c r="D4558" t="s">
        <v>123</v>
      </c>
      <c r="E4558" t="s">
        <v>156</v>
      </c>
      <c r="F4558" t="s">
        <v>642</v>
      </c>
      <c r="G4558" t="s">
        <v>169</v>
      </c>
      <c r="H4558" t="s">
        <v>47</v>
      </c>
      <c r="I4558" t="s">
        <v>129</v>
      </c>
      <c r="J4558" t="s">
        <v>130</v>
      </c>
      <c r="K4558" t="s">
        <v>131</v>
      </c>
      <c r="L4558" t="s">
        <v>12843</v>
      </c>
      <c r="M4558" t="s">
        <v>12844</v>
      </c>
      <c r="N4558">
        <v>2.0474999999999999</v>
      </c>
      <c r="O4558">
        <v>106</v>
      </c>
      <c r="P4558">
        <v>196</v>
      </c>
      <c r="Q4558">
        <v>0</v>
      </c>
      <c r="R4558">
        <v>0</v>
      </c>
      <c r="S4558">
        <v>0</v>
      </c>
      <c r="T4558">
        <v>0</v>
      </c>
      <c r="U4558">
        <v>217.035</v>
      </c>
      <c r="V4558">
        <v>401.31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2676444</v>
      </c>
      <c r="B4559">
        <v>1</v>
      </c>
      <c r="C4559" t="s">
        <v>76</v>
      </c>
      <c r="D4559" t="s">
        <v>82</v>
      </c>
      <c r="E4559" t="s">
        <v>210</v>
      </c>
      <c r="F4559" t="s">
        <v>12845</v>
      </c>
      <c r="G4559" t="s">
        <v>212</v>
      </c>
      <c r="H4559" t="s">
        <v>46</v>
      </c>
      <c r="I4559" t="s">
        <v>129</v>
      </c>
      <c r="J4559" t="s">
        <v>130</v>
      </c>
      <c r="K4559" t="s">
        <v>131</v>
      </c>
      <c r="L4559" t="s">
        <v>12846</v>
      </c>
      <c r="M4559" t="s">
        <v>12847</v>
      </c>
      <c r="N4559">
        <v>4.4188888879999997</v>
      </c>
      <c r="O4559">
        <v>0</v>
      </c>
      <c r="P4559">
        <v>3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13.256667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2676455</v>
      </c>
      <c r="B4560">
        <v>1</v>
      </c>
      <c r="C4560" t="s">
        <v>77</v>
      </c>
      <c r="D4560" t="s">
        <v>116</v>
      </c>
      <c r="E4560" t="s">
        <v>144</v>
      </c>
      <c r="F4560" t="s">
        <v>12848</v>
      </c>
      <c r="G4560" t="s">
        <v>260</v>
      </c>
      <c r="H4560" t="s">
        <v>46</v>
      </c>
      <c r="I4560" t="s">
        <v>129</v>
      </c>
      <c r="J4560" t="s">
        <v>130</v>
      </c>
      <c r="K4560" t="s">
        <v>141</v>
      </c>
      <c r="L4560" t="s">
        <v>12849</v>
      </c>
      <c r="M4560" t="s">
        <v>12850</v>
      </c>
      <c r="N4560">
        <v>6.3627777769999998</v>
      </c>
      <c r="O4560">
        <v>0</v>
      </c>
      <c r="P4560">
        <v>69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439.03166700000003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2676449</v>
      </c>
      <c r="B4561">
        <v>1</v>
      </c>
      <c r="C4561" t="s">
        <v>76</v>
      </c>
      <c r="D4561" t="s">
        <v>93</v>
      </c>
      <c r="E4561" t="s">
        <v>152</v>
      </c>
      <c r="F4561" t="s">
        <v>5359</v>
      </c>
      <c r="G4561" t="s">
        <v>260</v>
      </c>
      <c r="H4561" t="s">
        <v>47</v>
      </c>
      <c r="I4561" t="s">
        <v>129</v>
      </c>
      <c r="J4561" t="s">
        <v>130</v>
      </c>
      <c r="K4561" t="s">
        <v>141</v>
      </c>
      <c r="L4561" t="s">
        <v>12851</v>
      </c>
      <c r="M4561" t="s">
        <v>12852</v>
      </c>
      <c r="N4561">
        <v>7.6063888879999997</v>
      </c>
      <c r="O4561">
        <v>29</v>
      </c>
      <c r="P4561">
        <v>211</v>
      </c>
      <c r="Q4561">
        <v>0</v>
      </c>
      <c r="R4561">
        <v>0</v>
      </c>
      <c r="S4561">
        <v>0</v>
      </c>
      <c r="T4561">
        <v>0</v>
      </c>
      <c r="U4561">
        <v>220.58527799999999</v>
      </c>
      <c r="V4561">
        <v>1604.9480550000001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2676470</v>
      </c>
      <c r="B4562">
        <v>1</v>
      </c>
      <c r="C4562" t="s">
        <v>76</v>
      </c>
      <c r="D4562" t="s">
        <v>88</v>
      </c>
      <c r="E4562" t="s">
        <v>156</v>
      </c>
      <c r="F4562" t="s">
        <v>12853</v>
      </c>
      <c r="G4562" t="s">
        <v>140</v>
      </c>
      <c r="H4562" t="s">
        <v>47</v>
      </c>
      <c r="I4562" t="s">
        <v>129</v>
      </c>
      <c r="J4562" t="s">
        <v>130</v>
      </c>
      <c r="K4562" t="s">
        <v>141</v>
      </c>
      <c r="L4562" t="s">
        <v>12854</v>
      </c>
      <c r="M4562" t="s">
        <v>12855</v>
      </c>
      <c r="N4562">
        <v>6.2280555550000001</v>
      </c>
      <c r="O4562">
        <v>28</v>
      </c>
      <c r="P4562">
        <v>3674</v>
      </c>
      <c r="Q4562">
        <v>0</v>
      </c>
      <c r="R4562">
        <v>0</v>
      </c>
      <c r="S4562">
        <v>0</v>
      </c>
      <c r="T4562">
        <v>0</v>
      </c>
      <c r="U4562">
        <v>174.38555600000001</v>
      </c>
      <c r="V4562">
        <v>22881.876109000001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2676452</v>
      </c>
      <c r="B4563">
        <v>1</v>
      </c>
      <c r="C4563" t="s">
        <v>76</v>
      </c>
      <c r="D4563" t="s">
        <v>80</v>
      </c>
      <c r="E4563" t="s">
        <v>126</v>
      </c>
      <c r="F4563" t="s">
        <v>12856</v>
      </c>
      <c r="G4563" t="s">
        <v>140</v>
      </c>
      <c r="H4563" t="s">
        <v>47</v>
      </c>
      <c r="I4563" t="s">
        <v>129</v>
      </c>
      <c r="J4563" t="s">
        <v>130</v>
      </c>
      <c r="K4563" t="s">
        <v>141</v>
      </c>
      <c r="L4563" t="s">
        <v>12857</v>
      </c>
      <c r="M4563" t="s">
        <v>12858</v>
      </c>
      <c r="N4563">
        <v>4.3761111110000002</v>
      </c>
      <c r="O4563">
        <v>0</v>
      </c>
      <c r="P4563">
        <v>5692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24908.824444000002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2676514</v>
      </c>
      <c r="B4564">
        <v>1</v>
      </c>
      <c r="C4564" t="s">
        <v>76</v>
      </c>
      <c r="D4564" t="s">
        <v>80</v>
      </c>
      <c r="E4564" t="s">
        <v>126</v>
      </c>
      <c r="F4564" t="s">
        <v>12859</v>
      </c>
      <c r="G4564" t="s">
        <v>140</v>
      </c>
      <c r="H4564" t="s">
        <v>47</v>
      </c>
      <c r="I4564" t="s">
        <v>129</v>
      </c>
      <c r="J4564" t="s">
        <v>130</v>
      </c>
      <c r="K4564" t="s">
        <v>141</v>
      </c>
      <c r="L4564" t="s">
        <v>12860</v>
      </c>
      <c r="M4564" t="s">
        <v>12861</v>
      </c>
      <c r="N4564">
        <v>1.068333333</v>
      </c>
      <c r="O4564">
        <v>0</v>
      </c>
      <c r="P4564">
        <v>368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393.14666699999998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2676435</v>
      </c>
      <c r="B4565">
        <v>2</v>
      </c>
      <c r="C4565" t="s">
        <v>76</v>
      </c>
      <c r="D4565" t="s">
        <v>78</v>
      </c>
      <c r="E4565" t="s">
        <v>144</v>
      </c>
      <c r="F4565" t="s">
        <v>12862</v>
      </c>
      <c r="G4565" t="s">
        <v>140</v>
      </c>
      <c r="H4565" t="s">
        <v>46</v>
      </c>
      <c r="I4565" t="s">
        <v>129</v>
      </c>
      <c r="J4565" t="s">
        <v>130</v>
      </c>
      <c r="K4565" t="s">
        <v>141</v>
      </c>
      <c r="L4565" t="s">
        <v>12833</v>
      </c>
      <c r="M4565" t="s">
        <v>12863</v>
      </c>
      <c r="N4565">
        <v>1.9027777770000001</v>
      </c>
      <c r="O4565">
        <v>0</v>
      </c>
      <c r="P4565">
        <v>124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235.944444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2676460</v>
      </c>
      <c r="B4566">
        <v>1</v>
      </c>
      <c r="C4566" t="s">
        <v>76</v>
      </c>
      <c r="D4566" t="s">
        <v>99</v>
      </c>
      <c r="E4566" t="s">
        <v>152</v>
      </c>
      <c r="F4566" t="s">
        <v>12864</v>
      </c>
      <c r="G4566" t="s">
        <v>169</v>
      </c>
      <c r="H4566" t="s">
        <v>47</v>
      </c>
      <c r="I4566" t="s">
        <v>129</v>
      </c>
      <c r="J4566" t="s">
        <v>130</v>
      </c>
      <c r="K4566" t="s">
        <v>131</v>
      </c>
      <c r="L4566" t="s">
        <v>12865</v>
      </c>
      <c r="M4566" t="s">
        <v>12866</v>
      </c>
      <c r="N4566">
        <v>1.677777777</v>
      </c>
      <c r="O4566">
        <v>25</v>
      </c>
      <c r="P4566">
        <v>26</v>
      </c>
      <c r="Q4566">
        <v>0</v>
      </c>
      <c r="R4566">
        <v>0</v>
      </c>
      <c r="S4566">
        <v>0</v>
      </c>
      <c r="T4566">
        <v>0</v>
      </c>
      <c r="U4566">
        <v>41.944443999999997</v>
      </c>
      <c r="V4566">
        <v>43.622222000000001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2676461</v>
      </c>
      <c r="B4567">
        <v>1</v>
      </c>
      <c r="C4567" t="s">
        <v>76</v>
      </c>
      <c r="D4567" t="s">
        <v>78</v>
      </c>
      <c r="E4567" t="s">
        <v>210</v>
      </c>
      <c r="F4567" t="s">
        <v>12867</v>
      </c>
      <c r="G4567" t="s">
        <v>627</v>
      </c>
      <c r="H4567" t="s">
        <v>46</v>
      </c>
      <c r="I4567" t="s">
        <v>129</v>
      </c>
      <c r="J4567" t="s">
        <v>130</v>
      </c>
      <c r="K4567" t="s">
        <v>131</v>
      </c>
      <c r="L4567" t="s">
        <v>12868</v>
      </c>
      <c r="M4567" t="s">
        <v>12869</v>
      </c>
      <c r="N4567">
        <v>1.073611111</v>
      </c>
      <c r="O4567">
        <v>0</v>
      </c>
      <c r="P4567">
        <v>44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47.238889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2676462</v>
      </c>
      <c r="B4568">
        <v>1</v>
      </c>
      <c r="C4568" t="s">
        <v>76</v>
      </c>
      <c r="D4568" t="s">
        <v>80</v>
      </c>
      <c r="E4568" t="s">
        <v>134</v>
      </c>
      <c r="F4568" t="s">
        <v>12870</v>
      </c>
      <c r="G4568" t="s">
        <v>260</v>
      </c>
      <c r="H4568" t="s">
        <v>46</v>
      </c>
      <c r="I4568" t="s">
        <v>129</v>
      </c>
      <c r="J4568" t="s">
        <v>130</v>
      </c>
      <c r="K4568" t="s">
        <v>141</v>
      </c>
      <c r="L4568" t="s">
        <v>12871</v>
      </c>
      <c r="M4568" t="s">
        <v>12872</v>
      </c>
      <c r="N4568">
        <v>3.1780555549999998</v>
      </c>
      <c r="O4568">
        <v>0</v>
      </c>
      <c r="P4568">
        <v>126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400.435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2676464</v>
      </c>
      <c r="B4569">
        <v>1</v>
      </c>
      <c r="C4569" t="s">
        <v>77</v>
      </c>
      <c r="D4569" t="s">
        <v>108</v>
      </c>
      <c r="E4569" t="s">
        <v>156</v>
      </c>
      <c r="F4569" t="s">
        <v>12873</v>
      </c>
      <c r="G4569" t="s">
        <v>140</v>
      </c>
      <c r="H4569" t="s">
        <v>47</v>
      </c>
      <c r="I4569" t="s">
        <v>129</v>
      </c>
      <c r="J4569" t="s">
        <v>130</v>
      </c>
      <c r="K4569" t="s">
        <v>141</v>
      </c>
      <c r="L4569" t="s">
        <v>12874</v>
      </c>
      <c r="M4569" t="s">
        <v>12875</v>
      </c>
      <c r="N4569">
        <v>7.7244444440000004</v>
      </c>
      <c r="O4569">
        <v>23</v>
      </c>
      <c r="P4569">
        <v>1035</v>
      </c>
      <c r="Q4569">
        <v>0</v>
      </c>
      <c r="R4569">
        <v>0</v>
      </c>
      <c r="S4569">
        <v>0</v>
      </c>
      <c r="T4569">
        <v>0</v>
      </c>
      <c r="U4569">
        <v>177.66222200000001</v>
      </c>
      <c r="V4569">
        <v>7994.8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2676466</v>
      </c>
      <c r="B4570">
        <v>1</v>
      </c>
      <c r="C4570" t="s">
        <v>76</v>
      </c>
      <c r="D4570" t="s">
        <v>101</v>
      </c>
      <c r="E4570" t="s">
        <v>156</v>
      </c>
      <c r="F4570" t="s">
        <v>12876</v>
      </c>
      <c r="G4570" t="s">
        <v>169</v>
      </c>
      <c r="H4570" t="s">
        <v>47</v>
      </c>
      <c r="I4570" t="s">
        <v>129</v>
      </c>
      <c r="J4570" t="s">
        <v>130</v>
      </c>
      <c r="K4570" t="s">
        <v>131</v>
      </c>
      <c r="L4570" t="s">
        <v>12877</v>
      </c>
      <c r="M4570" t="s">
        <v>12878</v>
      </c>
      <c r="N4570">
        <v>0.30277777700000003</v>
      </c>
      <c r="O4570">
        <v>14</v>
      </c>
      <c r="P4570">
        <v>1827</v>
      </c>
      <c r="Q4570">
        <v>0</v>
      </c>
      <c r="R4570">
        <v>0</v>
      </c>
      <c r="S4570">
        <v>0</v>
      </c>
      <c r="T4570">
        <v>0</v>
      </c>
      <c r="U4570">
        <v>4.2388890000000004</v>
      </c>
      <c r="V4570">
        <v>553.17499899999996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2676469</v>
      </c>
      <c r="B4571">
        <v>1</v>
      </c>
      <c r="C4571" t="s">
        <v>77</v>
      </c>
      <c r="D4571" t="s">
        <v>118</v>
      </c>
      <c r="E4571" t="s">
        <v>144</v>
      </c>
      <c r="F4571" t="s">
        <v>12879</v>
      </c>
      <c r="G4571" t="s">
        <v>140</v>
      </c>
      <c r="H4571" t="s">
        <v>46</v>
      </c>
      <c r="I4571" t="s">
        <v>129</v>
      </c>
      <c r="J4571" t="s">
        <v>130</v>
      </c>
      <c r="K4571" t="s">
        <v>141</v>
      </c>
      <c r="L4571" t="s">
        <v>12880</v>
      </c>
      <c r="M4571" t="s">
        <v>12881</v>
      </c>
      <c r="N4571">
        <v>4.3644444440000001</v>
      </c>
      <c r="O4571">
        <v>0</v>
      </c>
      <c r="P4571">
        <v>156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680.85333300000002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2676474</v>
      </c>
      <c r="B4572">
        <v>1</v>
      </c>
      <c r="C4572" t="s">
        <v>76</v>
      </c>
      <c r="D4572" t="s">
        <v>99</v>
      </c>
      <c r="E4572" t="s">
        <v>134</v>
      </c>
      <c r="F4572" t="s">
        <v>12882</v>
      </c>
      <c r="G4572" t="s">
        <v>240</v>
      </c>
      <c r="H4572" t="s">
        <v>46</v>
      </c>
      <c r="I4572" t="s">
        <v>129</v>
      </c>
      <c r="J4572" t="s">
        <v>130</v>
      </c>
      <c r="K4572" t="s">
        <v>131</v>
      </c>
      <c r="L4572" t="s">
        <v>12883</v>
      </c>
      <c r="M4572" t="s">
        <v>12884</v>
      </c>
      <c r="N4572">
        <v>1.4069444440000001</v>
      </c>
      <c r="O4572">
        <v>0</v>
      </c>
      <c r="P4572">
        <v>26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36.580556000000001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2676475</v>
      </c>
      <c r="B4573">
        <v>1</v>
      </c>
      <c r="C4573" t="s">
        <v>76</v>
      </c>
      <c r="D4573" t="s">
        <v>91</v>
      </c>
      <c r="E4573" t="s">
        <v>126</v>
      </c>
      <c r="F4573" t="s">
        <v>12885</v>
      </c>
      <c r="G4573" t="s">
        <v>140</v>
      </c>
      <c r="H4573" t="s">
        <v>47</v>
      </c>
      <c r="I4573" t="s">
        <v>129</v>
      </c>
      <c r="J4573" t="s">
        <v>130</v>
      </c>
      <c r="K4573" t="s">
        <v>141</v>
      </c>
      <c r="L4573" t="s">
        <v>12886</v>
      </c>
      <c r="M4573" t="s">
        <v>12887</v>
      </c>
      <c r="N4573">
        <v>1.1402777770000001</v>
      </c>
      <c r="O4573">
        <v>0</v>
      </c>
      <c r="P4573">
        <v>824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939.588888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2676476</v>
      </c>
      <c r="B4574">
        <v>1</v>
      </c>
      <c r="C4574" t="s">
        <v>76</v>
      </c>
      <c r="D4574" t="s">
        <v>81</v>
      </c>
      <c r="E4574" t="s">
        <v>172</v>
      </c>
      <c r="F4574" t="s">
        <v>12888</v>
      </c>
      <c r="G4574" t="s">
        <v>140</v>
      </c>
      <c r="H4574" t="s">
        <v>46</v>
      </c>
      <c r="I4574" t="s">
        <v>129</v>
      </c>
      <c r="J4574" t="s">
        <v>130</v>
      </c>
      <c r="K4574" t="s">
        <v>141</v>
      </c>
      <c r="L4574" t="s">
        <v>12889</v>
      </c>
      <c r="M4574" t="s">
        <v>12890</v>
      </c>
      <c r="N4574">
        <v>7.2927777770000004</v>
      </c>
      <c r="O4574">
        <v>0</v>
      </c>
      <c r="P4574">
        <v>111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809.498333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2676488</v>
      </c>
      <c r="B4575">
        <v>1</v>
      </c>
      <c r="C4575" t="s">
        <v>77</v>
      </c>
      <c r="D4575" t="s">
        <v>109</v>
      </c>
      <c r="E4575" t="s">
        <v>126</v>
      </c>
      <c r="F4575" t="s">
        <v>12891</v>
      </c>
      <c r="G4575" t="s">
        <v>128</v>
      </c>
      <c r="H4575" t="s">
        <v>47</v>
      </c>
      <c r="I4575" t="s">
        <v>129</v>
      </c>
      <c r="J4575" t="s">
        <v>130</v>
      </c>
      <c r="K4575" t="s">
        <v>131</v>
      </c>
      <c r="L4575" t="s">
        <v>12892</v>
      </c>
      <c r="M4575" t="s">
        <v>12893</v>
      </c>
      <c r="N4575">
        <v>5.2236111110000003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13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67.906943999999996</v>
      </c>
    </row>
    <row r="4576" spans="1:26" x14ac:dyDescent="0.3">
      <c r="A4576">
        <v>2676489</v>
      </c>
      <c r="B4576">
        <v>1</v>
      </c>
      <c r="C4576" t="s">
        <v>77</v>
      </c>
      <c r="D4576" t="s">
        <v>109</v>
      </c>
      <c r="E4576" t="s">
        <v>172</v>
      </c>
      <c r="F4576" t="s">
        <v>12894</v>
      </c>
      <c r="G4576" t="s">
        <v>306</v>
      </c>
      <c r="H4576" t="s">
        <v>46</v>
      </c>
      <c r="I4576" t="s">
        <v>129</v>
      </c>
      <c r="J4576" t="s">
        <v>15</v>
      </c>
      <c r="K4576" t="s">
        <v>131</v>
      </c>
      <c r="L4576" t="s">
        <v>12895</v>
      </c>
      <c r="M4576" t="s">
        <v>12896</v>
      </c>
      <c r="N4576">
        <v>9.3674999999999997</v>
      </c>
      <c r="O4576">
        <v>0</v>
      </c>
      <c r="P4576">
        <v>61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571.41750000000002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2676486</v>
      </c>
      <c r="B4577">
        <v>1</v>
      </c>
      <c r="C4577" t="s">
        <v>77</v>
      </c>
      <c r="D4577" t="s">
        <v>124</v>
      </c>
      <c r="E4577" t="s">
        <v>172</v>
      </c>
      <c r="F4577" t="s">
        <v>12897</v>
      </c>
      <c r="G4577" t="s">
        <v>455</v>
      </c>
      <c r="H4577" t="s">
        <v>46</v>
      </c>
      <c r="I4577" t="s">
        <v>129</v>
      </c>
      <c r="J4577" t="s">
        <v>130</v>
      </c>
      <c r="K4577" t="s">
        <v>131</v>
      </c>
      <c r="L4577" t="s">
        <v>12898</v>
      </c>
      <c r="M4577" t="s">
        <v>12899</v>
      </c>
      <c r="N4577">
        <v>4.5533333330000003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4.5533330000000003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2676498</v>
      </c>
      <c r="B4578">
        <v>1</v>
      </c>
      <c r="C4578" t="s">
        <v>76</v>
      </c>
      <c r="D4578" t="s">
        <v>92</v>
      </c>
      <c r="E4578" t="s">
        <v>325</v>
      </c>
      <c r="F4578" t="s">
        <v>12900</v>
      </c>
      <c r="G4578" t="s">
        <v>140</v>
      </c>
      <c r="H4578" t="s">
        <v>47</v>
      </c>
      <c r="I4578" t="s">
        <v>129</v>
      </c>
      <c r="J4578" t="s">
        <v>130</v>
      </c>
      <c r="K4578" t="s">
        <v>141</v>
      </c>
      <c r="L4578" t="s">
        <v>12901</v>
      </c>
      <c r="M4578" t="s">
        <v>12902</v>
      </c>
      <c r="N4578">
        <v>2.3725000000000001</v>
      </c>
      <c r="O4578">
        <v>0</v>
      </c>
      <c r="P4578">
        <v>0</v>
      </c>
      <c r="Q4578">
        <v>12</v>
      </c>
      <c r="R4578">
        <v>3</v>
      </c>
      <c r="S4578">
        <v>6</v>
      </c>
      <c r="T4578">
        <v>0</v>
      </c>
      <c r="U4578">
        <v>0</v>
      </c>
      <c r="V4578">
        <v>0</v>
      </c>
      <c r="W4578">
        <v>28.47</v>
      </c>
      <c r="X4578">
        <v>7.1174999999999997</v>
      </c>
      <c r="Y4578">
        <v>14.234999999999999</v>
      </c>
      <c r="Z4578">
        <v>0</v>
      </c>
    </row>
    <row r="4579" spans="1:26" x14ac:dyDescent="0.3">
      <c r="A4579">
        <v>2676483</v>
      </c>
      <c r="B4579">
        <v>1</v>
      </c>
      <c r="C4579" t="s">
        <v>76</v>
      </c>
      <c r="D4579" t="s">
        <v>82</v>
      </c>
      <c r="E4579" t="s">
        <v>126</v>
      </c>
      <c r="F4579" t="s">
        <v>12903</v>
      </c>
      <c r="G4579" t="s">
        <v>140</v>
      </c>
      <c r="H4579" t="s">
        <v>47</v>
      </c>
      <c r="I4579" t="s">
        <v>129</v>
      </c>
      <c r="J4579" t="s">
        <v>130</v>
      </c>
      <c r="K4579" t="s">
        <v>141</v>
      </c>
      <c r="L4579" t="s">
        <v>12904</v>
      </c>
      <c r="M4579" t="s">
        <v>12905</v>
      </c>
      <c r="N4579">
        <v>5.5466666660000001</v>
      </c>
      <c r="O4579">
        <v>0</v>
      </c>
      <c r="P4579">
        <v>970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5380.2666660000004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2676484</v>
      </c>
      <c r="B4580">
        <v>1</v>
      </c>
      <c r="C4580" t="s">
        <v>76</v>
      </c>
      <c r="D4580" t="s">
        <v>81</v>
      </c>
      <c r="E4580" t="s">
        <v>172</v>
      </c>
      <c r="F4580" t="s">
        <v>12906</v>
      </c>
      <c r="G4580" t="s">
        <v>140</v>
      </c>
      <c r="H4580" t="s">
        <v>46</v>
      </c>
      <c r="I4580" t="s">
        <v>129</v>
      </c>
      <c r="J4580" t="s">
        <v>130</v>
      </c>
      <c r="K4580" t="s">
        <v>141</v>
      </c>
      <c r="L4580" t="s">
        <v>12907</v>
      </c>
      <c r="M4580" t="s">
        <v>12908</v>
      </c>
      <c r="N4580">
        <v>7.1788888880000004</v>
      </c>
      <c r="O4580">
        <v>0</v>
      </c>
      <c r="P4580">
        <v>142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1019.4022220000001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2676485</v>
      </c>
      <c r="B4581">
        <v>1</v>
      </c>
      <c r="C4581" t="s">
        <v>76</v>
      </c>
      <c r="D4581" t="s">
        <v>95</v>
      </c>
      <c r="E4581" t="s">
        <v>134</v>
      </c>
      <c r="F4581" t="s">
        <v>2743</v>
      </c>
      <c r="G4581" t="s">
        <v>260</v>
      </c>
      <c r="H4581" t="s">
        <v>46</v>
      </c>
      <c r="I4581" t="s">
        <v>129</v>
      </c>
      <c r="J4581" t="s">
        <v>130</v>
      </c>
      <c r="K4581" t="s">
        <v>141</v>
      </c>
      <c r="L4581" t="s">
        <v>12909</v>
      </c>
      <c r="M4581" t="s">
        <v>12910</v>
      </c>
      <c r="N4581">
        <v>5.6174999999999997</v>
      </c>
      <c r="O4581">
        <v>0</v>
      </c>
      <c r="P4581">
        <v>0</v>
      </c>
      <c r="Q4581">
        <v>0</v>
      </c>
      <c r="R4581">
        <v>16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89.88</v>
      </c>
      <c r="Y4581">
        <v>0</v>
      </c>
      <c r="Z4581">
        <v>0</v>
      </c>
    </row>
    <row r="4582" spans="1:26" x14ac:dyDescent="0.3">
      <c r="A4582">
        <v>2676491</v>
      </c>
      <c r="B4582">
        <v>1</v>
      </c>
      <c r="C4582" t="s">
        <v>76</v>
      </c>
      <c r="D4582" t="s">
        <v>80</v>
      </c>
      <c r="E4582" t="s">
        <v>126</v>
      </c>
      <c r="F4582" t="s">
        <v>12911</v>
      </c>
      <c r="G4582" t="s">
        <v>169</v>
      </c>
      <c r="H4582" t="s">
        <v>47</v>
      </c>
      <c r="I4582" t="s">
        <v>129</v>
      </c>
      <c r="J4582" t="s">
        <v>130</v>
      </c>
      <c r="K4582" t="s">
        <v>131</v>
      </c>
      <c r="L4582" t="s">
        <v>12912</v>
      </c>
      <c r="M4582" t="s">
        <v>12913</v>
      </c>
      <c r="N4582">
        <v>0.88611111099999995</v>
      </c>
      <c r="O4582">
        <v>7</v>
      </c>
      <c r="P4582">
        <v>1135</v>
      </c>
      <c r="Q4582">
        <v>0</v>
      </c>
      <c r="R4582">
        <v>0</v>
      </c>
      <c r="S4582">
        <v>0</v>
      </c>
      <c r="T4582">
        <v>0</v>
      </c>
      <c r="U4582">
        <v>6.2027780000000003</v>
      </c>
      <c r="V4582">
        <v>1005.7361110000001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2676493</v>
      </c>
      <c r="B4583">
        <v>1</v>
      </c>
      <c r="C4583" t="s">
        <v>76</v>
      </c>
      <c r="D4583" t="s">
        <v>104</v>
      </c>
      <c r="E4583" t="s">
        <v>134</v>
      </c>
      <c r="F4583" t="s">
        <v>3691</v>
      </c>
      <c r="G4583" t="s">
        <v>260</v>
      </c>
      <c r="H4583" t="s">
        <v>46</v>
      </c>
      <c r="I4583" t="s">
        <v>129</v>
      </c>
      <c r="J4583" t="s">
        <v>130</v>
      </c>
      <c r="K4583" t="s">
        <v>141</v>
      </c>
      <c r="L4583" t="s">
        <v>12914</v>
      </c>
      <c r="M4583" t="s">
        <v>12915</v>
      </c>
      <c r="N4583">
        <v>8.7941666660000006</v>
      </c>
      <c r="O4583">
        <v>0</v>
      </c>
      <c r="P4583">
        <v>0</v>
      </c>
      <c r="Q4583">
        <v>0</v>
      </c>
      <c r="R4583">
        <v>47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413.32583299999999</v>
      </c>
      <c r="Y4583">
        <v>0</v>
      </c>
      <c r="Z4583">
        <v>0</v>
      </c>
    </row>
    <row r="4584" spans="1:26" x14ac:dyDescent="0.3">
      <c r="A4584">
        <v>2676495</v>
      </c>
      <c r="B4584">
        <v>1</v>
      </c>
      <c r="C4584" t="s">
        <v>76</v>
      </c>
      <c r="D4584" t="s">
        <v>79</v>
      </c>
      <c r="E4584" t="s">
        <v>134</v>
      </c>
      <c r="F4584" t="s">
        <v>12916</v>
      </c>
      <c r="G4584" t="s">
        <v>260</v>
      </c>
      <c r="H4584" t="s">
        <v>46</v>
      </c>
      <c r="I4584" t="s">
        <v>129</v>
      </c>
      <c r="J4584" t="s">
        <v>130</v>
      </c>
      <c r="K4584" t="s">
        <v>141</v>
      </c>
      <c r="L4584" t="s">
        <v>12917</v>
      </c>
      <c r="M4584" t="s">
        <v>12918</v>
      </c>
      <c r="N4584">
        <v>2.9927777770000001</v>
      </c>
      <c r="O4584">
        <v>0</v>
      </c>
      <c r="P4584">
        <v>593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1774.717222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2676499</v>
      </c>
      <c r="B4585">
        <v>1</v>
      </c>
      <c r="C4585" t="s">
        <v>76</v>
      </c>
      <c r="D4585" t="s">
        <v>103</v>
      </c>
      <c r="E4585" t="s">
        <v>210</v>
      </c>
      <c r="F4585" t="s">
        <v>12919</v>
      </c>
      <c r="G4585" t="s">
        <v>212</v>
      </c>
      <c r="H4585" t="s">
        <v>46</v>
      </c>
      <c r="I4585" t="s">
        <v>129</v>
      </c>
      <c r="J4585" t="s">
        <v>130</v>
      </c>
      <c r="K4585" t="s">
        <v>131</v>
      </c>
      <c r="L4585" t="s">
        <v>12920</v>
      </c>
      <c r="M4585" t="s">
        <v>12921</v>
      </c>
      <c r="N4585">
        <v>1.0133333330000001</v>
      </c>
      <c r="O4585">
        <v>0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1.013333</v>
      </c>
      <c r="Y4585">
        <v>0</v>
      </c>
      <c r="Z4585">
        <v>0</v>
      </c>
    </row>
    <row r="4586" spans="1:26" x14ac:dyDescent="0.3">
      <c r="A4586">
        <v>2676504</v>
      </c>
      <c r="B4586">
        <v>1</v>
      </c>
      <c r="C4586" t="s">
        <v>76</v>
      </c>
      <c r="D4586" t="s">
        <v>80</v>
      </c>
      <c r="E4586" t="s">
        <v>134</v>
      </c>
      <c r="F4586" t="s">
        <v>409</v>
      </c>
      <c r="G4586" t="s">
        <v>260</v>
      </c>
      <c r="H4586" t="s">
        <v>46</v>
      </c>
      <c r="I4586" t="s">
        <v>129</v>
      </c>
      <c r="J4586" t="s">
        <v>130</v>
      </c>
      <c r="K4586" t="s">
        <v>141</v>
      </c>
      <c r="L4586" t="s">
        <v>12922</v>
      </c>
      <c r="M4586" t="s">
        <v>12923</v>
      </c>
      <c r="N4586">
        <v>7.1863888879999998</v>
      </c>
      <c r="O4586">
        <v>0</v>
      </c>
      <c r="P4586">
        <v>116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833.62111100000004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2676508</v>
      </c>
      <c r="B4587">
        <v>1</v>
      </c>
      <c r="C4587" t="s">
        <v>76</v>
      </c>
      <c r="D4587" t="s">
        <v>102</v>
      </c>
      <c r="E4587" t="s">
        <v>134</v>
      </c>
      <c r="F4587" t="s">
        <v>657</v>
      </c>
      <c r="G4587" t="s">
        <v>146</v>
      </c>
      <c r="H4587" t="s">
        <v>46</v>
      </c>
      <c r="I4587" t="s">
        <v>129</v>
      </c>
      <c r="J4587" t="s">
        <v>130</v>
      </c>
      <c r="K4587" t="s">
        <v>131</v>
      </c>
      <c r="L4587" t="s">
        <v>12924</v>
      </c>
      <c r="M4587" t="s">
        <v>12925</v>
      </c>
      <c r="N4587">
        <v>1.7708333329999999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44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77.916667000000004</v>
      </c>
    </row>
    <row r="4588" spans="1:26" x14ac:dyDescent="0.3">
      <c r="A4588">
        <v>2676513</v>
      </c>
      <c r="B4588">
        <v>1</v>
      </c>
      <c r="C4588" t="s">
        <v>77</v>
      </c>
      <c r="D4588" t="s">
        <v>113</v>
      </c>
      <c r="E4588" t="s">
        <v>156</v>
      </c>
      <c r="F4588" t="s">
        <v>12926</v>
      </c>
      <c r="G4588" t="s">
        <v>140</v>
      </c>
      <c r="H4588" t="s">
        <v>47</v>
      </c>
      <c r="I4588" t="s">
        <v>129</v>
      </c>
      <c r="J4588" t="s">
        <v>130</v>
      </c>
      <c r="K4588" t="s">
        <v>141</v>
      </c>
      <c r="L4588" t="s">
        <v>12927</v>
      </c>
      <c r="M4588" t="s">
        <v>12928</v>
      </c>
      <c r="N4588">
        <v>5.4766666659999999</v>
      </c>
      <c r="O4588">
        <v>0</v>
      </c>
      <c r="P4588">
        <v>0</v>
      </c>
      <c r="Q4588">
        <v>3</v>
      </c>
      <c r="R4588">
        <v>2</v>
      </c>
      <c r="S4588">
        <v>113</v>
      </c>
      <c r="T4588">
        <v>1095</v>
      </c>
      <c r="U4588">
        <v>0</v>
      </c>
      <c r="V4588">
        <v>0</v>
      </c>
      <c r="W4588">
        <v>16.43</v>
      </c>
      <c r="X4588">
        <v>10.953333000000001</v>
      </c>
      <c r="Y4588">
        <v>618.86333300000001</v>
      </c>
      <c r="Z4588">
        <v>5996.9499990000004</v>
      </c>
    </row>
    <row r="4589" spans="1:26" x14ac:dyDescent="0.3">
      <c r="A4589">
        <v>2676860</v>
      </c>
      <c r="B4589">
        <v>1</v>
      </c>
      <c r="C4589" t="s">
        <v>76</v>
      </c>
      <c r="D4589" t="s">
        <v>89</v>
      </c>
      <c r="E4589" t="s">
        <v>152</v>
      </c>
      <c r="F4589" t="s">
        <v>12929</v>
      </c>
      <c r="G4589" t="s">
        <v>260</v>
      </c>
      <c r="H4589" t="s">
        <v>47</v>
      </c>
      <c r="I4589" t="s">
        <v>129</v>
      </c>
      <c r="J4589" t="s">
        <v>130</v>
      </c>
      <c r="K4589" t="s">
        <v>141</v>
      </c>
      <c r="L4589" t="s">
        <v>12930</v>
      </c>
      <c r="M4589" t="s">
        <v>12931</v>
      </c>
      <c r="N4589">
        <v>7.1791666660000004</v>
      </c>
      <c r="O4589">
        <v>0</v>
      </c>
      <c r="P4589">
        <v>2074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14889.591665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2676516</v>
      </c>
      <c r="B4590">
        <v>1</v>
      </c>
      <c r="C4590" t="s">
        <v>77</v>
      </c>
      <c r="D4590" t="s">
        <v>109</v>
      </c>
      <c r="E4590" t="s">
        <v>152</v>
      </c>
      <c r="F4590" t="s">
        <v>12766</v>
      </c>
      <c r="G4590" t="s">
        <v>169</v>
      </c>
      <c r="H4590" t="s">
        <v>47</v>
      </c>
      <c r="I4590" t="s">
        <v>129</v>
      </c>
      <c r="J4590" t="s">
        <v>130</v>
      </c>
      <c r="K4590" t="s">
        <v>131</v>
      </c>
      <c r="L4590" t="s">
        <v>12932</v>
      </c>
      <c r="M4590" t="s">
        <v>12933</v>
      </c>
      <c r="N4590">
        <v>1.315555555</v>
      </c>
      <c r="O4590">
        <v>40</v>
      </c>
      <c r="P4590">
        <v>391</v>
      </c>
      <c r="Q4590">
        <v>0</v>
      </c>
      <c r="R4590">
        <v>0</v>
      </c>
      <c r="S4590">
        <v>0</v>
      </c>
      <c r="T4590">
        <v>67</v>
      </c>
      <c r="U4590">
        <v>52.622222000000001</v>
      </c>
      <c r="V4590">
        <v>514.38222199999996</v>
      </c>
      <c r="W4590">
        <v>0</v>
      </c>
      <c r="X4590">
        <v>0</v>
      </c>
      <c r="Y4590">
        <v>0</v>
      </c>
      <c r="Z4590">
        <v>88.142222000000004</v>
      </c>
    </row>
    <row r="4591" spans="1:26" x14ac:dyDescent="0.3">
      <c r="A4591">
        <v>2676522</v>
      </c>
      <c r="B4591">
        <v>1</v>
      </c>
      <c r="C4591" t="s">
        <v>76</v>
      </c>
      <c r="D4591" t="s">
        <v>90</v>
      </c>
      <c r="E4591" t="s">
        <v>172</v>
      </c>
      <c r="F4591" t="s">
        <v>12934</v>
      </c>
      <c r="G4591" t="s">
        <v>2593</v>
      </c>
      <c r="H4591" t="s">
        <v>46</v>
      </c>
      <c r="I4591" t="s">
        <v>129</v>
      </c>
      <c r="J4591" t="s">
        <v>130</v>
      </c>
      <c r="K4591" t="s">
        <v>131</v>
      </c>
      <c r="L4591" t="s">
        <v>12935</v>
      </c>
      <c r="M4591" t="s">
        <v>12936</v>
      </c>
      <c r="N4591">
        <v>1.2580555550000001</v>
      </c>
      <c r="O4591">
        <v>0</v>
      </c>
      <c r="P4591">
        <v>16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20.128889000000001</v>
      </c>
      <c r="W4591">
        <v>0</v>
      </c>
      <c r="X4591">
        <v>0</v>
      </c>
      <c r="Y4591">
        <v>0</v>
      </c>
      <c r="Z4591">
        <v>0</v>
      </c>
    </row>
    <row r="4592" spans="1:26" x14ac:dyDescent="0.3">
      <c r="A4592">
        <v>2676520</v>
      </c>
      <c r="B4592">
        <v>1</v>
      </c>
      <c r="C4592" t="s">
        <v>77</v>
      </c>
      <c r="D4592" t="s">
        <v>122</v>
      </c>
      <c r="E4592" t="s">
        <v>134</v>
      </c>
      <c r="F4592" t="s">
        <v>12937</v>
      </c>
      <c r="G4592" t="s">
        <v>260</v>
      </c>
      <c r="H4592" t="s">
        <v>46</v>
      </c>
      <c r="I4592" t="s">
        <v>129</v>
      </c>
      <c r="J4592" t="s">
        <v>130</v>
      </c>
      <c r="K4592" t="s">
        <v>141</v>
      </c>
      <c r="L4592" t="s">
        <v>12938</v>
      </c>
      <c r="M4592" t="s">
        <v>12939</v>
      </c>
      <c r="N4592">
        <v>6.6061111109999997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87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574.73166700000002</v>
      </c>
    </row>
    <row r="4593" spans="1:26" x14ac:dyDescent="0.3">
      <c r="A4593">
        <v>2676539</v>
      </c>
      <c r="B4593">
        <v>1</v>
      </c>
      <c r="C4593" t="s">
        <v>76</v>
      </c>
      <c r="D4593" t="s">
        <v>100</v>
      </c>
      <c r="E4593" t="s">
        <v>144</v>
      </c>
      <c r="F4593" t="s">
        <v>10666</v>
      </c>
      <c r="G4593" t="s">
        <v>455</v>
      </c>
      <c r="H4593" t="s">
        <v>46</v>
      </c>
      <c r="I4593" t="s">
        <v>129</v>
      </c>
      <c r="J4593" t="s">
        <v>130</v>
      </c>
      <c r="K4593" t="s">
        <v>131</v>
      </c>
      <c r="L4593" t="s">
        <v>12940</v>
      </c>
      <c r="M4593" t="s">
        <v>12941</v>
      </c>
      <c r="N4593">
        <v>2.7916666659999998</v>
      </c>
      <c r="O4593">
        <v>0</v>
      </c>
      <c r="P4593">
        <v>22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61.416666999999997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2676523</v>
      </c>
      <c r="B4594">
        <v>1</v>
      </c>
      <c r="C4594" t="s">
        <v>76</v>
      </c>
      <c r="D4594" t="s">
        <v>91</v>
      </c>
      <c r="E4594" t="s">
        <v>152</v>
      </c>
      <c r="F4594" t="s">
        <v>1597</v>
      </c>
      <c r="G4594" t="s">
        <v>169</v>
      </c>
      <c r="H4594" t="s">
        <v>47</v>
      </c>
      <c r="I4594" t="s">
        <v>129</v>
      </c>
      <c r="J4594" t="s">
        <v>130</v>
      </c>
      <c r="K4594" t="s">
        <v>131</v>
      </c>
      <c r="L4594" t="s">
        <v>12942</v>
      </c>
      <c r="M4594" t="s">
        <v>12943</v>
      </c>
      <c r="N4594">
        <v>0.199444444</v>
      </c>
      <c r="O4594">
        <v>64</v>
      </c>
      <c r="P4594">
        <v>814</v>
      </c>
      <c r="Q4594">
        <v>0</v>
      </c>
      <c r="R4594">
        <v>0</v>
      </c>
      <c r="S4594">
        <v>0</v>
      </c>
      <c r="T4594">
        <v>0</v>
      </c>
      <c r="U4594">
        <v>12.764443999999999</v>
      </c>
      <c r="V4594">
        <v>162.34777700000001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2676525</v>
      </c>
      <c r="B4595">
        <v>1</v>
      </c>
      <c r="C4595" t="s">
        <v>76</v>
      </c>
      <c r="D4595" t="s">
        <v>101</v>
      </c>
      <c r="E4595" t="s">
        <v>156</v>
      </c>
      <c r="F4595" t="s">
        <v>4123</v>
      </c>
      <c r="G4595" t="s">
        <v>169</v>
      </c>
      <c r="H4595" t="s">
        <v>47</v>
      </c>
      <c r="I4595" t="s">
        <v>129</v>
      </c>
      <c r="J4595" t="s">
        <v>130</v>
      </c>
      <c r="K4595" t="s">
        <v>131</v>
      </c>
      <c r="L4595" t="s">
        <v>12944</v>
      </c>
      <c r="M4595" t="s">
        <v>12945</v>
      </c>
      <c r="N4595">
        <v>0.50972222199999995</v>
      </c>
      <c r="O4595">
        <v>14</v>
      </c>
      <c r="P4595">
        <v>1827</v>
      </c>
      <c r="Q4595">
        <v>0</v>
      </c>
      <c r="R4595">
        <v>0</v>
      </c>
      <c r="S4595">
        <v>0</v>
      </c>
      <c r="T4595">
        <v>0</v>
      </c>
      <c r="U4595">
        <v>7.1361109999999996</v>
      </c>
      <c r="V4595">
        <v>931.26250000000005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2676526</v>
      </c>
      <c r="B4596">
        <v>1</v>
      </c>
      <c r="C4596" t="s">
        <v>76</v>
      </c>
      <c r="D4596" t="s">
        <v>89</v>
      </c>
      <c r="E4596" t="s">
        <v>134</v>
      </c>
      <c r="F4596" t="s">
        <v>396</v>
      </c>
      <c r="G4596" t="s">
        <v>260</v>
      </c>
      <c r="H4596" t="s">
        <v>46</v>
      </c>
      <c r="I4596" t="s">
        <v>129</v>
      </c>
      <c r="J4596" t="s">
        <v>130</v>
      </c>
      <c r="K4596" t="s">
        <v>141</v>
      </c>
      <c r="L4596" t="s">
        <v>12946</v>
      </c>
      <c r="M4596" t="s">
        <v>12947</v>
      </c>
      <c r="N4596">
        <v>7.7455555550000001</v>
      </c>
      <c r="O4596">
        <v>0</v>
      </c>
      <c r="P4596">
        <v>4</v>
      </c>
      <c r="Q4596">
        <v>0</v>
      </c>
      <c r="R4596">
        <v>105</v>
      </c>
      <c r="S4596">
        <v>0</v>
      </c>
      <c r="T4596">
        <v>0</v>
      </c>
      <c r="U4596">
        <v>0</v>
      </c>
      <c r="V4596">
        <v>30.982222</v>
      </c>
      <c r="W4596">
        <v>0</v>
      </c>
      <c r="X4596">
        <v>813.28333299999997</v>
      </c>
      <c r="Y4596">
        <v>0</v>
      </c>
      <c r="Z4596">
        <v>0</v>
      </c>
    </row>
    <row r="4597" spans="1:26" x14ac:dyDescent="0.3">
      <c r="A4597">
        <v>2676528</v>
      </c>
      <c r="B4597">
        <v>1</v>
      </c>
      <c r="C4597" t="s">
        <v>77</v>
      </c>
      <c r="D4597" t="s">
        <v>114</v>
      </c>
      <c r="E4597" t="s">
        <v>325</v>
      </c>
      <c r="F4597" t="s">
        <v>9621</v>
      </c>
      <c r="G4597" t="s">
        <v>169</v>
      </c>
      <c r="H4597" t="s">
        <v>47</v>
      </c>
      <c r="I4597" t="s">
        <v>129</v>
      </c>
      <c r="J4597" t="s">
        <v>130</v>
      </c>
      <c r="K4597" t="s">
        <v>131</v>
      </c>
      <c r="L4597" t="s">
        <v>12948</v>
      </c>
      <c r="M4597" t="s">
        <v>12949</v>
      </c>
      <c r="N4597">
        <v>0.105</v>
      </c>
      <c r="O4597">
        <v>0</v>
      </c>
      <c r="P4597">
        <v>0</v>
      </c>
      <c r="Q4597">
        <v>3</v>
      </c>
      <c r="R4597">
        <v>0</v>
      </c>
      <c r="S4597">
        <v>249</v>
      </c>
      <c r="T4597">
        <v>1356</v>
      </c>
      <c r="U4597">
        <v>0</v>
      </c>
      <c r="V4597">
        <v>0</v>
      </c>
      <c r="W4597">
        <v>0.315</v>
      </c>
      <c r="X4597">
        <v>0</v>
      </c>
      <c r="Y4597">
        <v>26.145</v>
      </c>
      <c r="Z4597">
        <v>142.38</v>
      </c>
    </row>
    <row r="4598" spans="1:26" x14ac:dyDescent="0.3">
      <c r="A4598">
        <v>2676529</v>
      </c>
      <c r="B4598">
        <v>1</v>
      </c>
      <c r="C4598" t="s">
        <v>76</v>
      </c>
      <c r="D4598" t="s">
        <v>82</v>
      </c>
      <c r="E4598" t="s">
        <v>134</v>
      </c>
      <c r="F4598" t="s">
        <v>1624</v>
      </c>
      <c r="G4598" t="s">
        <v>260</v>
      </c>
      <c r="H4598" t="s">
        <v>46</v>
      </c>
      <c r="I4598" t="s">
        <v>129</v>
      </c>
      <c r="J4598" t="s">
        <v>130</v>
      </c>
      <c r="K4598" t="s">
        <v>141</v>
      </c>
      <c r="L4598" t="s">
        <v>12950</v>
      </c>
      <c r="M4598" t="s">
        <v>12951</v>
      </c>
      <c r="N4598">
        <v>6.4161111110000002</v>
      </c>
      <c r="O4598">
        <v>0</v>
      </c>
      <c r="P4598">
        <v>53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340.05388900000003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2676530</v>
      </c>
      <c r="B4599">
        <v>1</v>
      </c>
      <c r="C4599" t="s">
        <v>76</v>
      </c>
      <c r="D4599" t="s">
        <v>94</v>
      </c>
      <c r="E4599" t="s">
        <v>152</v>
      </c>
      <c r="F4599" t="s">
        <v>5350</v>
      </c>
      <c r="G4599" t="s">
        <v>140</v>
      </c>
      <c r="H4599" t="s">
        <v>47</v>
      </c>
      <c r="I4599" t="s">
        <v>129</v>
      </c>
      <c r="J4599" t="s">
        <v>130</v>
      </c>
      <c r="K4599" t="s">
        <v>141</v>
      </c>
      <c r="L4599" t="s">
        <v>12952</v>
      </c>
      <c r="M4599" t="s">
        <v>12953</v>
      </c>
      <c r="N4599">
        <v>1.186666666</v>
      </c>
      <c r="O4599">
        <v>8</v>
      </c>
      <c r="P4599">
        <v>1672</v>
      </c>
      <c r="Q4599">
        <v>10</v>
      </c>
      <c r="R4599">
        <v>1500</v>
      </c>
      <c r="S4599">
        <v>19</v>
      </c>
      <c r="T4599">
        <v>1716</v>
      </c>
      <c r="U4599">
        <v>9.4933329999999998</v>
      </c>
      <c r="V4599">
        <v>1984.1066659999999</v>
      </c>
      <c r="W4599">
        <v>11.866667</v>
      </c>
      <c r="X4599">
        <v>1779.9999989999999</v>
      </c>
      <c r="Y4599">
        <v>22.546666999999999</v>
      </c>
      <c r="Z4599">
        <v>2036.3199990000001</v>
      </c>
    </row>
    <row r="4600" spans="1:26" x14ac:dyDescent="0.3">
      <c r="A4600">
        <v>2676543</v>
      </c>
      <c r="B4600">
        <v>1</v>
      </c>
      <c r="C4600" t="s">
        <v>77</v>
      </c>
      <c r="D4600" t="s">
        <v>110</v>
      </c>
      <c r="E4600" t="s">
        <v>134</v>
      </c>
      <c r="F4600" t="s">
        <v>8729</v>
      </c>
      <c r="G4600" t="s">
        <v>260</v>
      </c>
      <c r="H4600" t="s">
        <v>46</v>
      </c>
      <c r="I4600" t="s">
        <v>129</v>
      </c>
      <c r="J4600" t="s">
        <v>130</v>
      </c>
      <c r="K4600" t="s">
        <v>141</v>
      </c>
      <c r="L4600" t="s">
        <v>12954</v>
      </c>
      <c r="M4600" t="s">
        <v>12955</v>
      </c>
      <c r="N4600">
        <v>2.9474999999999998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57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168.00749999999999</v>
      </c>
    </row>
    <row r="4601" spans="1:26" x14ac:dyDescent="0.3">
      <c r="A4601">
        <v>2676542</v>
      </c>
      <c r="B4601">
        <v>1</v>
      </c>
      <c r="C4601" t="s">
        <v>77</v>
      </c>
      <c r="D4601" t="s">
        <v>118</v>
      </c>
      <c r="E4601" t="s">
        <v>134</v>
      </c>
      <c r="F4601" t="s">
        <v>12956</v>
      </c>
      <c r="G4601" t="s">
        <v>240</v>
      </c>
      <c r="H4601" t="s">
        <v>46</v>
      </c>
      <c r="I4601" t="s">
        <v>129</v>
      </c>
      <c r="J4601" t="s">
        <v>130</v>
      </c>
      <c r="K4601" t="s">
        <v>131</v>
      </c>
      <c r="L4601" t="s">
        <v>12957</v>
      </c>
      <c r="M4601" t="s">
        <v>12958</v>
      </c>
      <c r="N4601">
        <v>0.70583333299999995</v>
      </c>
      <c r="O4601">
        <v>0</v>
      </c>
      <c r="P4601">
        <v>120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84.7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2676544</v>
      </c>
      <c r="B4602">
        <v>1</v>
      </c>
      <c r="C4602" t="s">
        <v>76</v>
      </c>
      <c r="D4602" t="s">
        <v>101</v>
      </c>
      <c r="E4602" t="s">
        <v>152</v>
      </c>
      <c r="F4602" t="s">
        <v>12959</v>
      </c>
      <c r="G4602" t="s">
        <v>169</v>
      </c>
      <c r="H4602" t="s">
        <v>47</v>
      </c>
      <c r="I4602" t="s">
        <v>129</v>
      </c>
      <c r="J4602" t="s">
        <v>130</v>
      </c>
      <c r="K4602" t="s">
        <v>131</v>
      </c>
      <c r="L4602" t="s">
        <v>12960</v>
      </c>
      <c r="M4602" t="s">
        <v>12961</v>
      </c>
      <c r="N4602">
        <v>0.67500000000000004</v>
      </c>
      <c r="O4602">
        <v>0</v>
      </c>
      <c r="P4602">
        <v>741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500.17500000000001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2676553</v>
      </c>
      <c r="B4603">
        <v>1</v>
      </c>
      <c r="C4603" t="s">
        <v>76</v>
      </c>
      <c r="D4603" t="s">
        <v>80</v>
      </c>
      <c r="E4603" t="s">
        <v>210</v>
      </c>
      <c r="F4603" t="s">
        <v>12962</v>
      </c>
      <c r="G4603" t="s">
        <v>212</v>
      </c>
      <c r="H4603" t="s">
        <v>46</v>
      </c>
      <c r="I4603" t="s">
        <v>129</v>
      </c>
      <c r="J4603" t="s">
        <v>130</v>
      </c>
      <c r="K4603" t="s">
        <v>131</v>
      </c>
      <c r="L4603" t="s">
        <v>12963</v>
      </c>
      <c r="M4603" t="s">
        <v>12964</v>
      </c>
      <c r="N4603">
        <v>1.7636111109999999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1.763611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2676548</v>
      </c>
      <c r="B4604">
        <v>1</v>
      </c>
      <c r="C4604" t="s">
        <v>76</v>
      </c>
      <c r="D4604" t="s">
        <v>103</v>
      </c>
      <c r="E4604" t="s">
        <v>144</v>
      </c>
      <c r="F4604" t="s">
        <v>12965</v>
      </c>
      <c r="G4604" t="s">
        <v>146</v>
      </c>
      <c r="H4604" t="s">
        <v>46</v>
      </c>
      <c r="I4604" t="s">
        <v>129</v>
      </c>
      <c r="J4604" t="s">
        <v>130</v>
      </c>
      <c r="K4604" t="s">
        <v>131</v>
      </c>
      <c r="L4604" t="s">
        <v>12966</v>
      </c>
      <c r="M4604" t="s">
        <v>12967</v>
      </c>
      <c r="N4604">
        <v>0.86805555499999998</v>
      </c>
      <c r="O4604">
        <v>0</v>
      </c>
      <c r="P4604">
        <v>0</v>
      </c>
      <c r="Q4604">
        <v>0</v>
      </c>
      <c r="R4604">
        <v>194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168.40277800000001</v>
      </c>
      <c r="Y4604">
        <v>0</v>
      </c>
      <c r="Z4604">
        <v>0</v>
      </c>
    </row>
    <row r="4605" spans="1:26" x14ac:dyDescent="0.3">
      <c r="A4605">
        <v>2676552</v>
      </c>
      <c r="B4605">
        <v>1</v>
      </c>
      <c r="C4605" t="s">
        <v>76</v>
      </c>
      <c r="D4605" t="s">
        <v>97</v>
      </c>
      <c r="E4605" t="s">
        <v>210</v>
      </c>
      <c r="F4605" t="s">
        <v>12968</v>
      </c>
      <c r="G4605" t="s">
        <v>212</v>
      </c>
      <c r="H4605" t="s">
        <v>46</v>
      </c>
      <c r="I4605" t="s">
        <v>129</v>
      </c>
      <c r="J4605" t="s">
        <v>130</v>
      </c>
      <c r="K4605" t="s">
        <v>131</v>
      </c>
      <c r="L4605" t="s">
        <v>12969</v>
      </c>
      <c r="M4605" t="s">
        <v>12970</v>
      </c>
      <c r="N4605">
        <v>1.561388888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1.5613889999999999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2676557</v>
      </c>
      <c r="B4606">
        <v>1</v>
      </c>
      <c r="C4606" t="s">
        <v>76</v>
      </c>
      <c r="D4606" t="s">
        <v>101</v>
      </c>
      <c r="E4606" t="s">
        <v>156</v>
      </c>
      <c r="F4606" t="s">
        <v>12971</v>
      </c>
      <c r="G4606" t="s">
        <v>140</v>
      </c>
      <c r="H4606" t="s">
        <v>47</v>
      </c>
      <c r="I4606" t="s">
        <v>129</v>
      </c>
      <c r="J4606" t="s">
        <v>130</v>
      </c>
      <c r="K4606" t="s">
        <v>141</v>
      </c>
      <c r="L4606" t="s">
        <v>12972</v>
      </c>
      <c r="M4606" t="s">
        <v>12973</v>
      </c>
      <c r="N4606">
        <v>3.3405555549999999</v>
      </c>
      <c r="O4606">
        <v>17</v>
      </c>
      <c r="P4606">
        <v>165</v>
      </c>
      <c r="Q4606">
        <v>0</v>
      </c>
      <c r="R4606">
        <v>0</v>
      </c>
      <c r="S4606">
        <v>0</v>
      </c>
      <c r="T4606">
        <v>0</v>
      </c>
      <c r="U4606">
        <v>56.789444000000003</v>
      </c>
      <c r="V4606">
        <v>551.19166700000005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2676560</v>
      </c>
      <c r="B4607">
        <v>1</v>
      </c>
      <c r="C4607" t="s">
        <v>76</v>
      </c>
      <c r="D4607" t="s">
        <v>83</v>
      </c>
      <c r="E4607" t="s">
        <v>134</v>
      </c>
      <c r="F4607" t="s">
        <v>12974</v>
      </c>
      <c r="G4607" t="s">
        <v>260</v>
      </c>
      <c r="H4607" t="s">
        <v>46</v>
      </c>
      <c r="I4607" t="s">
        <v>129</v>
      </c>
      <c r="J4607" t="s">
        <v>130</v>
      </c>
      <c r="K4607" t="s">
        <v>141</v>
      </c>
      <c r="L4607" t="s">
        <v>12975</v>
      </c>
      <c r="M4607" t="s">
        <v>12976</v>
      </c>
      <c r="N4607">
        <v>4.1716666660000001</v>
      </c>
      <c r="O4607">
        <v>0</v>
      </c>
      <c r="P4607">
        <v>14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58.403333000000003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2676562</v>
      </c>
      <c r="B4608">
        <v>1</v>
      </c>
      <c r="C4608" t="s">
        <v>76</v>
      </c>
      <c r="D4608" t="s">
        <v>93</v>
      </c>
      <c r="E4608" t="s">
        <v>126</v>
      </c>
      <c r="F4608" t="s">
        <v>12977</v>
      </c>
      <c r="G4608" t="s">
        <v>158</v>
      </c>
      <c r="H4608" t="s">
        <v>47</v>
      </c>
      <c r="I4608" t="s">
        <v>129</v>
      </c>
      <c r="J4608" t="s">
        <v>130</v>
      </c>
      <c r="K4608" t="s">
        <v>131</v>
      </c>
      <c r="L4608" t="s">
        <v>12978</v>
      </c>
      <c r="M4608" t="s">
        <v>12979</v>
      </c>
      <c r="N4608">
        <v>2.1013888879999998</v>
      </c>
      <c r="O4608">
        <v>0</v>
      </c>
      <c r="P4608">
        <v>0</v>
      </c>
      <c r="Q4608">
        <v>0</v>
      </c>
      <c r="R4608">
        <v>0</v>
      </c>
      <c r="S4608">
        <v>3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6.3041669999999996</v>
      </c>
      <c r="Z4608">
        <v>0</v>
      </c>
    </row>
    <row r="4609" spans="1:26" x14ac:dyDescent="0.3">
      <c r="A4609">
        <v>2676561</v>
      </c>
      <c r="B4609">
        <v>1</v>
      </c>
      <c r="C4609" t="s">
        <v>77</v>
      </c>
      <c r="D4609" t="s">
        <v>124</v>
      </c>
      <c r="E4609" t="s">
        <v>156</v>
      </c>
      <c r="F4609" t="s">
        <v>12980</v>
      </c>
      <c r="G4609" t="s">
        <v>169</v>
      </c>
      <c r="H4609" t="s">
        <v>47</v>
      </c>
      <c r="I4609" t="s">
        <v>129</v>
      </c>
      <c r="J4609" t="s">
        <v>130</v>
      </c>
      <c r="K4609" t="s">
        <v>131</v>
      </c>
      <c r="L4609" t="s">
        <v>12981</v>
      </c>
      <c r="M4609" t="s">
        <v>12982</v>
      </c>
      <c r="N4609">
        <v>0.41805555500000002</v>
      </c>
      <c r="O4609">
        <v>0</v>
      </c>
      <c r="P4609">
        <v>290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121.23611099999999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2676563</v>
      </c>
      <c r="B4610">
        <v>1</v>
      </c>
      <c r="C4610" t="s">
        <v>76</v>
      </c>
      <c r="D4610" t="s">
        <v>78</v>
      </c>
      <c r="E4610" t="s">
        <v>325</v>
      </c>
      <c r="F4610" t="s">
        <v>12983</v>
      </c>
      <c r="G4610" t="s">
        <v>567</v>
      </c>
      <c r="H4610" t="s">
        <v>47</v>
      </c>
      <c r="I4610" t="s">
        <v>129</v>
      </c>
      <c r="J4610" t="s">
        <v>130</v>
      </c>
      <c r="K4610" t="s">
        <v>131</v>
      </c>
      <c r="L4610" t="s">
        <v>12984</v>
      </c>
      <c r="M4610" t="s">
        <v>12985</v>
      </c>
      <c r="N4610">
        <v>0.34694444400000002</v>
      </c>
      <c r="O4610">
        <v>2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0.69388899999999998</v>
      </c>
      <c r="V4610">
        <v>0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2676565</v>
      </c>
      <c r="B4611">
        <v>1</v>
      </c>
      <c r="C4611" t="s">
        <v>76</v>
      </c>
      <c r="D4611" t="s">
        <v>90</v>
      </c>
      <c r="E4611" t="s">
        <v>144</v>
      </c>
      <c r="F4611" t="s">
        <v>10894</v>
      </c>
      <c r="G4611" t="s">
        <v>146</v>
      </c>
      <c r="H4611" t="s">
        <v>46</v>
      </c>
      <c r="I4611" t="s">
        <v>129</v>
      </c>
      <c r="J4611" t="s">
        <v>130</v>
      </c>
      <c r="K4611" t="s">
        <v>131</v>
      </c>
      <c r="L4611" t="s">
        <v>12986</v>
      </c>
      <c r="M4611" t="s">
        <v>12987</v>
      </c>
      <c r="N4611">
        <v>2.4350000000000001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25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60.875</v>
      </c>
    </row>
    <row r="4612" spans="1:26" x14ac:dyDescent="0.3">
      <c r="A4612">
        <v>2676566</v>
      </c>
      <c r="B4612">
        <v>1</v>
      </c>
      <c r="C4612" t="s">
        <v>76</v>
      </c>
      <c r="D4612" t="s">
        <v>90</v>
      </c>
      <c r="E4612" t="s">
        <v>126</v>
      </c>
      <c r="F4612" t="s">
        <v>12988</v>
      </c>
      <c r="G4612" t="s">
        <v>128</v>
      </c>
      <c r="H4612" t="s">
        <v>47</v>
      </c>
      <c r="I4612" t="s">
        <v>129</v>
      </c>
      <c r="J4612" t="s">
        <v>130</v>
      </c>
      <c r="K4612" t="s">
        <v>131</v>
      </c>
      <c r="L4612" t="s">
        <v>12989</v>
      </c>
      <c r="M4612" t="s">
        <v>12990</v>
      </c>
      <c r="N4612">
        <v>4.3563888879999997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21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91.484166999999999</v>
      </c>
    </row>
    <row r="4613" spans="1:26" x14ac:dyDescent="0.3">
      <c r="A4613">
        <v>2676573</v>
      </c>
      <c r="B4613">
        <v>1</v>
      </c>
      <c r="C4613" t="s">
        <v>77</v>
      </c>
      <c r="D4613" t="s">
        <v>123</v>
      </c>
      <c r="E4613" t="s">
        <v>134</v>
      </c>
      <c r="F4613" t="s">
        <v>12991</v>
      </c>
      <c r="G4613" t="s">
        <v>8745</v>
      </c>
      <c r="H4613" t="s">
        <v>46</v>
      </c>
      <c r="I4613" t="s">
        <v>129</v>
      </c>
      <c r="J4613" t="s">
        <v>130</v>
      </c>
      <c r="K4613" t="s">
        <v>131</v>
      </c>
      <c r="L4613" t="s">
        <v>12992</v>
      </c>
      <c r="M4613" t="s">
        <v>12993</v>
      </c>
      <c r="N4613">
        <v>2.1749999999999998</v>
      </c>
      <c r="O4613">
        <v>0</v>
      </c>
      <c r="P4613">
        <v>253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550.27499999999998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2676615</v>
      </c>
      <c r="B4614">
        <v>1</v>
      </c>
      <c r="C4614" t="s">
        <v>77</v>
      </c>
      <c r="D4614" t="s">
        <v>108</v>
      </c>
      <c r="E4614" t="s">
        <v>134</v>
      </c>
      <c r="F4614" t="s">
        <v>12994</v>
      </c>
      <c r="G4614" t="s">
        <v>140</v>
      </c>
      <c r="H4614" t="s">
        <v>46</v>
      </c>
      <c r="I4614" t="s">
        <v>129</v>
      </c>
      <c r="J4614" t="s">
        <v>130</v>
      </c>
      <c r="K4614" t="s">
        <v>141</v>
      </c>
      <c r="L4614" t="s">
        <v>12995</v>
      </c>
      <c r="M4614" t="s">
        <v>12996</v>
      </c>
      <c r="N4614">
        <v>3.3905555550000002</v>
      </c>
      <c r="O4614">
        <v>0</v>
      </c>
      <c r="P4614">
        <v>1133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3841.499444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2676578</v>
      </c>
      <c r="B4615">
        <v>1</v>
      </c>
      <c r="C4615" t="s">
        <v>76</v>
      </c>
      <c r="D4615" t="s">
        <v>99</v>
      </c>
      <c r="E4615" t="s">
        <v>126</v>
      </c>
      <c r="F4615" t="s">
        <v>12997</v>
      </c>
      <c r="G4615" t="s">
        <v>128</v>
      </c>
      <c r="H4615" t="s">
        <v>47</v>
      </c>
      <c r="I4615" t="s">
        <v>129</v>
      </c>
      <c r="J4615" t="s">
        <v>130</v>
      </c>
      <c r="K4615" t="s">
        <v>131</v>
      </c>
      <c r="L4615" t="s">
        <v>12998</v>
      </c>
      <c r="M4615" t="s">
        <v>12999</v>
      </c>
      <c r="N4615">
        <v>1.5772222220000001</v>
      </c>
      <c r="O4615">
        <v>0</v>
      </c>
      <c r="P4615">
        <v>145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228.69722200000001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2676591</v>
      </c>
      <c r="B4616">
        <v>1</v>
      </c>
      <c r="C4616" t="s">
        <v>76</v>
      </c>
      <c r="D4616" t="s">
        <v>78</v>
      </c>
      <c r="E4616" t="s">
        <v>210</v>
      </c>
      <c r="F4616" t="s">
        <v>13000</v>
      </c>
      <c r="G4616" t="s">
        <v>627</v>
      </c>
      <c r="H4616" t="s">
        <v>46</v>
      </c>
      <c r="I4616" t="s">
        <v>129</v>
      </c>
      <c r="J4616" t="s">
        <v>130</v>
      </c>
      <c r="K4616" t="s">
        <v>131</v>
      </c>
      <c r="L4616" t="s">
        <v>13001</v>
      </c>
      <c r="M4616" t="s">
        <v>13002</v>
      </c>
      <c r="N4616">
        <v>1.963055555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1.9630559999999999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2676588</v>
      </c>
      <c r="B4617">
        <v>1</v>
      </c>
      <c r="C4617" t="s">
        <v>76</v>
      </c>
      <c r="D4617" t="s">
        <v>92</v>
      </c>
      <c r="E4617" t="s">
        <v>210</v>
      </c>
      <c r="F4617" t="s">
        <v>1530</v>
      </c>
      <c r="G4617" t="s">
        <v>3852</v>
      </c>
      <c r="H4617" t="s">
        <v>46</v>
      </c>
      <c r="I4617" t="s">
        <v>129</v>
      </c>
      <c r="J4617" t="s">
        <v>130</v>
      </c>
      <c r="K4617" t="s">
        <v>131</v>
      </c>
      <c r="L4617" t="s">
        <v>13003</v>
      </c>
      <c r="M4617" t="s">
        <v>13004</v>
      </c>
      <c r="N4617">
        <v>2.665277777</v>
      </c>
      <c r="O4617">
        <v>0</v>
      </c>
      <c r="P4617">
        <v>0</v>
      </c>
      <c r="Q4617">
        <v>0</v>
      </c>
      <c r="R4617">
        <v>5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13.326389000000001</v>
      </c>
      <c r="Y4617">
        <v>0</v>
      </c>
      <c r="Z4617">
        <v>0</v>
      </c>
    </row>
    <row r="4618" spans="1:26" x14ac:dyDescent="0.3">
      <c r="A4618">
        <v>2676595</v>
      </c>
      <c r="B4618">
        <v>1</v>
      </c>
      <c r="C4618" t="s">
        <v>77</v>
      </c>
      <c r="D4618" t="s">
        <v>118</v>
      </c>
      <c r="E4618" t="s">
        <v>144</v>
      </c>
      <c r="F4618" t="s">
        <v>7536</v>
      </c>
      <c r="G4618" t="s">
        <v>406</v>
      </c>
      <c r="H4618" t="s">
        <v>46</v>
      </c>
      <c r="I4618" t="s">
        <v>129</v>
      </c>
      <c r="J4618" t="s">
        <v>130</v>
      </c>
      <c r="K4618" t="s">
        <v>131</v>
      </c>
      <c r="L4618" t="s">
        <v>13005</v>
      </c>
      <c r="M4618" t="s">
        <v>13006</v>
      </c>
      <c r="N4618">
        <v>2.8361111110000001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9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25.524999999999999</v>
      </c>
    </row>
    <row r="4619" spans="1:26" x14ac:dyDescent="0.3">
      <c r="A4619">
        <v>2676594</v>
      </c>
      <c r="B4619">
        <v>1</v>
      </c>
      <c r="C4619" t="s">
        <v>76</v>
      </c>
      <c r="D4619" t="s">
        <v>92</v>
      </c>
      <c r="E4619" t="s">
        <v>126</v>
      </c>
      <c r="F4619" t="s">
        <v>13007</v>
      </c>
      <c r="G4619" t="s">
        <v>169</v>
      </c>
      <c r="H4619" t="s">
        <v>47</v>
      </c>
      <c r="I4619" t="s">
        <v>129</v>
      </c>
      <c r="J4619" t="s">
        <v>130</v>
      </c>
      <c r="K4619" t="s">
        <v>131</v>
      </c>
      <c r="L4619" t="s">
        <v>13008</v>
      </c>
      <c r="M4619" t="s">
        <v>13009</v>
      </c>
      <c r="N4619">
        <v>0.54138888799999996</v>
      </c>
      <c r="O4619">
        <v>0</v>
      </c>
      <c r="P4619">
        <v>0</v>
      </c>
      <c r="Q4619">
        <v>0</v>
      </c>
      <c r="R4619">
        <v>331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179.19972200000001</v>
      </c>
      <c r="Y4619">
        <v>0</v>
      </c>
      <c r="Z4619">
        <v>0</v>
      </c>
    </row>
    <row r="4620" spans="1:26" x14ac:dyDescent="0.3">
      <c r="A4620">
        <v>2676593</v>
      </c>
      <c r="B4620">
        <v>1</v>
      </c>
      <c r="C4620" t="s">
        <v>76</v>
      </c>
      <c r="D4620" t="s">
        <v>83</v>
      </c>
      <c r="E4620" t="s">
        <v>134</v>
      </c>
      <c r="F4620" t="s">
        <v>13010</v>
      </c>
      <c r="G4620" t="s">
        <v>146</v>
      </c>
      <c r="H4620" t="s">
        <v>46</v>
      </c>
      <c r="I4620" t="s">
        <v>129</v>
      </c>
      <c r="J4620" t="s">
        <v>130</v>
      </c>
      <c r="K4620" t="s">
        <v>131</v>
      </c>
      <c r="L4620" t="s">
        <v>13011</v>
      </c>
      <c r="M4620" t="s">
        <v>13012</v>
      </c>
      <c r="N4620">
        <v>0.21972222199999999</v>
      </c>
      <c r="O4620">
        <v>0</v>
      </c>
      <c r="P4620">
        <v>23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5.0536110000000001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2676597</v>
      </c>
      <c r="B4621">
        <v>1</v>
      </c>
      <c r="C4621" t="s">
        <v>76</v>
      </c>
      <c r="D4621" t="s">
        <v>80</v>
      </c>
      <c r="E4621" t="s">
        <v>210</v>
      </c>
      <c r="F4621" t="s">
        <v>13013</v>
      </c>
      <c r="G4621" t="s">
        <v>306</v>
      </c>
      <c r="H4621" t="s">
        <v>46</v>
      </c>
      <c r="I4621" t="s">
        <v>129</v>
      </c>
      <c r="J4621" t="s">
        <v>15</v>
      </c>
      <c r="K4621" t="s">
        <v>131</v>
      </c>
      <c r="L4621" t="s">
        <v>13014</v>
      </c>
      <c r="M4621" t="s">
        <v>13015</v>
      </c>
      <c r="N4621">
        <v>6.8891666660000004</v>
      </c>
      <c r="O4621">
        <v>0</v>
      </c>
      <c r="P4621">
        <v>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20.6675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2676599</v>
      </c>
      <c r="B4622">
        <v>1</v>
      </c>
      <c r="C4622" t="s">
        <v>77</v>
      </c>
      <c r="D4622" t="s">
        <v>109</v>
      </c>
      <c r="E4622" t="s">
        <v>210</v>
      </c>
      <c r="F4622" t="s">
        <v>13016</v>
      </c>
      <c r="G4622" t="s">
        <v>290</v>
      </c>
      <c r="H4622" t="s">
        <v>46</v>
      </c>
      <c r="I4622" t="s">
        <v>129</v>
      </c>
      <c r="J4622" t="s">
        <v>130</v>
      </c>
      <c r="K4622" t="s">
        <v>131</v>
      </c>
      <c r="L4622" t="s">
        <v>13017</v>
      </c>
      <c r="M4622" t="s">
        <v>13018</v>
      </c>
      <c r="N4622">
        <v>0.92</v>
      </c>
      <c r="O4622">
        <v>0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0.92</v>
      </c>
      <c r="Y4622">
        <v>0</v>
      </c>
      <c r="Z4622">
        <v>0</v>
      </c>
    </row>
    <row r="4623" spans="1:26" x14ac:dyDescent="0.3">
      <c r="A4623">
        <v>2676601</v>
      </c>
      <c r="B4623">
        <v>1</v>
      </c>
      <c r="C4623" t="s">
        <v>76</v>
      </c>
      <c r="D4623" t="s">
        <v>100</v>
      </c>
      <c r="E4623" t="s">
        <v>144</v>
      </c>
      <c r="F4623" t="s">
        <v>13019</v>
      </c>
      <c r="G4623" t="s">
        <v>406</v>
      </c>
      <c r="H4623" t="s">
        <v>46</v>
      </c>
      <c r="I4623" t="s">
        <v>129</v>
      </c>
      <c r="J4623" t="s">
        <v>130</v>
      </c>
      <c r="K4623" t="s">
        <v>131</v>
      </c>
      <c r="L4623" t="s">
        <v>13020</v>
      </c>
      <c r="M4623" t="s">
        <v>13021</v>
      </c>
      <c r="N4623">
        <v>1.041388888</v>
      </c>
      <c r="O4623">
        <v>0</v>
      </c>
      <c r="P4623">
        <v>43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44.779722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2676608</v>
      </c>
      <c r="B4624">
        <v>1</v>
      </c>
      <c r="C4624" t="s">
        <v>76</v>
      </c>
      <c r="D4624" t="s">
        <v>103</v>
      </c>
      <c r="E4624" t="s">
        <v>144</v>
      </c>
      <c r="F4624" t="s">
        <v>2347</v>
      </c>
      <c r="G4624" t="s">
        <v>146</v>
      </c>
      <c r="H4624" t="s">
        <v>46</v>
      </c>
      <c r="I4624" t="s">
        <v>129</v>
      </c>
      <c r="J4624" t="s">
        <v>130</v>
      </c>
      <c r="K4624" t="s">
        <v>131</v>
      </c>
      <c r="L4624" t="s">
        <v>13022</v>
      </c>
      <c r="M4624" t="s">
        <v>13023</v>
      </c>
      <c r="N4624">
        <v>0.46861111100000002</v>
      </c>
      <c r="O4624">
        <v>0</v>
      </c>
      <c r="P4624">
        <v>0</v>
      </c>
      <c r="Q4624">
        <v>0</v>
      </c>
      <c r="R4624">
        <v>61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28.585277999999999</v>
      </c>
      <c r="Y4624">
        <v>0</v>
      </c>
      <c r="Z4624">
        <v>0</v>
      </c>
    </row>
    <row r="4625" spans="1:26" x14ac:dyDescent="0.3">
      <c r="A4625">
        <v>2676611</v>
      </c>
      <c r="B4625">
        <v>1</v>
      </c>
      <c r="C4625" t="s">
        <v>77</v>
      </c>
      <c r="D4625" t="s">
        <v>114</v>
      </c>
      <c r="E4625" t="s">
        <v>144</v>
      </c>
      <c r="F4625" t="s">
        <v>13024</v>
      </c>
      <c r="G4625" t="s">
        <v>306</v>
      </c>
      <c r="H4625" t="s">
        <v>46</v>
      </c>
      <c r="I4625" t="s">
        <v>129</v>
      </c>
      <c r="J4625" t="s">
        <v>15</v>
      </c>
      <c r="K4625" t="s">
        <v>131</v>
      </c>
      <c r="L4625" t="s">
        <v>13025</v>
      </c>
      <c r="M4625" t="s">
        <v>13026</v>
      </c>
      <c r="N4625">
        <v>2.2275</v>
      </c>
      <c r="O4625">
        <v>0</v>
      </c>
      <c r="P4625">
        <v>39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86.872500000000002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2676610</v>
      </c>
      <c r="B4626">
        <v>1</v>
      </c>
      <c r="C4626" t="s">
        <v>77</v>
      </c>
      <c r="D4626" t="s">
        <v>117</v>
      </c>
      <c r="E4626" t="s">
        <v>134</v>
      </c>
      <c r="F4626" t="s">
        <v>13027</v>
      </c>
      <c r="G4626" t="s">
        <v>146</v>
      </c>
      <c r="H4626" t="s">
        <v>46</v>
      </c>
      <c r="I4626" t="s">
        <v>247</v>
      </c>
      <c r="J4626" t="s">
        <v>130</v>
      </c>
      <c r="K4626" t="s">
        <v>131</v>
      </c>
      <c r="L4626" t="s">
        <v>13028</v>
      </c>
      <c r="M4626" t="s">
        <v>13029</v>
      </c>
      <c r="N4626">
        <v>4.1666665999999998E-2</v>
      </c>
      <c r="O4626">
        <v>0</v>
      </c>
      <c r="P4626">
        <v>0</v>
      </c>
      <c r="Q4626">
        <v>0</v>
      </c>
      <c r="R4626">
        <v>32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1.3333330000000001</v>
      </c>
      <c r="Y4626">
        <v>0</v>
      </c>
      <c r="Z4626">
        <v>0</v>
      </c>
    </row>
    <row r="4627" spans="1:26" x14ac:dyDescent="0.3">
      <c r="A4627">
        <v>2676612</v>
      </c>
      <c r="B4627">
        <v>1</v>
      </c>
      <c r="C4627" t="s">
        <v>77</v>
      </c>
      <c r="D4627" t="s">
        <v>124</v>
      </c>
      <c r="E4627" t="s">
        <v>126</v>
      </c>
      <c r="F4627" t="s">
        <v>13030</v>
      </c>
      <c r="G4627" t="s">
        <v>1915</v>
      </c>
      <c r="H4627" t="s">
        <v>47</v>
      </c>
      <c r="I4627" t="s">
        <v>129</v>
      </c>
      <c r="J4627" t="s">
        <v>130</v>
      </c>
      <c r="K4627" t="s">
        <v>131</v>
      </c>
      <c r="L4627" t="s">
        <v>13031</v>
      </c>
      <c r="M4627" t="s">
        <v>13032</v>
      </c>
      <c r="N4627">
        <v>0.38305555499999999</v>
      </c>
      <c r="O4627">
        <v>0</v>
      </c>
      <c r="P4627">
        <v>6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2.298333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2676620</v>
      </c>
      <c r="B4628">
        <v>1</v>
      </c>
      <c r="C4628" t="s">
        <v>76</v>
      </c>
      <c r="D4628" t="s">
        <v>85</v>
      </c>
      <c r="E4628" t="s">
        <v>172</v>
      </c>
      <c r="F4628" t="s">
        <v>13033</v>
      </c>
      <c r="G4628" t="s">
        <v>306</v>
      </c>
      <c r="H4628" t="s">
        <v>46</v>
      </c>
      <c r="I4628" t="s">
        <v>129</v>
      </c>
      <c r="J4628" t="s">
        <v>15</v>
      </c>
      <c r="K4628" t="s">
        <v>131</v>
      </c>
      <c r="L4628" t="s">
        <v>13034</v>
      </c>
      <c r="M4628" t="s">
        <v>13035</v>
      </c>
      <c r="N4628">
        <v>7.3341666659999998</v>
      </c>
      <c r="O4628">
        <v>0</v>
      </c>
      <c r="P4628">
        <v>8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58.673333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2676626</v>
      </c>
      <c r="B4629">
        <v>1</v>
      </c>
      <c r="C4629" t="s">
        <v>76</v>
      </c>
      <c r="D4629" t="s">
        <v>91</v>
      </c>
      <c r="E4629" t="s">
        <v>210</v>
      </c>
      <c r="F4629" t="s">
        <v>13036</v>
      </c>
      <c r="G4629" t="s">
        <v>290</v>
      </c>
      <c r="H4629" t="s">
        <v>46</v>
      </c>
      <c r="I4629" t="s">
        <v>129</v>
      </c>
      <c r="J4629" t="s">
        <v>130</v>
      </c>
      <c r="K4629" t="s">
        <v>131</v>
      </c>
      <c r="L4629" t="s">
        <v>13037</v>
      </c>
      <c r="M4629" t="s">
        <v>13038</v>
      </c>
      <c r="N4629">
        <v>4.3238888879999999</v>
      </c>
      <c r="O4629">
        <v>0</v>
      </c>
      <c r="P4629">
        <v>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4.3238890000000003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2676624</v>
      </c>
      <c r="B4630">
        <v>1</v>
      </c>
      <c r="C4630" t="s">
        <v>76</v>
      </c>
      <c r="D4630" t="s">
        <v>83</v>
      </c>
      <c r="E4630" t="s">
        <v>134</v>
      </c>
      <c r="F4630" t="s">
        <v>13039</v>
      </c>
      <c r="G4630" t="s">
        <v>146</v>
      </c>
      <c r="H4630" t="s">
        <v>46</v>
      </c>
      <c r="I4630" t="s">
        <v>129</v>
      </c>
      <c r="J4630" t="s">
        <v>130</v>
      </c>
      <c r="K4630" t="s">
        <v>131</v>
      </c>
      <c r="L4630" t="s">
        <v>13040</v>
      </c>
      <c r="M4630" t="s">
        <v>13041</v>
      </c>
      <c r="N4630">
        <v>0.19444444399999999</v>
      </c>
      <c r="O4630">
        <v>0</v>
      </c>
      <c r="P4630">
        <v>299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58.138888999999999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2676629</v>
      </c>
      <c r="B4631">
        <v>1</v>
      </c>
      <c r="C4631" t="s">
        <v>76</v>
      </c>
      <c r="D4631" t="s">
        <v>90</v>
      </c>
      <c r="E4631" t="s">
        <v>210</v>
      </c>
      <c r="F4631" t="s">
        <v>13042</v>
      </c>
      <c r="G4631" t="s">
        <v>290</v>
      </c>
      <c r="H4631" t="s">
        <v>46</v>
      </c>
      <c r="I4631" t="s">
        <v>129</v>
      </c>
      <c r="J4631" t="s">
        <v>130</v>
      </c>
      <c r="K4631" t="s">
        <v>131</v>
      </c>
      <c r="L4631" t="s">
        <v>13043</v>
      </c>
      <c r="M4631" t="s">
        <v>13044</v>
      </c>
      <c r="N4631">
        <v>5.6172222219999997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5.6172219999999999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2676638</v>
      </c>
      <c r="B4632">
        <v>1</v>
      </c>
      <c r="C4632" t="s">
        <v>77</v>
      </c>
      <c r="D4632" t="s">
        <v>118</v>
      </c>
      <c r="E4632" t="s">
        <v>210</v>
      </c>
      <c r="F4632" t="s">
        <v>13045</v>
      </c>
      <c r="G4632" t="s">
        <v>306</v>
      </c>
      <c r="H4632" t="s">
        <v>46</v>
      </c>
      <c r="I4632" t="s">
        <v>129</v>
      </c>
      <c r="J4632" t="s">
        <v>15</v>
      </c>
      <c r="K4632" t="s">
        <v>131</v>
      </c>
      <c r="L4632" t="s">
        <v>13046</v>
      </c>
      <c r="M4632" t="s">
        <v>13047</v>
      </c>
      <c r="N4632">
        <v>4.9238888879999996</v>
      </c>
      <c r="O4632">
        <v>0</v>
      </c>
      <c r="P4632">
        <v>3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14.771667000000001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2676630</v>
      </c>
      <c r="B4633">
        <v>1</v>
      </c>
      <c r="C4633" t="s">
        <v>77</v>
      </c>
      <c r="D4633" t="s">
        <v>112</v>
      </c>
      <c r="E4633" t="s">
        <v>152</v>
      </c>
      <c r="F4633" t="s">
        <v>13048</v>
      </c>
      <c r="G4633" t="s">
        <v>140</v>
      </c>
      <c r="H4633" t="s">
        <v>47</v>
      </c>
      <c r="I4633" t="s">
        <v>129</v>
      </c>
      <c r="J4633" t="s">
        <v>130</v>
      </c>
      <c r="K4633" t="s">
        <v>141</v>
      </c>
      <c r="L4633" t="s">
        <v>13049</v>
      </c>
      <c r="M4633" t="s">
        <v>13050</v>
      </c>
      <c r="N4633">
        <v>0.63388888799999998</v>
      </c>
      <c r="O4633">
        <v>0</v>
      </c>
      <c r="P4633">
        <v>0</v>
      </c>
      <c r="Q4633">
        <v>22</v>
      </c>
      <c r="R4633">
        <v>30</v>
      </c>
      <c r="S4633">
        <v>42</v>
      </c>
      <c r="T4633">
        <v>1842</v>
      </c>
      <c r="U4633">
        <v>0</v>
      </c>
      <c r="V4633">
        <v>0</v>
      </c>
      <c r="W4633">
        <v>13.945556</v>
      </c>
      <c r="X4633">
        <v>19.016667000000002</v>
      </c>
      <c r="Y4633">
        <v>26.623332999999999</v>
      </c>
      <c r="Z4633">
        <v>1167.6233319999999</v>
      </c>
    </row>
    <row r="4634" spans="1:26" x14ac:dyDescent="0.3">
      <c r="A4634">
        <v>2676644</v>
      </c>
      <c r="B4634">
        <v>1</v>
      </c>
      <c r="C4634" t="s">
        <v>77</v>
      </c>
      <c r="D4634" t="s">
        <v>112</v>
      </c>
      <c r="E4634" t="s">
        <v>152</v>
      </c>
      <c r="F4634" t="s">
        <v>13051</v>
      </c>
      <c r="G4634" t="s">
        <v>140</v>
      </c>
      <c r="H4634" t="s">
        <v>47</v>
      </c>
      <c r="I4634" t="s">
        <v>129</v>
      </c>
      <c r="J4634" t="s">
        <v>130</v>
      </c>
      <c r="K4634" t="s">
        <v>141</v>
      </c>
      <c r="L4634" t="s">
        <v>13052</v>
      </c>
      <c r="M4634" t="s">
        <v>13053</v>
      </c>
      <c r="N4634">
        <v>0.60972222200000004</v>
      </c>
      <c r="O4634">
        <v>0</v>
      </c>
      <c r="P4634">
        <v>0</v>
      </c>
      <c r="Q4634">
        <v>67</v>
      </c>
      <c r="R4634">
        <v>80</v>
      </c>
      <c r="S4634">
        <v>113</v>
      </c>
      <c r="T4634">
        <v>1785</v>
      </c>
      <c r="U4634">
        <v>0</v>
      </c>
      <c r="V4634">
        <v>0</v>
      </c>
      <c r="W4634">
        <v>40.851388999999998</v>
      </c>
      <c r="X4634">
        <v>48.777777999999998</v>
      </c>
      <c r="Y4634">
        <v>68.898611000000002</v>
      </c>
      <c r="Z4634">
        <v>1088.3541660000001</v>
      </c>
    </row>
    <row r="4635" spans="1:26" x14ac:dyDescent="0.3">
      <c r="A4635">
        <v>2676399</v>
      </c>
      <c r="B4635">
        <v>2</v>
      </c>
      <c r="C4635" t="s">
        <v>76</v>
      </c>
      <c r="D4635" t="s">
        <v>92</v>
      </c>
      <c r="E4635" t="s">
        <v>156</v>
      </c>
      <c r="F4635" t="s">
        <v>13054</v>
      </c>
      <c r="G4635" t="s">
        <v>158</v>
      </c>
      <c r="H4635" t="s">
        <v>47</v>
      </c>
      <c r="I4635" t="s">
        <v>129</v>
      </c>
      <c r="J4635" t="s">
        <v>130</v>
      </c>
      <c r="K4635" t="s">
        <v>131</v>
      </c>
      <c r="L4635" t="s">
        <v>12797</v>
      </c>
      <c r="M4635" t="s">
        <v>13055</v>
      </c>
      <c r="N4635">
        <v>5.6666665999999997E-2</v>
      </c>
      <c r="O4635">
        <v>0</v>
      </c>
      <c r="P4635">
        <v>0</v>
      </c>
      <c r="Q4635">
        <v>0</v>
      </c>
      <c r="R4635">
        <v>0</v>
      </c>
      <c r="S4635">
        <v>3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0.17</v>
      </c>
      <c r="Z4635">
        <v>0</v>
      </c>
    </row>
    <row r="4636" spans="1:26" x14ac:dyDescent="0.3">
      <c r="A4636">
        <v>2676645</v>
      </c>
      <c r="B4636">
        <v>1</v>
      </c>
      <c r="C4636" t="s">
        <v>76</v>
      </c>
      <c r="D4636" t="s">
        <v>93</v>
      </c>
      <c r="E4636" t="s">
        <v>156</v>
      </c>
      <c r="F4636" t="s">
        <v>13056</v>
      </c>
      <c r="G4636" t="s">
        <v>169</v>
      </c>
      <c r="H4636" t="s">
        <v>47</v>
      </c>
      <c r="I4636" t="s">
        <v>129</v>
      </c>
      <c r="J4636" t="s">
        <v>130</v>
      </c>
      <c r="K4636" t="s">
        <v>131</v>
      </c>
      <c r="L4636" t="s">
        <v>13057</v>
      </c>
      <c r="M4636" t="s">
        <v>13058</v>
      </c>
      <c r="N4636">
        <v>0.54444444400000003</v>
      </c>
      <c r="O4636">
        <v>13</v>
      </c>
      <c r="P4636">
        <v>412</v>
      </c>
      <c r="Q4636">
        <v>0</v>
      </c>
      <c r="R4636">
        <v>0</v>
      </c>
      <c r="S4636">
        <v>27</v>
      </c>
      <c r="T4636">
        <v>432</v>
      </c>
      <c r="U4636">
        <v>7.0777780000000003</v>
      </c>
      <c r="V4636">
        <v>224.31111100000001</v>
      </c>
      <c r="W4636">
        <v>0</v>
      </c>
      <c r="X4636">
        <v>0</v>
      </c>
      <c r="Y4636">
        <v>14.7</v>
      </c>
      <c r="Z4636">
        <v>235.2</v>
      </c>
    </row>
    <row r="4637" spans="1:26" x14ac:dyDescent="0.3">
      <c r="A4637">
        <v>2676671</v>
      </c>
      <c r="B4637">
        <v>1</v>
      </c>
      <c r="C4637" t="s">
        <v>76</v>
      </c>
      <c r="D4637" t="s">
        <v>99</v>
      </c>
      <c r="E4637" t="s">
        <v>152</v>
      </c>
      <c r="F4637" t="s">
        <v>13059</v>
      </c>
      <c r="G4637" t="s">
        <v>567</v>
      </c>
      <c r="H4637" t="s">
        <v>47</v>
      </c>
      <c r="I4637" t="s">
        <v>129</v>
      </c>
      <c r="J4637" t="s">
        <v>130</v>
      </c>
      <c r="K4637" t="s">
        <v>131</v>
      </c>
      <c r="L4637" t="s">
        <v>13060</v>
      </c>
      <c r="M4637" t="s">
        <v>13061</v>
      </c>
      <c r="N4637">
        <v>0.91111111099999997</v>
      </c>
      <c r="O4637">
        <v>76</v>
      </c>
      <c r="P4637">
        <v>511</v>
      </c>
      <c r="Q4637">
        <v>0</v>
      </c>
      <c r="R4637">
        <v>0</v>
      </c>
      <c r="S4637">
        <v>0</v>
      </c>
      <c r="T4637">
        <v>0</v>
      </c>
      <c r="U4637">
        <v>69.244444000000001</v>
      </c>
      <c r="V4637">
        <v>465.57777800000002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2676687</v>
      </c>
      <c r="B4638">
        <v>1</v>
      </c>
      <c r="C4638" t="s">
        <v>77</v>
      </c>
      <c r="D4638" t="s">
        <v>109</v>
      </c>
      <c r="E4638" t="s">
        <v>134</v>
      </c>
      <c r="F4638" t="s">
        <v>13062</v>
      </c>
      <c r="G4638" t="s">
        <v>140</v>
      </c>
      <c r="H4638" t="s">
        <v>46</v>
      </c>
      <c r="I4638" t="s">
        <v>129</v>
      </c>
      <c r="J4638" t="s">
        <v>130</v>
      </c>
      <c r="K4638" t="s">
        <v>141</v>
      </c>
      <c r="L4638" t="s">
        <v>13063</v>
      </c>
      <c r="M4638" t="s">
        <v>13064</v>
      </c>
      <c r="N4638">
        <v>2.6516666660000001</v>
      </c>
      <c r="O4638">
        <v>0</v>
      </c>
      <c r="P4638">
        <v>70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185.61666700000001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2676657</v>
      </c>
      <c r="B4639">
        <v>1</v>
      </c>
      <c r="C4639" t="s">
        <v>77</v>
      </c>
      <c r="D4639" t="s">
        <v>114</v>
      </c>
      <c r="E4639" t="s">
        <v>144</v>
      </c>
      <c r="F4639" t="s">
        <v>13065</v>
      </c>
      <c r="G4639" t="s">
        <v>136</v>
      </c>
      <c r="H4639" t="s">
        <v>46</v>
      </c>
      <c r="I4639" t="s">
        <v>129</v>
      </c>
      <c r="J4639" t="s">
        <v>130</v>
      </c>
      <c r="K4639" t="s">
        <v>131</v>
      </c>
      <c r="L4639" t="s">
        <v>13066</v>
      </c>
      <c r="M4639" t="s">
        <v>13067</v>
      </c>
      <c r="N4639">
        <v>0.96055555500000001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21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20.171666999999999</v>
      </c>
    </row>
    <row r="4640" spans="1:26" x14ac:dyDescent="0.3">
      <c r="A4640">
        <v>2676653</v>
      </c>
      <c r="B4640">
        <v>1</v>
      </c>
      <c r="C4640" t="s">
        <v>76</v>
      </c>
      <c r="D4640" t="s">
        <v>81</v>
      </c>
      <c r="E4640" t="s">
        <v>144</v>
      </c>
      <c r="F4640" t="s">
        <v>13068</v>
      </c>
      <c r="G4640" t="s">
        <v>136</v>
      </c>
      <c r="H4640" t="s">
        <v>46</v>
      </c>
      <c r="I4640" t="s">
        <v>129</v>
      </c>
      <c r="J4640" t="s">
        <v>130</v>
      </c>
      <c r="K4640" t="s">
        <v>131</v>
      </c>
      <c r="L4640" t="s">
        <v>13069</v>
      </c>
      <c r="M4640" t="s">
        <v>13070</v>
      </c>
      <c r="N4640">
        <v>1.8530555550000001</v>
      </c>
      <c r="O4640">
        <v>0</v>
      </c>
      <c r="P4640">
        <v>107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198.27694399999999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2676601</v>
      </c>
      <c r="B4641">
        <v>2</v>
      </c>
      <c r="C4641" t="s">
        <v>76</v>
      </c>
      <c r="D4641" t="s">
        <v>100</v>
      </c>
      <c r="E4641" t="s">
        <v>134</v>
      </c>
      <c r="F4641" t="s">
        <v>13071</v>
      </c>
      <c r="G4641" t="s">
        <v>406</v>
      </c>
      <c r="H4641" t="s">
        <v>46</v>
      </c>
      <c r="I4641" t="s">
        <v>129</v>
      </c>
      <c r="J4641" t="s">
        <v>130</v>
      </c>
      <c r="K4641" t="s">
        <v>131</v>
      </c>
      <c r="L4641" t="s">
        <v>13021</v>
      </c>
      <c r="M4641" t="s">
        <v>13072</v>
      </c>
      <c r="N4641">
        <v>0.73111111100000004</v>
      </c>
      <c r="O4641">
        <v>0</v>
      </c>
      <c r="P4641">
        <v>120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87.733333000000002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2676658</v>
      </c>
      <c r="B4642">
        <v>1</v>
      </c>
      <c r="C4642" t="s">
        <v>77</v>
      </c>
      <c r="D4642" t="s">
        <v>123</v>
      </c>
      <c r="E4642" t="s">
        <v>126</v>
      </c>
      <c r="F4642" t="s">
        <v>13073</v>
      </c>
      <c r="G4642" t="s">
        <v>140</v>
      </c>
      <c r="H4642" t="s">
        <v>47</v>
      </c>
      <c r="I4642" t="s">
        <v>129</v>
      </c>
      <c r="J4642" t="s">
        <v>130</v>
      </c>
      <c r="K4642" t="s">
        <v>141</v>
      </c>
      <c r="L4642" t="s">
        <v>13074</v>
      </c>
      <c r="M4642" t="s">
        <v>13075</v>
      </c>
      <c r="N4642">
        <v>1.0802777770000001</v>
      </c>
      <c r="O4642">
        <v>0</v>
      </c>
      <c r="P4642">
        <v>883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953.88527699999997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2676659</v>
      </c>
      <c r="B4643">
        <v>1</v>
      </c>
      <c r="C4643" t="s">
        <v>77</v>
      </c>
      <c r="D4643" t="s">
        <v>114</v>
      </c>
      <c r="E4643" t="s">
        <v>156</v>
      </c>
      <c r="F4643" t="s">
        <v>13076</v>
      </c>
      <c r="G4643" t="s">
        <v>169</v>
      </c>
      <c r="H4643" t="s">
        <v>47</v>
      </c>
      <c r="I4643" t="s">
        <v>247</v>
      </c>
      <c r="J4643" t="s">
        <v>130</v>
      </c>
      <c r="K4643" t="s">
        <v>131</v>
      </c>
      <c r="L4643" t="s">
        <v>13077</v>
      </c>
      <c r="M4643" t="s">
        <v>13078</v>
      </c>
      <c r="N4643">
        <v>8.3333330000000001E-3</v>
      </c>
      <c r="O4643">
        <v>28</v>
      </c>
      <c r="P4643">
        <v>428</v>
      </c>
      <c r="Q4643">
        <v>0</v>
      </c>
      <c r="R4643">
        <v>0</v>
      </c>
      <c r="S4643">
        <v>0</v>
      </c>
      <c r="T4643">
        <v>0</v>
      </c>
      <c r="U4643">
        <v>0.23333300000000001</v>
      </c>
      <c r="V4643">
        <v>3.5666669999999998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2676662</v>
      </c>
      <c r="B4644">
        <v>1</v>
      </c>
      <c r="C4644" t="s">
        <v>77</v>
      </c>
      <c r="D4644" t="s">
        <v>124</v>
      </c>
      <c r="E4644" t="s">
        <v>126</v>
      </c>
      <c r="F4644" t="s">
        <v>13030</v>
      </c>
      <c r="G4644" t="s">
        <v>1915</v>
      </c>
      <c r="H4644" t="s">
        <v>47</v>
      </c>
      <c r="I4644" t="s">
        <v>129</v>
      </c>
      <c r="J4644" t="s">
        <v>130</v>
      </c>
      <c r="K4644" t="s">
        <v>131</v>
      </c>
      <c r="L4644" t="s">
        <v>13079</v>
      </c>
      <c r="M4644" t="s">
        <v>13080</v>
      </c>
      <c r="N4644">
        <v>0.68055555499999998</v>
      </c>
      <c r="O4644">
        <v>0</v>
      </c>
      <c r="P4644">
        <v>6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4.0833329999999997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2676664</v>
      </c>
      <c r="B4645">
        <v>1</v>
      </c>
      <c r="C4645" t="s">
        <v>76</v>
      </c>
      <c r="D4645" t="s">
        <v>101</v>
      </c>
      <c r="E4645" t="s">
        <v>172</v>
      </c>
      <c r="F4645" t="s">
        <v>12729</v>
      </c>
      <c r="G4645" t="s">
        <v>146</v>
      </c>
      <c r="H4645" t="s">
        <v>46</v>
      </c>
      <c r="I4645" t="s">
        <v>129</v>
      </c>
      <c r="J4645" t="s">
        <v>130</v>
      </c>
      <c r="K4645" t="s">
        <v>131</v>
      </c>
      <c r="L4645" t="s">
        <v>13081</v>
      </c>
      <c r="M4645" t="s">
        <v>13082</v>
      </c>
      <c r="N4645">
        <v>1.3191666660000001</v>
      </c>
      <c r="O4645">
        <v>0</v>
      </c>
      <c r="P4645">
        <v>90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118.72499999999999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2676669</v>
      </c>
      <c r="B4646">
        <v>1</v>
      </c>
      <c r="C4646" t="s">
        <v>76</v>
      </c>
      <c r="D4646" t="s">
        <v>89</v>
      </c>
      <c r="E4646" t="s">
        <v>156</v>
      </c>
      <c r="F4646" t="s">
        <v>6248</v>
      </c>
      <c r="G4646" t="s">
        <v>169</v>
      </c>
      <c r="H4646" t="s">
        <v>47</v>
      </c>
      <c r="I4646" t="s">
        <v>129</v>
      </c>
      <c r="J4646" t="s">
        <v>130</v>
      </c>
      <c r="K4646" t="s">
        <v>131</v>
      </c>
      <c r="L4646" t="s">
        <v>13083</v>
      </c>
      <c r="M4646" t="s">
        <v>13084</v>
      </c>
      <c r="N4646">
        <v>2.1722222219999998</v>
      </c>
      <c r="O4646">
        <v>3</v>
      </c>
      <c r="P4646">
        <v>110</v>
      </c>
      <c r="Q4646">
        <v>0</v>
      </c>
      <c r="R4646">
        <v>0</v>
      </c>
      <c r="S4646">
        <v>0</v>
      </c>
      <c r="T4646">
        <v>0</v>
      </c>
      <c r="U4646">
        <v>6.516667</v>
      </c>
      <c r="V4646">
        <v>238.944444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2676672</v>
      </c>
      <c r="B4647">
        <v>1</v>
      </c>
      <c r="C4647" t="s">
        <v>76</v>
      </c>
      <c r="D4647" t="s">
        <v>91</v>
      </c>
      <c r="E4647" t="s">
        <v>126</v>
      </c>
      <c r="F4647" t="s">
        <v>13085</v>
      </c>
      <c r="G4647" t="s">
        <v>140</v>
      </c>
      <c r="H4647" t="s">
        <v>47</v>
      </c>
      <c r="I4647" t="s">
        <v>129</v>
      </c>
      <c r="J4647" t="s">
        <v>130</v>
      </c>
      <c r="K4647" t="s">
        <v>141</v>
      </c>
      <c r="L4647" t="s">
        <v>13086</v>
      </c>
      <c r="M4647" t="s">
        <v>13087</v>
      </c>
      <c r="N4647">
        <v>1.6444444439999999</v>
      </c>
      <c r="O4647">
        <v>0</v>
      </c>
      <c r="P4647">
        <v>319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524.57777799999997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2676675</v>
      </c>
      <c r="B4648">
        <v>1</v>
      </c>
      <c r="C4648" t="s">
        <v>76</v>
      </c>
      <c r="D4648" t="s">
        <v>83</v>
      </c>
      <c r="E4648" t="s">
        <v>210</v>
      </c>
      <c r="F4648" t="s">
        <v>9571</v>
      </c>
      <c r="G4648" t="s">
        <v>212</v>
      </c>
      <c r="H4648" t="s">
        <v>46</v>
      </c>
      <c r="I4648" t="s">
        <v>129</v>
      </c>
      <c r="J4648" t="s">
        <v>130</v>
      </c>
      <c r="K4648" t="s">
        <v>131</v>
      </c>
      <c r="L4648" t="s">
        <v>13088</v>
      </c>
      <c r="M4648" t="s">
        <v>13089</v>
      </c>
      <c r="N4648">
        <v>3.503055555</v>
      </c>
      <c r="O4648">
        <v>0</v>
      </c>
      <c r="P4648">
        <v>11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38.533611000000001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2676697</v>
      </c>
      <c r="B4649">
        <v>1</v>
      </c>
      <c r="C4649" t="s">
        <v>76</v>
      </c>
      <c r="D4649" t="s">
        <v>88</v>
      </c>
      <c r="E4649" t="s">
        <v>126</v>
      </c>
      <c r="F4649" t="s">
        <v>13090</v>
      </c>
      <c r="G4649" t="s">
        <v>169</v>
      </c>
      <c r="H4649" t="s">
        <v>47</v>
      </c>
      <c r="I4649" t="s">
        <v>129</v>
      </c>
      <c r="J4649" t="s">
        <v>130</v>
      </c>
      <c r="K4649" t="s">
        <v>131</v>
      </c>
      <c r="L4649" t="s">
        <v>13091</v>
      </c>
      <c r="M4649" t="s">
        <v>13092</v>
      </c>
      <c r="N4649">
        <v>0.36388888800000002</v>
      </c>
      <c r="O4649">
        <v>9</v>
      </c>
      <c r="P4649">
        <v>2180</v>
      </c>
      <c r="Q4649">
        <v>0</v>
      </c>
      <c r="R4649">
        <v>0</v>
      </c>
      <c r="S4649">
        <v>0</v>
      </c>
      <c r="T4649">
        <v>0</v>
      </c>
      <c r="U4649">
        <v>3.2749999999999999</v>
      </c>
      <c r="V4649">
        <v>793.27777600000002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2676690</v>
      </c>
      <c r="B4650">
        <v>1</v>
      </c>
      <c r="C4650" t="s">
        <v>76</v>
      </c>
      <c r="D4650" t="s">
        <v>87</v>
      </c>
      <c r="E4650" t="s">
        <v>172</v>
      </c>
      <c r="F4650" t="s">
        <v>13093</v>
      </c>
      <c r="G4650" t="s">
        <v>306</v>
      </c>
      <c r="H4650" t="s">
        <v>46</v>
      </c>
      <c r="I4650" t="s">
        <v>129</v>
      </c>
      <c r="J4650" t="s">
        <v>15</v>
      </c>
      <c r="K4650" t="s">
        <v>131</v>
      </c>
      <c r="L4650" t="s">
        <v>13094</v>
      </c>
      <c r="M4650" t="s">
        <v>13095</v>
      </c>
      <c r="N4650">
        <v>2.7324999999999999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2.7324999999999999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2676907</v>
      </c>
      <c r="B4651">
        <v>1</v>
      </c>
      <c r="C4651" t="s">
        <v>77</v>
      </c>
      <c r="D4651" t="s">
        <v>124</v>
      </c>
      <c r="E4651" t="s">
        <v>134</v>
      </c>
      <c r="F4651" t="s">
        <v>12110</v>
      </c>
      <c r="G4651" t="s">
        <v>2826</v>
      </c>
      <c r="H4651" t="s">
        <v>46</v>
      </c>
      <c r="I4651" t="s">
        <v>129</v>
      </c>
      <c r="J4651" t="s">
        <v>130</v>
      </c>
      <c r="K4651" t="s">
        <v>131</v>
      </c>
      <c r="L4651" t="s">
        <v>13096</v>
      </c>
      <c r="M4651" t="s">
        <v>13097</v>
      </c>
      <c r="N4651">
        <v>5.6916666659999997</v>
      </c>
      <c r="O4651">
        <v>0</v>
      </c>
      <c r="P4651">
        <v>97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552.09166700000003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2676700</v>
      </c>
      <c r="B4652">
        <v>1</v>
      </c>
      <c r="C4652" t="s">
        <v>76</v>
      </c>
      <c r="D4652" t="s">
        <v>94</v>
      </c>
      <c r="E4652" t="s">
        <v>210</v>
      </c>
      <c r="F4652" t="s">
        <v>13098</v>
      </c>
      <c r="G4652" t="s">
        <v>290</v>
      </c>
      <c r="H4652" t="s">
        <v>46</v>
      </c>
      <c r="I4652" t="s">
        <v>129</v>
      </c>
      <c r="J4652" t="s">
        <v>130</v>
      </c>
      <c r="K4652" t="s">
        <v>131</v>
      </c>
      <c r="L4652" t="s">
        <v>13099</v>
      </c>
      <c r="M4652" t="s">
        <v>13100</v>
      </c>
      <c r="N4652">
        <v>2.0444444439999998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2.0444439999999999</v>
      </c>
      <c r="Y4652">
        <v>0</v>
      </c>
      <c r="Z4652">
        <v>0</v>
      </c>
    </row>
    <row r="4653" spans="1:26" x14ac:dyDescent="0.3">
      <c r="A4653">
        <v>2676710</v>
      </c>
      <c r="B4653">
        <v>1</v>
      </c>
      <c r="C4653" t="s">
        <v>76</v>
      </c>
      <c r="D4653" t="s">
        <v>89</v>
      </c>
      <c r="E4653" t="s">
        <v>152</v>
      </c>
      <c r="F4653" t="s">
        <v>2763</v>
      </c>
      <c r="G4653" t="s">
        <v>169</v>
      </c>
      <c r="H4653" t="s">
        <v>47</v>
      </c>
      <c r="I4653" t="s">
        <v>129</v>
      </c>
      <c r="J4653" t="s">
        <v>130</v>
      </c>
      <c r="K4653" t="s">
        <v>131</v>
      </c>
      <c r="L4653" t="s">
        <v>13101</v>
      </c>
      <c r="M4653" t="s">
        <v>13102</v>
      </c>
      <c r="N4653">
        <v>6.2222222000000001E-2</v>
      </c>
      <c r="O4653">
        <v>38</v>
      </c>
      <c r="P4653">
        <v>2177</v>
      </c>
      <c r="Q4653">
        <v>0</v>
      </c>
      <c r="R4653">
        <v>0</v>
      </c>
      <c r="S4653">
        <v>0</v>
      </c>
      <c r="T4653">
        <v>0</v>
      </c>
      <c r="U4653">
        <v>2.3644440000000002</v>
      </c>
      <c r="V4653">
        <v>135.45777699999999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2676711</v>
      </c>
      <c r="B4654">
        <v>1</v>
      </c>
      <c r="C4654" t="s">
        <v>76</v>
      </c>
      <c r="D4654" t="s">
        <v>90</v>
      </c>
      <c r="E4654" t="s">
        <v>126</v>
      </c>
      <c r="F4654" t="s">
        <v>13103</v>
      </c>
      <c r="G4654" t="s">
        <v>140</v>
      </c>
      <c r="H4654" t="s">
        <v>47</v>
      </c>
      <c r="I4654" t="s">
        <v>129</v>
      </c>
      <c r="J4654" t="s">
        <v>130</v>
      </c>
      <c r="K4654" t="s">
        <v>141</v>
      </c>
      <c r="L4654" t="s">
        <v>13104</v>
      </c>
      <c r="M4654" t="s">
        <v>13105</v>
      </c>
      <c r="N4654">
        <v>6.7480555549999997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335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2260.5986109999999</v>
      </c>
    </row>
    <row r="4655" spans="1:26" x14ac:dyDescent="0.3">
      <c r="A4655">
        <v>2676712</v>
      </c>
      <c r="B4655">
        <v>1</v>
      </c>
      <c r="C4655" t="s">
        <v>76</v>
      </c>
      <c r="D4655" t="s">
        <v>92</v>
      </c>
      <c r="E4655" t="s">
        <v>126</v>
      </c>
      <c r="F4655" t="s">
        <v>12795</v>
      </c>
      <c r="G4655" t="s">
        <v>146</v>
      </c>
      <c r="H4655" t="s">
        <v>47</v>
      </c>
      <c r="I4655" t="s">
        <v>129</v>
      </c>
      <c r="J4655" t="s">
        <v>130</v>
      </c>
      <c r="K4655" t="s">
        <v>131</v>
      </c>
      <c r="L4655" t="s">
        <v>13106</v>
      </c>
      <c r="M4655" t="s">
        <v>13107</v>
      </c>
      <c r="N4655">
        <v>0.32</v>
      </c>
      <c r="O4655">
        <v>0</v>
      </c>
      <c r="P4655">
        <v>0</v>
      </c>
      <c r="Q4655">
        <v>0</v>
      </c>
      <c r="R4655">
        <v>0</v>
      </c>
      <c r="S4655">
        <v>1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0.32</v>
      </c>
      <c r="Z4655">
        <v>0</v>
      </c>
    </row>
    <row r="4656" spans="1:26" x14ac:dyDescent="0.3">
      <c r="A4656">
        <v>2676713</v>
      </c>
      <c r="B4656">
        <v>1</v>
      </c>
      <c r="C4656" t="s">
        <v>76</v>
      </c>
      <c r="D4656" t="s">
        <v>92</v>
      </c>
      <c r="E4656" t="s">
        <v>144</v>
      </c>
      <c r="F4656" t="s">
        <v>13108</v>
      </c>
      <c r="G4656" t="s">
        <v>406</v>
      </c>
      <c r="H4656" t="s">
        <v>46</v>
      </c>
      <c r="I4656" t="s">
        <v>129</v>
      </c>
      <c r="J4656" t="s">
        <v>130</v>
      </c>
      <c r="K4656" t="s">
        <v>131</v>
      </c>
      <c r="L4656" t="s">
        <v>13109</v>
      </c>
      <c r="M4656" t="s">
        <v>13110</v>
      </c>
      <c r="N4656">
        <v>1.7150000000000001</v>
      </c>
      <c r="O4656">
        <v>0</v>
      </c>
      <c r="P4656">
        <v>0</v>
      </c>
      <c r="Q4656">
        <v>0</v>
      </c>
      <c r="R4656">
        <v>7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12.005000000000001</v>
      </c>
      <c r="Y4656">
        <v>0</v>
      </c>
      <c r="Z4656">
        <v>0</v>
      </c>
    </row>
    <row r="4657" spans="1:26" x14ac:dyDescent="0.3">
      <c r="A4657">
        <v>2676716</v>
      </c>
      <c r="B4657">
        <v>1</v>
      </c>
      <c r="C4657" t="s">
        <v>76</v>
      </c>
      <c r="D4657" t="s">
        <v>80</v>
      </c>
      <c r="E4657" t="s">
        <v>325</v>
      </c>
      <c r="F4657" t="s">
        <v>13111</v>
      </c>
      <c r="G4657" t="s">
        <v>140</v>
      </c>
      <c r="H4657" t="s">
        <v>47</v>
      </c>
      <c r="I4657" t="s">
        <v>129</v>
      </c>
      <c r="J4657" t="s">
        <v>130</v>
      </c>
      <c r="K4657" t="s">
        <v>141</v>
      </c>
      <c r="L4657" t="s">
        <v>13112</v>
      </c>
      <c r="M4657" t="s">
        <v>13113</v>
      </c>
      <c r="N4657">
        <v>3.528611111</v>
      </c>
      <c r="O4657">
        <v>1</v>
      </c>
      <c r="P4657">
        <v>3693</v>
      </c>
      <c r="Q4657">
        <v>0</v>
      </c>
      <c r="R4657">
        <v>0</v>
      </c>
      <c r="S4657">
        <v>0</v>
      </c>
      <c r="T4657">
        <v>0</v>
      </c>
      <c r="U4657">
        <v>3.5286110000000002</v>
      </c>
      <c r="V4657">
        <v>13031.160833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2676722</v>
      </c>
      <c r="B4658">
        <v>1</v>
      </c>
      <c r="C4658" t="s">
        <v>76</v>
      </c>
      <c r="D4658" t="s">
        <v>88</v>
      </c>
      <c r="E4658" t="s">
        <v>134</v>
      </c>
      <c r="F4658" t="s">
        <v>13114</v>
      </c>
      <c r="G4658" t="s">
        <v>703</v>
      </c>
      <c r="H4658" t="s">
        <v>46</v>
      </c>
      <c r="I4658" t="s">
        <v>129</v>
      </c>
      <c r="J4658" t="s">
        <v>130</v>
      </c>
      <c r="K4658" t="s">
        <v>131</v>
      </c>
      <c r="L4658" t="s">
        <v>13115</v>
      </c>
      <c r="M4658" t="s">
        <v>13116</v>
      </c>
      <c r="N4658">
        <v>2.1230555550000001</v>
      </c>
      <c r="O4658">
        <v>0</v>
      </c>
      <c r="P4658">
        <v>320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679.37777800000003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2676712</v>
      </c>
      <c r="B4659">
        <v>2</v>
      </c>
      <c r="C4659" t="s">
        <v>76</v>
      </c>
      <c r="D4659" t="s">
        <v>92</v>
      </c>
      <c r="E4659" t="s">
        <v>156</v>
      </c>
      <c r="F4659" t="s">
        <v>13054</v>
      </c>
      <c r="G4659" t="s">
        <v>146</v>
      </c>
      <c r="H4659" t="s">
        <v>47</v>
      </c>
      <c r="I4659" t="s">
        <v>247</v>
      </c>
      <c r="J4659" t="s">
        <v>130</v>
      </c>
      <c r="K4659" t="s">
        <v>131</v>
      </c>
      <c r="L4659" t="s">
        <v>13107</v>
      </c>
      <c r="M4659" t="s">
        <v>13117</v>
      </c>
      <c r="N4659">
        <v>1.8055555000000001E-2</v>
      </c>
      <c r="O4659">
        <v>0</v>
      </c>
      <c r="P4659">
        <v>0</v>
      </c>
      <c r="Q4659">
        <v>0</v>
      </c>
      <c r="R4659">
        <v>0</v>
      </c>
      <c r="S4659">
        <v>3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5.4167E-2</v>
      </c>
      <c r="Z4659">
        <v>0</v>
      </c>
    </row>
    <row r="4660" spans="1:26" x14ac:dyDescent="0.3">
      <c r="A4660">
        <v>2676732</v>
      </c>
      <c r="B4660">
        <v>1</v>
      </c>
      <c r="C4660" t="s">
        <v>76</v>
      </c>
      <c r="D4660" t="s">
        <v>104</v>
      </c>
      <c r="E4660" t="s">
        <v>126</v>
      </c>
      <c r="F4660" t="s">
        <v>13118</v>
      </c>
      <c r="G4660" t="s">
        <v>158</v>
      </c>
      <c r="H4660" t="s">
        <v>47</v>
      </c>
      <c r="I4660" t="s">
        <v>129</v>
      </c>
      <c r="J4660" t="s">
        <v>130</v>
      </c>
      <c r="K4660" t="s">
        <v>131</v>
      </c>
      <c r="L4660" t="s">
        <v>13119</v>
      </c>
      <c r="M4660" t="s">
        <v>13120</v>
      </c>
      <c r="N4660">
        <v>1.878333333</v>
      </c>
      <c r="O4660">
        <v>0</v>
      </c>
      <c r="P4660">
        <v>0</v>
      </c>
      <c r="Q4660">
        <v>0</v>
      </c>
      <c r="R4660">
        <v>97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182.19833299999999</v>
      </c>
      <c r="Y4660">
        <v>0</v>
      </c>
      <c r="Z4660">
        <v>0</v>
      </c>
    </row>
    <row r="4661" spans="1:26" x14ac:dyDescent="0.3">
      <c r="A4661">
        <v>2676731</v>
      </c>
      <c r="B4661">
        <v>1</v>
      </c>
      <c r="C4661" t="s">
        <v>76</v>
      </c>
      <c r="D4661" t="s">
        <v>106</v>
      </c>
      <c r="E4661" t="s">
        <v>134</v>
      </c>
      <c r="F4661" t="s">
        <v>13121</v>
      </c>
      <c r="G4661" t="s">
        <v>824</v>
      </c>
      <c r="H4661" t="s">
        <v>46</v>
      </c>
      <c r="I4661" t="s">
        <v>129</v>
      </c>
      <c r="J4661" t="s">
        <v>130</v>
      </c>
      <c r="K4661" t="s">
        <v>131</v>
      </c>
      <c r="L4661" t="s">
        <v>13122</v>
      </c>
      <c r="M4661" t="s">
        <v>13123</v>
      </c>
      <c r="N4661">
        <v>0.55694444399999998</v>
      </c>
      <c r="O4661">
        <v>0</v>
      </c>
      <c r="P4661">
        <v>623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346.97638899999998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2676736</v>
      </c>
      <c r="B4662">
        <v>1</v>
      </c>
      <c r="C4662" t="s">
        <v>76</v>
      </c>
      <c r="D4662" t="s">
        <v>100</v>
      </c>
      <c r="E4662" t="s">
        <v>210</v>
      </c>
      <c r="F4662" t="s">
        <v>13124</v>
      </c>
      <c r="G4662" t="s">
        <v>627</v>
      </c>
      <c r="H4662" t="s">
        <v>46</v>
      </c>
      <c r="I4662" t="s">
        <v>129</v>
      </c>
      <c r="J4662" t="s">
        <v>130</v>
      </c>
      <c r="K4662" t="s">
        <v>131</v>
      </c>
      <c r="L4662" t="s">
        <v>13125</v>
      </c>
      <c r="M4662" t="s">
        <v>13126</v>
      </c>
      <c r="N4662">
        <v>1.144722222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1.144722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2676595</v>
      </c>
      <c r="B4663">
        <v>2</v>
      </c>
      <c r="C4663" t="s">
        <v>77</v>
      </c>
      <c r="D4663" t="s">
        <v>118</v>
      </c>
      <c r="E4663" t="s">
        <v>134</v>
      </c>
      <c r="F4663" t="s">
        <v>13127</v>
      </c>
      <c r="G4663" t="s">
        <v>406</v>
      </c>
      <c r="H4663" t="s">
        <v>46</v>
      </c>
      <c r="I4663" t="s">
        <v>129</v>
      </c>
      <c r="J4663" t="s">
        <v>130</v>
      </c>
      <c r="K4663" t="s">
        <v>131</v>
      </c>
      <c r="L4663" t="s">
        <v>13006</v>
      </c>
      <c r="M4663" t="s">
        <v>13128</v>
      </c>
      <c r="N4663">
        <v>0.86194444400000003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40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34.477778000000001</v>
      </c>
    </row>
    <row r="4664" spans="1:26" x14ac:dyDescent="0.3">
      <c r="A4664">
        <v>2676745</v>
      </c>
      <c r="B4664">
        <v>1</v>
      </c>
      <c r="C4664" t="s">
        <v>77</v>
      </c>
      <c r="D4664" t="s">
        <v>116</v>
      </c>
      <c r="E4664" t="s">
        <v>156</v>
      </c>
      <c r="F4664" t="s">
        <v>13129</v>
      </c>
      <c r="G4664" t="s">
        <v>169</v>
      </c>
      <c r="H4664" t="s">
        <v>47</v>
      </c>
      <c r="I4664" t="s">
        <v>129</v>
      </c>
      <c r="J4664" t="s">
        <v>130</v>
      </c>
      <c r="K4664" t="s">
        <v>131</v>
      </c>
      <c r="L4664" t="s">
        <v>13130</v>
      </c>
      <c r="M4664" t="s">
        <v>13131</v>
      </c>
      <c r="N4664">
        <v>1.1105555549999999</v>
      </c>
      <c r="O4664">
        <v>8</v>
      </c>
      <c r="P4664">
        <v>16</v>
      </c>
      <c r="Q4664">
        <v>2</v>
      </c>
      <c r="R4664">
        <v>18</v>
      </c>
      <c r="S4664">
        <v>2</v>
      </c>
      <c r="T4664">
        <v>0</v>
      </c>
      <c r="U4664">
        <v>8.8844440000000002</v>
      </c>
      <c r="V4664">
        <v>17.768889000000001</v>
      </c>
      <c r="W4664">
        <v>2.2211110000000001</v>
      </c>
      <c r="X4664">
        <v>19.989999999999998</v>
      </c>
      <c r="Y4664">
        <v>2.2211110000000001</v>
      </c>
      <c r="Z4664">
        <v>0</v>
      </c>
    </row>
    <row r="4665" spans="1:26" x14ac:dyDescent="0.3">
      <c r="A4665">
        <v>2676746</v>
      </c>
      <c r="B4665">
        <v>1</v>
      </c>
      <c r="C4665" t="s">
        <v>76</v>
      </c>
      <c r="D4665" t="s">
        <v>89</v>
      </c>
      <c r="E4665" t="s">
        <v>144</v>
      </c>
      <c r="F4665" t="s">
        <v>13132</v>
      </c>
      <c r="G4665" t="s">
        <v>136</v>
      </c>
      <c r="H4665" t="s">
        <v>46</v>
      </c>
      <c r="I4665" t="s">
        <v>129</v>
      </c>
      <c r="J4665" t="s">
        <v>130</v>
      </c>
      <c r="K4665" t="s">
        <v>131</v>
      </c>
      <c r="L4665" t="s">
        <v>13133</v>
      </c>
      <c r="M4665" t="s">
        <v>13134</v>
      </c>
      <c r="N4665">
        <v>4.7263888879999998</v>
      </c>
      <c r="O4665">
        <v>0</v>
      </c>
      <c r="P4665">
        <v>11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51.990278000000004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2676747</v>
      </c>
      <c r="B4666">
        <v>1</v>
      </c>
      <c r="C4666" t="s">
        <v>76</v>
      </c>
      <c r="D4666" t="s">
        <v>102</v>
      </c>
      <c r="E4666" t="s">
        <v>152</v>
      </c>
      <c r="F4666" t="s">
        <v>13135</v>
      </c>
      <c r="G4666" t="s">
        <v>169</v>
      </c>
      <c r="H4666" t="s">
        <v>47</v>
      </c>
      <c r="I4666" t="s">
        <v>129</v>
      </c>
      <c r="J4666" t="s">
        <v>130</v>
      </c>
      <c r="K4666" t="s">
        <v>131</v>
      </c>
      <c r="L4666" t="s">
        <v>13136</v>
      </c>
      <c r="M4666" t="s">
        <v>13137</v>
      </c>
      <c r="N4666">
        <v>0.56388888800000003</v>
      </c>
      <c r="O4666">
        <v>44</v>
      </c>
      <c r="P4666">
        <v>102</v>
      </c>
      <c r="Q4666">
        <v>0</v>
      </c>
      <c r="R4666">
        <v>0</v>
      </c>
      <c r="S4666">
        <v>0</v>
      </c>
      <c r="T4666">
        <v>0</v>
      </c>
      <c r="U4666">
        <v>24.811111</v>
      </c>
      <c r="V4666">
        <v>57.516666999999998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2676751</v>
      </c>
      <c r="B4667">
        <v>1</v>
      </c>
      <c r="C4667" t="s">
        <v>77</v>
      </c>
      <c r="D4667" t="s">
        <v>123</v>
      </c>
      <c r="E4667" t="s">
        <v>134</v>
      </c>
      <c r="F4667" t="s">
        <v>13138</v>
      </c>
      <c r="G4667" t="s">
        <v>140</v>
      </c>
      <c r="H4667" t="s">
        <v>46</v>
      </c>
      <c r="I4667" t="s">
        <v>129</v>
      </c>
      <c r="J4667" t="s">
        <v>130</v>
      </c>
      <c r="K4667" t="s">
        <v>141</v>
      </c>
      <c r="L4667" t="s">
        <v>13139</v>
      </c>
      <c r="M4667" t="s">
        <v>13140</v>
      </c>
      <c r="N4667">
        <v>1.5149999999999999</v>
      </c>
      <c r="O4667">
        <v>0</v>
      </c>
      <c r="P4667">
        <v>923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1398.345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2676754</v>
      </c>
      <c r="B4668">
        <v>1</v>
      </c>
      <c r="C4668" t="s">
        <v>76</v>
      </c>
      <c r="D4668" t="s">
        <v>89</v>
      </c>
      <c r="E4668" t="s">
        <v>134</v>
      </c>
      <c r="F4668" t="s">
        <v>13141</v>
      </c>
      <c r="G4668" t="s">
        <v>240</v>
      </c>
      <c r="H4668" t="s">
        <v>46</v>
      </c>
      <c r="I4668" t="s">
        <v>129</v>
      </c>
      <c r="J4668" t="s">
        <v>130</v>
      </c>
      <c r="K4668" t="s">
        <v>131</v>
      </c>
      <c r="L4668" t="s">
        <v>13142</v>
      </c>
      <c r="M4668" t="s">
        <v>13143</v>
      </c>
      <c r="N4668">
        <v>4.8483333330000002</v>
      </c>
      <c r="O4668">
        <v>0</v>
      </c>
      <c r="P4668">
        <v>27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130.905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2676753</v>
      </c>
      <c r="B4669">
        <v>1</v>
      </c>
      <c r="C4669" t="s">
        <v>76</v>
      </c>
      <c r="D4669" t="s">
        <v>90</v>
      </c>
      <c r="E4669" t="s">
        <v>134</v>
      </c>
      <c r="F4669" t="s">
        <v>312</v>
      </c>
      <c r="G4669" t="s">
        <v>140</v>
      </c>
      <c r="H4669" t="s">
        <v>46</v>
      </c>
      <c r="I4669" t="s">
        <v>129</v>
      </c>
      <c r="J4669" t="s">
        <v>130</v>
      </c>
      <c r="K4669" t="s">
        <v>141</v>
      </c>
      <c r="L4669" t="s">
        <v>13144</v>
      </c>
      <c r="M4669" t="s">
        <v>13145</v>
      </c>
      <c r="N4669">
        <v>0.47944444400000003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335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160.613889</v>
      </c>
    </row>
    <row r="4670" spans="1:26" x14ac:dyDescent="0.3">
      <c r="A4670">
        <v>2676763</v>
      </c>
      <c r="B4670">
        <v>1</v>
      </c>
      <c r="C4670" t="s">
        <v>76</v>
      </c>
      <c r="D4670" t="s">
        <v>101</v>
      </c>
      <c r="E4670" t="s">
        <v>156</v>
      </c>
      <c r="F4670" t="s">
        <v>13146</v>
      </c>
      <c r="G4670" t="s">
        <v>169</v>
      </c>
      <c r="H4670" t="s">
        <v>47</v>
      </c>
      <c r="I4670" t="s">
        <v>129</v>
      </c>
      <c r="J4670" t="s">
        <v>130</v>
      </c>
      <c r="K4670" t="s">
        <v>131</v>
      </c>
      <c r="L4670" t="s">
        <v>13147</v>
      </c>
      <c r="M4670" t="s">
        <v>13148</v>
      </c>
      <c r="N4670">
        <v>0.76166666599999999</v>
      </c>
      <c r="O4670">
        <v>4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3.0466669999999998</v>
      </c>
      <c r="V4670">
        <v>0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2676760</v>
      </c>
      <c r="B4671">
        <v>1</v>
      </c>
      <c r="C4671" t="s">
        <v>77</v>
      </c>
      <c r="D4671" t="s">
        <v>112</v>
      </c>
      <c r="E4671" t="s">
        <v>134</v>
      </c>
      <c r="F4671" t="s">
        <v>2102</v>
      </c>
      <c r="G4671" t="s">
        <v>140</v>
      </c>
      <c r="H4671" t="s">
        <v>46</v>
      </c>
      <c r="I4671" t="s">
        <v>129</v>
      </c>
      <c r="J4671" t="s">
        <v>130</v>
      </c>
      <c r="K4671" t="s">
        <v>141</v>
      </c>
      <c r="L4671" t="s">
        <v>13149</v>
      </c>
      <c r="M4671" t="s">
        <v>13150</v>
      </c>
      <c r="N4671">
        <v>0.74527777699999997</v>
      </c>
      <c r="O4671">
        <v>0</v>
      </c>
      <c r="P4671">
        <v>0</v>
      </c>
      <c r="Q4671">
        <v>0</v>
      </c>
      <c r="R4671">
        <v>755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562.68472199999997</v>
      </c>
      <c r="Y4671">
        <v>0</v>
      </c>
      <c r="Z4671">
        <v>0</v>
      </c>
    </row>
    <row r="4672" spans="1:26" x14ac:dyDescent="0.3">
      <c r="A4672">
        <v>2676772</v>
      </c>
      <c r="B4672">
        <v>1</v>
      </c>
      <c r="C4672" t="s">
        <v>77</v>
      </c>
      <c r="D4672" t="s">
        <v>114</v>
      </c>
      <c r="E4672" t="s">
        <v>134</v>
      </c>
      <c r="F4672" t="s">
        <v>13151</v>
      </c>
      <c r="G4672" t="s">
        <v>146</v>
      </c>
      <c r="H4672" t="s">
        <v>46</v>
      </c>
      <c r="I4672" t="s">
        <v>129</v>
      </c>
      <c r="J4672" t="s">
        <v>130</v>
      </c>
      <c r="K4672" t="s">
        <v>131</v>
      </c>
      <c r="L4672" t="s">
        <v>13152</v>
      </c>
      <c r="M4672" t="s">
        <v>13153</v>
      </c>
      <c r="N4672">
        <v>0.81944444400000005</v>
      </c>
      <c r="O4672">
        <v>0</v>
      </c>
      <c r="P4672">
        <v>36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29.5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2676775</v>
      </c>
      <c r="B4673">
        <v>1</v>
      </c>
      <c r="C4673" t="s">
        <v>76</v>
      </c>
      <c r="D4673" t="s">
        <v>88</v>
      </c>
      <c r="E4673" t="s">
        <v>172</v>
      </c>
      <c r="F4673" t="s">
        <v>13154</v>
      </c>
      <c r="G4673" t="s">
        <v>306</v>
      </c>
      <c r="H4673" t="s">
        <v>46</v>
      </c>
      <c r="I4673" t="s">
        <v>129</v>
      </c>
      <c r="J4673" t="s">
        <v>15</v>
      </c>
      <c r="K4673" t="s">
        <v>131</v>
      </c>
      <c r="L4673" t="s">
        <v>13155</v>
      </c>
      <c r="M4673" t="s">
        <v>13156</v>
      </c>
      <c r="N4673">
        <v>2.5697222219999998</v>
      </c>
      <c r="O4673">
        <v>0</v>
      </c>
      <c r="P4673">
        <v>41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105.358611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2676777</v>
      </c>
      <c r="B4674">
        <v>1</v>
      </c>
      <c r="C4674" t="s">
        <v>76</v>
      </c>
      <c r="D4674" t="s">
        <v>92</v>
      </c>
      <c r="E4674" t="s">
        <v>210</v>
      </c>
      <c r="F4674" t="s">
        <v>13157</v>
      </c>
      <c r="G4674" t="s">
        <v>290</v>
      </c>
      <c r="H4674" t="s">
        <v>46</v>
      </c>
      <c r="I4674" t="s">
        <v>129</v>
      </c>
      <c r="J4674" t="s">
        <v>130</v>
      </c>
      <c r="K4674" t="s">
        <v>131</v>
      </c>
      <c r="L4674" t="s">
        <v>13158</v>
      </c>
      <c r="M4674" t="s">
        <v>13159</v>
      </c>
      <c r="N4674">
        <v>1.1375</v>
      </c>
      <c r="O4674">
        <v>0</v>
      </c>
      <c r="P4674">
        <v>0</v>
      </c>
      <c r="Q4674">
        <v>0</v>
      </c>
      <c r="R4674">
        <v>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4.55</v>
      </c>
      <c r="Y4674">
        <v>0</v>
      </c>
      <c r="Z4674">
        <v>0</v>
      </c>
    </row>
    <row r="4675" spans="1:26" x14ac:dyDescent="0.3">
      <c r="A4675">
        <v>2676778</v>
      </c>
      <c r="B4675">
        <v>1</v>
      </c>
      <c r="C4675" t="s">
        <v>76</v>
      </c>
      <c r="D4675" t="s">
        <v>81</v>
      </c>
      <c r="E4675" t="s">
        <v>210</v>
      </c>
      <c r="F4675" t="s">
        <v>13160</v>
      </c>
      <c r="G4675" t="s">
        <v>627</v>
      </c>
      <c r="H4675" t="s">
        <v>46</v>
      </c>
      <c r="I4675" t="s">
        <v>129</v>
      </c>
      <c r="J4675" t="s">
        <v>130</v>
      </c>
      <c r="K4675" t="s">
        <v>131</v>
      </c>
      <c r="L4675" t="s">
        <v>13161</v>
      </c>
      <c r="M4675" t="s">
        <v>13162</v>
      </c>
      <c r="N4675">
        <v>2.41</v>
      </c>
      <c r="O4675">
        <v>0</v>
      </c>
      <c r="P4675">
        <v>3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7.23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2676784</v>
      </c>
      <c r="B4676">
        <v>1</v>
      </c>
      <c r="C4676" t="s">
        <v>76</v>
      </c>
      <c r="D4676" t="s">
        <v>85</v>
      </c>
      <c r="E4676" t="s">
        <v>134</v>
      </c>
      <c r="F4676" t="s">
        <v>13163</v>
      </c>
      <c r="G4676" t="s">
        <v>146</v>
      </c>
      <c r="H4676" t="s">
        <v>46</v>
      </c>
      <c r="I4676" t="s">
        <v>129</v>
      </c>
      <c r="J4676" t="s">
        <v>130</v>
      </c>
      <c r="K4676" t="s">
        <v>131</v>
      </c>
      <c r="L4676" t="s">
        <v>13164</v>
      </c>
      <c r="M4676" t="s">
        <v>13165</v>
      </c>
      <c r="N4676">
        <v>1.036944444</v>
      </c>
      <c r="O4676">
        <v>0</v>
      </c>
      <c r="P4676">
        <v>110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114.063889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2676788</v>
      </c>
      <c r="B4677">
        <v>1</v>
      </c>
      <c r="C4677" t="s">
        <v>76</v>
      </c>
      <c r="D4677" t="s">
        <v>91</v>
      </c>
      <c r="E4677" t="s">
        <v>126</v>
      </c>
      <c r="F4677" t="s">
        <v>13166</v>
      </c>
      <c r="G4677" t="s">
        <v>128</v>
      </c>
      <c r="H4677" t="s">
        <v>47</v>
      </c>
      <c r="I4677" t="s">
        <v>129</v>
      </c>
      <c r="J4677" t="s">
        <v>130</v>
      </c>
      <c r="K4677" t="s">
        <v>131</v>
      </c>
      <c r="L4677" t="s">
        <v>13167</v>
      </c>
      <c r="M4677" t="s">
        <v>13143</v>
      </c>
      <c r="N4677">
        <v>4.3038888880000004</v>
      </c>
      <c r="O4677">
        <v>6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25.823333000000002</v>
      </c>
      <c r="V4677">
        <v>0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2676799</v>
      </c>
      <c r="B4678">
        <v>1</v>
      </c>
      <c r="C4678" t="s">
        <v>77</v>
      </c>
      <c r="D4678" t="s">
        <v>112</v>
      </c>
      <c r="E4678" t="s">
        <v>126</v>
      </c>
      <c r="F4678" t="s">
        <v>9964</v>
      </c>
      <c r="G4678" t="s">
        <v>169</v>
      </c>
      <c r="H4678" t="s">
        <v>47</v>
      </c>
      <c r="I4678" t="s">
        <v>129</v>
      </c>
      <c r="J4678" t="s">
        <v>130</v>
      </c>
      <c r="K4678" t="s">
        <v>131</v>
      </c>
      <c r="L4678" t="s">
        <v>13110</v>
      </c>
      <c r="M4678" t="s">
        <v>13168</v>
      </c>
      <c r="N4678">
        <v>0.21111111099999999</v>
      </c>
      <c r="O4678">
        <v>0</v>
      </c>
      <c r="P4678">
        <v>0</v>
      </c>
      <c r="Q4678">
        <v>1</v>
      </c>
      <c r="R4678">
        <v>1899</v>
      </c>
      <c r="S4678">
        <v>0</v>
      </c>
      <c r="T4678">
        <v>0</v>
      </c>
      <c r="U4678">
        <v>0</v>
      </c>
      <c r="V4678">
        <v>0</v>
      </c>
      <c r="W4678">
        <v>0.21111099999999999</v>
      </c>
      <c r="X4678">
        <v>400.9</v>
      </c>
      <c r="Y4678">
        <v>0</v>
      </c>
      <c r="Z4678">
        <v>0</v>
      </c>
    </row>
    <row r="4679" spans="1:26" x14ac:dyDescent="0.3">
      <c r="A4679">
        <v>2676803</v>
      </c>
      <c r="B4679">
        <v>1</v>
      </c>
      <c r="C4679" t="s">
        <v>76</v>
      </c>
      <c r="D4679" t="s">
        <v>89</v>
      </c>
      <c r="E4679" t="s">
        <v>134</v>
      </c>
      <c r="F4679" t="s">
        <v>13169</v>
      </c>
      <c r="G4679" t="s">
        <v>240</v>
      </c>
      <c r="H4679" t="s">
        <v>46</v>
      </c>
      <c r="I4679" t="s">
        <v>129</v>
      </c>
      <c r="J4679" t="s">
        <v>130</v>
      </c>
      <c r="K4679" t="s">
        <v>131</v>
      </c>
      <c r="L4679" t="s">
        <v>13170</v>
      </c>
      <c r="M4679" t="s">
        <v>13171</v>
      </c>
      <c r="N4679">
        <v>0.71250000000000002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31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22.087499999999999</v>
      </c>
    </row>
    <row r="4680" spans="1:26" x14ac:dyDescent="0.3">
      <c r="A4680">
        <v>2676811</v>
      </c>
      <c r="B4680">
        <v>1</v>
      </c>
      <c r="C4680" t="s">
        <v>77</v>
      </c>
      <c r="D4680" t="s">
        <v>117</v>
      </c>
      <c r="E4680" t="s">
        <v>152</v>
      </c>
      <c r="F4680" t="s">
        <v>1039</v>
      </c>
      <c r="G4680" t="s">
        <v>169</v>
      </c>
      <c r="H4680" t="s">
        <v>47</v>
      </c>
      <c r="I4680" t="s">
        <v>129</v>
      </c>
      <c r="J4680" t="s">
        <v>130</v>
      </c>
      <c r="K4680" t="s">
        <v>131</v>
      </c>
      <c r="L4680" t="s">
        <v>13172</v>
      </c>
      <c r="M4680" t="s">
        <v>13173</v>
      </c>
      <c r="N4680">
        <v>0.52916666599999995</v>
      </c>
      <c r="O4680">
        <v>0</v>
      </c>
      <c r="P4680">
        <v>0</v>
      </c>
      <c r="Q4680">
        <v>4</v>
      </c>
      <c r="R4680">
        <v>388</v>
      </c>
      <c r="S4680">
        <v>17</v>
      </c>
      <c r="T4680">
        <v>1371</v>
      </c>
      <c r="U4680">
        <v>0</v>
      </c>
      <c r="V4680">
        <v>0</v>
      </c>
      <c r="W4680">
        <v>2.1166670000000001</v>
      </c>
      <c r="X4680">
        <v>205.316666</v>
      </c>
      <c r="Y4680">
        <v>8.9958329999999993</v>
      </c>
      <c r="Z4680">
        <v>725.48749899999996</v>
      </c>
    </row>
    <row r="4681" spans="1:26" x14ac:dyDescent="0.3">
      <c r="A4681">
        <v>2676812</v>
      </c>
      <c r="B4681">
        <v>1</v>
      </c>
      <c r="C4681" t="s">
        <v>77</v>
      </c>
      <c r="D4681" t="s">
        <v>121</v>
      </c>
      <c r="E4681" t="s">
        <v>156</v>
      </c>
      <c r="F4681" t="s">
        <v>3631</v>
      </c>
      <c r="G4681" t="s">
        <v>169</v>
      </c>
      <c r="H4681" t="s">
        <v>47</v>
      </c>
      <c r="I4681" t="s">
        <v>129</v>
      </c>
      <c r="J4681" t="s">
        <v>130</v>
      </c>
      <c r="K4681" t="s">
        <v>131</v>
      </c>
      <c r="L4681" t="s">
        <v>13174</v>
      </c>
      <c r="M4681" t="s">
        <v>13175</v>
      </c>
      <c r="N4681">
        <v>2.0463888880000001</v>
      </c>
      <c r="O4681">
        <v>0</v>
      </c>
      <c r="P4681">
        <v>0</v>
      </c>
      <c r="Q4681">
        <v>47</v>
      </c>
      <c r="R4681">
        <v>35</v>
      </c>
      <c r="S4681">
        <v>0</v>
      </c>
      <c r="T4681">
        <v>0</v>
      </c>
      <c r="U4681">
        <v>0</v>
      </c>
      <c r="V4681">
        <v>0</v>
      </c>
      <c r="W4681">
        <v>96.180278000000001</v>
      </c>
      <c r="X4681">
        <v>71.623610999999997</v>
      </c>
      <c r="Y4681">
        <v>0</v>
      </c>
      <c r="Z4681">
        <v>0</v>
      </c>
    </row>
    <row r="4682" spans="1:26" x14ac:dyDescent="0.3">
      <c r="A4682">
        <v>2676817</v>
      </c>
      <c r="B4682">
        <v>1</v>
      </c>
      <c r="C4682" t="s">
        <v>76</v>
      </c>
      <c r="D4682" t="s">
        <v>79</v>
      </c>
      <c r="E4682" t="s">
        <v>210</v>
      </c>
      <c r="F4682" t="s">
        <v>13176</v>
      </c>
      <c r="G4682" t="s">
        <v>627</v>
      </c>
      <c r="H4682" t="s">
        <v>46</v>
      </c>
      <c r="I4682" t="s">
        <v>129</v>
      </c>
      <c r="J4682" t="s">
        <v>130</v>
      </c>
      <c r="K4682" t="s">
        <v>131</v>
      </c>
      <c r="L4682" t="s">
        <v>13177</v>
      </c>
      <c r="M4682" t="s">
        <v>13178</v>
      </c>
      <c r="N4682">
        <v>1.5275000000000001</v>
      </c>
      <c r="O4682">
        <v>0</v>
      </c>
      <c r="P4682">
        <v>5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7.6375000000000002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2676816</v>
      </c>
      <c r="B4683">
        <v>1</v>
      </c>
      <c r="C4683" t="s">
        <v>76</v>
      </c>
      <c r="D4683" t="s">
        <v>101</v>
      </c>
      <c r="E4683" t="s">
        <v>172</v>
      </c>
      <c r="F4683" t="s">
        <v>12729</v>
      </c>
      <c r="G4683" t="s">
        <v>455</v>
      </c>
      <c r="H4683" t="s">
        <v>46</v>
      </c>
      <c r="I4683" t="s">
        <v>129</v>
      </c>
      <c r="J4683" t="s">
        <v>130</v>
      </c>
      <c r="K4683" t="s">
        <v>131</v>
      </c>
      <c r="L4683" t="s">
        <v>13179</v>
      </c>
      <c r="M4683" t="s">
        <v>13180</v>
      </c>
      <c r="N4683">
        <v>1.4058333329999999</v>
      </c>
      <c r="O4683">
        <v>0</v>
      </c>
      <c r="P4683">
        <v>90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126.52500000000001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2676732</v>
      </c>
      <c r="B4684">
        <v>2</v>
      </c>
      <c r="C4684" t="s">
        <v>76</v>
      </c>
      <c r="D4684" t="s">
        <v>104</v>
      </c>
      <c r="E4684" t="s">
        <v>156</v>
      </c>
      <c r="F4684" t="s">
        <v>7178</v>
      </c>
      <c r="G4684" t="s">
        <v>158</v>
      </c>
      <c r="H4684" t="s">
        <v>47</v>
      </c>
      <c r="I4684" t="s">
        <v>129</v>
      </c>
      <c r="J4684" t="s">
        <v>130</v>
      </c>
      <c r="K4684" t="s">
        <v>131</v>
      </c>
      <c r="L4684" t="s">
        <v>13120</v>
      </c>
      <c r="M4684" t="s">
        <v>13181</v>
      </c>
      <c r="N4684">
        <v>0.51388888799999999</v>
      </c>
      <c r="O4684">
        <v>0</v>
      </c>
      <c r="P4684">
        <v>0</v>
      </c>
      <c r="Q4684">
        <v>3</v>
      </c>
      <c r="R4684">
        <v>647</v>
      </c>
      <c r="S4684">
        <v>0</v>
      </c>
      <c r="T4684">
        <v>124</v>
      </c>
      <c r="U4684">
        <v>0</v>
      </c>
      <c r="V4684">
        <v>0</v>
      </c>
      <c r="W4684">
        <v>1.5416669999999999</v>
      </c>
      <c r="X4684">
        <v>332.48611099999999</v>
      </c>
      <c r="Y4684">
        <v>0</v>
      </c>
      <c r="Z4684">
        <v>63.722222000000002</v>
      </c>
    </row>
    <row r="4685" spans="1:26" x14ac:dyDescent="0.3">
      <c r="A4685">
        <v>2676823</v>
      </c>
      <c r="B4685">
        <v>1</v>
      </c>
      <c r="C4685" t="s">
        <v>77</v>
      </c>
      <c r="D4685" t="s">
        <v>117</v>
      </c>
      <c r="E4685" t="s">
        <v>210</v>
      </c>
      <c r="F4685" t="s">
        <v>13182</v>
      </c>
      <c r="G4685" t="s">
        <v>306</v>
      </c>
      <c r="H4685" t="s">
        <v>46</v>
      </c>
      <c r="I4685" t="s">
        <v>129</v>
      </c>
      <c r="J4685" t="s">
        <v>15</v>
      </c>
      <c r="K4685" t="s">
        <v>131</v>
      </c>
      <c r="L4685" t="s">
        <v>13183</v>
      </c>
      <c r="M4685" t="s">
        <v>13184</v>
      </c>
      <c r="N4685">
        <v>2.540277777</v>
      </c>
      <c r="O4685">
        <v>0</v>
      </c>
      <c r="P4685">
        <v>0</v>
      </c>
      <c r="Q4685">
        <v>0</v>
      </c>
      <c r="R4685">
        <v>3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7.6208330000000002</v>
      </c>
      <c r="Y4685">
        <v>0</v>
      </c>
      <c r="Z4685">
        <v>0</v>
      </c>
    </row>
    <row r="4686" spans="1:26" x14ac:dyDescent="0.3">
      <c r="A4686">
        <v>2676824</v>
      </c>
      <c r="B4686">
        <v>1</v>
      </c>
      <c r="C4686" t="s">
        <v>77</v>
      </c>
      <c r="D4686" t="s">
        <v>114</v>
      </c>
      <c r="E4686" t="s">
        <v>126</v>
      </c>
      <c r="F4686" t="s">
        <v>13185</v>
      </c>
      <c r="G4686" t="s">
        <v>128</v>
      </c>
      <c r="H4686" t="s">
        <v>47</v>
      </c>
      <c r="I4686" t="s">
        <v>129</v>
      </c>
      <c r="J4686" t="s">
        <v>130</v>
      </c>
      <c r="K4686" t="s">
        <v>131</v>
      </c>
      <c r="L4686" t="s">
        <v>13186</v>
      </c>
      <c r="M4686" t="s">
        <v>13187</v>
      </c>
      <c r="N4686">
        <v>2.119722222</v>
      </c>
      <c r="O4686">
        <v>0</v>
      </c>
      <c r="P4686">
        <v>0</v>
      </c>
      <c r="Q4686">
        <v>0</v>
      </c>
      <c r="R4686">
        <v>0</v>
      </c>
      <c r="S4686">
        <v>31</v>
      </c>
      <c r="T4686">
        <v>184</v>
      </c>
      <c r="U4686">
        <v>0</v>
      </c>
      <c r="V4686">
        <v>0</v>
      </c>
      <c r="W4686">
        <v>0</v>
      </c>
      <c r="X4686">
        <v>0</v>
      </c>
      <c r="Y4686">
        <v>65.711388999999997</v>
      </c>
      <c r="Z4686">
        <v>390.02888899999999</v>
      </c>
    </row>
    <row r="4687" spans="1:26" x14ac:dyDescent="0.3">
      <c r="A4687">
        <v>2676882</v>
      </c>
      <c r="B4687">
        <v>1</v>
      </c>
      <c r="C4687" t="s">
        <v>77</v>
      </c>
      <c r="D4687" t="s">
        <v>116</v>
      </c>
      <c r="E4687" t="s">
        <v>126</v>
      </c>
      <c r="F4687" t="s">
        <v>13188</v>
      </c>
      <c r="G4687" t="s">
        <v>158</v>
      </c>
      <c r="H4687" t="s">
        <v>47</v>
      </c>
      <c r="I4687" t="s">
        <v>129</v>
      </c>
      <c r="J4687" t="s">
        <v>130</v>
      </c>
      <c r="K4687" t="s">
        <v>131</v>
      </c>
      <c r="L4687" t="s">
        <v>13189</v>
      </c>
      <c r="M4687" t="s">
        <v>13190</v>
      </c>
      <c r="N4687">
        <v>3.2666666659999999</v>
      </c>
      <c r="O4687">
        <v>0</v>
      </c>
      <c r="P4687">
        <v>0</v>
      </c>
      <c r="Q4687">
        <v>2</v>
      </c>
      <c r="R4687">
        <v>18</v>
      </c>
      <c r="S4687">
        <v>2</v>
      </c>
      <c r="T4687">
        <v>0</v>
      </c>
      <c r="U4687">
        <v>0</v>
      </c>
      <c r="V4687">
        <v>0</v>
      </c>
      <c r="W4687">
        <v>6.5333329999999998</v>
      </c>
      <c r="X4687">
        <v>58.8</v>
      </c>
      <c r="Y4687">
        <v>6.5333329999999998</v>
      </c>
      <c r="Z4687">
        <v>0</v>
      </c>
    </row>
    <row r="4688" spans="1:26" x14ac:dyDescent="0.3">
      <c r="A4688">
        <v>2676831</v>
      </c>
      <c r="B4688">
        <v>1</v>
      </c>
      <c r="C4688" t="s">
        <v>76</v>
      </c>
      <c r="D4688" t="s">
        <v>88</v>
      </c>
      <c r="E4688" t="s">
        <v>172</v>
      </c>
      <c r="F4688" t="s">
        <v>13191</v>
      </c>
      <c r="G4688" t="s">
        <v>136</v>
      </c>
      <c r="H4688" t="s">
        <v>46</v>
      </c>
      <c r="I4688" t="s">
        <v>129</v>
      </c>
      <c r="J4688" t="s">
        <v>130</v>
      </c>
      <c r="K4688" t="s">
        <v>131</v>
      </c>
      <c r="L4688" t="s">
        <v>13192</v>
      </c>
      <c r="M4688" t="s">
        <v>13193</v>
      </c>
      <c r="N4688">
        <v>3.176388888</v>
      </c>
      <c r="O4688">
        <v>0</v>
      </c>
      <c r="P4688">
        <v>72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228.7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2676832</v>
      </c>
      <c r="B4689">
        <v>1</v>
      </c>
      <c r="C4689" t="s">
        <v>76</v>
      </c>
      <c r="D4689" t="s">
        <v>79</v>
      </c>
      <c r="E4689" t="s">
        <v>210</v>
      </c>
      <c r="F4689" t="s">
        <v>13194</v>
      </c>
      <c r="G4689" t="s">
        <v>627</v>
      </c>
      <c r="H4689" t="s">
        <v>46</v>
      </c>
      <c r="I4689" t="s">
        <v>129</v>
      </c>
      <c r="J4689" t="s">
        <v>130</v>
      </c>
      <c r="K4689" t="s">
        <v>131</v>
      </c>
      <c r="L4689" t="s">
        <v>13195</v>
      </c>
      <c r="M4689" t="s">
        <v>13196</v>
      </c>
      <c r="N4689">
        <v>4.5986111110000003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4.598611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2676833</v>
      </c>
      <c r="B4690">
        <v>1</v>
      </c>
      <c r="C4690" t="s">
        <v>77</v>
      </c>
      <c r="D4690" t="s">
        <v>111</v>
      </c>
      <c r="E4690" t="s">
        <v>134</v>
      </c>
      <c r="F4690" t="s">
        <v>13197</v>
      </c>
      <c r="G4690" t="s">
        <v>146</v>
      </c>
      <c r="H4690" t="s">
        <v>46</v>
      </c>
      <c r="I4690" t="s">
        <v>129</v>
      </c>
      <c r="J4690" t="s">
        <v>130</v>
      </c>
      <c r="K4690" t="s">
        <v>131</v>
      </c>
      <c r="L4690" t="s">
        <v>13198</v>
      </c>
      <c r="M4690" t="s">
        <v>13199</v>
      </c>
      <c r="N4690">
        <v>0.2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25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5</v>
      </c>
    </row>
    <row r="4691" spans="1:26" x14ac:dyDescent="0.3">
      <c r="A4691">
        <v>2676839</v>
      </c>
      <c r="B4691">
        <v>1</v>
      </c>
      <c r="C4691" t="s">
        <v>77</v>
      </c>
      <c r="D4691" t="s">
        <v>117</v>
      </c>
      <c r="E4691" t="s">
        <v>210</v>
      </c>
      <c r="F4691" t="s">
        <v>13200</v>
      </c>
      <c r="G4691" t="s">
        <v>306</v>
      </c>
      <c r="H4691" t="s">
        <v>46</v>
      </c>
      <c r="I4691" t="s">
        <v>129</v>
      </c>
      <c r="J4691" t="s">
        <v>15</v>
      </c>
      <c r="K4691" t="s">
        <v>131</v>
      </c>
      <c r="L4691" t="s">
        <v>13201</v>
      </c>
      <c r="M4691" t="s">
        <v>13202</v>
      </c>
      <c r="N4691">
        <v>2.8088888879999998</v>
      </c>
      <c r="O4691">
        <v>0</v>
      </c>
      <c r="P4691">
        <v>0</v>
      </c>
      <c r="Q4691">
        <v>0</v>
      </c>
      <c r="R4691">
        <v>2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5.6177780000000004</v>
      </c>
      <c r="Y4691">
        <v>0</v>
      </c>
      <c r="Z4691">
        <v>0</v>
      </c>
    </row>
    <row r="4692" spans="1:26" x14ac:dyDescent="0.3">
      <c r="A4692">
        <v>2676841</v>
      </c>
      <c r="B4692">
        <v>1</v>
      </c>
      <c r="C4692" t="s">
        <v>76</v>
      </c>
      <c r="D4692" t="s">
        <v>91</v>
      </c>
      <c r="E4692" t="s">
        <v>144</v>
      </c>
      <c r="F4692" t="s">
        <v>13203</v>
      </c>
      <c r="G4692" t="s">
        <v>146</v>
      </c>
      <c r="H4692" t="s">
        <v>46</v>
      </c>
      <c r="I4692" t="s">
        <v>129</v>
      </c>
      <c r="J4692" t="s">
        <v>130</v>
      </c>
      <c r="K4692" t="s">
        <v>131</v>
      </c>
      <c r="L4692" t="s">
        <v>13204</v>
      </c>
      <c r="M4692" t="s">
        <v>13205</v>
      </c>
      <c r="N4692">
        <v>0.21555555500000001</v>
      </c>
      <c r="O4692">
        <v>0</v>
      </c>
      <c r="P4692">
        <v>24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5.1733330000000004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2676842</v>
      </c>
      <c r="B4693">
        <v>1</v>
      </c>
      <c r="C4693" t="s">
        <v>76</v>
      </c>
      <c r="D4693" t="s">
        <v>89</v>
      </c>
      <c r="E4693" t="s">
        <v>144</v>
      </c>
      <c r="F4693" t="s">
        <v>12496</v>
      </c>
      <c r="G4693" t="s">
        <v>136</v>
      </c>
      <c r="H4693" t="s">
        <v>46</v>
      </c>
      <c r="I4693" t="s">
        <v>129</v>
      </c>
      <c r="J4693" t="s">
        <v>130</v>
      </c>
      <c r="K4693" t="s">
        <v>131</v>
      </c>
      <c r="L4693" t="s">
        <v>13206</v>
      </c>
      <c r="M4693" t="s">
        <v>13207</v>
      </c>
      <c r="N4693">
        <v>3.8958333330000001</v>
      </c>
      <c r="O4693">
        <v>0</v>
      </c>
      <c r="P4693">
        <v>10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38.958333000000003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2676844</v>
      </c>
      <c r="B4694">
        <v>1</v>
      </c>
      <c r="C4694" t="s">
        <v>76</v>
      </c>
      <c r="D4694" t="s">
        <v>91</v>
      </c>
      <c r="E4694" t="s">
        <v>144</v>
      </c>
      <c r="F4694" t="s">
        <v>12775</v>
      </c>
      <c r="G4694" t="s">
        <v>146</v>
      </c>
      <c r="H4694" t="s">
        <v>46</v>
      </c>
      <c r="I4694" t="s">
        <v>129</v>
      </c>
      <c r="J4694" t="s">
        <v>130</v>
      </c>
      <c r="K4694" t="s">
        <v>131</v>
      </c>
      <c r="L4694" t="s">
        <v>13208</v>
      </c>
      <c r="M4694" t="s">
        <v>13209</v>
      </c>
      <c r="N4694">
        <v>3.4941666659999999</v>
      </c>
      <c r="O4694">
        <v>0</v>
      </c>
      <c r="P4694">
        <v>0</v>
      </c>
      <c r="Q4694">
        <v>0</v>
      </c>
      <c r="R4694">
        <v>90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314.47500000000002</v>
      </c>
      <c r="Y4694">
        <v>0</v>
      </c>
      <c r="Z4694">
        <v>0</v>
      </c>
    </row>
    <row r="4695" spans="1:26" x14ac:dyDescent="0.3">
      <c r="A4695">
        <v>2676851</v>
      </c>
      <c r="B4695">
        <v>1</v>
      </c>
      <c r="C4695" t="s">
        <v>76</v>
      </c>
      <c r="D4695" t="s">
        <v>106</v>
      </c>
      <c r="E4695" t="s">
        <v>210</v>
      </c>
      <c r="F4695" t="s">
        <v>13210</v>
      </c>
      <c r="G4695" t="s">
        <v>290</v>
      </c>
      <c r="H4695" t="s">
        <v>46</v>
      </c>
      <c r="I4695" t="s">
        <v>129</v>
      </c>
      <c r="J4695" t="s">
        <v>130</v>
      </c>
      <c r="K4695" t="s">
        <v>131</v>
      </c>
      <c r="L4695" t="s">
        <v>13211</v>
      </c>
      <c r="M4695" t="s">
        <v>13212</v>
      </c>
      <c r="N4695">
        <v>1.592777777</v>
      </c>
      <c r="O4695">
        <v>0</v>
      </c>
      <c r="P4695">
        <v>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9.5566669999999991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2676859</v>
      </c>
      <c r="B4696">
        <v>1</v>
      </c>
      <c r="C4696" t="s">
        <v>76</v>
      </c>
      <c r="D4696" t="s">
        <v>103</v>
      </c>
      <c r="E4696" t="s">
        <v>210</v>
      </c>
      <c r="F4696" t="s">
        <v>13213</v>
      </c>
      <c r="G4696" t="s">
        <v>212</v>
      </c>
      <c r="H4696" t="s">
        <v>46</v>
      </c>
      <c r="I4696" t="s">
        <v>129</v>
      </c>
      <c r="J4696" t="s">
        <v>130</v>
      </c>
      <c r="K4696" t="s">
        <v>131</v>
      </c>
      <c r="L4696" t="s">
        <v>13214</v>
      </c>
      <c r="M4696" t="s">
        <v>13215</v>
      </c>
      <c r="N4696">
        <v>1.1100000000000001</v>
      </c>
      <c r="O4696">
        <v>0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1.1100000000000001</v>
      </c>
      <c r="Y4696">
        <v>0</v>
      </c>
      <c r="Z4696">
        <v>0</v>
      </c>
    </row>
    <row r="4697" spans="1:26" x14ac:dyDescent="0.3">
      <c r="A4697">
        <v>2676856</v>
      </c>
      <c r="B4697">
        <v>1</v>
      </c>
      <c r="C4697" t="s">
        <v>76</v>
      </c>
      <c r="D4697" t="s">
        <v>104</v>
      </c>
      <c r="E4697" t="s">
        <v>156</v>
      </c>
      <c r="F4697" t="s">
        <v>13216</v>
      </c>
      <c r="G4697" t="s">
        <v>169</v>
      </c>
      <c r="H4697" t="s">
        <v>47</v>
      </c>
      <c r="I4697" t="s">
        <v>129</v>
      </c>
      <c r="J4697" t="s">
        <v>130</v>
      </c>
      <c r="K4697" t="s">
        <v>131</v>
      </c>
      <c r="L4697" t="s">
        <v>13217</v>
      </c>
      <c r="M4697" t="s">
        <v>13218</v>
      </c>
      <c r="N4697">
        <v>1.0275000000000001</v>
      </c>
      <c r="O4697">
        <v>0</v>
      </c>
      <c r="P4697">
        <v>0</v>
      </c>
      <c r="Q4697">
        <v>0</v>
      </c>
      <c r="R4697">
        <v>0</v>
      </c>
      <c r="S4697">
        <v>4</v>
      </c>
      <c r="T4697">
        <v>317</v>
      </c>
      <c r="U4697">
        <v>0</v>
      </c>
      <c r="V4697">
        <v>0</v>
      </c>
      <c r="W4697">
        <v>0</v>
      </c>
      <c r="X4697">
        <v>0</v>
      </c>
      <c r="Y4697">
        <v>4.1100000000000003</v>
      </c>
      <c r="Z4697">
        <v>325.71749999999997</v>
      </c>
    </row>
    <row r="4698" spans="1:26" x14ac:dyDescent="0.3">
      <c r="A4698">
        <v>2676857</v>
      </c>
      <c r="B4698">
        <v>1</v>
      </c>
      <c r="C4698" t="s">
        <v>77</v>
      </c>
      <c r="D4698" t="s">
        <v>109</v>
      </c>
      <c r="E4698" t="s">
        <v>134</v>
      </c>
      <c r="F4698" t="s">
        <v>13219</v>
      </c>
      <c r="G4698" t="s">
        <v>140</v>
      </c>
      <c r="H4698" t="s">
        <v>46</v>
      </c>
      <c r="I4698" t="s">
        <v>129</v>
      </c>
      <c r="J4698" t="s">
        <v>130</v>
      </c>
      <c r="K4698" t="s">
        <v>141</v>
      </c>
      <c r="L4698" t="s">
        <v>13220</v>
      </c>
      <c r="M4698" t="s">
        <v>13221</v>
      </c>
      <c r="N4698">
        <v>2.2688888880000002</v>
      </c>
      <c r="O4698">
        <v>0</v>
      </c>
      <c r="P4698">
        <v>396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898.48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2676861</v>
      </c>
      <c r="B4699">
        <v>1</v>
      </c>
      <c r="C4699" t="s">
        <v>77</v>
      </c>
      <c r="D4699" t="s">
        <v>123</v>
      </c>
      <c r="E4699" t="s">
        <v>156</v>
      </c>
      <c r="F4699" t="s">
        <v>1568</v>
      </c>
      <c r="G4699" t="s">
        <v>169</v>
      </c>
      <c r="H4699" t="s">
        <v>47</v>
      </c>
      <c r="I4699" t="s">
        <v>129</v>
      </c>
      <c r="J4699" t="s">
        <v>130</v>
      </c>
      <c r="K4699" t="s">
        <v>131</v>
      </c>
      <c r="L4699" t="s">
        <v>13222</v>
      </c>
      <c r="M4699" t="s">
        <v>13223</v>
      </c>
      <c r="N4699">
        <v>0.59888888799999995</v>
      </c>
      <c r="O4699">
        <v>117</v>
      </c>
      <c r="P4699">
        <v>666</v>
      </c>
      <c r="Q4699">
        <v>0</v>
      </c>
      <c r="R4699">
        <v>0</v>
      </c>
      <c r="S4699">
        <v>0</v>
      </c>
      <c r="T4699">
        <v>0</v>
      </c>
      <c r="U4699">
        <v>70.069999999999993</v>
      </c>
      <c r="V4699">
        <v>398.85999900000002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2676871</v>
      </c>
      <c r="B4700">
        <v>1</v>
      </c>
      <c r="C4700" t="s">
        <v>76</v>
      </c>
      <c r="D4700" t="s">
        <v>89</v>
      </c>
      <c r="E4700" t="s">
        <v>210</v>
      </c>
      <c r="F4700" t="s">
        <v>13224</v>
      </c>
      <c r="G4700" t="s">
        <v>627</v>
      </c>
      <c r="H4700" t="s">
        <v>46</v>
      </c>
      <c r="I4700" t="s">
        <v>129</v>
      </c>
      <c r="J4700" t="s">
        <v>130</v>
      </c>
      <c r="K4700" t="s">
        <v>131</v>
      </c>
      <c r="L4700" t="s">
        <v>13225</v>
      </c>
      <c r="M4700" t="s">
        <v>13226</v>
      </c>
      <c r="N4700">
        <v>3.3094444439999999</v>
      </c>
      <c r="O4700">
        <v>0</v>
      </c>
      <c r="P4700">
        <v>6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19.856667000000002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2676872</v>
      </c>
      <c r="B4701">
        <v>1</v>
      </c>
      <c r="C4701" t="s">
        <v>76</v>
      </c>
      <c r="D4701" t="s">
        <v>102</v>
      </c>
      <c r="E4701" t="s">
        <v>126</v>
      </c>
      <c r="F4701" t="s">
        <v>13227</v>
      </c>
      <c r="G4701" t="s">
        <v>128</v>
      </c>
      <c r="H4701" t="s">
        <v>47</v>
      </c>
      <c r="I4701" t="s">
        <v>129</v>
      </c>
      <c r="J4701" t="s">
        <v>130</v>
      </c>
      <c r="K4701" t="s">
        <v>131</v>
      </c>
      <c r="L4701" t="s">
        <v>13228</v>
      </c>
      <c r="M4701" t="s">
        <v>13229</v>
      </c>
      <c r="N4701">
        <v>1.444722222</v>
      </c>
      <c r="O4701">
        <v>0</v>
      </c>
      <c r="P4701">
        <v>15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21.670832999999998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2676876</v>
      </c>
      <c r="B4702">
        <v>1</v>
      </c>
      <c r="C4702" t="s">
        <v>77</v>
      </c>
      <c r="D4702" t="s">
        <v>115</v>
      </c>
      <c r="E4702" t="s">
        <v>210</v>
      </c>
      <c r="F4702" t="s">
        <v>13230</v>
      </c>
      <c r="G4702" t="s">
        <v>290</v>
      </c>
      <c r="H4702" t="s">
        <v>46</v>
      </c>
      <c r="I4702" t="s">
        <v>129</v>
      </c>
      <c r="J4702" t="s">
        <v>130</v>
      </c>
      <c r="K4702" t="s">
        <v>131</v>
      </c>
      <c r="L4702" t="s">
        <v>13231</v>
      </c>
      <c r="M4702" t="s">
        <v>13232</v>
      </c>
      <c r="N4702">
        <v>1.436666666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1.4366669999999999</v>
      </c>
    </row>
    <row r="4703" spans="1:26" x14ac:dyDescent="0.3">
      <c r="A4703">
        <v>2676878</v>
      </c>
      <c r="B4703">
        <v>1</v>
      </c>
      <c r="C4703" t="s">
        <v>76</v>
      </c>
      <c r="D4703" t="s">
        <v>106</v>
      </c>
      <c r="E4703" t="s">
        <v>210</v>
      </c>
      <c r="F4703" t="s">
        <v>12713</v>
      </c>
      <c r="G4703" t="s">
        <v>290</v>
      </c>
      <c r="H4703" t="s">
        <v>46</v>
      </c>
      <c r="I4703" t="s">
        <v>129</v>
      </c>
      <c r="J4703" t="s">
        <v>130</v>
      </c>
      <c r="K4703" t="s">
        <v>131</v>
      </c>
      <c r="L4703" t="s">
        <v>13233</v>
      </c>
      <c r="M4703" t="s">
        <v>13234</v>
      </c>
      <c r="N4703">
        <v>2.6213888879999998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2.6213890000000002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2676880</v>
      </c>
      <c r="B4704">
        <v>1</v>
      </c>
      <c r="C4704" t="s">
        <v>77</v>
      </c>
      <c r="D4704" t="s">
        <v>117</v>
      </c>
      <c r="E4704" t="s">
        <v>152</v>
      </c>
      <c r="F4704" t="s">
        <v>1039</v>
      </c>
      <c r="G4704" t="s">
        <v>169</v>
      </c>
      <c r="H4704" t="s">
        <v>47</v>
      </c>
      <c r="I4704" t="s">
        <v>129</v>
      </c>
      <c r="J4704" t="s">
        <v>130</v>
      </c>
      <c r="K4704" t="s">
        <v>131</v>
      </c>
      <c r="L4704" t="s">
        <v>13235</v>
      </c>
      <c r="M4704" t="s">
        <v>13236</v>
      </c>
      <c r="N4704">
        <v>0.71361111099999996</v>
      </c>
      <c r="O4704">
        <v>0</v>
      </c>
      <c r="P4704">
        <v>0</v>
      </c>
      <c r="Q4704">
        <v>4</v>
      </c>
      <c r="R4704">
        <v>388</v>
      </c>
      <c r="S4704">
        <v>17</v>
      </c>
      <c r="T4704">
        <v>1371</v>
      </c>
      <c r="U4704">
        <v>0</v>
      </c>
      <c r="V4704">
        <v>0</v>
      </c>
      <c r="W4704">
        <v>2.854444</v>
      </c>
      <c r="X4704">
        <v>276.88111099999998</v>
      </c>
      <c r="Y4704">
        <v>12.131389</v>
      </c>
      <c r="Z4704">
        <v>978.36083299999996</v>
      </c>
    </row>
    <row r="4705" spans="1:26" x14ac:dyDescent="0.3">
      <c r="A4705">
        <v>2676888</v>
      </c>
      <c r="B4705">
        <v>1</v>
      </c>
      <c r="C4705" t="s">
        <v>76</v>
      </c>
      <c r="D4705" t="s">
        <v>96</v>
      </c>
      <c r="E4705" t="s">
        <v>152</v>
      </c>
      <c r="F4705" t="s">
        <v>13237</v>
      </c>
      <c r="G4705" t="s">
        <v>169</v>
      </c>
      <c r="H4705" t="s">
        <v>47</v>
      </c>
      <c r="I4705" t="s">
        <v>129</v>
      </c>
      <c r="J4705" t="s">
        <v>130</v>
      </c>
      <c r="K4705" t="s">
        <v>131</v>
      </c>
      <c r="L4705" t="s">
        <v>13238</v>
      </c>
      <c r="M4705" t="s">
        <v>13239</v>
      </c>
      <c r="N4705">
        <v>6.3888888000000005E-2</v>
      </c>
      <c r="O4705">
        <v>5</v>
      </c>
      <c r="P4705">
        <v>1380</v>
      </c>
      <c r="Q4705">
        <v>0</v>
      </c>
      <c r="R4705">
        <v>0</v>
      </c>
      <c r="S4705">
        <v>0</v>
      </c>
      <c r="T4705">
        <v>0</v>
      </c>
      <c r="U4705">
        <v>0.31944400000000001</v>
      </c>
      <c r="V4705">
        <v>88.166664999999995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2676892</v>
      </c>
      <c r="B4706">
        <v>1</v>
      </c>
      <c r="C4706" t="s">
        <v>76</v>
      </c>
      <c r="D4706" t="s">
        <v>92</v>
      </c>
      <c r="E4706" t="s">
        <v>144</v>
      </c>
      <c r="F4706" t="s">
        <v>13240</v>
      </c>
      <c r="G4706" t="s">
        <v>306</v>
      </c>
      <c r="H4706" t="s">
        <v>46</v>
      </c>
      <c r="I4706" t="s">
        <v>129</v>
      </c>
      <c r="J4706" t="s">
        <v>15</v>
      </c>
      <c r="K4706" t="s">
        <v>131</v>
      </c>
      <c r="L4706" t="s">
        <v>13241</v>
      </c>
      <c r="M4706" t="s">
        <v>13242</v>
      </c>
      <c r="N4706">
        <v>1.873611111</v>
      </c>
      <c r="O4706">
        <v>0</v>
      </c>
      <c r="P4706">
        <v>0</v>
      </c>
      <c r="Q4706">
        <v>0</v>
      </c>
      <c r="R4706">
        <v>73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136.77361099999999</v>
      </c>
      <c r="Y4706">
        <v>0</v>
      </c>
      <c r="Z4706">
        <v>0</v>
      </c>
    </row>
    <row r="4707" spans="1:26" x14ac:dyDescent="0.3">
      <c r="A4707">
        <v>2676900</v>
      </c>
      <c r="B4707">
        <v>1</v>
      </c>
      <c r="C4707" t="s">
        <v>77</v>
      </c>
      <c r="D4707" t="s">
        <v>114</v>
      </c>
      <c r="E4707" t="s">
        <v>134</v>
      </c>
      <c r="F4707" t="s">
        <v>13243</v>
      </c>
      <c r="G4707" t="s">
        <v>146</v>
      </c>
      <c r="H4707" t="s">
        <v>46</v>
      </c>
      <c r="I4707" t="s">
        <v>129</v>
      </c>
      <c r="J4707" t="s">
        <v>130</v>
      </c>
      <c r="K4707" t="s">
        <v>131</v>
      </c>
      <c r="L4707" t="s">
        <v>13244</v>
      </c>
      <c r="M4707" t="s">
        <v>13245</v>
      </c>
      <c r="N4707">
        <v>0.57083333300000005</v>
      </c>
      <c r="O4707">
        <v>0</v>
      </c>
      <c r="P4707">
        <v>515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293.97916600000002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2676901</v>
      </c>
      <c r="B4708">
        <v>1</v>
      </c>
      <c r="C4708" t="s">
        <v>77</v>
      </c>
      <c r="D4708" t="s">
        <v>122</v>
      </c>
      <c r="E4708" t="s">
        <v>126</v>
      </c>
      <c r="F4708" t="s">
        <v>13246</v>
      </c>
      <c r="G4708" t="s">
        <v>128</v>
      </c>
      <c r="H4708" t="s">
        <v>47</v>
      </c>
      <c r="I4708" t="s">
        <v>129</v>
      </c>
      <c r="J4708" t="s">
        <v>130</v>
      </c>
      <c r="K4708" t="s">
        <v>131</v>
      </c>
      <c r="L4708" t="s">
        <v>13247</v>
      </c>
      <c r="M4708" t="s">
        <v>13248</v>
      </c>
      <c r="N4708">
        <v>1.951944444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54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105.405</v>
      </c>
    </row>
    <row r="4709" spans="1:26" x14ac:dyDescent="0.3">
      <c r="A4709">
        <v>2676935</v>
      </c>
      <c r="B4709">
        <v>1</v>
      </c>
      <c r="C4709" t="s">
        <v>76</v>
      </c>
      <c r="D4709" t="s">
        <v>80</v>
      </c>
      <c r="E4709" t="s">
        <v>126</v>
      </c>
      <c r="F4709" t="s">
        <v>13249</v>
      </c>
      <c r="G4709" t="s">
        <v>2412</v>
      </c>
      <c r="H4709" t="s">
        <v>47</v>
      </c>
      <c r="I4709" t="s">
        <v>129</v>
      </c>
      <c r="J4709" t="s">
        <v>130</v>
      </c>
      <c r="K4709" t="s">
        <v>131</v>
      </c>
      <c r="L4709" t="s">
        <v>13250</v>
      </c>
      <c r="M4709" t="s">
        <v>13251</v>
      </c>
      <c r="N4709">
        <v>1.081111111</v>
      </c>
      <c r="O4709">
        <v>0</v>
      </c>
      <c r="P4709">
        <v>344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371.90222199999999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2676903</v>
      </c>
      <c r="B4710">
        <v>1</v>
      </c>
      <c r="C4710" t="s">
        <v>76</v>
      </c>
      <c r="D4710" t="s">
        <v>94</v>
      </c>
      <c r="E4710" t="s">
        <v>134</v>
      </c>
      <c r="F4710" t="s">
        <v>13252</v>
      </c>
      <c r="G4710" t="s">
        <v>146</v>
      </c>
      <c r="H4710" t="s">
        <v>46</v>
      </c>
      <c r="I4710" t="s">
        <v>129</v>
      </c>
      <c r="J4710" t="s">
        <v>130</v>
      </c>
      <c r="K4710" t="s">
        <v>131</v>
      </c>
      <c r="L4710" t="s">
        <v>13253</v>
      </c>
      <c r="M4710" t="s">
        <v>13254</v>
      </c>
      <c r="N4710">
        <v>0.30833333299999999</v>
      </c>
      <c r="O4710">
        <v>0</v>
      </c>
      <c r="P4710">
        <v>93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28.675000000000001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2676902</v>
      </c>
      <c r="B4711">
        <v>1</v>
      </c>
      <c r="C4711" t="s">
        <v>76</v>
      </c>
      <c r="D4711" t="s">
        <v>101</v>
      </c>
      <c r="E4711" t="s">
        <v>156</v>
      </c>
      <c r="F4711" t="s">
        <v>13255</v>
      </c>
      <c r="G4711" t="s">
        <v>260</v>
      </c>
      <c r="H4711" t="s">
        <v>47</v>
      </c>
      <c r="I4711" t="s">
        <v>129</v>
      </c>
      <c r="J4711" t="s">
        <v>130</v>
      </c>
      <c r="K4711" t="s">
        <v>141</v>
      </c>
      <c r="L4711" t="s">
        <v>13256</v>
      </c>
      <c r="M4711" t="s">
        <v>13257</v>
      </c>
      <c r="N4711">
        <v>2.1744444440000001</v>
      </c>
      <c r="O4711">
        <v>26</v>
      </c>
      <c r="P4711">
        <v>121</v>
      </c>
      <c r="Q4711">
        <v>0</v>
      </c>
      <c r="R4711">
        <v>0</v>
      </c>
      <c r="S4711">
        <v>0</v>
      </c>
      <c r="T4711">
        <v>0</v>
      </c>
      <c r="U4711">
        <v>56.535556</v>
      </c>
      <c r="V4711">
        <v>263.107778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2676906</v>
      </c>
      <c r="B4712">
        <v>1</v>
      </c>
      <c r="C4712" t="s">
        <v>76</v>
      </c>
      <c r="D4712" t="s">
        <v>103</v>
      </c>
      <c r="E4712" t="s">
        <v>210</v>
      </c>
      <c r="F4712" t="s">
        <v>13258</v>
      </c>
      <c r="G4712" t="s">
        <v>290</v>
      </c>
      <c r="H4712" t="s">
        <v>46</v>
      </c>
      <c r="I4712" t="s">
        <v>129</v>
      </c>
      <c r="J4712" t="s">
        <v>130</v>
      </c>
      <c r="K4712" t="s">
        <v>131</v>
      </c>
      <c r="L4712" t="s">
        <v>13259</v>
      </c>
      <c r="M4712" t="s">
        <v>13260</v>
      </c>
      <c r="N4712">
        <v>2.4041666660000001</v>
      </c>
      <c r="O4712">
        <v>0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2.4041670000000002</v>
      </c>
      <c r="Y4712">
        <v>0</v>
      </c>
      <c r="Z4712">
        <v>0</v>
      </c>
    </row>
    <row r="4713" spans="1:26" x14ac:dyDescent="0.3">
      <c r="A4713">
        <v>2676909</v>
      </c>
      <c r="B4713">
        <v>1</v>
      </c>
      <c r="C4713" t="s">
        <v>77</v>
      </c>
      <c r="D4713" t="s">
        <v>124</v>
      </c>
      <c r="E4713" t="s">
        <v>152</v>
      </c>
      <c r="F4713" t="s">
        <v>10847</v>
      </c>
      <c r="G4713" t="s">
        <v>169</v>
      </c>
      <c r="H4713" t="s">
        <v>47</v>
      </c>
      <c r="I4713" t="s">
        <v>129</v>
      </c>
      <c r="J4713" t="s">
        <v>130</v>
      </c>
      <c r="K4713" t="s">
        <v>131</v>
      </c>
      <c r="L4713" t="s">
        <v>13261</v>
      </c>
      <c r="M4713" t="s">
        <v>13262</v>
      </c>
      <c r="N4713">
        <v>0.33583333300000001</v>
      </c>
      <c r="O4713">
        <v>711</v>
      </c>
      <c r="P4713">
        <v>6442</v>
      </c>
      <c r="Q4713">
        <v>0</v>
      </c>
      <c r="R4713">
        <v>0</v>
      </c>
      <c r="S4713">
        <v>0</v>
      </c>
      <c r="T4713">
        <v>0</v>
      </c>
      <c r="U4713">
        <v>238.7775</v>
      </c>
      <c r="V4713">
        <v>2163.4383309999998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2676910</v>
      </c>
      <c r="B4714">
        <v>1</v>
      </c>
      <c r="C4714" t="s">
        <v>77</v>
      </c>
      <c r="D4714" t="s">
        <v>123</v>
      </c>
      <c r="E4714" t="s">
        <v>152</v>
      </c>
      <c r="F4714" t="s">
        <v>13263</v>
      </c>
      <c r="G4714" t="s">
        <v>169</v>
      </c>
      <c r="H4714" t="s">
        <v>47</v>
      </c>
      <c r="I4714" t="s">
        <v>129</v>
      </c>
      <c r="J4714" t="s">
        <v>130</v>
      </c>
      <c r="K4714" t="s">
        <v>131</v>
      </c>
      <c r="L4714" t="s">
        <v>13264</v>
      </c>
      <c r="M4714" t="s">
        <v>13265</v>
      </c>
      <c r="N4714">
        <v>0.32055555499999999</v>
      </c>
      <c r="O4714">
        <v>2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0.64111099999999999</v>
      </c>
      <c r="V4714">
        <v>0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2676919</v>
      </c>
      <c r="B4715">
        <v>1</v>
      </c>
      <c r="C4715" t="s">
        <v>76</v>
      </c>
      <c r="D4715" t="s">
        <v>101</v>
      </c>
      <c r="E4715" t="s">
        <v>172</v>
      </c>
      <c r="F4715" t="s">
        <v>13266</v>
      </c>
      <c r="G4715" t="s">
        <v>455</v>
      </c>
      <c r="H4715" t="s">
        <v>46</v>
      </c>
      <c r="I4715" t="s">
        <v>129</v>
      </c>
      <c r="J4715" t="s">
        <v>130</v>
      </c>
      <c r="K4715" t="s">
        <v>131</v>
      </c>
      <c r="L4715" t="s">
        <v>13267</v>
      </c>
      <c r="M4715" t="s">
        <v>13268</v>
      </c>
      <c r="N4715">
        <v>1.5322222219999999</v>
      </c>
      <c r="O4715">
        <v>0</v>
      </c>
      <c r="P4715">
        <v>72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110.32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2676912</v>
      </c>
      <c r="B4716">
        <v>1</v>
      </c>
      <c r="C4716" t="s">
        <v>76</v>
      </c>
      <c r="D4716" t="s">
        <v>78</v>
      </c>
      <c r="E4716" t="s">
        <v>144</v>
      </c>
      <c r="F4716" t="s">
        <v>13269</v>
      </c>
      <c r="G4716" t="s">
        <v>406</v>
      </c>
      <c r="H4716" t="s">
        <v>46</v>
      </c>
      <c r="I4716" t="s">
        <v>129</v>
      </c>
      <c r="J4716" t="s">
        <v>130</v>
      </c>
      <c r="K4716" t="s">
        <v>131</v>
      </c>
      <c r="L4716" t="s">
        <v>13270</v>
      </c>
      <c r="M4716" t="s">
        <v>13271</v>
      </c>
      <c r="N4716">
        <v>1.3797222220000001</v>
      </c>
      <c r="O4716">
        <v>0</v>
      </c>
      <c r="P4716">
        <v>66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91.061667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2676914</v>
      </c>
      <c r="B4717">
        <v>1</v>
      </c>
      <c r="C4717" t="s">
        <v>77</v>
      </c>
      <c r="D4717" t="s">
        <v>115</v>
      </c>
      <c r="E4717" t="s">
        <v>126</v>
      </c>
      <c r="F4717" t="s">
        <v>13272</v>
      </c>
      <c r="G4717" t="s">
        <v>169</v>
      </c>
      <c r="H4717" t="s">
        <v>47</v>
      </c>
      <c r="I4717" t="s">
        <v>129</v>
      </c>
      <c r="J4717" t="s">
        <v>130</v>
      </c>
      <c r="K4717" t="s">
        <v>131</v>
      </c>
      <c r="L4717" t="s">
        <v>13273</v>
      </c>
      <c r="M4717" t="s">
        <v>13274</v>
      </c>
      <c r="N4717">
        <v>1.118055555</v>
      </c>
      <c r="O4717">
        <v>8</v>
      </c>
      <c r="P4717">
        <v>5</v>
      </c>
      <c r="Q4717">
        <v>19</v>
      </c>
      <c r="R4717">
        <v>17</v>
      </c>
      <c r="S4717">
        <v>102</v>
      </c>
      <c r="T4717">
        <v>2365</v>
      </c>
      <c r="U4717">
        <v>8.9444440000000007</v>
      </c>
      <c r="V4717">
        <v>5.5902779999999996</v>
      </c>
      <c r="W4717">
        <v>21.243055999999999</v>
      </c>
      <c r="X4717">
        <v>19.006944000000001</v>
      </c>
      <c r="Y4717">
        <v>114.041667</v>
      </c>
      <c r="Z4717">
        <v>2644.201388</v>
      </c>
    </row>
    <row r="4718" spans="1:26" x14ac:dyDescent="0.3">
      <c r="A4718">
        <v>2676916</v>
      </c>
      <c r="B4718">
        <v>1</v>
      </c>
      <c r="C4718" t="s">
        <v>76</v>
      </c>
      <c r="D4718" t="s">
        <v>86</v>
      </c>
      <c r="E4718" t="s">
        <v>144</v>
      </c>
      <c r="F4718" t="s">
        <v>13275</v>
      </c>
      <c r="G4718" t="s">
        <v>136</v>
      </c>
      <c r="H4718" t="s">
        <v>46</v>
      </c>
      <c r="I4718" t="s">
        <v>129</v>
      </c>
      <c r="J4718" t="s">
        <v>130</v>
      </c>
      <c r="K4718" t="s">
        <v>131</v>
      </c>
      <c r="L4718" t="s">
        <v>13276</v>
      </c>
      <c r="M4718" t="s">
        <v>13277</v>
      </c>
      <c r="N4718">
        <v>1.5566666659999999</v>
      </c>
      <c r="O4718">
        <v>0</v>
      </c>
      <c r="P4718">
        <v>102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158.78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2676921</v>
      </c>
      <c r="B4719">
        <v>1</v>
      </c>
      <c r="C4719" t="s">
        <v>76</v>
      </c>
      <c r="D4719" t="s">
        <v>87</v>
      </c>
      <c r="E4719" t="s">
        <v>126</v>
      </c>
      <c r="F4719" t="s">
        <v>13278</v>
      </c>
      <c r="G4719" t="s">
        <v>128</v>
      </c>
      <c r="H4719" t="s">
        <v>47</v>
      </c>
      <c r="I4719" t="s">
        <v>129</v>
      </c>
      <c r="J4719" t="s">
        <v>130</v>
      </c>
      <c r="K4719" t="s">
        <v>131</v>
      </c>
      <c r="L4719" t="s">
        <v>13279</v>
      </c>
      <c r="M4719" t="s">
        <v>13280</v>
      </c>
      <c r="N4719">
        <v>1.7175</v>
      </c>
      <c r="O4719">
        <v>2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3.4350000000000001</v>
      </c>
      <c r="V4719">
        <v>0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2676872</v>
      </c>
      <c r="B4720">
        <v>2</v>
      </c>
      <c r="C4720" t="s">
        <v>76</v>
      </c>
      <c r="D4720" t="s">
        <v>102</v>
      </c>
      <c r="E4720" t="s">
        <v>152</v>
      </c>
      <c r="F4720" t="s">
        <v>13135</v>
      </c>
      <c r="G4720" t="s">
        <v>128</v>
      </c>
      <c r="H4720" t="s">
        <v>47</v>
      </c>
      <c r="I4720" t="s">
        <v>129</v>
      </c>
      <c r="J4720" t="s">
        <v>130</v>
      </c>
      <c r="K4720" t="s">
        <v>131</v>
      </c>
      <c r="L4720" t="s">
        <v>13229</v>
      </c>
      <c r="M4720" t="s">
        <v>13281</v>
      </c>
      <c r="N4720">
        <v>1.382222222</v>
      </c>
      <c r="O4720">
        <v>44</v>
      </c>
      <c r="P4720">
        <v>102</v>
      </c>
      <c r="Q4720">
        <v>0</v>
      </c>
      <c r="R4720">
        <v>0</v>
      </c>
      <c r="S4720">
        <v>0</v>
      </c>
      <c r="T4720">
        <v>0</v>
      </c>
      <c r="U4720">
        <v>60.817777999999997</v>
      </c>
      <c r="V4720">
        <v>140.98666700000001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2676931</v>
      </c>
      <c r="B4721">
        <v>1</v>
      </c>
      <c r="C4721" t="s">
        <v>77</v>
      </c>
      <c r="D4721" t="s">
        <v>118</v>
      </c>
      <c r="E4721" t="s">
        <v>156</v>
      </c>
      <c r="F4721" t="s">
        <v>13282</v>
      </c>
      <c r="G4721" t="s">
        <v>169</v>
      </c>
      <c r="H4721" t="s">
        <v>47</v>
      </c>
      <c r="I4721" t="s">
        <v>129</v>
      </c>
      <c r="J4721" t="s">
        <v>130</v>
      </c>
      <c r="K4721" t="s">
        <v>131</v>
      </c>
      <c r="L4721" t="s">
        <v>13283</v>
      </c>
      <c r="M4721" t="s">
        <v>13284</v>
      </c>
      <c r="N4721">
        <v>0.20861111099999999</v>
      </c>
      <c r="O4721">
        <v>3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0.62583299999999997</v>
      </c>
      <c r="V4721">
        <v>0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2676937</v>
      </c>
      <c r="B4722">
        <v>1</v>
      </c>
      <c r="C4722" t="s">
        <v>76</v>
      </c>
      <c r="D4722" t="s">
        <v>99</v>
      </c>
      <c r="E4722" t="s">
        <v>144</v>
      </c>
      <c r="F4722" t="s">
        <v>13285</v>
      </c>
      <c r="G4722" t="s">
        <v>136</v>
      </c>
      <c r="H4722" t="s">
        <v>46</v>
      </c>
      <c r="I4722" t="s">
        <v>129</v>
      </c>
      <c r="J4722" t="s">
        <v>130</v>
      </c>
      <c r="K4722" t="s">
        <v>131</v>
      </c>
      <c r="L4722" t="s">
        <v>13286</v>
      </c>
      <c r="M4722" t="s">
        <v>13287</v>
      </c>
      <c r="N4722">
        <v>1.0433333330000001</v>
      </c>
      <c r="O4722">
        <v>0</v>
      </c>
      <c r="P4722">
        <v>191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199.276667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2676936</v>
      </c>
      <c r="B4723">
        <v>1</v>
      </c>
      <c r="C4723" t="s">
        <v>76</v>
      </c>
      <c r="D4723" t="s">
        <v>101</v>
      </c>
      <c r="E4723" t="s">
        <v>210</v>
      </c>
      <c r="F4723" t="s">
        <v>13288</v>
      </c>
      <c r="G4723" t="s">
        <v>212</v>
      </c>
      <c r="H4723" t="s">
        <v>46</v>
      </c>
      <c r="I4723" t="s">
        <v>129</v>
      </c>
      <c r="J4723" t="s">
        <v>130</v>
      </c>
      <c r="K4723" t="s">
        <v>131</v>
      </c>
      <c r="L4723" t="s">
        <v>13289</v>
      </c>
      <c r="M4723" t="s">
        <v>13290</v>
      </c>
      <c r="N4723">
        <v>2.7452777770000001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2.7452779999999999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2676940</v>
      </c>
      <c r="B4724">
        <v>1</v>
      </c>
      <c r="C4724" t="s">
        <v>76</v>
      </c>
      <c r="D4724" t="s">
        <v>95</v>
      </c>
      <c r="E4724" t="s">
        <v>144</v>
      </c>
      <c r="F4724" t="s">
        <v>13291</v>
      </c>
      <c r="G4724" t="s">
        <v>136</v>
      </c>
      <c r="H4724" t="s">
        <v>46</v>
      </c>
      <c r="I4724" t="s">
        <v>129</v>
      </c>
      <c r="J4724" t="s">
        <v>130</v>
      </c>
      <c r="K4724" t="s">
        <v>131</v>
      </c>
      <c r="L4724" t="s">
        <v>13292</v>
      </c>
      <c r="M4724" t="s">
        <v>13293</v>
      </c>
      <c r="N4724">
        <v>2.5552777770000001</v>
      </c>
      <c r="O4724">
        <v>0</v>
      </c>
      <c r="P4724">
        <v>20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51.105556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2676945</v>
      </c>
      <c r="B4725">
        <v>1</v>
      </c>
      <c r="C4725" t="s">
        <v>76</v>
      </c>
      <c r="D4725" t="s">
        <v>92</v>
      </c>
      <c r="E4725" t="s">
        <v>134</v>
      </c>
      <c r="F4725" t="s">
        <v>13294</v>
      </c>
      <c r="G4725" t="s">
        <v>240</v>
      </c>
      <c r="H4725" t="s">
        <v>46</v>
      </c>
      <c r="I4725" t="s">
        <v>129</v>
      </c>
      <c r="J4725" t="s">
        <v>130</v>
      </c>
      <c r="K4725" t="s">
        <v>131</v>
      </c>
      <c r="L4725" t="s">
        <v>13295</v>
      </c>
      <c r="M4725" t="s">
        <v>13296</v>
      </c>
      <c r="N4725">
        <v>1.0777777770000001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113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121.788889</v>
      </c>
    </row>
    <row r="4726" spans="1:26" x14ac:dyDescent="0.3">
      <c r="A4726">
        <v>2676954</v>
      </c>
      <c r="B4726">
        <v>1</v>
      </c>
      <c r="C4726" t="s">
        <v>77</v>
      </c>
      <c r="D4726" t="s">
        <v>114</v>
      </c>
      <c r="E4726" t="s">
        <v>126</v>
      </c>
      <c r="F4726" t="s">
        <v>13297</v>
      </c>
      <c r="G4726" t="s">
        <v>128</v>
      </c>
      <c r="H4726" t="s">
        <v>47</v>
      </c>
      <c r="I4726" t="s">
        <v>129</v>
      </c>
      <c r="J4726" t="s">
        <v>130</v>
      </c>
      <c r="K4726" t="s">
        <v>131</v>
      </c>
      <c r="L4726" t="s">
        <v>13298</v>
      </c>
      <c r="M4726" t="s">
        <v>13299</v>
      </c>
      <c r="N4726">
        <v>1.2475000000000001</v>
      </c>
      <c r="O4726">
        <v>0</v>
      </c>
      <c r="P4726">
        <v>123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153.4425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2676955</v>
      </c>
      <c r="B4727">
        <v>1</v>
      </c>
      <c r="C4727" t="s">
        <v>77</v>
      </c>
      <c r="D4727" t="s">
        <v>117</v>
      </c>
      <c r="E4727" t="s">
        <v>210</v>
      </c>
      <c r="F4727" t="s">
        <v>13300</v>
      </c>
      <c r="G4727" t="s">
        <v>306</v>
      </c>
      <c r="H4727" t="s">
        <v>46</v>
      </c>
      <c r="I4727" t="s">
        <v>129</v>
      </c>
      <c r="J4727" t="s">
        <v>15</v>
      </c>
      <c r="K4727" t="s">
        <v>131</v>
      </c>
      <c r="L4727" t="s">
        <v>13301</v>
      </c>
      <c r="M4727" t="s">
        <v>13302</v>
      </c>
      <c r="N4727">
        <v>4.3330555549999996</v>
      </c>
      <c r="O4727">
        <v>0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4.333056</v>
      </c>
      <c r="Y4727">
        <v>0</v>
      </c>
      <c r="Z4727">
        <v>0</v>
      </c>
    </row>
    <row r="4728" spans="1:26" x14ac:dyDescent="0.3">
      <c r="A4728">
        <v>2676953</v>
      </c>
      <c r="B4728">
        <v>1</v>
      </c>
      <c r="C4728" t="s">
        <v>76</v>
      </c>
      <c r="D4728" t="s">
        <v>89</v>
      </c>
      <c r="E4728" t="s">
        <v>134</v>
      </c>
      <c r="F4728" t="s">
        <v>13169</v>
      </c>
      <c r="G4728" t="s">
        <v>240</v>
      </c>
      <c r="H4728" t="s">
        <v>46</v>
      </c>
      <c r="I4728" t="s">
        <v>129</v>
      </c>
      <c r="J4728" t="s">
        <v>130</v>
      </c>
      <c r="K4728" t="s">
        <v>131</v>
      </c>
      <c r="L4728" t="s">
        <v>13303</v>
      </c>
      <c r="M4728" t="s">
        <v>13304</v>
      </c>
      <c r="N4728">
        <v>0.92055555499999997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31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28.537222</v>
      </c>
    </row>
    <row r="4729" spans="1:26" x14ac:dyDescent="0.3">
      <c r="A4729">
        <v>2676957</v>
      </c>
      <c r="B4729">
        <v>1</v>
      </c>
      <c r="C4729" t="s">
        <v>77</v>
      </c>
      <c r="D4729" t="s">
        <v>114</v>
      </c>
      <c r="E4729" t="s">
        <v>172</v>
      </c>
      <c r="F4729" t="s">
        <v>13305</v>
      </c>
      <c r="G4729" t="s">
        <v>146</v>
      </c>
      <c r="H4729" t="s">
        <v>46</v>
      </c>
      <c r="I4729" t="s">
        <v>129</v>
      </c>
      <c r="J4729" t="s">
        <v>130</v>
      </c>
      <c r="K4729" t="s">
        <v>131</v>
      </c>
      <c r="L4729" t="s">
        <v>13306</v>
      </c>
      <c r="M4729" t="s">
        <v>13307</v>
      </c>
      <c r="N4729">
        <v>0.54305555500000002</v>
      </c>
      <c r="O4729">
        <v>0</v>
      </c>
      <c r="P4729">
        <v>314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170.51944399999999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2676746</v>
      </c>
      <c r="B4730">
        <v>2</v>
      </c>
      <c r="C4730" t="s">
        <v>76</v>
      </c>
      <c r="D4730" t="s">
        <v>89</v>
      </c>
      <c r="E4730" t="s">
        <v>134</v>
      </c>
      <c r="F4730" t="s">
        <v>13308</v>
      </c>
      <c r="G4730" t="s">
        <v>136</v>
      </c>
      <c r="H4730" t="s">
        <v>46</v>
      </c>
      <c r="I4730" t="s">
        <v>129</v>
      </c>
      <c r="J4730" t="s">
        <v>130</v>
      </c>
      <c r="K4730" t="s">
        <v>131</v>
      </c>
      <c r="L4730" t="s">
        <v>13134</v>
      </c>
      <c r="M4730" t="s">
        <v>13309</v>
      </c>
      <c r="N4730">
        <v>0.47833333300000003</v>
      </c>
      <c r="O4730">
        <v>0</v>
      </c>
      <c r="P4730">
        <v>47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22.481667000000002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2676961</v>
      </c>
      <c r="B4731">
        <v>1</v>
      </c>
      <c r="C4731" t="s">
        <v>76</v>
      </c>
      <c r="D4731" t="s">
        <v>88</v>
      </c>
      <c r="E4731" t="s">
        <v>210</v>
      </c>
      <c r="F4731" t="s">
        <v>13310</v>
      </c>
      <c r="G4731" t="s">
        <v>290</v>
      </c>
      <c r="H4731" t="s">
        <v>46</v>
      </c>
      <c r="I4731" t="s">
        <v>129</v>
      </c>
      <c r="J4731" t="s">
        <v>130</v>
      </c>
      <c r="K4731" t="s">
        <v>131</v>
      </c>
      <c r="L4731" t="s">
        <v>13311</v>
      </c>
      <c r="M4731" t="s">
        <v>13312</v>
      </c>
      <c r="N4731">
        <v>1.261111111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1.2611110000000001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2676959</v>
      </c>
      <c r="B4732">
        <v>1</v>
      </c>
      <c r="C4732" t="s">
        <v>76</v>
      </c>
      <c r="D4732" t="s">
        <v>79</v>
      </c>
      <c r="E4732" t="s">
        <v>210</v>
      </c>
      <c r="F4732" t="s">
        <v>13313</v>
      </c>
      <c r="G4732" t="s">
        <v>290</v>
      </c>
      <c r="H4732" t="s">
        <v>46</v>
      </c>
      <c r="I4732" t="s">
        <v>129</v>
      </c>
      <c r="J4732" t="s">
        <v>130</v>
      </c>
      <c r="K4732" t="s">
        <v>131</v>
      </c>
      <c r="L4732" t="s">
        <v>13314</v>
      </c>
      <c r="M4732" t="s">
        <v>13315</v>
      </c>
      <c r="N4732">
        <v>3.0280555549999999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3.0280559999999999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2676960</v>
      </c>
      <c r="B4733">
        <v>1</v>
      </c>
      <c r="C4733" t="s">
        <v>77</v>
      </c>
      <c r="D4733" t="s">
        <v>109</v>
      </c>
      <c r="E4733" t="s">
        <v>210</v>
      </c>
      <c r="F4733" t="s">
        <v>13316</v>
      </c>
      <c r="G4733" t="s">
        <v>306</v>
      </c>
      <c r="H4733" t="s">
        <v>46</v>
      </c>
      <c r="I4733" t="s">
        <v>129</v>
      </c>
      <c r="J4733" t="s">
        <v>15</v>
      </c>
      <c r="K4733" t="s">
        <v>131</v>
      </c>
      <c r="L4733" t="s">
        <v>13317</v>
      </c>
      <c r="M4733" t="s">
        <v>13318</v>
      </c>
      <c r="N4733">
        <v>1.8702777770000001</v>
      </c>
      <c r="O4733">
        <v>0</v>
      </c>
      <c r="P4733">
        <v>20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37.405555999999997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2676967</v>
      </c>
      <c r="B4734">
        <v>1</v>
      </c>
      <c r="C4734" t="s">
        <v>76</v>
      </c>
      <c r="D4734" t="s">
        <v>78</v>
      </c>
      <c r="E4734" t="s">
        <v>210</v>
      </c>
      <c r="F4734" t="s">
        <v>13319</v>
      </c>
      <c r="G4734" t="s">
        <v>290</v>
      </c>
      <c r="H4734" t="s">
        <v>46</v>
      </c>
      <c r="I4734" t="s">
        <v>129</v>
      </c>
      <c r="J4734" t="s">
        <v>130</v>
      </c>
      <c r="K4734" t="s">
        <v>131</v>
      </c>
      <c r="L4734" t="s">
        <v>13320</v>
      </c>
      <c r="M4734" t="s">
        <v>13321</v>
      </c>
      <c r="N4734">
        <v>1.4938888880000001</v>
      </c>
      <c r="O4734">
        <v>0</v>
      </c>
      <c r="P4734">
        <v>1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1.493889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2676839</v>
      </c>
      <c r="B4735">
        <v>2</v>
      </c>
      <c r="C4735" t="s">
        <v>77</v>
      </c>
      <c r="D4735" t="s">
        <v>117</v>
      </c>
      <c r="E4735" t="s">
        <v>134</v>
      </c>
      <c r="F4735" t="s">
        <v>13322</v>
      </c>
      <c r="G4735" t="s">
        <v>306</v>
      </c>
      <c r="H4735" t="s">
        <v>46</v>
      </c>
      <c r="I4735" t="s">
        <v>129</v>
      </c>
      <c r="J4735" t="s">
        <v>15</v>
      </c>
      <c r="K4735" t="s">
        <v>131</v>
      </c>
      <c r="L4735" t="s">
        <v>13202</v>
      </c>
      <c r="M4735" t="s">
        <v>13323</v>
      </c>
      <c r="N4735">
        <v>0.29555555500000003</v>
      </c>
      <c r="O4735">
        <v>0</v>
      </c>
      <c r="P4735">
        <v>0</v>
      </c>
      <c r="Q4735">
        <v>0</v>
      </c>
      <c r="R4735">
        <v>402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118.813333</v>
      </c>
      <c r="Y4735">
        <v>0</v>
      </c>
      <c r="Z4735">
        <v>0</v>
      </c>
    </row>
    <row r="4736" spans="1:26" x14ac:dyDescent="0.3">
      <c r="A4736">
        <v>2676965</v>
      </c>
      <c r="B4736">
        <v>1</v>
      </c>
      <c r="C4736" t="s">
        <v>77</v>
      </c>
      <c r="D4736" t="s">
        <v>109</v>
      </c>
      <c r="E4736" t="s">
        <v>144</v>
      </c>
      <c r="F4736" t="s">
        <v>13324</v>
      </c>
      <c r="G4736" t="s">
        <v>136</v>
      </c>
      <c r="H4736" t="s">
        <v>46</v>
      </c>
      <c r="I4736" t="s">
        <v>129</v>
      </c>
      <c r="J4736" t="s">
        <v>130</v>
      </c>
      <c r="K4736" t="s">
        <v>131</v>
      </c>
      <c r="L4736" t="s">
        <v>13325</v>
      </c>
      <c r="M4736" t="s">
        <v>13326</v>
      </c>
      <c r="N4736">
        <v>0.41</v>
      </c>
      <c r="O4736">
        <v>0</v>
      </c>
      <c r="P4736">
        <v>10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4.0999999999999996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2676970</v>
      </c>
      <c r="B4737">
        <v>1</v>
      </c>
      <c r="C4737" t="s">
        <v>76</v>
      </c>
      <c r="D4737" t="s">
        <v>95</v>
      </c>
      <c r="E4737" t="s">
        <v>144</v>
      </c>
      <c r="F4737" t="s">
        <v>13327</v>
      </c>
      <c r="G4737" t="s">
        <v>136</v>
      </c>
      <c r="H4737" t="s">
        <v>46</v>
      </c>
      <c r="I4737" t="s">
        <v>129</v>
      </c>
      <c r="J4737" t="s">
        <v>130</v>
      </c>
      <c r="K4737" t="s">
        <v>131</v>
      </c>
      <c r="L4737" t="s">
        <v>13328</v>
      </c>
      <c r="M4737" t="s">
        <v>13329</v>
      </c>
      <c r="N4737">
        <v>2.2480555550000001</v>
      </c>
      <c r="O4737">
        <v>0</v>
      </c>
      <c r="P4737">
        <v>21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47.209167000000001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2676969</v>
      </c>
      <c r="B4738">
        <v>1</v>
      </c>
      <c r="C4738" t="s">
        <v>76</v>
      </c>
      <c r="D4738" t="s">
        <v>78</v>
      </c>
      <c r="E4738" t="s">
        <v>144</v>
      </c>
      <c r="F4738" t="s">
        <v>11537</v>
      </c>
      <c r="G4738" t="s">
        <v>136</v>
      </c>
      <c r="H4738" t="s">
        <v>46</v>
      </c>
      <c r="I4738" t="s">
        <v>129</v>
      </c>
      <c r="J4738" t="s">
        <v>130</v>
      </c>
      <c r="K4738" t="s">
        <v>131</v>
      </c>
      <c r="L4738" t="s">
        <v>13330</v>
      </c>
      <c r="M4738" t="s">
        <v>13331</v>
      </c>
      <c r="N4738">
        <v>2.5041666660000002</v>
      </c>
      <c r="O4738">
        <v>0</v>
      </c>
      <c r="P4738">
        <v>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2.5041669999999998</v>
      </c>
      <c r="W4738">
        <v>0</v>
      </c>
      <c r="X4738">
        <v>0</v>
      </c>
      <c r="Y4738">
        <v>0</v>
      </c>
      <c r="Z4738">
        <v>0</v>
      </c>
    </row>
    <row r="4739" spans="1:26" x14ac:dyDescent="0.3">
      <c r="A4739">
        <v>2676973</v>
      </c>
      <c r="B4739">
        <v>1</v>
      </c>
      <c r="C4739" t="s">
        <v>77</v>
      </c>
      <c r="D4739" t="s">
        <v>119</v>
      </c>
      <c r="E4739" t="s">
        <v>134</v>
      </c>
      <c r="F4739" t="s">
        <v>13332</v>
      </c>
      <c r="G4739" t="s">
        <v>240</v>
      </c>
      <c r="H4739" t="s">
        <v>46</v>
      </c>
      <c r="I4739" t="s">
        <v>129</v>
      </c>
      <c r="J4739" t="s">
        <v>130</v>
      </c>
      <c r="K4739" t="s">
        <v>131</v>
      </c>
      <c r="L4739" t="s">
        <v>13333</v>
      </c>
      <c r="M4739" t="s">
        <v>13334</v>
      </c>
      <c r="N4739">
        <v>0.37833333299999999</v>
      </c>
      <c r="O4739">
        <v>0</v>
      </c>
      <c r="P4739">
        <v>13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4.9183329999999996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2676979</v>
      </c>
      <c r="B4740">
        <v>1</v>
      </c>
      <c r="C4740" t="s">
        <v>77</v>
      </c>
      <c r="D4740" t="s">
        <v>114</v>
      </c>
      <c r="E4740" t="s">
        <v>144</v>
      </c>
      <c r="F4740" t="s">
        <v>13335</v>
      </c>
      <c r="G4740" t="s">
        <v>136</v>
      </c>
      <c r="H4740" t="s">
        <v>46</v>
      </c>
      <c r="I4740" t="s">
        <v>129</v>
      </c>
      <c r="J4740" t="s">
        <v>130</v>
      </c>
      <c r="K4740" t="s">
        <v>131</v>
      </c>
      <c r="L4740" t="s">
        <v>13336</v>
      </c>
      <c r="M4740" t="s">
        <v>13337</v>
      </c>
      <c r="N4740">
        <v>2.4249999999999998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32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77.599999999999994</v>
      </c>
    </row>
    <row r="4741" spans="1:26" x14ac:dyDescent="0.3">
      <c r="A4741">
        <v>2676901</v>
      </c>
      <c r="B4741">
        <v>2</v>
      </c>
      <c r="C4741" t="s">
        <v>77</v>
      </c>
      <c r="D4741" t="s">
        <v>122</v>
      </c>
      <c r="E4741" t="s">
        <v>156</v>
      </c>
      <c r="F4741" t="s">
        <v>13338</v>
      </c>
      <c r="G4741" t="s">
        <v>128</v>
      </c>
      <c r="H4741" t="s">
        <v>47</v>
      </c>
      <c r="I4741" t="s">
        <v>129</v>
      </c>
      <c r="J4741" t="s">
        <v>130</v>
      </c>
      <c r="K4741" t="s">
        <v>131</v>
      </c>
      <c r="L4741" t="s">
        <v>13248</v>
      </c>
      <c r="M4741" t="s">
        <v>13339</v>
      </c>
      <c r="N4741">
        <v>0.332777777</v>
      </c>
      <c r="O4741">
        <v>0</v>
      </c>
      <c r="P4741">
        <v>0</v>
      </c>
      <c r="Q4741">
        <v>0</v>
      </c>
      <c r="R4741">
        <v>0</v>
      </c>
      <c r="S4741">
        <v>15</v>
      </c>
      <c r="T4741">
        <v>350</v>
      </c>
      <c r="U4741">
        <v>0</v>
      </c>
      <c r="V4741">
        <v>0</v>
      </c>
      <c r="W4741">
        <v>0</v>
      </c>
      <c r="X4741">
        <v>0</v>
      </c>
      <c r="Y4741">
        <v>4.9916669999999996</v>
      </c>
      <c r="Z4741">
        <v>116.472222</v>
      </c>
    </row>
    <row r="4742" spans="1:26" x14ac:dyDescent="0.3">
      <c r="A4742">
        <v>2676921</v>
      </c>
      <c r="B4742">
        <v>2</v>
      </c>
      <c r="C4742" t="s">
        <v>76</v>
      </c>
      <c r="D4742" t="s">
        <v>87</v>
      </c>
      <c r="E4742" t="s">
        <v>152</v>
      </c>
      <c r="F4742" t="s">
        <v>1316</v>
      </c>
      <c r="G4742" t="s">
        <v>128</v>
      </c>
      <c r="H4742" t="s">
        <v>47</v>
      </c>
      <c r="I4742" t="s">
        <v>129</v>
      </c>
      <c r="J4742" t="s">
        <v>130</v>
      </c>
      <c r="K4742" t="s">
        <v>131</v>
      </c>
      <c r="L4742" t="s">
        <v>13280</v>
      </c>
      <c r="M4742" t="s">
        <v>13340</v>
      </c>
      <c r="N4742">
        <v>0.69138888799999998</v>
      </c>
      <c r="O4742">
        <v>91</v>
      </c>
      <c r="P4742">
        <v>29</v>
      </c>
      <c r="Q4742">
        <v>0</v>
      </c>
      <c r="R4742">
        <v>0</v>
      </c>
      <c r="S4742">
        <v>0</v>
      </c>
      <c r="T4742">
        <v>0</v>
      </c>
      <c r="U4742">
        <v>62.916389000000002</v>
      </c>
      <c r="V4742">
        <v>20.050277999999999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2676986</v>
      </c>
      <c r="B4743">
        <v>1</v>
      </c>
      <c r="C4743" t="s">
        <v>77</v>
      </c>
      <c r="D4743" t="s">
        <v>108</v>
      </c>
      <c r="E4743" t="s">
        <v>210</v>
      </c>
      <c r="F4743" t="s">
        <v>13341</v>
      </c>
      <c r="G4743" t="s">
        <v>290</v>
      </c>
      <c r="H4743" t="s">
        <v>46</v>
      </c>
      <c r="I4743" t="s">
        <v>129</v>
      </c>
      <c r="J4743" t="s">
        <v>130</v>
      </c>
      <c r="K4743" t="s">
        <v>131</v>
      </c>
      <c r="L4743" t="s">
        <v>13342</v>
      </c>
      <c r="M4743" t="s">
        <v>13343</v>
      </c>
      <c r="N4743">
        <v>1.2594444440000001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1.259444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2676989</v>
      </c>
      <c r="B4744">
        <v>1</v>
      </c>
      <c r="C4744" t="s">
        <v>77</v>
      </c>
      <c r="D4744" t="s">
        <v>114</v>
      </c>
      <c r="E4744" t="s">
        <v>144</v>
      </c>
      <c r="F4744" t="s">
        <v>13344</v>
      </c>
      <c r="G4744" t="s">
        <v>136</v>
      </c>
      <c r="H4744" t="s">
        <v>46</v>
      </c>
      <c r="I4744" t="s">
        <v>129</v>
      </c>
      <c r="J4744" t="s">
        <v>130</v>
      </c>
      <c r="K4744" t="s">
        <v>131</v>
      </c>
      <c r="L4744" t="s">
        <v>13345</v>
      </c>
      <c r="M4744" t="s">
        <v>13346</v>
      </c>
      <c r="N4744">
        <v>0.78111111099999997</v>
      </c>
      <c r="O4744">
        <v>0</v>
      </c>
      <c r="P4744">
        <v>11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8.5922219999999996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2676991</v>
      </c>
      <c r="B4745">
        <v>1</v>
      </c>
      <c r="C4745" t="s">
        <v>76</v>
      </c>
      <c r="D4745" t="s">
        <v>86</v>
      </c>
      <c r="E4745" t="s">
        <v>144</v>
      </c>
      <c r="F4745" t="s">
        <v>13347</v>
      </c>
      <c r="G4745" t="s">
        <v>1592</v>
      </c>
      <c r="H4745" t="s">
        <v>46</v>
      </c>
      <c r="I4745" t="s">
        <v>129</v>
      </c>
      <c r="J4745" t="s">
        <v>130</v>
      </c>
      <c r="K4745" t="s">
        <v>131</v>
      </c>
      <c r="L4745" t="s">
        <v>13348</v>
      </c>
      <c r="M4745" t="s">
        <v>13349</v>
      </c>
      <c r="N4745">
        <v>0.96777777700000001</v>
      </c>
      <c r="O4745">
        <v>0</v>
      </c>
      <c r="P4745">
        <v>257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248.71888899999999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2676993</v>
      </c>
      <c r="B4746">
        <v>1</v>
      </c>
      <c r="C4746" t="s">
        <v>76</v>
      </c>
      <c r="D4746" t="s">
        <v>78</v>
      </c>
      <c r="E4746" t="s">
        <v>210</v>
      </c>
      <c r="F4746" t="s">
        <v>13350</v>
      </c>
      <c r="G4746" t="s">
        <v>627</v>
      </c>
      <c r="H4746" t="s">
        <v>46</v>
      </c>
      <c r="I4746" t="s">
        <v>129</v>
      </c>
      <c r="J4746" t="s">
        <v>130</v>
      </c>
      <c r="K4746" t="s">
        <v>131</v>
      </c>
      <c r="L4746" t="s">
        <v>13351</v>
      </c>
      <c r="M4746" t="s">
        <v>13352</v>
      </c>
      <c r="N4746">
        <v>1.1272222220000001</v>
      </c>
      <c r="O4746">
        <v>0</v>
      </c>
      <c r="P4746">
        <v>11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12.399444000000001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2677004</v>
      </c>
      <c r="B4747">
        <v>1</v>
      </c>
      <c r="C4747" t="s">
        <v>76</v>
      </c>
      <c r="D4747" t="s">
        <v>85</v>
      </c>
      <c r="E4747" t="s">
        <v>152</v>
      </c>
      <c r="F4747" t="s">
        <v>13353</v>
      </c>
      <c r="G4747" t="s">
        <v>146</v>
      </c>
      <c r="H4747" t="s">
        <v>47</v>
      </c>
      <c r="I4747" t="s">
        <v>129</v>
      </c>
      <c r="J4747" t="s">
        <v>130</v>
      </c>
      <c r="K4747" t="s">
        <v>131</v>
      </c>
      <c r="L4747" t="s">
        <v>13354</v>
      </c>
      <c r="M4747" t="s">
        <v>13355</v>
      </c>
      <c r="N4747">
        <v>0.84388888799999995</v>
      </c>
      <c r="O4747">
        <v>4</v>
      </c>
      <c r="P4747">
        <v>537</v>
      </c>
      <c r="Q4747">
        <v>0</v>
      </c>
      <c r="R4747">
        <v>0</v>
      </c>
      <c r="S4747">
        <v>0</v>
      </c>
      <c r="T4747">
        <v>0</v>
      </c>
      <c r="U4747">
        <v>3.375556</v>
      </c>
      <c r="V4747">
        <v>453.16833300000002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2677001</v>
      </c>
      <c r="B4748">
        <v>1</v>
      </c>
      <c r="C4748" t="s">
        <v>77</v>
      </c>
      <c r="D4748" t="s">
        <v>118</v>
      </c>
      <c r="E4748" t="s">
        <v>126</v>
      </c>
      <c r="F4748" t="s">
        <v>13356</v>
      </c>
      <c r="G4748" t="s">
        <v>128</v>
      </c>
      <c r="H4748" t="s">
        <v>47</v>
      </c>
      <c r="I4748" t="s">
        <v>129</v>
      </c>
      <c r="J4748" t="s">
        <v>130</v>
      </c>
      <c r="K4748" t="s">
        <v>131</v>
      </c>
      <c r="L4748" t="s">
        <v>13357</v>
      </c>
      <c r="M4748" t="s">
        <v>13358</v>
      </c>
      <c r="N4748">
        <v>1.203333333</v>
      </c>
      <c r="O4748">
        <v>0</v>
      </c>
      <c r="P4748">
        <v>0</v>
      </c>
      <c r="Q4748">
        <v>0</v>
      </c>
      <c r="R4748">
        <v>0</v>
      </c>
      <c r="S4748">
        <v>12</v>
      </c>
      <c r="T4748">
        <v>393</v>
      </c>
      <c r="U4748">
        <v>0</v>
      </c>
      <c r="V4748">
        <v>0</v>
      </c>
      <c r="W4748">
        <v>0</v>
      </c>
      <c r="X4748">
        <v>0</v>
      </c>
      <c r="Y4748">
        <v>14.44</v>
      </c>
      <c r="Z4748">
        <v>472.91</v>
      </c>
    </row>
    <row r="4749" spans="1:26" x14ac:dyDescent="0.3">
      <c r="A4749">
        <v>2677003</v>
      </c>
      <c r="B4749">
        <v>1</v>
      </c>
      <c r="C4749" t="s">
        <v>76</v>
      </c>
      <c r="D4749" t="s">
        <v>92</v>
      </c>
      <c r="E4749" t="s">
        <v>134</v>
      </c>
      <c r="F4749" t="s">
        <v>13359</v>
      </c>
      <c r="G4749" t="s">
        <v>240</v>
      </c>
      <c r="H4749" t="s">
        <v>46</v>
      </c>
      <c r="I4749" t="s">
        <v>129</v>
      </c>
      <c r="J4749" t="s">
        <v>130</v>
      </c>
      <c r="K4749" t="s">
        <v>131</v>
      </c>
      <c r="L4749" t="s">
        <v>13360</v>
      </c>
      <c r="M4749" t="s">
        <v>13361</v>
      </c>
      <c r="N4749">
        <v>1.2338888880000001</v>
      </c>
      <c r="O4749">
        <v>0</v>
      </c>
      <c r="P4749">
        <v>0</v>
      </c>
      <c r="Q4749">
        <v>0</v>
      </c>
      <c r="R4749">
        <v>276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340.55333300000001</v>
      </c>
      <c r="Y4749">
        <v>0</v>
      </c>
      <c r="Z4749">
        <v>0</v>
      </c>
    </row>
    <row r="4750" spans="1:26" x14ac:dyDescent="0.3">
      <c r="A4750">
        <v>2677009</v>
      </c>
      <c r="B4750">
        <v>1</v>
      </c>
      <c r="C4750" t="s">
        <v>76</v>
      </c>
      <c r="D4750" t="s">
        <v>91</v>
      </c>
      <c r="E4750" t="s">
        <v>126</v>
      </c>
      <c r="F4750" t="s">
        <v>7542</v>
      </c>
      <c r="G4750" t="s">
        <v>128</v>
      </c>
      <c r="H4750" t="s">
        <v>47</v>
      </c>
      <c r="I4750" t="s">
        <v>129</v>
      </c>
      <c r="J4750" t="s">
        <v>130</v>
      </c>
      <c r="K4750" t="s">
        <v>131</v>
      </c>
      <c r="L4750" t="s">
        <v>13362</v>
      </c>
      <c r="M4750" t="s">
        <v>13363</v>
      </c>
      <c r="N4750">
        <v>1.294166666</v>
      </c>
      <c r="O4750">
        <v>4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5.1766670000000001</v>
      </c>
      <c r="V4750">
        <v>0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2677015</v>
      </c>
      <c r="B4751">
        <v>1</v>
      </c>
      <c r="C4751" t="s">
        <v>76</v>
      </c>
      <c r="D4751" t="s">
        <v>91</v>
      </c>
      <c r="E4751" t="s">
        <v>144</v>
      </c>
      <c r="F4751" t="s">
        <v>13364</v>
      </c>
      <c r="G4751" t="s">
        <v>146</v>
      </c>
      <c r="H4751" t="s">
        <v>46</v>
      </c>
      <c r="I4751" t="s">
        <v>129</v>
      </c>
      <c r="J4751" t="s">
        <v>130</v>
      </c>
      <c r="K4751" t="s">
        <v>131</v>
      </c>
      <c r="L4751" t="s">
        <v>13365</v>
      </c>
      <c r="M4751" t="s">
        <v>13366</v>
      </c>
      <c r="N4751">
        <v>0.70166666600000005</v>
      </c>
      <c r="O4751">
        <v>0</v>
      </c>
      <c r="P4751">
        <v>0</v>
      </c>
      <c r="Q4751">
        <v>0</v>
      </c>
      <c r="R4751">
        <v>17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11.928333</v>
      </c>
      <c r="Y4751">
        <v>0</v>
      </c>
      <c r="Z4751">
        <v>0</v>
      </c>
    </row>
    <row r="4752" spans="1:26" x14ac:dyDescent="0.3">
      <c r="A4752">
        <v>2677022</v>
      </c>
      <c r="B4752">
        <v>1</v>
      </c>
      <c r="C4752" t="s">
        <v>76</v>
      </c>
      <c r="D4752" t="s">
        <v>92</v>
      </c>
      <c r="E4752" t="s">
        <v>172</v>
      </c>
      <c r="F4752" t="s">
        <v>13367</v>
      </c>
      <c r="G4752" t="s">
        <v>455</v>
      </c>
      <c r="H4752" t="s">
        <v>46</v>
      </c>
      <c r="I4752" t="s">
        <v>129</v>
      </c>
      <c r="J4752" t="s">
        <v>130</v>
      </c>
      <c r="K4752" t="s">
        <v>131</v>
      </c>
      <c r="L4752" t="s">
        <v>13368</v>
      </c>
      <c r="M4752" t="s">
        <v>13369</v>
      </c>
      <c r="N4752">
        <v>4.3883333330000003</v>
      </c>
      <c r="O4752">
        <v>0</v>
      </c>
      <c r="P4752">
        <v>0</v>
      </c>
      <c r="Q4752">
        <v>0</v>
      </c>
      <c r="R4752">
        <v>13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57.048333</v>
      </c>
      <c r="Y4752">
        <v>0</v>
      </c>
      <c r="Z4752">
        <v>0</v>
      </c>
    </row>
    <row r="4753" spans="1:26" x14ac:dyDescent="0.3">
      <c r="A4753">
        <v>2677034</v>
      </c>
      <c r="B4753">
        <v>1</v>
      </c>
      <c r="C4753" t="s">
        <v>76</v>
      </c>
      <c r="D4753" t="s">
        <v>81</v>
      </c>
      <c r="E4753" t="s">
        <v>172</v>
      </c>
      <c r="F4753" t="s">
        <v>13370</v>
      </c>
      <c r="G4753" t="s">
        <v>455</v>
      </c>
      <c r="H4753" t="s">
        <v>46</v>
      </c>
      <c r="I4753" t="s">
        <v>129</v>
      </c>
      <c r="J4753" t="s">
        <v>130</v>
      </c>
      <c r="K4753" t="s">
        <v>131</v>
      </c>
      <c r="L4753" t="s">
        <v>13371</v>
      </c>
      <c r="M4753" t="s">
        <v>13372</v>
      </c>
      <c r="N4753">
        <v>6.0869444440000002</v>
      </c>
      <c r="O4753">
        <v>0</v>
      </c>
      <c r="P4753">
        <v>80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486.955556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2677033</v>
      </c>
      <c r="B4754">
        <v>1</v>
      </c>
      <c r="C4754" t="s">
        <v>77</v>
      </c>
      <c r="D4754" t="s">
        <v>119</v>
      </c>
      <c r="E4754" t="s">
        <v>156</v>
      </c>
      <c r="F4754" t="s">
        <v>10675</v>
      </c>
      <c r="G4754" t="s">
        <v>169</v>
      </c>
      <c r="H4754" t="s">
        <v>47</v>
      </c>
      <c r="I4754" t="s">
        <v>129</v>
      </c>
      <c r="J4754" t="s">
        <v>130</v>
      </c>
      <c r="K4754" t="s">
        <v>131</v>
      </c>
      <c r="L4754" t="s">
        <v>13373</v>
      </c>
      <c r="M4754" t="s">
        <v>13374</v>
      </c>
      <c r="N4754">
        <v>0.93638888799999997</v>
      </c>
      <c r="O4754">
        <v>49</v>
      </c>
      <c r="P4754">
        <v>293</v>
      </c>
      <c r="Q4754">
        <v>0</v>
      </c>
      <c r="R4754">
        <v>0</v>
      </c>
      <c r="S4754">
        <v>0</v>
      </c>
      <c r="T4754">
        <v>0</v>
      </c>
      <c r="U4754">
        <v>45.883056000000003</v>
      </c>
      <c r="V4754">
        <v>274.36194399999999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2677044</v>
      </c>
      <c r="B4755">
        <v>1</v>
      </c>
      <c r="C4755" t="s">
        <v>77</v>
      </c>
      <c r="D4755" t="s">
        <v>119</v>
      </c>
      <c r="E4755" t="s">
        <v>156</v>
      </c>
      <c r="F4755" t="s">
        <v>1650</v>
      </c>
      <c r="G4755" t="s">
        <v>169</v>
      </c>
      <c r="H4755" t="s">
        <v>47</v>
      </c>
      <c r="I4755" t="s">
        <v>129</v>
      </c>
      <c r="J4755" t="s">
        <v>130</v>
      </c>
      <c r="K4755" t="s">
        <v>131</v>
      </c>
      <c r="L4755" t="s">
        <v>13375</v>
      </c>
      <c r="M4755" t="s">
        <v>13376</v>
      </c>
      <c r="N4755">
        <v>1.2933333330000001</v>
      </c>
      <c r="O4755">
        <v>29</v>
      </c>
      <c r="P4755">
        <v>218</v>
      </c>
      <c r="Q4755">
        <v>0</v>
      </c>
      <c r="R4755">
        <v>0</v>
      </c>
      <c r="S4755">
        <v>0</v>
      </c>
      <c r="T4755">
        <v>0</v>
      </c>
      <c r="U4755">
        <v>37.506667</v>
      </c>
      <c r="V4755">
        <v>281.94666699999999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2677039</v>
      </c>
      <c r="B4756">
        <v>1</v>
      </c>
      <c r="C4756" t="s">
        <v>77</v>
      </c>
      <c r="D4756" t="s">
        <v>109</v>
      </c>
      <c r="E4756" t="s">
        <v>172</v>
      </c>
      <c r="F4756" t="s">
        <v>12589</v>
      </c>
      <c r="G4756" t="s">
        <v>455</v>
      </c>
      <c r="H4756" t="s">
        <v>46</v>
      </c>
      <c r="I4756" t="s">
        <v>129</v>
      </c>
      <c r="J4756" t="s">
        <v>130</v>
      </c>
      <c r="K4756" t="s">
        <v>131</v>
      </c>
      <c r="L4756" t="s">
        <v>13377</v>
      </c>
      <c r="M4756" t="s">
        <v>13378</v>
      </c>
      <c r="N4756">
        <v>1.3075000000000001</v>
      </c>
      <c r="O4756">
        <v>0</v>
      </c>
      <c r="P4756">
        <v>193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252.3475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2677045</v>
      </c>
      <c r="B4757">
        <v>1</v>
      </c>
      <c r="C4757" t="s">
        <v>76</v>
      </c>
      <c r="D4757" t="s">
        <v>107</v>
      </c>
      <c r="E4757" t="s">
        <v>172</v>
      </c>
      <c r="F4757" t="s">
        <v>11581</v>
      </c>
      <c r="G4757" t="s">
        <v>146</v>
      </c>
      <c r="H4757" t="s">
        <v>46</v>
      </c>
      <c r="I4757" t="s">
        <v>129</v>
      </c>
      <c r="J4757" t="s">
        <v>130</v>
      </c>
      <c r="K4757" t="s">
        <v>131</v>
      </c>
      <c r="L4757" t="s">
        <v>13379</v>
      </c>
      <c r="M4757" t="s">
        <v>13380</v>
      </c>
      <c r="N4757">
        <v>0.319722222</v>
      </c>
      <c r="O4757">
        <v>0</v>
      </c>
      <c r="P4757">
        <v>120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38.366667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2677046</v>
      </c>
      <c r="B4758">
        <v>1</v>
      </c>
      <c r="C4758" t="s">
        <v>77</v>
      </c>
      <c r="D4758" t="s">
        <v>109</v>
      </c>
      <c r="E4758" t="s">
        <v>156</v>
      </c>
      <c r="F4758" t="s">
        <v>10589</v>
      </c>
      <c r="G4758" t="s">
        <v>169</v>
      </c>
      <c r="H4758" t="s">
        <v>47</v>
      </c>
      <c r="I4758" t="s">
        <v>129</v>
      </c>
      <c r="J4758" t="s">
        <v>130</v>
      </c>
      <c r="K4758" t="s">
        <v>131</v>
      </c>
      <c r="L4758" t="s">
        <v>13381</v>
      </c>
      <c r="M4758" t="s">
        <v>13382</v>
      </c>
      <c r="N4758">
        <v>1.635277777</v>
      </c>
      <c r="O4758">
        <v>5</v>
      </c>
      <c r="P4758">
        <v>628</v>
      </c>
      <c r="Q4758">
        <v>0</v>
      </c>
      <c r="R4758">
        <v>0</v>
      </c>
      <c r="S4758">
        <v>0</v>
      </c>
      <c r="T4758">
        <v>0</v>
      </c>
      <c r="U4758">
        <v>8.1763890000000004</v>
      </c>
      <c r="V4758">
        <v>1026.954444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2677049</v>
      </c>
      <c r="B4759">
        <v>1</v>
      </c>
      <c r="C4759" t="s">
        <v>76</v>
      </c>
      <c r="D4759" t="s">
        <v>80</v>
      </c>
      <c r="E4759" t="s">
        <v>152</v>
      </c>
      <c r="F4759" t="s">
        <v>13383</v>
      </c>
      <c r="G4759" t="s">
        <v>567</v>
      </c>
      <c r="H4759" t="s">
        <v>47</v>
      </c>
      <c r="I4759" t="s">
        <v>129</v>
      </c>
      <c r="J4759" t="s">
        <v>130</v>
      </c>
      <c r="K4759" t="s">
        <v>141</v>
      </c>
      <c r="L4759" t="s">
        <v>13384</v>
      </c>
      <c r="M4759" t="s">
        <v>13385</v>
      </c>
      <c r="N4759">
        <v>0.35777777700000002</v>
      </c>
      <c r="O4759">
        <v>1</v>
      </c>
      <c r="P4759">
        <v>5208</v>
      </c>
      <c r="Q4759">
        <v>0</v>
      </c>
      <c r="R4759">
        <v>0</v>
      </c>
      <c r="S4759">
        <v>0</v>
      </c>
      <c r="T4759">
        <v>0</v>
      </c>
      <c r="U4759">
        <v>0.35777799999999998</v>
      </c>
      <c r="V4759">
        <v>1863.3066630000001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2677050</v>
      </c>
      <c r="B4760">
        <v>1</v>
      </c>
      <c r="C4760" t="s">
        <v>76</v>
      </c>
      <c r="D4760" t="s">
        <v>78</v>
      </c>
      <c r="E4760" t="s">
        <v>126</v>
      </c>
      <c r="F4760" t="s">
        <v>9727</v>
      </c>
      <c r="G4760" t="s">
        <v>567</v>
      </c>
      <c r="H4760" t="s">
        <v>47</v>
      </c>
      <c r="I4760" t="s">
        <v>129</v>
      </c>
      <c r="J4760" t="s">
        <v>130</v>
      </c>
      <c r="K4760" t="s">
        <v>141</v>
      </c>
      <c r="L4760" t="s">
        <v>13386</v>
      </c>
      <c r="M4760" t="s">
        <v>13387</v>
      </c>
      <c r="N4760">
        <v>0.34611111100000003</v>
      </c>
      <c r="O4760">
        <v>1</v>
      </c>
      <c r="P4760">
        <v>2631</v>
      </c>
      <c r="Q4760">
        <v>0</v>
      </c>
      <c r="R4760">
        <v>0</v>
      </c>
      <c r="S4760">
        <v>0</v>
      </c>
      <c r="T4760">
        <v>0</v>
      </c>
      <c r="U4760">
        <v>0.346111</v>
      </c>
      <c r="V4760">
        <v>910.61833300000001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2677052</v>
      </c>
      <c r="B4761">
        <v>1</v>
      </c>
      <c r="C4761" t="s">
        <v>76</v>
      </c>
      <c r="D4761" t="s">
        <v>92</v>
      </c>
      <c r="E4761" t="s">
        <v>156</v>
      </c>
      <c r="F4761" t="s">
        <v>12741</v>
      </c>
      <c r="G4761" t="s">
        <v>169</v>
      </c>
      <c r="H4761" t="s">
        <v>47</v>
      </c>
      <c r="I4761" t="s">
        <v>129</v>
      </c>
      <c r="J4761" t="s">
        <v>130</v>
      </c>
      <c r="K4761" t="s">
        <v>131</v>
      </c>
      <c r="L4761" t="s">
        <v>13388</v>
      </c>
      <c r="M4761" t="s">
        <v>13389</v>
      </c>
      <c r="N4761">
        <v>1.804444444</v>
      </c>
      <c r="O4761">
        <v>0</v>
      </c>
      <c r="P4761">
        <v>0</v>
      </c>
      <c r="Q4761">
        <v>0</v>
      </c>
      <c r="R4761">
        <v>0</v>
      </c>
      <c r="S4761">
        <v>3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5.4133329999999997</v>
      </c>
      <c r="Z4761">
        <v>0</v>
      </c>
    </row>
    <row r="4762" spans="1:26" x14ac:dyDescent="0.3">
      <c r="A4762">
        <v>2677053</v>
      </c>
      <c r="B4762">
        <v>1</v>
      </c>
      <c r="C4762" t="s">
        <v>77</v>
      </c>
      <c r="D4762" t="s">
        <v>124</v>
      </c>
      <c r="E4762" t="s">
        <v>152</v>
      </c>
      <c r="F4762" t="s">
        <v>13390</v>
      </c>
      <c r="G4762" t="s">
        <v>169</v>
      </c>
      <c r="H4762" t="s">
        <v>47</v>
      </c>
      <c r="I4762" t="s">
        <v>129</v>
      </c>
      <c r="J4762" t="s">
        <v>130</v>
      </c>
      <c r="K4762" t="s">
        <v>131</v>
      </c>
      <c r="L4762" t="s">
        <v>13391</v>
      </c>
      <c r="M4762" t="s">
        <v>13392</v>
      </c>
      <c r="N4762">
        <v>0.75305555499999999</v>
      </c>
      <c r="O4762">
        <v>0</v>
      </c>
      <c r="P4762">
        <v>1180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888.60555499999998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2677055</v>
      </c>
      <c r="B4763">
        <v>1</v>
      </c>
      <c r="C4763" t="s">
        <v>77</v>
      </c>
      <c r="D4763" t="s">
        <v>124</v>
      </c>
      <c r="E4763" t="s">
        <v>156</v>
      </c>
      <c r="F4763" t="s">
        <v>13393</v>
      </c>
      <c r="G4763" t="s">
        <v>169</v>
      </c>
      <c r="H4763" t="s">
        <v>47</v>
      </c>
      <c r="I4763" t="s">
        <v>129</v>
      </c>
      <c r="J4763" t="s">
        <v>130</v>
      </c>
      <c r="K4763" t="s">
        <v>131</v>
      </c>
      <c r="L4763" t="s">
        <v>13394</v>
      </c>
      <c r="M4763" t="s">
        <v>13395</v>
      </c>
      <c r="N4763">
        <v>0.455555555</v>
      </c>
      <c r="O4763">
        <v>197</v>
      </c>
      <c r="P4763">
        <v>6</v>
      </c>
      <c r="Q4763">
        <v>0</v>
      </c>
      <c r="R4763">
        <v>0</v>
      </c>
      <c r="S4763">
        <v>0</v>
      </c>
      <c r="T4763">
        <v>0</v>
      </c>
      <c r="U4763">
        <v>89.744444000000001</v>
      </c>
      <c r="V4763">
        <v>2.733333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2677058</v>
      </c>
      <c r="B4764">
        <v>1</v>
      </c>
      <c r="C4764" t="s">
        <v>76</v>
      </c>
      <c r="D4764" t="s">
        <v>79</v>
      </c>
      <c r="E4764" t="s">
        <v>134</v>
      </c>
      <c r="F4764" t="s">
        <v>13396</v>
      </c>
      <c r="G4764" t="s">
        <v>824</v>
      </c>
      <c r="H4764" t="s">
        <v>46</v>
      </c>
      <c r="I4764" t="s">
        <v>129</v>
      </c>
      <c r="J4764" t="s">
        <v>130</v>
      </c>
      <c r="K4764" t="s">
        <v>131</v>
      </c>
      <c r="L4764" t="s">
        <v>13397</v>
      </c>
      <c r="M4764" t="s">
        <v>13398</v>
      </c>
      <c r="N4764">
        <v>0.203333333</v>
      </c>
      <c r="O4764">
        <v>0</v>
      </c>
      <c r="P4764">
        <v>944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191.94666599999999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2677062</v>
      </c>
      <c r="B4765">
        <v>1</v>
      </c>
      <c r="C4765" t="s">
        <v>77</v>
      </c>
      <c r="D4765" t="s">
        <v>124</v>
      </c>
      <c r="E4765" t="s">
        <v>126</v>
      </c>
      <c r="F4765" t="s">
        <v>13399</v>
      </c>
      <c r="G4765" t="s">
        <v>169</v>
      </c>
      <c r="H4765" t="s">
        <v>47</v>
      </c>
      <c r="I4765" t="s">
        <v>129</v>
      </c>
      <c r="J4765" t="s">
        <v>130</v>
      </c>
      <c r="K4765" t="s">
        <v>131</v>
      </c>
      <c r="L4765" t="s">
        <v>13400</v>
      </c>
      <c r="M4765" t="s">
        <v>13401</v>
      </c>
      <c r="N4765">
        <v>2.170555555</v>
      </c>
      <c r="O4765">
        <v>0</v>
      </c>
      <c r="P4765">
        <v>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4.3411109999999997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2677065</v>
      </c>
      <c r="B4766">
        <v>1</v>
      </c>
      <c r="C4766" t="s">
        <v>77</v>
      </c>
      <c r="D4766" t="s">
        <v>116</v>
      </c>
      <c r="E4766" t="s">
        <v>156</v>
      </c>
      <c r="F4766" t="s">
        <v>13402</v>
      </c>
      <c r="G4766" t="s">
        <v>169</v>
      </c>
      <c r="H4766" t="s">
        <v>47</v>
      </c>
      <c r="I4766" t="s">
        <v>129</v>
      </c>
      <c r="J4766" t="s">
        <v>130</v>
      </c>
      <c r="K4766" t="s">
        <v>131</v>
      </c>
      <c r="L4766" t="s">
        <v>13403</v>
      </c>
      <c r="M4766" t="s">
        <v>13404</v>
      </c>
      <c r="N4766">
        <v>0.13527777699999999</v>
      </c>
      <c r="O4766">
        <v>15</v>
      </c>
      <c r="P4766">
        <v>378</v>
      </c>
      <c r="Q4766">
        <v>0</v>
      </c>
      <c r="R4766">
        <v>0</v>
      </c>
      <c r="S4766">
        <v>0</v>
      </c>
      <c r="T4766">
        <v>0</v>
      </c>
      <c r="U4766">
        <v>2.0291670000000002</v>
      </c>
      <c r="V4766">
        <v>51.134999999999998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2677063</v>
      </c>
      <c r="B4767">
        <v>1</v>
      </c>
      <c r="C4767" t="s">
        <v>76</v>
      </c>
      <c r="D4767" t="s">
        <v>90</v>
      </c>
      <c r="E4767" t="s">
        <v>134</v>
      </c>
      <c r="F4767" t="s">
        <v>13405</v>
      </c>
      <c r="G4767" t="s">
        <v>146</v>
      </c>
      <c r="H4767" t="s">
        <v>46</v>
      </c>
      <c r="I4767" t="s">
        <v>129</v>
      </c>
      <c r="J4767" t="s">
        <v>130</v>
      </c>
      <c r="K4767" t="s">
        <v>131</v>
      </c>
      <c r="L4767" t="s">
        <v>13406</v>
      </c>
      <c r="M4767" t="s">
        <v>13407</v>
      </c>
      <c r="N4767">
        <v>0.51416666600000005</v>
      </c>
      <c r="O4767">
        <v>0</v>
      </c>
      <c r="P4767">
        <v>83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42.675832999999997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2677066</v>
      </c>
      <c r="B4768">
        <v>1</v>
      </c>
      <c r="C4768" t="s">
        <v>77</v>
      </c>
      <c r="D4768" t="s">
        <v>124</v>
      </c>
      <c r="E4768" t="s">
        <v>126</v>
      </c>
      <c r="F4768" t="s">
        <v>13408</v>
      </c>
      <c r="G4768" t="s">
        <v>169</v>
      </c>
      <c r="H4768" t="s">
        <v>47</v>
      </c>
      <c r="I4768" t="s">
        <v>129</v>
      </c>
      <c r="J4768" t="s">
        <v>130</v>
      </c>
      <c r="K4768" t="s">
        <v>131</v>
      </c>
      <c r="L4768" t="s">
        <v>13409</v>
      </c>
      <c r="M4768" t="s">
        <v>13410</v>
      </c>
      <c r="N4768">
        <v>5.1388888000000001E-2</v>
      </c>
      <c r="O4768">
        <v>0</v>
      </c>
      <c r="P4768">
        <v>314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16.136111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2677080</v>
      </c>
      <c r="B4769">
        <v>1</v>
      </c>
      <c r="C4769" t="s">
        <v>76</v>
      </c>
      <c r="D4769" t="s">
        <v>96</v>
      </c>
      <c r="E4769" t="s">
        <v>152</v>
      </c>
      <c r="F4769" t="s">
        <v>13411</v>
      </c>
      <c r="G4769" t="s">
        <v>169</v>
      </c>
      <c r="H4769" t="s">
        <v>47</v>
      </c>
      <c r="I4769" t="s">
        <v>129</v>
      </c>
      <c r="J4769" t="s">
        <v>130</v>
      </c>
      <c r="K4769" t="s">
        <v>131</v>
      </c>
      <c r="L4769" t="s">
        <v>13412</v>
      </c>
      <c r="M4769" t="s">
        <v>13413</v>
      </c>
      <c r="N4769">
        <v>0.79472222199999998</v>
      </c>
      <c r="O4769">
        <v>34</v>
      </c>
      <c r="P4769">
        <v>2363</v>
      </c>
      <c r="Q4769">
        <v>0</v>
      </c>
      <c r="R4769">
        <v>0</v>
      </c>
      <c r="S4769">
        <v>0</v>
      </c>
      <c r="T4769">
        <v>0</v>
      </c>
      <c r="U4769">
        <v>27.020555999999999</v>
      </c>
      <c r="V4769">
        <v>1877.928611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2677081</v>
      </c>
      <c r="B4770">
        <v>1</v>
      </c>
      <c r="C4770" t="s">
        <v>77</v>
      </c>
      <c r="D4770" t="s">
        <v>116</v>
      </c>
      <c r="E4770" t="s">
        <v>152</v>
      </c>
      <c r="F4770" t="s">
        <v>4615</v>
      </c>
      <c r="G4770" t="s">
        <v>169</v>
      </c>
      <c r="H4770" t="s">
        <v>47</v>
      </c>
      <c r="I4770" t="s">
        <v>247</v>
      </c>
      <c r="J4770" t="s">
        <v>130</v>
      </c>
      <c r="K4770" t="s">
        <v>131</v>
      </c>
      <c r="L4770" t="s">
        <v>13414</v>
      </c>
      <c r="M4770" t="s">
        <v>13415</v>
      </c>
      <c r="N4770">
        <v>6.9444440000000001E-3</v>
      </c>
      <c r="O4770">
        <v>135</v>
      </c>
      <c r="P4770">
        <v>1081</v>
      </c>
      <c r="Q4770">
        <v>0</v>
      </c>
      <c r="R4770">
        <v>0</v>
      </c>
      <c r="S4770">
        <v>0</v>
      </c>
      <c r="T4770">
        <v>0</v>
      </c>
      <c r="U4770">
        <v>0.9375</v>
      </c>
      <c r="V4770">
        <v>7.5069439999999998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2677082</v>
      </c>
      <c r="B4771">
        <v>1</v>
      </c>
      <c r="C4771" t="s">
        <v>77</v>
      </c>
      <c r="D4771" t="s">
        <v>116</v>
      </c>
      <c r="E4771" t="s">
        <v>156</v>
      </c>
      <c r="F4771" t="s">
        <v>12383</v>
      </c>
      <c r="G4771" t="s">
        <v>169</v>
      </c>
      <c r="H4771" t="s">
        <v>47</v>
      </c>
      <c r="I4771" t="s">
        <v>247</v>
      </c>
      <c r="J4771" t="s">
        <v>130</v>
      </c>
      <c r="K4771" t="s">
        <v>131</v>
      </c>
      <c r="L4771" t="s">
        <v>13416</v>
      </c>
      <c r="M4771" t="s">
        <v>13417</v>
      </c>
      <c r="N4771">
        <v>9.7222220000000008E-3</v>
      </c>
      <c r="O4771">
        <v>33</v>
      </c>
      <c r="P4771">
        <v>1310</v>
      </c>
      <c r="Q4771">
        <v>0</v>
      </c>
      <c r="R4771">
        <v>0</v>
      </c>
      <c r="S4771">
        <v>22</v>
      </c>
      <c r="T4771">
        <v>244</v>
      </c>
      <c r="U4771">
        <v>0.32083299999999998</v>
      </c>
      <c r="V4771">
        <v>12.736110999999999</v>
      </c>
      <c r="W4771">
        <v>0</v>
      </c>
      <c r="X4771">
        <v>0</v>
      </c>
      <c r="Y4771">
        <v>0.213889</v>
      </c>
      <c r="Z4771">
        <v>2.3722219999999998</v>
      </c>
    </row>
    <row r="4772" spans="1:26" x14ac:dyDescent="0.3">
      <c r="A4772">
        <v>2677087</v>
      </c>
      <c r="B4772">
        <v>1</v>
      </c>
      <c r="C4772" t="s">
        <v>77</v>
      </c>
      <c r="D4772" t="s">
        <v>114</v>
      </c>
      <c r="E4772" t="s">
        <v>156</v>
      </c>
      <c r="F4772" t="s">
        <v>13418</v>
      </c>
      <c r="G4772" t="s">
        <v>169</v>
      </c>
      <c r="H4772" t="s">
        <v>47</v>
      </c>
      <c r="I4772" t="s">
        <v>129</v>
      </c>
      <c r="J4772" t="s">
        <v>130</v>
      </c>
      <c r="K4772" t="s">
        <v>131</v>
      </c>
      <c r="L4772" t="s">
        <v>13419</v>
      </c>
      <c r="M4772" t="s">
        <v>13420</v>
      </c>
      <c r="N4772">
        <v>2.7088888880000002</v>
      </c>
      <c r="O4772">
        <v>0</v>
      </c>
      <c r="P4772">
        <v>95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257.34444400000001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2677086</v>
      </c>
      <c r="B4773">
        <v>1</v>
      </c>
      <c r="C4773" t="s">
        <v>76</v>
      </c>
      <c r="D4773" t="s">
        <v>100</v>
      </c>
      <c r="E4773" t="s">
        <v>152</v>
      </c>
      <c r="F4773" t="s">
        <v>13421</v>
      </c>
      <c r="G4773" t="s">
        <v>169</v>
      </c>
      <c r="H4773" t="s">
        <v>47</v>
      </c>
      <c r="I4773" t="s">
        <v>129</v>
      </c>
      <c r="J4773" t="s">
        <v>130</v>
      </c>
      <c r="K4773" t="s">
        <v>131</v>
      </c>
      <c r="L4773" t="s">
        <v>13422</v>
      </c>
      <c r="M4773" t="s">
        <v>13423</v>
      </c>
      <c r="N4773">
        <v>0.44194444399999999</v>
      </c>
      <c r="O4773">
        <v>197</v>
      </c>
      <c r="P4773">
        <v>2491</v>
      </c>
      <c r="Q4773">
        <v>0</v>
      </c>
      <c r="R4773">
        <v>0</v>
      </c>
      <c r="S4773">
        <v>0</v>
      </c>
      <c r="T4773">
        <v>0</v>
      </c>
      <c r="U4773">
        <v>87.063055000000006</v>
      </c>
      <c r="V4773">
        <v>1100.8836100000001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2677091</v>
      </c>
      <c r="B4774">
        <v>1</v>
      </c>
      <c r="C4774" t="s">
        <v>76</v>
      </c>
      <c r="D4774" t="s">
        <v>100</v>
      </c>
      <c r="E4774" t="s">
        <v>325</v>
      </c>
      <c r="F4774" t="s">
        <v>13424</v>
      </c>
      <c r="G4774" t="s">
        <v>169</v>
      </c>
      <c r="H4774" t="s">
        <v>4083</v>
      </c>
      <c r="I4774" t="s">
        <v>129</v>
      </c>
      <c r="J4774" t="s">
        <v>130</v>
      </c>
      <c r="K4774" t="s">
        <v>131</v>
      </c>
      <c r="L4774" t="s">
        <v>13425</v>
      </c>
      <c r="M4774" t="s">
        <v>13426</v>
      </c>
      <c r="N4774">
        <v>0.268770277</v>
      </c>
      <c r="O4774">
        <v>129</v>
      </c>
      <c r="P4774">
        <v>29342</v>
      </c>
      <c r="Q4774">
        <v>0</v>
      </c>
      <c r="R4774">
        <v>0</v>
      </c>
      <c r="S4774">
        <v>0</v>
      </c>
      <c r="T4774">
        <v>0</v>
      </c>
      <c r="U4774">
        <v>34.671365999999999</v>
      </c>
      <c r="V4774">
        <v>7886.2574679999998</v>
      </c>
      <c r="W4774">
        <v>0</v>
      </c>
      <c r="X4774">
        <v>0</v>
      </c>
      <c r="Y4774">
        <v>0</v>
      </c>
      <c r="Z4774">
        <v>0</v>
      </c>
    </row>
    <row r="4775" spans="1:26" x14ac:dyDescent="0.3">
      <c r="A4775">
        <v>2677095</v>
      </c>
      <c r="B4775">
        <v>1</v>
      </c>
      <c r="C4775" t="s">
        <v>77</v>
      </c>
      <c r="D4775" t="s">
        <v>114</v>
      </c>
      <c r="E4775" t="s">
        <v>156</v>
      </c>
      <c r="F4775" t="s">
        <v>654</v>
      </c>
      <c r="G4775" t="s">
        <v>169</v>
      </c>
      <c r="H4775" t="s">
        <v>47</v>
      </c>
      <c r="I4775" t="s">
        <v>247</v>
      </c>
      <c r="J4775" t="s">
        <v>130</v>
      </c>
      <c r="K4775" t="s">
        <v>131</v>
      </c>
      <c r="L4775" t="s">
        <v>13427</v>
      </c>
      <c r="M4775" t="s">
        <v>13428</v>
      </c>
      <c r="N4775">
        <v>3.0277776999999999E-2</v>
      </c>
      <c r="O4775">
        <v>0</v>
      </c>
      <c r="P4775">
        <v>0</v>
      </c>
      <c r="Q4775">
        <v>3</v>
      </c>
      <c r="R4775">
        <v>0</v>
      </c>
      <c r="S4775">
        <v>63</v>
      </c>
      <c r="T4775">
        <v>501</v>
      </c>
      <c r="U4775">
        <v>0</v>
      </c>
      <c r="V4775">
        <v>0</v>
      </c>
      <c r="W4775">
        <v>9.0832999999999997E-2</v>
      </c>
      <c r="X4775">
        <v>0</v>
      </c>
      <c r="Y4775">
        <v>1.9075</v>
      </c>
      <c r="Z4775">
        <v>15.169166000000001</v>
      </c>
    </row>
    <row r="4776" spans="1:26" x14ac:dyDescent="0.3">
      <c r="A4776">
        <v>2677097</v>
      </c>
      <c r="B4776">
        <v>1</v>
      </c>
      <c r="C4776" t="s">
        <v>76</v>
      </c>
      <c r="D4776" t="s">
        <v>94</v>
      </c>
      <c r="E4776" t="s">
        <v>152</v>
      </c>
      <c r="F4776" t="s">
        <v>13429</v>
      </c>
      <c r="G4776" t="s">
        <v>169</v>
      </c>
      <c r="H4776" t="s">
        <v>47</v>
      </c>
      <c r="I4776" t="s">
        <v>129</v>
      </c>
      <c r="J4776" t="s">
        <v>130</v>
      </c>
      <c r="K4776" t="s">
        <v>131</v>
      </c>
      <c r="L4776" t="s">
        <v>13430</v>
      </c>
      <c r="M4776" t="s">
        <v>13431</v>
      </c>
      <c r="N4776">
        <v>0.34972222200000003</v>
      </c>
      <c r="O4776">
        <v>13</v>
      </c>
      <c r="P4776">
        <v>120</v>
      </c>
      <c r="Q4776">
        <v>0</v>
      </c>
      <c r="R4776">
        <v>0</v>
      </c>
      <c r="S4776">
        <v>0</v>
      </c>
      <c r="T4776">
        <v>0</v>
      </c>
      <c r="U4776">
        <v>4.5463889999999996</v>
      </c>
      <c r="V4776">
        <v>41.966667000000001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2677098</v>
      </c>
      <c r="B4777">
        <v>1</v>
      </c>
      <c r="C4777" t="s">
        <v>77</v>
      </c>
      <c r="D4777" t="s">
        <v>115</v>
      </c>
      <c r="E4777" t="s">
        <v>156</v>
      </c>
      <c r="F4777" t="s">
        <v>2564</v>
      </c>
      <c r="G4777" t="s">
        <v>169</v>
      </c>
      <c r="H4777" t="s">
        <v>47</v>
      </c>
      <c r="I4777" t="s">
        <v>247</v>
      </c>
      <c r="J4777" t="s">
        <v>130</v>
      </c>
      <c r="K4777" t="s">
        <v>131</v>
      </c>
      <c r="L4777" t="s">
        <v>13432</v>
      </c>
      <c r="M4777" t="s">
        <v>13433</v>
      </c>
      <c r="N4777">
        <v>0.05</v>
      </c>
      <c r="O4777">
        <v>0</v>
      </c>
      <c r="P4777">
        <v>0</v>
      </c>
      <c r="Q4777">
        <v>34</v>
      </c>
      <c r="R4777">
        <v>741</v>
      </c>
      <c r="S4777">
        <v>104</v>
      </c>
      <c r="T4777">
        <v>1459</v>
      </c>
      <c r="U4777">
        <v>0</v>
      </c>
      <c r="V4777">
        <v>0</v>
      </c>
      <c r="W4777">
        <v>1.7</v>
      </c>
      <c r="X4777">
        <v>37.049999999999997</v>
      </c>
      <c r="Y4777">
        <v>5.2</v>
      </c>
      <c r="Z4777">
        <v>72.95</v>
      </c>
    </row>
    <row r="4778" spans="1:26" x14ac:dyDescent="0.3">
      <c r="A4778">
        <v>2677099</v>
      </c>
      <c r="B4778">
        <v>1</v>
      </c>
      <c r="C4778" t="s">
        <v>77</v>
      </c>
      <c r="D4778" t="s">
        <v>123</v>
      </c>
      <c r="E4778" t="s">
        <v>156</v>
      </c>
      <c r="F4778" t="s">
        <v>1568</v>
      </c>
      <c r="G4778" t="s">
        <v>169</v>
      </c>
      <c r="H4778" t="s">
        <v>47</v>
      </c>
      <c r="I4778" t="s">
        <v>247</v>
      </c>
      <c r="J4778" t="s">
        <v>130</v>
      </c>
      <c r="K4778" t="s">
        <v>131</v>
      </c>
      <c r="L4778" t="s">
        <v>13434</v>
      </c>
      <c r="M4778" t="s">
        <v>13435</v>
      </c>
      <c r="N4778">
        <v>1.1111111E-2</v>
      </c>
      <c r="O4778">
        <v>117</v>
      </c>
      <c r="P4778">
        <v>666</v>
      </c>
      <c r="Q4778">
        <v>0</v>
      </c>
      <c r="R4778">
        <v>0</v>
      </c>
      <c r="S4778">
        <v>0</v>
      </c>
      <c r="T4778">
        <v>0</v>
      </c>
      <c r="U4778">
        <v>1.3</v>
      </c>
      <c r="V4778">
        <v>7.4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2677101</v>
      </c>
      <c r="B4779">
        <v>1</v>
      </c>
      <c r="C4779" t="s">
        <v>76</v>
      </c>
      <c r="D4779" t="s">
        <v>101</v>
      </c>
      <c r="E4779" t="s">
        <v>172</v>
      </c>
      <c r="F4779" t="s">
        <v>12729</v>
      </c>
      <c r="G4779" t="s">
        <v>455</v>
      </c>
      <c r="H4779" t="s">
        <v>46</v>
      </c>
      <c r="I4779" t="s">
        <v>129</v>
      </c>
      <c r="J4779" t="s">
        <v>130</v>
      </c>
      <c r="K4779" t="s">
        <v>131</v>
      </c>
      <c r="L4779" t="s">
        <v>13436</v>
      </c>
      <c r="M4779" t="s">
        <v>13437</v>
      </c>
      <c r="N4779">
        <v>8.8147222220000003</v>
      </c>
      <c r="O4779">
        <v>0</v>
      </c>
      <c r="P4779">
        <v>90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793.32500000000005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2677105</v>
      </c>
      <c r="B4780">
        <v>1</v>
      </c>
      <c r="C4780" t="s">
        <v>77</v>
      </c>
      <c r="D4780" t="s">
        <v>123</v>
      </c>
      <c r="E4780" t="s">
        <v>156</v>
      </c>
      <c r="F4780" t="s">
        <v>6375</v>
      </c>
      <c r="G4780" t="s">
        <v>169</v>
      </c>
      <c r="H4780" t="s">
        <v>47</v>
      </c>
      <c r="I4780" t="s">
        <v>129</v>
      </c>
      <c r="J4780" t="s">
        <v>130</v>
      </c>
      <c r="K4780" t="s">
        <v>131</v>
      </c>
      <c r="L4780" t="s">
        <v>13438</v>
      </c>
      <c r="M4780" t="s">
        <v>13439</v>
      </c>
      <c r="N4780">
        <v>2.8386111110000001</v>
      </c>
      <c r="O4780">
        <v>7</v>
      </c>
      <c r="P4780">
        <v>275</v>
      </c>
      <c r="Q4780">
        <v>0</v>
      </c>
      <c r="R4780">
        <v>0</v>
      </c>
      <c r="S4780">
        <v>0</v>
      </c>
      <c r="T4780">
        <v>0</v>
      </c>
      <c r="U4780">
        <v>19.870277999999999</v>
      </c>
      <c r="V4780">
        <v>780.61805600000002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2677109</v>
      </c>
      <c r="B4781">
        <v>1</v>
      </c>
      <c r="C4781" t="s">
        <v>76</v>
      </c>
      <c r="D4781" t="s">
        <v>99</v>
      </c>
      <c r="E4781" t="s">
        <v>134</v>
      </c>
      <c r="F4781" t="s">
        <v>13440</v>
      </c>
      <c r="G4781" t="s">
        <v>240</v>
      </c>
      <c r="H4781" t="s">
        <v>46</v>
      </c>
      <c r="I4781" t="s">
        <v>129</v>
      </c>
      <c r="J4781" t="s">
        <v>130</v>
      </c>
      <c r="K4781" t="s">
        <v>131</v>
      </c>
      <c r="L4781" t="s">
        <v>13441</v>
      </c>
      <c r="M4781" t="s">
        <v>13442</v>
      </c>
      <c r="N4781">
        <v>4.0452777769999999</v>
      </c>
      <c r="O4781">
        <v>0</v>
      </c>
      <c r="P4781">
        <v>18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72.814999999999998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2677107</v>
      </c>
      <c r="B4782">
        <v>1</v>
      </c>
      <c r="C4782" t="s">
        <v>76</v>
      </c>
      <c r="D4782" t="s">
        <v>102</v>
      </c>
      <c r="E4782" t="s">
        <v>156</v>
      </c>
      <c r="F4782" t="s">
        <v>13443</v>
      </c>
      <c r="G4782" t="s">
        <v>169</v>
      </c>
      <c r="H4782" t="s">
        <v>47</v>
      </c>
      <c r="I4782" t="s">
        <v>129</v>
      </c>
      <c r="J4782" t="s">
        <v>130</v>
      </c>
      <c r="K4782" t="s">
        <v>131</v>
      </c>
      <c r="L4782" t="s">
        <v>13444</v>
      </c>
      <c r="M4782" t="s">
        <v>13445</v>
      </c>
      <c r="N4782">
        <v>1.135</v>
      </c>
      <c r="O4782">
        <v>14</v>
      </c>
      <c r="P4782">
        <v>75</v>
      </c>
      <c r="Q4782">
        <v>0</v>
      </c>
      <c r="R4782">
        <v>0</v>
      </c>
      <c r="S4782">
        <v>0</v>
      </c>
      <c r="T4782">
        <v>0</v>
      </c>
      <c r="U4782">
        <v>15.89</v>
      </c>
      <c r="V4782">
        <v>85.125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2677108</v>
      </c>
      <c r="B4783">
        <v>1</v>
      </c>
      <c r="C4783" t="s">
        <v>76</v>
      </c>
      <c r="D4783" t="s">
        <v>87</v>
      </c>
      <c r="E4783" t="s">
        <v>172</v>
      </c>
      <c r="F4783" t="s">
        <v>13093</v>
      </c>
      <c r="G4783" t="s">
        <v>306</v>
      </c>
      <c r="H4783" t="s">
        <v>46</v>
      </c>
      <c r="I4783" t="s">
        <v>129</v>
      </c>
      <c r="J4783" t="s">
        <v>15</v>
      </c>
      <c r="K4783" t="s">
        <v>131</v>
      </c>
      <c r="L4783" t="s">
        <v>13446</v>
      </c>
      <c r="M4783" t="s">
        <v>13447</v>
      </c>
      <c r="N4783">
        <v>6.6172222219999997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6.6172219999999999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2677113</v>
      </c>
      <c r="B4784">
        <v>1</v>
      </c>
      <c r="C4784" t="s">
        <v>77</v>
      </c>
      <c r="D4784" t="s">
        <v>114</v>
      </c>
      <c r="E4784" t="s">
        <v>126</v>
      </c>
      <c r="F4784" t="s">
        <v>13448</v>
      </c>
      <c r="G4784" t="s">
        <v>128</v>
      </c>
      <c r="H4784" t="s">
        <v>47</v>
      </c>
      <c r="I4784" t="s">
        <v>129</v>
      </c>
      <c r="J4784" t="s">
        <v>130</v>
      </c>
      <c r="K4784" t="s">
        <v>131</v>
      </c>
      <c r="L4784" t="s">
        <v>13449</v>
      </c>
      <c r="M4784" t="s">
        <v>13450</v>
      </c>
      <c r="N4784">
        <v>2.1702777769999999</v>
      </c>
      <c r="O4784">
        <v>0</v>
      </c>
      <c r="P4784">
        <v>0</v>
      </c>
      <c r="Q4784">
        <v>3</v>
      </c>
      <c r="R4784">
        <v>0</v>
      </c>
      <c r="S4784">
        <v>17</v>
      </c>
      <c r="T4784">
        <v>205</v>
      </c>
      <c r="U4784">
        <v>0</v>
      </c>
      <c r="V4784">
        <v>0</v>
      </c>
      <c r="W4784">
        <v>6.5108329999999999</v>
      </c>
      <c r="X4784">
        <v>0</v>
      </c>
      <c r="Y4784">
        <v>36.894722000000002</v>
      </c>
      <c r="Z4784">
        <v>444.90694400000001</v>
      </c>
    </row>
    <row r="4785" spans="1:26" x14ac:dyDescent="0.3">
      <c r="A4785">
        <v>2677114</v>
      </c>
      <c r="B4785">
        <v>1</v>
      </c>
      <c r="C4785" t="s">
        <v>76</v>
      </c>
      <c r="D4785" t="s">
        <v>81</v>
      </c>
      <c r="E4785" t="s">
        <v>144</v>
      </c>
      <c r="F4785" t="s">
        <v>13451</v>
      </c>
      <c r="G4785" t="s">
        <v>260</v>
      </c>
      <c r="H4785" t="s">
        <v>46</v>
      </c>
      <c r="I4785" t="s">
        <v>129</v>
      </c>
      <c r="J4785" t="s">
        <v>130</v>
      </c>
      <c r="K4785" t="s">
        <v>141</v>
      </c>
      <c r="L4785" t="s">
        <v>13452</v>
      </c>
      <c r="M4785" t="s">
        <v>13453</v>
      </c>
      <c r="N4785">
        <v>1.0708333329999999</v>
      </c>
      <c r="O4785">
        <v>0</v>
      </c>
      <c r="P4785">
        <v>66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70.674999999999997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2677124</v>
      </c>
      <c r="B4786">
        <v>1</v>
      </c>
      <c r="C4786" t="s">
        <v>76</v>
      </c>
      <c r="D4786" t="s">
        <v>81</v>
      </c>
      <c r="E4786" t="s">
        <v>144</v>
      </c>
      <c r="F4786" t="s">
        <v>13454</v>
      </c>
      <c r="G4786" t="s">
        <v>260</v>
      </c>
      <c r="H4786" t="s">
        <v>46</v>
      </c>
      <c r="I4786" t="s">
        <v>129</v>
      </c>
      <c r="J4786" t="s">
        <v>130</v>
      </c>
      <c r="K4786" t="s">
        <v>141</v>
      </c>
      <c r="L4786" t="s">
        <v>13452</v>
      </c>
      <c r="M4786" t="s">
        <v>13455</v>
      </c>
      <c r="N4786">
        <v>1.2197222219999999</v>
      </c>
      <c r="O4786">
        <v>0</v>
      </c>
      <c r="P4786">
        <v>274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334.203889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2677121</v>
      </c>
      <c r="B4787">
        <v>1</v>
      </c>
      <c r="C4787" t="s">
        <v>76</v>
      </c>
      <c r="D4787" t="s">
        <v>80</v>
      </c>
      <c r="E4787" t="s">
        <v>144</v>
      </c>
      <c r="F4787" t="s">
        <v>13456</v>
      </c>
      <c r="G4787" t="s">
        <v>136</v>
      </c>
      <c r="H4787" t="s">
        <v>46</v>
      </c>
      <c r="I4787" t="s">
        <v>129</v>
      </c>
      <c r="J4787" t="s">
        <v>130</v>
      </c>
      <c r="K4787" t="s">
        <v>131</v>
      </c>
      <c r="L4787" t="s">
        <v>13457</v>
      </c>
      <c r="M4787" t="s">
        <v>13458</v>
      </c>
      <c r="N4787">
        <v>1.5222222219999999</v>
      </c>
      <c r="O4787">
        <v>0</v>
      </c>
      <c r="P4787">
        <v>58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88.288888999999998</v>
      </c>
      <c r="W4787">
        <v>0</v>
      </c>
      <c r="X4787">
        <v>0</v>
      </c>
      <c r="Y4787">
        <v>0</v>
      </c>
      <c r="Z4787">
        <v>0</v>
      </c>
    </row>
    <row r="4788" spans="1:26" x14ac:dyDescent="0.3">
      <c r="A4788">
        <v>2677126</v>
      </c>
      <c r="B4788">
        <v>1</v>
      </c>
      <c r="C4788" t="s">
        <v>76</v>
      </c>
      <c r="D4788" t="s">
        <v>100</v>
      </c>
      <c r="E4788" t="s">
        <v>152</v>
      </c>
      <c r="F4788" t="s">
        <v>7888</v>
      </c>
      <c r="G4788" t="s">
        <v>169</v>
      </c>
      <c r="H4788" t="s">
        <v>47</v>
      </c>
      <c r="I4788" t="s">
        <v>129</v>
      </c>
      <c r="J4788" t="s">
        <v>130</v>
      </c>
      <c r="K4788" t="s">
        <v>131</v>
      </c>
      <c r="L4788" t="s">
        <v>13459</v>
      </c>
      <c r="M4788" t="s">
        <v>13460</v>
      </c>
      <c r="N4788">
        <v>0.165833333</v>
      </c>
      <c r="O4788">
        <v>93</v>
      </c>
      <c r="P4788">
        <v>37</v>
      </c>
      <c r="Q4788">
        <v>0</v>
      </c>
      <c r="R4788">
        <v>0</v>
      </c>
      <c r="S4788">
        <v>0</v>
      </c>
      <c r="T4788">
        <v>0</v>
      </c>
      <c r="U4788">
        <v>15.422499999999999</v>
      </c>
      <c r="V4788">
        <v>6.1358329999999999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2677128</v>
      </c>
      <c r="B4789">
        <v>1</v>
      </c>
      <c r="C4789" t="s">
        <v>76</v>
      </c>
      <c r="D4789" t="s">
        <v>96</v>
      </c>
      <c r="E4789" t="s">
        <v>156</v>
      </c>
      <c r="F4789" t="s">
        <v>13461</v>
      </c>
      <c r="G4789" t="s">
        <v>140</v>
      </c>
      <c r="H4789" t="s">
        <v>47</v>
      </c>
      <c r="I4789" t="s">
        <v>129</v>
      </c>
      <c r="J4789" t="s">
        <v>130</v>
      </c>
      <c r="K4789" t="s">
        <v>141</v>
      </c>
      <c r="L4789" t="s">
        <v>13462</v>
      </c>
      <c r="M4789" t="s">
        <v>13463</v>
      </c>
      <c r="N4789">
        <v>4.2733333330000001</v>
      </c>
      <c r="O4789">
        <v>24</v>
      </c>
      <c r="P4789">
        <v>35</v>
      </c>
      <c r="Q4789">
        <v>0</v>
      </c>
      <c r="R4789">
        <v>0</v>
      </c>
      <c r="S4789">
        <v>0</v>
      </c>
      <c r="T4789">
        <v>0</v>
      </c>
      <c r="U4789">
        <v>102.56</v>
      </c>
      <c r="V4789">
        <v>149.566667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2677131</v>
      </c>
      <c r="B4790">
        <v>1</v>
      </c>
      <c r="C4790" t="s">
        <v>77</v>
      </c>
      <c r="D4790" t="s">
        <v>118</v>
      </c>
      <c r="E4790" t="s">
        <v>134</v>
      </c>
      <c r="F4790" t="s">
        <v>13464</v>
      </c>
      <c r="G4790" t="s">
        <v>140</v>
      </c>
      <c r="H4790" t="s">
        <v>46</v>
      </c>
      <c r="I4790" t="s">
        <v>129</v>
      </c>
      <c r="J4790" t="s">
        <v>130</v>
      </c>
      <c r="K4790" t="s">
        <v>141</v>
      </c>
      <c r="L4790" t="s">
        <v>13465</v>
      </c>
      <c r="M4790" t="s">
        <v>13466</v>
      </c>
      <c r="N4790">
        <v>5.8361111110000001</v>
      </c>
      <c r="O4790">
        <v>0</v>
      </c>
      <c r="P4790">
        <v>712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4155.311111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2677132</v>
      </c>
      <c r="B4791">
        <v>1</v>
      </c>
      <c r="C4791" t="s">
        <v>77</v>
      </c>
      <c r="D4791" t="s">
        <v>118</v>
      </c>
      <c r="E4791" t="s">
        <v>156</v>
      </c>
      <c r="F4791" t="s">
        <v>13467</v>
      </c>
      <c r="G4791" t="s">
        <v>140</v>
      </c>
      <c r="H4791" t="s">
        <v>47</v>
      </c>
      <c r="I4791" t="s">
        <v>129</v>
      </c>
      <c r="J4791" t="s">
        <v>130</v>
      </c>
      <c r="K4791" t="s">
        <v>141</v>
      </c>
      <c r="L4791" t="s">
        <v>13468</v>
      </c>
      <c r="M4791" t="s">
        <v>13469</v>
      </c>
      <c r="N4791">
        <v>3.0388888879999998</v>
      </c>
      <c r="O4791">
        <v>23</v>
      </c>
      <c r="P4791">
        <v>2066</v>
      </c>
      <c r="Q4791">
        <v>0</v>
      </c>
      <c r="R4791">
        <v>0</v>
      </c>
      <c r="S4791">
        <v>0</v>
      </c>
      <c r="T4791">
        <v>0</v>
      </c>
      <c r="U4791">
        <v>69.894443999999993</v>
      </c>
      <c r="V4791">
        <v>6278.344443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2677134</v>
      </c>
      <c r="B4792">
        <v>1</v>
      </c>
      <c r="C4792" t="s">
        <v>76</v>
      </c>
      <c r="D4792" t="s">
        <v>95</v>
      </c>
      <c r="E4792" t="s">
        <v>134</v>
      </c>
      <c r="F4792" t="s">
        <v>2084</v>
      </c>
      <c r="G4792" t="s">
        <v>260</v>
      </c>
      <c r="H4792" t="s">
        <v>46</v>
      </c>
      <c r="I4792" t="s">
        <v>129</v>
      </c>
      <c r="J4792" t="s">
        <v>130</v>
      </c>
      <c r="K4792" t="s">
        <v>141</v>
      </c>
      <c r="L4792" t="s">
        <v>13470</v>
      </c>
      <c r="M4792" t="s">
        <v>13471</v>
      </c>
      <c r="N4792">
        <v>6.5061111110000001</v>
      </c>
      <c r="O4792">
        <v>0</v>
      </c>
      <c r="P4792">
        <v>0</v>
      </c>
      <c r="Q4792">
        <v>0</v>
      </c>
      <c r="R4792">
        <v>51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331.811667</v>
      </c>
      <c r="Y4792">
        <v>0</v>
      </c>
      <c r="Z4792">
        <v>0</v>
      </c>
    </row>
    <row r="4793" spans="1:26" x14ac:dyDescent="0.3">
      <c r="A4793">
        <v>2677136</v>
      </c>
      <c r="B4793">
        <v>1</v>
      </c>
      <c r="C4793" t="s">
        <v>76</v>
      </c>
      <c r="D4793" t="s">
        <v>92</v>
      </c>
      <c r="E4793" t="s">
        <v>126</v>
      </c>
      <c r="F4793" t="s">
        <v>13472</v>
      </c>
      <c r="G4793" t="s">
        <v>260</v>
      </c>
      <c r="H4793" t="s">
        <v>47</v>
      </c>
      <c r="I4793" t="s">
        <v>129</v>
      </c>
      <c r="J4793" t="s">
        <v>130</v>
      </c>
      <c r="K4793" t="s">
        <v>141</v>
      </c>
      <c r="L4793" t="s">
        <v>13473</v>
      </c>
      <c r="M4793" t="s">
        <v>13474</v>
      </c>
      <c r="N4793">
        <v>8.5044444440000007</v>
      </c>
      <c r="O4793">
        <v>0</v>
      </c>
      <c r="P4793">
        <v>0</v>
      </c>
      <c r="Q4793">
        <v>1</v>
      </c>
      <c r="R4793">
        <v>239</v>
      </c>
      <c r="S4793">
        <v>0</v>
      </c>
      <c r="T4793">
        <v>0</v>
      </c>
      <c r="U4793">
        <v>0</v>
      </c>
      <c r="V4793">
        <v>0</v>
      </c>
      <c r="W4793">
        <v>8.5044439999999994</v>
      </c>
      <c r="X4793">
        <v>2032.562222</v>
      </c>
      <c r="Y4793">
        <v>0</v>
      </c>
      <c r="Z4793">
        <v>0</v>
      </c>
    </row>
    <row r="4794" spans="1:26" x14ac:dyDescent="0.3">
      <c r="A4794">
        <v>2677137</v>
      </c>
      <c r="B4794">
        <v>1</v>
      </c>
      <c r="C4794" t="s">
        <v>77</v>
      </c>
      <c r="D4794" t="s">
        <v>109</v>
      </c>
      <c r="E4794" t="s">
        <v>156</v>
      </c>
      <c r="F4794" t="s">
        <v>3144</v>
      </c>
      <c r="G4794" t="s">
        <v>169</v>
      </c>
      <c r="H4794" t="s">
        <v>47</v>
      </c>
      <c r="I4794" t="s">
        <v>129</v>
      </c>
      <c r="J4794" t="s">
        <v>130</v>
      </c>
      <c r="K4794" t="s">
        <v>131</v>
      </c>
      <c r="L4794" t="s">
        <v>13475</v>
      </c>
      <c r="M4794" t="s">
        <v>13476</v>
      </c>
      <c r="N4794">
        <v>0.31944444399999999</v>
      </c>
      <c r="O4794">
        <v>43</v>
      </c>
      <c r="P4794">
        <v>1600</v>
      </c>
      <c r="Q4794">
        <v>0</v>
      </c>
      <c r="R4794">
        <v>0</v>
      </c>
      <c r="S4794">
        <v>2</v>
      </c>
      <c r="T4794">
        <v>276</v>
      </c>
      <c r="U4794">
        <v>13.736110999999999</v>
      </c>
      <c r="V4794">
        <v>511.11111</v>
      </c>
      <c r="W4794">
        <v>0</v>
      </c>
      <c r="X4794">
        <v>0</v>
      </c>
      <c r="Y4794">
        <v>0.63888900000000004</v>
      </c>
      <c r="Z4794">
        <v>88.166667000000004</v>
      </c>
    </row>
    <row r="4795" spans="1:26" x14ac:dyDescent="0.3">
      <c r="A4795">
        <v>2677138</v>
      </c>
      <c r="B4795">
        <v>1</v>
      </c>
      <c r="C4795" t="s">
        <v>76</v>
      </c>
      <c r="D4795" t="s">
        <v>81</v>
      </c>
      <c r="E4795" t="s">
        <v>126</v>
      </c>
      <c r="F4795" t="s">
        <v>13477</v>
      </c>
      <c r="G4795" t="s">
        <v>140</v>
      </c>
      <c r="H4795" t="s">
        <v>47</v>
      </c>
      <c r="I4795" t="s">
        <v>129</v>
      </c>
      <c r="J4795" t="s">
        <v>130</v>
      </c>
      <c r="K4795" t="s">
        <v>141</v>
      </c>
      <c r="L4795" t="s">
        <v>13478</v>
      </c>
      <c r="M4795" t="s">
        <v>13479</v>
      </c>
      <c r="N4795">
        <v>10.641944444</v>
      </c>
      <c r="O4795">
        <v>0</v>
      </c>
      <c r="P4795">
        <v>230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2447.6472220000001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2677157</v>
      </c>
      <c r="B4796">
        <v>1</v>
      </c>
      <c r="C4796" t="s">
        <v>76</v>
      </c>
      <c r="D4796" t="s">
        <v>80</v>
      </c>
      <c r="E4796" t="s">
        <v>126</v>
      </c>
      <c r="F4796" t="s">
        <v>13480</v>
      </c>
      <c r="G4796" t="s">
        <v>567</v>
      </c>
      <c r="H4796" t="s">
        <v>47</v>
      </c>
      <c r="I4796" t="s">
        <v>129</v>
      </c>
      <c r="J4796" t="s">
        <v>130</v>
      </c>
      <c r="K4796" t="s">
        <v>141</v>
      </c>
      <c r="L4796" t="s">
        <v>13481</v>
      </c>
      <c r="M4796" t="s">
        <v>13482</v>
      </c>
      <c r="N4796">
        <v>0.29833333299999998</v>
      </c>
      <c r="O4796">
        <v>1</v>
      </c>
      <c r="P4796">
        <v>3531</v>
      </c>
      <c r="Q4796">
        <v>0</v>
      </c>
      <c r="R4796">
        <v>0</v>
      </c>
      <c r="S4796">
        <v>0</v>
      </c>
      <c r="T4796">
        <v>0</v>
      </c>
      <c r="U4796">
        <v>0.29833300000000001</v>
      </c>
      <c r="V4796">
        <v>1053.4149990000001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2677194</v>
      </c>
      <c r="B4797">
        <v>1</v>
      </c>
      <c r="C4797" t="s">
        <v>76</v>
      </c>
      <c r="D4797" t="s">
        <v>80</v>
      </c>
      <c r="E4797" t="s">
        <v>152</v>
      </c>
      <c r="F4797" t="s">
        <v>5909</v>
      </c>
      <c r="G4797" t="s">
        <v>140</v>
      </c>
      <c r="H4797" t="s">
        <v>47</v>
      </c>
      <c r="I4797" t="s">
        <v>129</v>
      </c>
      <c r="J4797" t="s">
        <v>130</v>
      </c>
      <c r="K4797" t="s">
        <v>141</v>
      </c>
      <c r="L4797" t="s">
        <v>13483</v>
      </c>
      <c r="M4797" t="s">
        <v>13484</v>
      </c>
      <c r="N4797">
        <v>3.9494444440000001</v>
      </c>
      <c r="O4797">
        <v>3</v>
      </c>
      <c r="P4797">
        <v>4670</v>
      </c>
      <c r="Q4797">
        <v>0</v>
      </c>
      <c r="R4797">
        <v>0</v>
      </c>
      <c r="S4797">
        <v>0</v>
      </c>
      <c r="T4797">
        <v>0</v>
      </c>
      <c r="U4797">
        <v>11.848333</v>
      </c>
      <c r="V4797">
        <v>18443.905553000001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2677141</v>
      </c>
      <c r="B4798">
        <v>1</v>
      </c>
      <c r="C4798" t="s">
        <v>76</v>
      </c>
      <c r="D4798" t="s">
        <v>84</v>
      </c>
      <c r="E4798" t="s">
        <v>144</v>
      </c>
      <c r="F4798" t="s">
        <v>13485</v>
      </c>
      <c r="G4798" t="s">
        <v>260</v>
      </c>
      <c r="H4798" t="s">
        <v>46</v>
      </c>
      <c r="I4798" t="s">
        <v>129</v>
      </c>
      <c r="J4798" t="s">
        <v>130</v>
      </c>
      <c r="K4798" t="s">
        <v>141</v>
      </c>
      <c r="L4798" t="s">
        <v>13486</v>
      </c>
      <c r="M4798" t="s">
        <v>13487</v>
      </c>
      <c r="N4798">
        <v>3.679166666</v>
      </c>
      <c r="O4798">
        <v>0</v>
      </c>
      <c r="P4798">
        <v>25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91.979167000000004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2677142</v>
      </c>
      <c r="B4799">
        <v>1</v>
      </c>
      <c r="C4799" t="s">
        <v>77</v>
      </c>
      <c r="D4799" t="s">
        <v>109</v>
      </c>
      <c r="E4799" t="s">
        <v>134</v>
      </c>
      <c r="F4799" t="s">
        <v>13488</v>
      </c>
      <c r="G4799" t="s">
        <v>140</v>
      </c>
      <c r="H4799" t="s">
        <v>46</v>
      </c>
      <c r="I4799" t="s">
        <v>129</v>
      </c>
      <c r="J4799" t="s">
        <v>130</v>
      </c>
      <c r="K4799" t="s">
        <v>141</v>
      </c>
      <c r="L4799" t="s">
        <v>13489</v>
      </c>
      <c r="M4799" t="s">
        <v>13490</v>
      </c>
      <c r="N4799">
        <v>1.4755555549999999</v>
      </c>
      <c r="O4799">
        <v>0</v>
      </c>
      <c r="P4799">
        <v>371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547.43111099999999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2677162</v>
      </c>
      <c r="B4800">
        <v>1</v>
      </c>
      <c r="C4800" t="s">
        <v>77</v>
      </c>
      <c r="D4800" t="s">
        <v>114</v>
      </c>
      <c r="E4800" t="s">
        <v>156</v>
      </c>
      <c r="F4800" t="s">
        <v>6932</v>
      </c>
      <c r="G4800" t="s">
        <v>169</v>
      </c>
      <c r="H4800" t="s">
        <v>47</v>
      </c>
      <c r="I4800" t="s">
        <v>129</v>
      </c>
      <c r="J4800" t="s">
        <v>130</v>
      </c>
      <c r="K4800" t="s">
        <v>131</v>
      </c>
      <c r="L4800" t="s">
        <v>13491</v>
      </c>
      <c r="M4800" t="s">
        <v>13492</v>
      </c>
      <c r="N4800">
        <v>0.75</v>
      </c>
      <c r="O4800">
        <v>71</v>
      </c>
      <c r="P4800">
        <v>593</v>
      </c>
      <c r="Q4800">
        <v>0</v>
      </c>
      <c r="R4800">
        <v>0</v>
      </c>
      <c r="S4800">
        <v>0</v>
      </c>
      <c r="T4800">
        <v>0</v>
      </c>
      <c r="U4800">
        <v>53.25</v>
      </c>
      <c r="V4800">
        <v>444.75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2677144</v>
      </c>
      <c r="B4801">
        <v>1</v>
      </c>
      <c r="C4801" t="s">
        <v>77</v>
      </c>
      <c r="D4801" t="s">
        <v>116</v>
      </c>
      <c r="E4801" t="s">
        <v>134</v>
      </c>
      <c r="F4801" t="s">
        <v>13493</v>
      </c>
      <c r="G4801" t="s">
        <v>140</v>
      </c>
      <c r="H4801" t="s">
        <v>46</v>
      </c>
      <c r="I4801" t="s">
        <v>129</v>
      </c>
      <c r="J4801" t="s">
        <v>130</v>
      </c>
      <c r="K4801" t="s">
        <v>141</v>
      </c>
      <c r="L4801" t="s">
        <v>13494</v>
      </c>
      <c r="M4801" t="s">
        <v>13495</v>
      </c>
      <c r="N4801">
        <v>6.7824999999999998</v>
      </c>
      <c r="O4801">
        <v>0</v>
      </c>
      <c r="P4801">
        <v>159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1078.4175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2677145</v>
      </c>
      <c r="B4802">
        <v>1</v>
      </c>
      <c r="C4802" t="s">
        <v>77</v>
      </c>
      <c r="D4802" t="s">
        <v>108</v>
      </c>
      <c r="E4802" t="s">
        <v>152</v>
      </c>
      <c r="F4802" t="s">
        <v>2152</v>
      </c>
      <c r="G4802" t="s">
        <v>140</v>
      </c>
      <c r="H4802" t="s">
        <v>47</v>
      </c>
      <c r="I4802" t="s">
        <v>129</v>
      </c>
      <c r="J4802" t="s">
        <v>130</v>
      </c>
      <c r="K4802" t="s">
        <v>141</v>
      </c>
      <c r="L4802" t="s">
        <v>13496</v>
      </c>
      <c r="M4802" t="s">
        <v>13497</v>
      </c>
      <c r="N4802">
        <v>3.5755555550000002</v>
      </c>
      <c r="O4802">
        <v>0</v>
      </c>
      <c r="P4802">
        <v>0</v>
      </c>
      <c r="Q4802">
        <v>61</v>
      </c>
      <c r="R4802">
        <v>94</v>
      </c>
      <c r="S4802">
        <v>0</v>
      </c>
      <c r="T4802">
        <v>0</v>
      </c>
      <c r="U4802">
        <v>0</v>
      </c>
      <c r="V4802">
        <v>0</v>
      </c>
      <c r="W4802">
        <v>218.108889</v>
      </c>
      <c r="X4802">
        <v>336.10222199999998</v>
      </c>
      <c r="Y4802">
        <v>0</v>
      </c>
      <c r="Z4802">
        <v>0</v>
      </c>
    </row>
    <row r="4803" spans="1:26" x14ac:dyDescent="0.3">
      <c r="A4803">
        <v>2677146</v>
      </c>
      <c r="B4803">
        <v>1</v>
      </c>
      <c r="C4803" t="s">
        <v>76</v>
      </c>
      <c r="D4803" t="s">
        <v>99</v>
      </c>
      <c r="E4803" t="s">
        <v>152</v>
      </c>
      <c r="F4803" t="s">
        <v>13498</v>
      </c>
      <c r="G4803" t="s">
        <v>140</v>
      </c>
      <c r="H4803" t="s">
        <v>47</v>
      </c>
      <c r="I4803" t="s">
        <v>129</v>
      </c>
      <c r="J4803" t="s">
        <v>130</v>
      </c>
      <c r="K4803" t="s">
        <v>141</v>
      </c>
      <c r="L4803" t="s">
        <v>13499</v>
      </c>
      <c r="M4803" t="s">
        <v>13500</v>
      </c>
      <c r="N4803">
        <v>5.801111111</v>
      </c>
      <c r="O4803">
        <v>47</v>
      </c>
      <c r="P4803">
        <v>1034</v>
      </c>
      <c r="Q4803">
        <v>0</v>
      </c>
      <c r="R4803">
        <v>0</v>
      </c>
      <c r="S4803">
        <v>0</v>
      </c>
      <c r="T4803">
        <v>0</v>
      </c>
      <c r="U4803">
        <v>272.65222199999999</v>
      </c>
      <c r="V4803">
        <v>5998.3488889999999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2677149</v>
      </c>
      <c r="B4804">
        <v>1</v>
      </c>
      <c r="C4804" t="s">
        <v>76</v>
      </c>
      <c r="D4804" t="s">
        <v>104</v>
      </c>
      <c r="E4804" t="s">
        <v>134</v>
      </c>
      <c r="F4804" t="s">
        <v>5297</v>
      </c>
      <c r="G4804" t="s">
        <v>260</v>
      </c>
      <c r="H4804" t="s">
        <v>46</v>
      </c>
      <c r="I4804" t="s">
        <v>129</v>
      </c>
      <c r="J4804" t="s">
        <v>130</v>
      </c>
      <c r="K4804" t="s">
        <v>141</v>
      </c>
      <c r="L4804" t="s">
        <v>13501</v>
      </c>
      <c r="M4804" t="s">
        <v>13502</v>
      </c>
      <c r="N4804">
        <v>8.9208333329999991</v>
      </c>
      <c r="O4804">
        <v>0</v>
      </c>
      <c r="P4804">
        <v>0</v>
      </c>
      <c r="Q4804">
        <v>0</v>
      </c>
      <c r="R4804">
        <v>49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437.120833</v>
      </c>
      <c r="Y4804">
        <v>0</v>
      </c>
      <c r="Z4804">
        <v>0</v>
      </c>
    </row>
    <row r="4805" spans="1:26" x14ac:dyDescent="0.3">
      <c r="A4805">
        <v>2677154</v>
      </c>
      <c r="B4805">
        <v>1</v>
      </c>
      <c r="C4805" t="s">
        <v>76</v>
      </c>
      <c r="D4805" t="s">
        <v>99</v>
      </c>
      <c r="E4805" t="s">
        <v>134</v>
      </c>
      <c r="F4805" t="s">
        <v>13503</v>
      </c>
      <c r="G4805" t="s">
        <v>260</v>
      </c>
      <c r="H4805" t="s">
        <v>46</v>
      </c>
      <c r="I4805" t="s">
        <v>129</v>
      </c>
      <c r="J4805" t="s">
        <v>130</v>
      </c>
      <c r="K4805" t="s">
        <v>141</v>
      </c>
      <c r="L4805" t="s">
        <v>13504</v>
      </c>
      <c r="M4805" t="s">
        <v>13505</v>
      </c>
      <c r="N4805">
        <v>2.36</v>
      </c>
      <c r="O4805">
        <v>0</v>
      </c>
      <c r="P4805">
        <v>430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1014.8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2677156</v>
      </c>
      <c r="B4806">
        <v>1</v>
      </c>
      <c r="C4806" t="s">
        <v>77</v>
      </c>
      <c r="D4806" t="s">
        <v>112</v>
      </c>
      <c r="E4806" t="s">
        <v>126</v>
      </c>
      <c r="F4806" t="s">
        <v>13506</v>
      </c>
      <c r="G4806" t="s">
        <v>169</v>
      </c>
      <c r="H4806" t="s">
        <v>47</v>
      </c>
      <c r="I4806" t="s">
        <v>129</v>
      </c>
      <c r="J4806" t="s">
        <v>130</v>
      </c>
      <c r="K4806" t="s">
        <v>131</v>
      </c>
      <c r="L4806" t="s">
        <v>13507</v>
      </c>
      <c r="M4806" t="s">
        <v>13508</v>
      </c>
      <c r="N4806">
        <v>0.51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174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88.74</v>
      </c>
    </row>
    <row r="4807" spans="1:26" x14ac:dyDescent="0.3">
      <c r="A4807">
        <v>2677165</v>
      </c>
      <c r="B4807">
        <v>1</v>
      </c>
      <c r="C4807" t="s">
        <v>76</v>
      </c>
      <c r="D4807" t="s">
        <v>97</v>
      </c>
      <c r="E4807" t="s">
        <v>144</v>
      </c>
      <c r="F4807" t="s">
        <v>3163</v>
      </c>
      <c r="G4807" t="s">
        <v>146</v>
      </c>
      <c r="H4807" t="s">
        <v>46</v>
      </c>
      <c r="I4807" t="s">
        <v>129</v>
      </c>
      <c r="J4807" t="s">
        <v>130</v>
      </c>
      <c r="K4807" t="s">
        <v>131</v>
      </c>
      <c r="L4807" t="s">
        <v>13509</v>
      </c>
      <c r="M4807" t="s">
        <v>13510</v>
      </c>
      <c r="N4807">
        <v>1.05</v>
      </c>
      <c r="O4807">
        <v>0</v>
      </c>
      <c r="P4807">
        <v>113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118.65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2677169</v>
      </c>
      <c r="B4808">
        <v>1</v>
      </c>
      <c r="C4808" t="s">
        <v>76</v>
      </c>
      <c r="D4808" t="s">
        <v>91</v>
      </c>
      <c r="E4808" t="s">
        <v>134</v>
      </c>
      <c r="F4808" t="s">
        <v>13511</v>
      </c>
      <c r="G4808" t="s">
        <v>140</v>
      </c>
      <c r="H4808" t="s">
        <v>46</v>
      </c>
      <c r="I4808" t="s">
        <v>129</v>
      </c>
      <c r="J4808" t="s">
        <v>130</v>
      </c>
      <c r="K4808" t="s">
        <v>141</v>
      </c>
      <c r="L4808" t="s">
        <v>13476</v>
      </c>
      <c r="M4808" t="s">
        <v>13512</v>
      </c>
      <c r="N4808">
        <v>0.87777777700000004</v>
      </c>
      <c r="O4808">
        <v>0</v>
      </c>
      <c r="P4808">
        <v>188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165.022222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2677172</v>
      </c>
      <c r="B4809">
        <v>1</v>
      </c>
      <c r="C4809" t="s">
        <v>77</v>
      </c>
      <c r="D4809" t="s">
        <v>124</v>
      </c>
      <c r="E4809" t="s">
        <v>134</v>
      </c>
      <c r="F4809" t="s">
        <v>13513</v>
      </c>
      <c r="G4809" t="s">
        <v>260</v>
      </c>
      <c r="H4809" t="s">
        <v>46</v>
      </c>
      <c r="I4809" t="s">
        <v>129</v>
      </c>
      <c r="J4809" t="s">
        <v>130</v>
      </c>
      <c r="K4809" t="s">
        <v>141</v>
      </c>
      <c r="L4809" t="s">
        <v>13514</v>
      </c>
      <c r="M4809" t="s">
        <v>13515</v>
      </c>
      <c r="N4809">
        <v>1.832777777</v>
      </c>
      <c r="O4809">
        <v>0</v>
      </c>
      <c r="P4809">
        <v>940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1722.8111100000001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2677175</v>
      </c>
      <c r="B4810">
        <v>1</v>
      </c>
      <c r="C4810" t="s">
        <v>77</v>
      </c>
      <c r="D4810" t="s">
        <v>119</v>
      </c>
      <c r="E4810" t="s">
        <v>152</v>
      </c>
      <c r="F4810" t="s">
        <v>13516</v>
      </c>
      <c r="G4810" t="s">
        <v>169</v>
      </c>
      <c r="H4810" t="s">
        <v>47</v>
      </c>
      <c r="I4810" t="s">
        <v>129</v>
      </c>
      <c r="J4810" t="s">
        <v>130</v>
      </c>
      <c r="K4810" t="s">
        <v>131</v>
      </c>
      <c r="L4810" t="s">
        <v>13517</v>
      </c>
      <c r="M4810" t="s">
        <v>13518</v>
      </c>
      <c r="N4810">
        <v>0.80249999999999999</v>
      </c>
      <c r="O4810">
        <v>0</v>
      </c>
      <c r="P4810">
        <v>189</v>
      </c>
      <c r="Q4810">
        <v>0</v>
      </c>
      <c r="R4810">
        <v>0</v>
      </c>
      <c r="S4810">
        <v>6</v>
      </c>
      <c r="T4810">
        <v>5</v>
      </c>
      <c r="U4810">
        <v>0</v>
      </c>
      <c r="V4810">
        <v>151.67250000000001</v>
      </c>
      <c r="W4810">
        <v>0</v>
      </c>
      <c r="X4810">
        <v>0</v>
      </c>
      <c r="Y4810">
        <v>4.8150000000000004</v>
      </c>
      <c r="Z4810">
        <v>4.0125000000000002</v>
      </c>
    </row>
    <row r="4811" spans="1:26" x14ac:dyDescent="0.3">
      <c r="A4811">
        <v>2677183</v>
      </c>
      <c r="B4811">
        <v>1</v>
      </c>
      <c r="C4811" t="s">
        <v>77</v>
      </c>
      <c r="D4811" t="s">
        <v>109</v>
      </c>
      <c r="E4811" t="s">
        <v>156</v>
      </c>
      <c r="F4811" t="s">
        <v>13519</v>
      </c>
      <c r="G4811" t="s">
        <v>169</v>
      </c>
      <c r="H4811" t="s">
        <v>47</v>
      </c>
      <c r="I4811" t="s">
        <v>129</v>
      </c>
      <c r="J4811" t="s">
        <v>130</v>
      </c>
      <c r="K4811" t="s">
        <v>131</v>
      </c>
      <c r="L4811" t="s">
        <v>13520</v>
      </c>
      <c r="M4811" t="s">
        <v>13521</v>
      </c>
      <c r="N4811">
        <v>0.41305555500000002</v>
      </c>
      <c r="O4811">
        <v>23</v>
      </c>
      <c r="P4811">
        <v>1221</v>
      </c>
      <c r="Q4811">
        <v>0</v>
      </c>
      <c r="R4811">
        <v>0</v>
      </c>
      <c r="S4811">
        <v>2</v>
      </c>
      <c r="T4811">
        <v>276</v>
      </c>
      <c r="U4811">
        <v>9.5002779999999998</v>
      </c>
      <c r="V4811">
        <v>504.34083299999998</v>
      </c>
      <c r="W4811">
        <v>0</v>
      </c>
      <c r="X4811">
        <v>0</v>
      </c>
      <c r="Y4811">
        <v>0.82611100000000004</v>
      </c>
      <c r="Z4811">
        <v>114.003333</v>
      </c>
    </row>
    <row r="4812" spans="1:26" x14ac:dyDescent="0.3">
      <c r="A4812">
        <v>2677238</v>
      </c>
      <c r="B4812">
        <v>1</v>
      </c>
      <c r="C4812" t="s">
        <v>77</v>
      </c>
      <c r="D4812" t="s">
        <v>114</v>
      </c>
      <c r="E4812" t="s">
        <v>156</v>
      </c>
      <c r="F4812" t="s">
        <v>13522</v>
      </c>
      <c r="G4812" t="s">
        <v>140</v>
      </c>
      <c r="H4812" t="s">
        <v>47</v>
      </c>
      <c r="I4812" t="s">
        <v>129</v>
      </c>
      <c r="J4812" t="s">
        <v>130</v>
      </c>
      <c r="K4812" t="s">
        <v>141</v>
      </c>
      <c r="L4812" t="s">
        <v>13523</v>
      </c>
      <c r="M4812" t="s">
        <v>13524</v>
      </c>
      <c r="N4812">
        <v>6.2927777770000004</v>
      </c>
      <c r="O4812">
        <v>72</v>
      </c>
      <c r="P4812">
        <v>2120</v>
      </c>
      <c r="Q4812">
        <v>0</v>
      </c>
      <c r="R4812">
        <v>0</v>
      </c>
      <c r="S4812">
        <v>57</v>
      </c>
      <c r="T4812">
        <v>1649</v>
      </c>
      <c r="U4812">
        <v>453.08</v>
      </c>
      <c r="V4812">
        <v>13340.688887</v>
      </c>
      <c r="W4812">
        <v>0</v>
      </c>
      <c r="X4812">
        <v>0</v>
      </c>
      <c r="Y4812">
        <v>358.688333</v>
      </c>
      <c r="Z4812">
        <v>10376.790553999999</v>
      </c>
    </row>
    <row r="4813" spans="1:26" x14ac:dyDescent="0.3">
      <c r="A4813">
        <v>2677181</v>
      </c>
      <c r="B4813">
        <v>1</v>
      </c>
      <c r="C4813" t="s">
        <v>76</v>
      </c>
      <c r="D4813" t="s">
        <v>81</v>
      </c>
      <c r="E4813" t="s">
        <v>144</v>
      </c>
      <c r="F4813" t="s">
        <v>13525</v>
      </c>
      <c r="G4813" t="s">
        <v>260</v>
      </c>
      <c r="H4813" t="s">
        <v>46</v>
      </c>
      <c r="I4813" t="s">
        <v>129</v>
      </c>
      <c r="J4813" t="s">
        <v>130</v>
      </c>
      <c r="K4813" t="s">
        <v>141</v>
      </c>
      <c r="L4813" t="s">
        <v>13526</v>
      </c>
      <c r="M4813" t="s">
        <v>13527</v>
      </c>
      <c r="N4813">
        <v>1.9641666659999999</v>
      </c>
      <c r="O4813">
        <v>0</v>
      </c>
      <c r="P4813">
        <v>104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204.27333300000001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2677188</v>
      </c>
      <c r="B4814">
        <v>1</v>
      </c>
      <c r="C4814" t="s">
        <v>76</v>
      </c>
      <c r="D4814" t="s">
        <v>88</v>
      </c>
      <c r="E4814" t="s">
        <v>152</v>
      </c>
      <c r="F4814" t="s">
        <v>13528</v>
      </c>
      <c r="G4814" t="s">
        <v>140</v>
      </c>
      <c r="H4814" t="s">
        <v>47</v>
      </c>
      <c r="I4814" t="s">
        <v>129</v>
      </c>
      <c r="J4814" t="s">
        <v>130</v>
      </c>
      <c r="K4814" t="s">
        <v>141</v>
      </c>
      <c r="L4814" t="s">
        <v>13529</v>
      </c>
      <c r="M4814" t="s">
        <v>13530</v>
      </c>
      <c r="N4814">
        <v>4.84</v>
      </c>
      <c r="O4814">
        <v>2</v>
      </c>
      <c r="P4814">
        <v>632</v>
      </c>
      <c r="Q4814">
        <v>0</v>
      </c>
      <c r="R4814">
        <v>0</v>
      </c>
      <c r="S4814">
        <v>0</v>
      </c>
      <c r="T4814">
        <v>0</v>
      </c>
      <c r="U4814">
        <v>9.68</v>
      </c>
      <c r="V4814">
        <v>3058.88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2677193</v>
      </c>
      <c r="B4815">
        <v>1</v>
      </c>
      <c r="C4815" t="s">
        <v>77</v>
      </c>
      <c r="D4815" t="s">
        <v>116</v>
      </c>
      <c r="E4815" t="s">
        <v>152</v>
      </c>
      <c r="F4815" t="s">
        <v>1022</v>
      </c>
      <c r="G4815" t="s">
        <v>169</v>
      </c>
      <c r="H4815" t="s">
        <v>47</v>
      </c>
      <c r="I4815" t="s">
        <v>129</v>
      </c>
      <c r="J4815" t="s">
        <v>130</v>
      </c>
      <c r="K4815" t="s">
        <v>131</v>
      </c>
      <c r="L4815" t="s">
        <v>13531</v>
      </c>
      <c r="M4815" t="s">
        <v>13532</v>
      </c>
      <c r="N4815">
        <v>0.41416666600000002</v>
      </c>
      <c r="O4815">
        <v>149</v>
      </c>
      <c r="P4815">
        <v>1367</v>
      </c>
      <c r="Q4815">
        <v>0</v>
      </c>
      <c r="R4815">
        <v>0</v>
      </c>
      <c r="S4815">
        <v>0</v>
      </c>
      <c r="T4815">
        <v>0</v>
      </c>
      <c r="U4815">
        <v>61.710833000000001</v>
      </c>
      <c r="V4815">
        <v>566.16583200000002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2677195</v>
      </c>
      <c r="B4816">
        <v>1</v>
      </c>
      <c r="C4816" t="s">
        <v>77</v>
      </c>
      <c r="D4816" t="s">
        <v>111</v>
      </c>
      <c r="E4816" t="s">
        <v>156</v>
      </c>
      <c r="F4816" t="s">
        <v>1911</v>
      </c>
      <c r="G4816" t="s">
        <v>169</v>
      </c>
      <c r="H4816" t="s">
        <v>47</v>
      </c>
      <c r="I4816" t="s">
        <v>129</v>
      </c>
      <c r="J4816" t="s">
        <v>130</v>
      </c>
      <c r="K4816" t="s">
        <v>131</v>
      </c>
      <c r="L4816" t="s">
        <v>13533</v>
      </c>
      <c r="M4816" t="s">
        <v>13534</v>
      </c>
      <c r="N4816">
        <v>8.0555555000000001E-2</v>
      </c>
      <c r="O4816">
        <v>0</v>
      </c>
      <c r="P4816">
        <v>0</v>
      </c>
      <c r="Q4816">
        <v>0</v>
      </c>
      <c r="R4816">
        <v>0</v>
      </c>
      <c r="S4816">
        <v>10</v>
      </c>
      <c r="T4816">
        <v>1434</v>
      </c>
      <c r="U4816">
        <v>0</v>
      </c>
      <c r="V4816">
        <v>0</v>
      </c>
      <c r="W4816">
        <v>0</v>
      </c>
      <c r="X4816">
        <v>0</v>
      </c>
      <c r="Y4816">
        <v>0.80555600000000005</v>
      </c>
      <c r="Z4816">
        <v>115.516666</v>
      </c>
    </row>
    <row r="4817" spans="1:26" x14ac:dyDescent="0.3">
      <c r="A4817">
        <v>2677196</v>
      </c>
      <c r="B4817">
        <v>1</v>
      </c>
      <c r="C4817" t="s">
        <v>77</v>
      </c>
      <c r="D4817" t="s">
        <v>112</v>
      </c>
      <c r="E4817" t="s">
        <v>134</v>
      </c>
      <c r="F4817" t="s">
        <v>13535</v>
      </c>
      <c r="G4817" t="s">
        <v>140</v>
      </c>
      <c r="H4817" t="s">
        <v>46</v>
      </c>
      <c r="I4817" t="s">
        <v>129</v>
      </c>
      <c r="J4817" t="s">
        <v>130</v>
      </c>
      <c r="K4817" t="s">
        <v>141</v>
      </c>
      <c r="L4817" t="s">
        <v>13536</v>
      </c>
      <c r="M4817" t="s">
        <v>13537</v>
      </c>
      <c r="N4817">
        <v>5.4005555550000004</v>
      </c>
      <c r="O4817">
        <v>0</v>
      </c>
      <c r="P4817">
        <v>0</v>
      </c>
      <c r="Q4817">
        <v>0</v>
      </c>
      <c r="R4817">
        <v>1017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5492.3649990000004</v>
      </c>
      <c r="Y4817">
        <v>0</v>
      </c>
      <c r="Z4817">
        <v>0</v>
      </c>
    </row>
    <row r="4818" spans="1:26" x14ac:dyDescent="0.3">
      <c r="A4818">
        <v>2677200</v>
      </c>
      <c r="B4818">
        <v>1</v>
      </c>
      <c r="C4818" t="s">
        <v>76</v>
      </c>
      <c r="D4818" t="s">
        <v>103</v>
      </c>
      <c r="E4818" t="s">
        <v>210</v>
      </c>
      <c r="F4818" t="s">
        <v>13538</v>
      </c>
      <c r="G4818" t="s">
        <v>212</v>
      </c>
      <c r="H4818" t="s">
        <v>46</v>
      </c>
      <c r="I4818" t="s">
        <v>129</v>
      </c>
      <c r="J4818" t="s">
        <v>130</v>
      </c>
      <c r="K4818" t="s">
        <v>131</v>
      </c>
      <c r="L4818" t="s">
        <v>13539</v>
      </c>
      <c r="M4818" t="s">
        <v>13540</v>
      </c>
      <c r="N4818">
        <v>2.2769444440000002</v>
      </c>
      <c r="O4818">
        <v>0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2.2769439999999999</v>
      </c>
      <c r="Y4818">
        <v>0</v>
      </c>
      <c r="Z4818">
        <v>0</v>
      </c>
    </row>
    <row r="4819" spans="1:26" x14ac:dyDescent="0.3">
      <c r="A4819">
        <v>2677201</v>
      </c>
      <c r="B4819">
        <v>1</v>
      </c>
      <c r="C4819" t="s">
        <v>76</v>
      </c>
      <c r="D4819" t="s">
        <v>84</v>
      </c>
      <c r="E4819" t="s">
        <v>126</v>
      </c>
      <c r="F4819" t="s">
        <v>13541</v>
      </c>
      <c r="G4819" t="s">
        <v>169</v>
      </c>
      <c r="H4819" t="s">
        <v>47</v>
      </c>
      <c r="I4819" t="s">
        <v>129</v>
      </c>
      <c r="J4819" t="s">
        <v>130</v>
      </c>
      <c r="K4819" t="s">
        <v>131</v>
      </c>
      <c r="L4819" t="s">
        <v>13542</v>
      </c>
      <c r="M4819" t="s">
        <v>13543</v>
      </c>
      <c r="N4819">
        <v>0.105833333</v>
      </c>
      <c r="O4819">
        <v>30</v>
      </c>
      <c r="P4819">
        <v>1257</v>
      </c>
      <c r="Q4819">
        <v>0</v>
      </c>
      <c r="R4819">
        <v>0</v>
      </c>
      <c r="S4819">
        <v>0</v>
      </c>
      <c r="T4819">
        <v>0</v>
      </c>
      <c r="U4819">
        <v>3.1749999999999998</v>
      </c>
      <c r="V4819">
        <v>133.0325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2677202</v>
      </c>
      <c r="B4820">
        <v>1</v>
      </c>
      <c r="C4820" t="s">
        <v>77</v>
      </c>
      <c r="D4820" t="s">
        <v>123</v>
      </c>
      <c r="E4820" t="s">
        <v>156</v>
      </c>
      <c r="F4820" t="s">
        <v>13544</v>
      </c>
      <c r="G4820" t="s">
        <v>140</v>
      </c>
      <c r="H4820" t="s">
        <v>47</v>
      </c>
      <c r="I4820" t="s">
        <v>129</v>
      </c>
      <c r="J4820" t="s">
        <v>130</v>
      </c>
      <c r="K4820" t="s">
        <v>141</v>
      </c>
      <c r="L4820" t="s">
        <v>13545</v>
      </c>
      <c r="M4820" t="s">
        <v>13546</v>
      </c>
      <c r="N4820">
        <v>4.5122222220000001</v>
      </c>
      <c r="O4820">
        <v>142</v>
      </c>
      <c r="P4820">
        <v>6</v>
      </c>
      <c r="Q4820">
        <v>0</v>
      </c>
      <c r="R4820">
        <v>0</v>
      </c>
      <c r="S4820">
        <v>0</v>
      </c>
      <c r="T4820">
        <v>0</v>
      </c>
      <c r="U4820">
        <v>640.73555599999997</v>
      </c>
      <c r="V4820">
        <v>27.073333000000002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2677206</v>
      </c>
      <c r="B4821">
        <v>1</v>
      </c>
      <c r="C4821" t="s">
        <v>77</v>
      </c>
      <c r="D4821" t="s">
        <v>124</v>
      </c>
      <c r="E4821" t="s">
        <v>210</v>
      </c>
      <c r="F4821" t="s">
        <v>13547</v>
      </c>
      <c r="G4821" t="s">
        <v>212</v>
      </c>
      <c r="H4821" t="s">
        <v>46</v>
      </c>
      <c r="I4821" t="s">
        <v>129</v>
      </c>
      <c r="J4821" t="s">
        <v>130</v>
      </c>
      <c r="K4821" t="s">
        <v>131</v>
      </c>
      <c r="L4821" t="s">
        <v>13548</v>
      </c>
      <c r="M4821" t="s">
        <v>13549</v>
      </c>
      <c r="N4821">
        <v>1.4669444439999999</v>
      </c>
      <c r="O4821">
        <v>0</v>
      </c>
      <c r="P4821">
        <v>2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2.9338890000000002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2677204</v>
      </c>
      <c r="B4822">
        <v>1</v>
      </c>
      <c r="C4822" t="s">
        <v>76</v>
      </c>
      <c r="D4822" t="s">
        <v>82</v>
      </c>
      <c r="E4822" t="s">
        <v>126</v>
      </c>
      <c r="F4822" t="s">
        <v>13550</v>
      </c>
      <c r="G4822" t="s">
        <v>140</v>
      </c>
      <c r="H4822" t="s">
        <v>47</v>
      </c>
      <c r="I4822" t="s">
        <v>129</v>
      </c>
      <c r="J4822" t="s">
        <v>130</v>
      </c>
      <c r="K4822" t="s">
        <v>141</v>
      </c>
      <c r="L4822" t="s">
        <v>13551</v>
      </c>
      <c r="M4822" t="s">
        <v>13552</v>
      </c>
      <c r="N4822">
        <v>4.8686111109999999</v>
      </c>
      <c r="O4822">
        <v>1</v>
      </c>
      <c r="P4822">
        <v>1182</v>
      </c>
      <c r="Q4822">
        <v>0</v>
      </c>
      <c r="R4822">
        <v>0</v>
      </c>
      <c r="S4822">
        <v>0</v>
      </c>
      <c r="T4822">
        <v>0</v>
      </c>
      <c r="U4822">
        <v>4.8686109999999996</v>
      </c>
      <c r="V4822">
        <v>5754.6983330000003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2677205</v>
      </c>
      <c r="B4823">
        <v>1</v>
      </c>
      <c r="C4823" t="s">
        <v>76</v>
      </c>
      <c r="D4823" t="s">
        <v>89</v>
      </c>
      <c r="E4823" t="s">
        <v>134</v>
      </c>
      <c r="F4823" t="s">
        <v>396</v>
      </c>
      <c r="G4823" t="s">
        <v>260</v>
      </c>
      <c r="H4823" t="s">
        <v>46</v>
      </c>
      <c r="I4823" t="s">
        <v>129</v>
      </c>
      <c r="J4823" t="s">
        <v>130</v>
      </c>
      <c r="K4823" t="s">
        <v>141</v>
      </c>
      <c r="L4823" t="s">
        <v>13553</v>
      </c>
      <c r="M4823" t="s">
        <v>13554</v>
      </c>
      <c r="N4823">
        <v>7.6738888879999996</v>
      </c>
      <c r="O4823">
        <v>0</v>
      </c>
      <c r="P4823">
        <v>4</v>
      </c>
      <c r="Q4823">
        <v>0</v>
      </c>
      <c r="R4823">
        <v>105</v>
      </c>
      <c r="S4823">
        <v>0</v>
      </c>
      <c r="T4823">
        <v>0</v>
      </c>
      <c r="U4823">
        <v>0</v>
      </c>
      <c r="V4823">
        <v>30.695556</v>
      </c>
      <c r="W4823">
        <v>0</v>
      </c>
      <c r="X4823">
        <v>805.75833299999999</v>
      </c>
      <c r="Y4823">
        <v>0</v>
      </c>
      <c r="Z4823">
        <v>0</v>
      </c>
    </row>
    <row r="4824" spans="1:26" x14ac:dyDescent="0.3">
      <c r="A4824">
        <v>2677212</v>
      </c>
      <c r="B4824">
        <v>1</v>
      </c>
      <c r="C4824" t="s">
        <v>76</v>
      </c>
      <c r="D4824" t="s">
        <v>91</v>
      </c>
      <c r="E4824" t="s">
        <v>210</v>
      </c>
      <c r="F4824" t="s">
        <v>13555</v>
      </c>
      <c r="G4824" t="s">
        <v>212</v>
      </c>
      <c r="H4824" t="s">
        <v>46</v>
      </c>
      <c r="I4824" t="s">
        <v>129</v>
      </c>
      <c r="J4824" t="s">
        <v>130</v>
      </c>
      <c r="K4824" t="s">
        <v>131</v>
      </c>
      <c r="L4824" t="s">
        <v>13556</v>
      </c>
      <c r="M4824" t="s">
        <v>13557</v>
      </c>
      <c r="N4824">
        <v>5.9252777769999998</v>
      </c>
      <c r="O4824">
        <v>0</v>
      </c>
      <c r="P4824">
        <v>20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118.505556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2677211</v>
      </c>
      <c r="B4825">
        <v>1</v>
      </c>
      <c r="C4825" t="s">
        <v>77</v>
      </c>
      <c r="D4825" t="s">
        <v>117</v>
      </c>
      <c r="E4825" t="s">
        <v>156</v>
      </c>
      <c r="F4825" t="s">
        <v>3512</v>
      </c>
      <c r="G4825" t="s">
        <v>169</v>
      </c>
      <c r="H4825" t="s">
        <v>47</v>
      </c>
      <c r="I4825" t="s">
        <v>247</v>
      </c>
      <c r="J4825" t="s">
        <v>130</v>
      </c>
      <c r="K4825" t="s">
        <v>131</v>
      </c>
      <c r="L4825" t="s">
        <v>13558</v>
      </c>
      <c r="M4825" t="s">
        <v>13559</v>
      </c>
      <c r="N4825">
        <v>9.7222220000000008E-3</v>
      </c>
      <c r="O4825">
        <v>0</v>
      </c>
      <c r="P4825">
        <v>0</v>
      </c>
      <c r="Q4825">
        <v>7</v>
      </c>
      <c r="R4825">
        <v>332</v>
      </c>
      <c r="S4825">
        <v>0</v>
      </c>
      <c r="T4825">
        <v>20</v>
      </c>
      <c r="U4825">
        <v>0</v>
      </c>
      <c r="V4825">
        <v>0</v>
      </c>
      <c r="W4825">
        <v>6.8056000000000005E-2</v>
      </c>
      <c r="X4825">
        <v>3.2277779999999998</v>
      </c>
      <c r="Y4825">
        <v>0</v>
      </c>
      <c r="Z4825">
        <v>0.19444400000000001</v>
      </c>
    </row>
    <row r="4826" spans="1:26" x14ac:dyDescent="0.3">
      <c r="A4826">
        <v>2677213</v>
      </c>
      <c r="B4826">
        <v>1</v>
      </c>
      <c r="C4826" t="s">
        <v>77</v>
      </c>
      <c r="D4826" t="s">
        <v>122</v>
      </c>
      <c r="E4826" t="s">
        <v>134</v>
      </c>
      <c r="F4826" t="s">
        <v>12937</v>
      </c>
      <c r="G4826" t="s">
        <v>260</v>
      </c>
      <c r="H4826" t="s">
        <v>46</v>
      </c>
      <c r="I4826" t="s">
        <v>129</v>
      </c>
      <c r="J4826" t="s">
        <v>130</v>
      </c>
      <c r="K4826" t="s">
        <v>141</v>
      </c>
      <c r="L4826" t="s">
        <v>13560</v>
      </c>
      <c r="M4826" t="s">
        <v>13561</v>
      </c>
      <c r="N4826">
        <v>6.6530555549999999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87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578.815833</v>
      </c>
    </row>
    <row r="4827" spans="1:26" x14ac:dyDescent="0.3">
      <c r="A4827">
        <v>2677214</v>
      </c>
      <c r="B4827">
        <v>1</v>
      </c>
      <c r="C4827" t="s">
        <v>76</v>
      </c>
      <c r="D4827" t="s">
        <v>102</v>
      </c>
      <c r="E4827" t="s">
        <v>152</v>
      </c>
      <c r="F4827" t="s">
        <v>10703</v>
      </c>
      <c r="G4827" t="s">
        <v>140</v>
      </c>
      <c r="H4827" t="s">
        <v>47</v>
      </c>
      <c r="I4827" t="s">
        <v>129</v>
      </c>
      <c r="J4827" t="s">
        <v>130</v>
      </c>
      <c r="K4827" t="s">
        <v>141</v>
      </c>
      <c r="L4827" t="s">
        <v>13562</v>
      </c>
      <c r="M4827" t="s">
        <v>13563</v>
      </c>
      <c r="N4827">
        <v>2.4416666660000002</v>
      </c>
      <c r="O4827">
        <v>50</v>
      </c>
      <c r="P4827">
        <v>252</v>
      </c>
      <c r="Q4827">
        <v>0</v>
      </c>
      <c r="R4827">
        <v>0</v>
      </c>
      <c r="S4827">
        <v>0</v>
      </c>
      <c r="T4827">
        <v>0</v>
      </c>
      <c r="U4827">
        <v>122.083333</v>
      </c>
      <c r="V4827">
        <v>615.29999999999995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2677217</v>
      </c>
      <c r="B4828">
        <v>1</v>
      </c>
      <c r="C4828" t="s">
        <v>76</v>
      </c>
      <c r="D4828" t="s">
        <v>104</v>
      </c>
      <c r="E4828" t="s">
        <v>156</v>
      </c>
      <c r="F4828" t="s">
        <v>13564</v>
      </c>
      <c r="G4828" t="s">
        <v>140</v>
      </c>
      <c r="H4828" t="s">
        <v>47</v>
      </c>
      <c r="I4828" t="s">
        <v>129</v>
      </c>
      <c r="J4828" t="s">
        <v>130</v>
      </c>
      <c r="K4828" t="s">
        <v>141</v>
      </c>
      <c r="L4828" t="s">
        <v>13565</v>
      </c>
      <c r="M4828" t="s">
        <v>13566</v>
      </c>
      <c r="N4828">
        <v>3.6722222219999998</v>
      </c>
      <c r="O4828">
        <v>0</v>
      </c>
      <c r="P4828">
        <v>0</v>
      </c>
      <c r="Q4828">
        <v>0</v>
      </c>
      <c r="R4828">
        <v>0</v>
      </c>
      <c r="S4828">
        <v>10</v>
      </c>
      <c r="T4828">
        <v>1191</v>
      </c>
      <c r="U4828">
        <v>0</v>
      </c>
      <c r="V4828">
        <v>0</v>
      </c>
      <c r="W4828">
        <v>0</v>
      </c>
      <c r="X4828">
        <v>0</v>
      </c>
      <c r="Y4828">
        <v>36.722222000000002</v>
      </c>
      <c r="Z4828">
        <v>4373.6166659999999</v>
      </c>
    </row>
    <row r="4829" spans="1:26" x14ac:dyDescent="0.3">
      <c r="A4829">
        <v>2677229</v>
      </c>
      <c r="B4829">
        <v>1</v>
      </c>
      <c r="C4829" t="s">
        <v>77</v>
      </c>
      <c r="D4829" t="s">
        <v>111</v>
      </c>
      <c r="E4829" t="s">
        <v>126</v>
      </c>
      <c r="F4829" t="s">
        <v>2635</v>
      </c>
      <c r="G4829" t="s">
        <v>128</v>
      </c>
      <c r="H4829" t="s">
        <v>47</v>
      </c>
      <c r="I4829" t="s">
        <v>129</v>
      </c>
      <c r="J4829" t="s">
        <v>130</v>
      </c>
      <c r="K4829" t="s">
        <v>131</v>
      </c>
      <c r="L4829" t="s">
        <v>13567</v>
      </c>
      <c r="M4829" t="s">
        <v>13568</v>
      </c>
      <c r="N4829">
        <v>1.363611111</v>
      </c>
      <c r="O4829">
        <v>0</v>
      </c>
      <c r="P4829">
        <v>0</v>
      </c>
      <c r="Q4829">
        <v>0</v>
      </c>
      <c r="R4829">
        <v>91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124.088611</v>
      </c>
      <c r="Y4829">
        <v>0</v>
      </c>
      <c r="Z4829">
        <v>0</v>
      </c>
    </row>
    <row r="4830" spans="1:26" x14ac:dyDescent="0.3">
      <c r="A4830">
        <v>2677243</v>
      </c>
      <c r="B4830">
        <v>1</v>
      </c>
      <c r="C4830" t="s">
        <v>76</v>
      </c>
      <c r="D4830" t="s">
        <v>94</v>
      </c>
      <c r="E4830" t="s">
        <v>144</v>
      </c>
      <c r="F4830" t="s">
        <v>13569</v>
      </c>
      <c r="G4830" t="s">
        <v>136</v>
      </c>
      <c r="H4830" t="s">
        <v>46</v>
      </c>
      <c r="I4830" t="s">
        <v>129</v>
      </c>
      <c r="J4830" t="s">
        <v>130</v>
      </c>
      <c r="K4830" t="s">
        <v>131</v>
      </c>
      <c r="L4830" t="s">
        <v>13570</v>
      </c>
      <c r="M4830" t="s">
        <v>13571</v>
      </c>
      <c r="N4830">
        <v>3.9366666659999998</v>
      </c>
      <c r="O4830">
        <v>0</v>
      </c>
      <c r="P4830">
        <v>17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66.923333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2677220</v>
      </c>
      <c r="B4831">
        <v>1</v>
      </c>
      <c r="C4831" t="s">
        <v>76</v>
      </c>
      <c r="D4831" t="s">
        <v>102</v>
      </c>
      <c r="E4831" t="s">
        <v>152</v>
      </c>
      <c r="F4831" t="s">
        <v>13572</v>
      </c>
      <c r="G4831" t="s">
        <v>140</v>
      </c>
      <c r="H4831" t="s">
        <v>47</v>
      </c>
      <c r="I4831" t="s">
        <v>129</v>
      </c>
      <c r="J4831" t="s">
        <v>130</v>
      </c>
      <c r="K4831" t="s">
        <v>141</v>
      </c>
      <c r="L4831" t="s">
        <v>13573</v>
      </c>
      <c r="M4831" t="s">
        <v>13574</v>
      </c>
      <c r="N4831">
        <v>2.236111111</v>
      </c>
      <c r="O4831">
        <v>93</v>
      </c>
      <c r="P4831">
        <v>2492</v>
      </c>
      <c r="Q4831">
        <v>0</v>
      </c>
      <c r="R4831">
        <v>0</v>
      </c>
      <c r="S4831">
        <v>4</v>
      </c>
      <c r="T4831">
        <v>351</v>
      </c>
      <c r="U4831">
        <v>207.95833300000001</v>
      </c>
      <c r="V4831">
        <v>5572.3888889999998</v>
      </c>
      <c r="W4831">
        <v>0</v>
      </c>
      <c r="X4831">
        <v>0</v>
      </c>
      <c r="Y4831">
        <v>8.9444440000000007</v>
      </c>
      <c r="Z4831">
        <v>784.875</v>
      </c>
    </row>
    <row r="4832" spans="1:26" x14ac:dyDescent="0.3">
      <c r="A4832">
        <v>2677222</v>
      </c>
      <c r="B4832">
        <v>1</v>
      </c>
      <c r="C4832" t="s">
        <v>76</v>
      </c>
      <c r="D4832" t="s">
        <v>79</v>
      </c>
      <c r="E4832" t="s">
        <v>126</v>
      </c>
      <c r="F4832" t="s">
        <v>13575</v>
      </c>
      <c r="G4832" t="s">
        <v>169</v>
      </c>
      <c r="H4832" t="s">
        <v>47</v>
      </c>
      <c r="I4832" t="s">
        <v>129</v>
      </c>
      <c r="J4832" t="s">
        <v>130</v>
      </c>
      <c r="K4832" t="s">
        <v>131</v>
      </c>
      <c r="L4832" t="s">
        <v>13576</v>
      </c>
      <c r="M4832" t="s">
        <v>13577</v>
      </c>
      <c r="N4832">
        <v>1.083611111</v>
      </c>
      <c r="O4832">
        <v>1</v>
      </c>
      <c r="P4832">
        <v>101</v>
      </c>
      <c r="Q4832">
        <v>0</v>
      </c>
      <c r="R4832">
        <v>0</v>
      </c>
      <c r="S4832">
        <v>0</v>
      </c>
      <c r="T4832">
        <v>0</v>
      </c>
      <c r="U4832">
        <v>1.0836110000000001</v>
      </c>
      <c r="V4832">
        <v>109.444722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2677237</v>
      </c>
      <c r="B4833">
        <v>1</v>
      </c>
      <c r="C4833" t="s">
        <v>76</v>
      </c>
      <c r="D4833" t="s">
        <v>100</v>
      </c>
      <c r="E4833" t="s">
        <v>126</v>
      </c>
      <c r="F4833" t="s">
        <v>13578</v>
      </c>
      <c r="G4833" t="s">
        <v>169</v>
      </c>
      <c r="H4833" t="s">
        <v>47</v>
      </c>
      <c r="I4833" t="s">
        <v>129</v>
      </c>
      <c r="J4833" t="s">
        <v>130</v>
      </c>
      <c r="K4833" t="s">
        <v>131</v>
      </c>
      <c r="L4833" t="s">
        <v>13579</v>
      </c>
      <c r="M4833" t="s">
        <v>13580</v>
      </c>
      <c r="N4833">
        <v>0.94416666599999999</v>
      </c>
      <c r="O4833">
        <v>68</v>
      </c>
      <c r="P4833">
        <v>18</v>
      </c>
      <c r="Q4833">
        <v>0</v>
      </c>
      <c r="R4833">
        <v>0</v>
      </c>
      <c r="S4833">
        <v>0</v>
      </c>
      <c r="T4833">
        <v>0</v>
      </c>
      <c r="U4833">
        <v>64.203333000000001</v>
      </c>
      <c r="V4833">
        <v>16.995000000000001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2677230</v>
      </c>
      <c r="B4834">
        <v>1</v>
      </c>
      <c r="C4834" t="s">
        <v>77</v>
      </c>
      <c r="D4834" t="s">
        <v>108</v>
      </c>
      <c r="E4834" t="s">
        <v>134</v>
      </c>
      <c r="F4834" t="s">
        <v>13581</v>
      </c>
      <c r="G4834" t="s">
        <v>140</v>
      </c>
      <c r="H4834" t="s">
        <v>46</v>
      </c>
      <c r="I4834" t="s">
        <v>129</v>
      </c>
      <c r="J4834" t="s">
        <v>130</v>
      </c>
      <c r="K4834" t="s">
        <v>141</v>
      </c>
      <c r="L4834" t="s">
        <v>13582</v>
      </c>
      <c r="M4834" t="s">
        <v>13583</v>
      </c>
      <c r="N4834">
        <v>4.2319444439999998</v>
      </c>
      <c r="O4834">
        <v>0</v>
      </c>
      <c r="P4834">
        <v>230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973.34722199999999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2677233</v>
      </c>
      <c r="B4835">
        <v>1</v>
      </c>
      <c r="C4835" t="s">
        <v>77</v>
      </c>
      <c r="D4835" t="s">
        <v>124</v>
      </c>
      <c r="E4835" t="s">
        <v>210</v>
      </c>
      <c r="F4835" t="s">
        <v>13584</v>
      </c>
      <c r="G4835" t="s">
        <v>212</v>
      </c>
      <c r="H4835" t="s">
        <v>46</v>
      </c>
      <c r="I4835" t="s">
        <v>129</v>
      </c>
      <c r="J4835" t="s">
        <v>130</v>
      </c>
      <c r="K4835" t="s">
        <v>131</v>
      </c>
      <c r="L4835" t="s">
        <v>13585</v>
      </c>
      <c r="M4835" t="s">
        <v>13586</v>
      </c>
      <c r="N4835">
        <v>4.8600000000000003</v>
      </c>
      <c r="O4835">
        <v>0</v>
      </c>
      <c r="P4835">
        <v>12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58.32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2677240</v>
      </c>
      <c r="B4836">
        <v>1</v>
      </c>
      <c r="C4836" t="s">
        <v>76</v>
      </c>
      <c r="D4836" t="s">
        <v>93</v>
      </c>
      <c r="E4836" t="s">
        <v>126</v>
      </c>
      <c r="F4836" t="s">
        <v>13587</v>
      </c>
      <c r="G4836" t="s">
        <v>260</v>
      </c>
      <c r="H4836" t="s">
        <v>47</v>
      </c>
      <c r="I4836" t="s">
        <v>129</v>
      </c>
      <c r="J4836" t="s">
        <v>130</v>
      </c>
      <c r="K4836" t="s">
        <v>141</v>
      </c>
      <c r="L4836" t="s">
        <v>13588</v>
      </c>
      <c r="M4836" t="s">
        <v>13589</v>
      </c>
      <c r="N4836">
        <v>7.2744444440000002</v>
      </c>
      <c r="O4836">
        <v>25</v>
      </c>
      <c r="P4836">
        <v>51</v>
      </c>
      <c r="Q4836">
        <v>0</v>
      </c>
      <c r="R4836">
        <v>0</v>
      </c>
      <c r="S4836">
        <v>0</v>
      </c>
      <c r="T4836">
        <v>0</v>
      </c>
      <c r="U4836">
        <v>181.86111099999999</v>
      </c>
      <c r="V4836">
        <v>370.996667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2677248</v>
      </c>
      <c r="B4837">
        <v>1</v>
      </c>
      <c r="C4837" t="s">
        <v>76</v>
      </c>
      <c r="D4837" t="s">
        <v>104</v>
      </c>
      <c r="E4837" t="s">
        <v>126</v>
      </c>
      <c r="F4837" t="s">
        <v>13590</v>
      </c>
      <c r="G4837" t="s">
        <v>128</v>
      </c>
      <c r="H4837" t="s">
        <v>47</v>
      </c>
      <c r="I4837" t="s">
        <v>129</v>
      </c>
      <c r="J4837" t="s">
        <v>130</v>
      </c>
      <c r="K4837" t="s">
        <v>131</v>
      </c>
      <c r="L4837" t="s">
        <v>13591</v>
      </c>
      <c r="M4837" t="s">
        <v>13592</v>
      </c>
      <c r="N4837">
        <v>2.011666666</v>
      </c>
      <c r="O4837">
        <v>0</v>
      </c>
      <c r="P4837">
        <v>0</v>
      </c>
      <c r="Q4837">
        <v>0</v>
      </c>
      <c r="R4837">
        <v>39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78.454999999999998</v>
      </c>
      <c r="Y4837">
        <v>0</v>
      </c>
      <c r="Z4837">
        <v>0</v>
      </c>
    </row>
    <row r="4838" spans="1:26" x14ac:dyDescent="0.3">
      <c r="A4838">
        <v>2677250</v>
      </c>
      <c r="B4838">
        <v>1</v>
      </c>
      <c r="C4838" t="s">
        <v>77</v>
      </c>
      <c r="D4838" t="s">
        <v>109</v>
      </c>
      <c r="E4838" t="s">
        <v>210</v>
      </c>
      <c r="F4838" t="s">
        <v>13593</v>
      </c>
      <c r="G4838" t="s">
        <v>306</v>
      </c>
      <c r="H4838" t="s">
        <v>46</v>
      </c>
      <c r="I4838" t="s">
        <v>129</v>
      </c>
      <c r="J4838" t="s">
        <v>15</v>
      </c>
      <c r="K4838" t="s">
        <v>131</v>
      </c>
      <c r="L4838" t="s">
        <v>13594</v>
      </c>
      <c r="M4838" t="s">
        <v>13595</v>
      </c>
      <c r="N4838">
        <v>3.685277777</v>
      </c>
      <c r="O4838">
        <v>0</v>
      </c>
      <c r="P4838">
        <v>1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3.6852779999999998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2677242</v>
      </c>
      <c r="B4839">
        <v>1</v>
      </c>
      <c r="C4839" t="s">
        <v>76</v>
      </c>
      <c r="D4839" t="s">
        <v>80</v>
      </c>
      <c r="E4839" t="s">
        <v>134</v>
      </c>
      <c r="F4839" t="s">
        <v>13596</v>
      </c>
      <c r="G4839" t="s">
        <v>260</v>
      </c>
      <c r="H4839" t="s">
        <v>46</v>
      </c>
      <c r="I4839" t="s">
        <v>129</v>
      </c>
      <c r="J4839" t="s">
        <v>130</v>
      </c>
      <c r="K4839" t="s">
        <v>141</v>
      </c>
      <c r="L4839" t="s">
        <v>13597</v>
      </c>
      <c r="M4839" t="s">
        <v>13598</v>
      </c>
      <c r="N4839">
        <v>6.483333333</v>
      </c>
      <c r="O4839">
        <v>0</v>
      </c>
      <c r="P4839">
        <v>44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285.26666699999998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2677308</v>
      </c>
      <c r="B4840">
        <v>1</v>
      </c>
      <c r="C4840" t="s">
        <v>77</v>
      </c>
      <c r="D4840" t="s">
        <v>118</v>
      </c>
      <c r="E4840" t="s">
        <v>156</v>
      </c>
      <c r="F4840" t="s">
        <v>13599</v>
      </c>
      <c r="G4840" t="s">
        <v>140</v>
      </c>
      <c r="H4840" t="s">
        <v>47</v>
      </c>
      <c r="I4840" t="s">
        <v>129</v>
      </c>
      <c r="J4840" t="s">
        <v>130</v>
      </c>
      <c r="K4840" t="s">
        <v>141</v>
      </c>
      <c r="L4840" t="s">
        <v>13600</v>
      </c>
      <c r="M4840" t="s">
        <v>13601</v>
      </c>
      <c r="N4840">
        <v>2.0211111110000002</v>
      </c>
      <c r="O4840">
        <v>2</v>
      </c>
      <c r="P4840">
        <v>1063</v>
      </c>
      <c r="Q4840">
        <v>0</v>
      </c>
      <c r="R4840">
        <v>0</v>
      </c>
      <c r="S4840">
        <v>0</v>
      </c>
      <c r="T4840">
        <v>0</v>
      </c>
      <c r="U4840">
        <v>4.0422219999999998</v>
      </c>
      <c r="V4840">
        <v>2148.4411110000001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2677249</v>
      </c>
      <c r="B4841">
        <v>1</v>
      </c>
      <c r="C4841" t="s">
        <v>77</v>
      </c>
      <c r="D4841" t="s">
        <v>117</v>
      </c>
      <c r="E4841" t="s">
        <v>152</v>
      </c>
      <c r="F4841" t="s">
        <v>13602</v>
      </c>
      <c r="G4841" t="s">
        <v>169</v>
      </c>
      <c r="H4841" t="s">
        <v>47</v>
      </c>
      <c r="I4841" t="s">
        <v>129</v>
      </c>
      <c r="J4841" t="s">
        <v>130</v>
      </c>
      <c r="K4841" t="s">
        <v>131</v>
      </c>
      <c r="L4841" t="s">
        <v>13603</v>
      </c>
      <c r="M4841" t="s">
        <v>13604</v>
      </c>
      <c r="N4841">
        <v>1.0277777770000001</v>
      </c>
      <c r="O4841">
        <v>0</v>
      </c>
      <c r="P4841">
        <v>0</v>
      </c>
      <c r="Q4841">
        <v>3</v>
      </c>
      <c r="R4841">
        <v>180</v>
      </c>
      <c r="S4841">
        <v>0</v>
      </c>
      <c r="T4841">
        <v>0</v>
      </c>
      <c r="U4841">
        <v>0</v>
      </c>
      <c r="V4841">
        <v>0</v>
      </c>
      <c r="W4841">
        <v>3.0833330000000001</v>
      </c>
      <c r="X4841">
        <v>185</v>
      </c>
      <c r="Y4841">
        <v>0</v>
      </c>
      <c r="Z4841">
        <v>0</v>
      </c>
    </row>
    <row r="4842" spans="1:26" x14ac:dyDescent="0.3">
      <c r="A4842">
        <v>2677254</v>
      </c>
      <c r="B4842">
        <v>1</v>
      </c>
      <c r="C4842" t="s">
        <v>77</v>
      </c>
      <c r="D4842" t="s">
        <v>115</v>
      </c>
      <c r="E4842" t="s">
        <v>156</v>
      </c>
      <c r="F4842" t="s">
        <v>13605</v>
      </c>
      <c r="G4842" t="s">
        <v>169</v>
      </c>
      <c r="H4842" t="s">
        <v>47</v>
      </c>
      <c r="I4842" t="s">
        <v>129</v>
      </c>
      <c r="J4842" t="s">
        <v>130</v>
      </c>
      <c r="K4842" t="s">
        <v>131</v>
      </c>
      <c r="L4842" t="s">
        <v>13606</v>
      </c>
      <c r="M4842" t="s">
        <v>13607</v>
      </c>
      <c r="N4842">
        <v>1.2024999999999999</v>
      </c>
      <c r="O4842">
        <v>0</v>
      </c>
      <c r="P4842">
        <v>0</v>
      </c>
      <c r="Q4842">
        <v>0</v>
      </c>
      <c r="R4842">
        <v>0</v>
      </c>
      <c r="S4842">
        <v>17</v>
      </c>
      <c r="T4842">
        <v>9</v>
      </c>
      <c r="U4842">
        <v>0</v>
      </c>
      <c r="V4842">
        <v>0</v>
      </c>
      <c r="W4842">
        <v>0</v>
      </c>
      <c r="X4842">
        <v>0</v>
      </c>
      <c r="Y4842">
        <v>20.442499999999999</v>
      </c>
      <c r="Z4842">
        <v>10.8225</v>
      </c>
    </row>
    <row r="4843" spans="1:26" x14ac:dyDescent="0.3">
      <c r="A4843">
        <v>2677258</v>
      </c>
      <c r="B4843">
        <v>1</v>
      </c>
      <c r="C4843" t="s">
        <v>76</v>
      </c>
      <c r="D4843" t="s">
        <v>81</v>
      </c>
      <c r="E4843" t="s">
        <v>172</v>
      </c>
      <c r="F4843" t="s">
        <v>12906</v>
      </c>
      <c r="G4843" t="s">
        <v>455</v>
      </c>
      <c r="H4843" t="s">
        <v>46</v>
      </c>
      <c r="I4843" t="s">
        <v>129</v>
      </c>
      <c r="J4843" t="s">
        <v>130</v>
      </c>
      <c r="K4843" t="s">
        <v>131</v>
      </c>
      <c r="L4843" t="s">
        <v>13608</v>
      </c>
      <c r="M4843" t="s">
        <v>13609</v>
      </c>
      <c r="N4843">
        <v>3.875555555</v>
      </c>
      <c r="O4843">
        <v>0</v>
      </c>
      <c r="P4843">
        <v>142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550.328889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2677261</v>
      </c>
      <c r="B4844">
        <v>1</v>
      </c>
      <c r="C4844" t="s">
        <v>77</v>
      </c>
      <c r="D4844" t="s">
        <v>123</v>
      </c>
      <c r="E4844" t="s">
        <v>126</v>
      </c>
      <c r="F4844" t="s">
        <v>13610</v>
      </c>
      <c r="G4844" t="s">
        <v>158</v>
      </c>
      <c r="H4844" t="s">
        <v>47</v>
      </c>
      <c r="I4844" t="s">
        <v>129</v>
      </c>
      <c r="J4844" t="s">
        <v>130</v>
      </c>
      <c r="K4844" t="s">
        <v>131</v>
      </c>
      <c r="L4844" t="s">
        <v>13611</v>
      </c>
      <c r="M4844" t="s">
        <v>13612</v>
      </c>
      <c r="N4844">
        <v>3.7647222220000001</v>
      </c>
      <c r="O4844">
        <v>0</v>
      </c>
      <c r="P4844">
        <v>15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56.470832999999999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2677259</v>
      </c>
      <c r="B4845">
        <v>1</v>
      </c>
      <c r="C4845" t="s">
        <v>76</v>
      </c>
      <c r="D4845" t="s">
        <v>96</v>
      </c>
      <c r="E4845" t="s">
        <v>152</v>
      </c>
      <c r="F4845" t="s">
        <v>2937</v>
      </c>
      <c r="G4845" t="s">
        <v>169</v>
      </c>
      <c r="H4845" t="s">
        <v>47</v>
      </c>
      <c r="I4845" t="s">
        <v>129</v>
      </c>
      <c r="J4845" t="s">
        <v>130</v>
      </c>
      <c r="K4845" t="s">
        <v>131</v>
      </c>
      <c r="L4845" t="s">
        <v>13613</v>
      </c>
      <c r="M4845" t="s">
        <v>13614</v>
      </c>
      <c r="N4845">
        <v>0.39</v>
      </c>
      <c r="O4845">
        <v>93</v>
      </c>
      <c r="P4845">
        <v>168</v>
      </c>
      <c r="Q4845">
        <v>0</v>
      </c>
      <c r="R4845">
        <v>0</v>
      </c>
      <c r="S4845">
        <v>0</v>
      </c>
      <c r="T4845">
        <v>0</v>
      </c>
      <c r="U4845">
        <v>36.270000000000003</v>
      </c>
      <c r="V4845">
        <v>65.52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2677262</v>
      </c>
      <c r="B4846">
        <v>1</v>
      </c>
      <c r="C4846" t="s">
        <v>76</v>
      </c>
      <c r="D4846" t="s">
        <v>81</v>
      </c>
      <c r="E4846" t="s">
        <v>172</v>
      </c>
      <c r="F4846" t="s">
        <v>12888</v>
      </c>
      <c r="G4846" t="s">
        <v>136</v>
      </c>
      <c r="H4846" t="s">
        <v>46</v>
      </c>
      <c r="I4846" t="s">
        <v>129</v>
      </c>
      <c r="J4846" t="s">
        <v>130</v>
      </c>
      <c r="K4846" t="s">
        <v>131</v>
      </c>
      <c r="L4846" t="s">
        <v>13615</v>
      </c>
      <c r="M4846" t="s">
        <v>13616</v>
      </c>
      <c r="N4846">
        <v>3.770277777</v>
      </c>
      <c r="O4846">
        <v>0</v>
      </c>
      <c r="P4846">
        <v>111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418.500833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2677272</v>
      </c>
      <c r="B4847">
        <v>1</v>
      </c>
      <c r="C4847" t="s">
        <v>77</v>
      </c>
      <c r="D4847" t="s">
        <v>124</v>
      </c>
      <c r="E4847" t="s">
        <v>156</v>
      </c>
      <c r="F4847" t="s">
        <v>13617</v>
      </c>
      <c r="G4847" t="s">
        <v>306</v>
      </c>
      <c r="H4847" t="s">
        <v>47</v>
      </c>
      <c r="I4847" t="s">
        <v>129</v>
      </c>
      <c r="J4847" t="s">
        <v>15</v>
      </c>
      <c r="K4847" t="s">
        <v>131</v>
      </c>
      <c r="L4847" t="s">
        <v>13618</v>
      </c>
      <c r="M4847" t="s">
        <v>13619</v>
      </c>
      <c r="N4847">
        <v>0.79305555500000002</v>
      </c>
      <c r="O4847">
        <v>36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28.55</v>
      </c>
      <c r="V4847">
        <v>0.79305599999999998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2677268</v>
      </c>
      <c r="B4848">
        <v>1</v>
      </c>
      <c r="C4848" t="s">
        <v>77</v>
      </c>
      <c r="D4848" t="s">
        <v>109</v>
      </c>
      <c r="E4848" t="s">
        <v>134</v>
      </c>
      <c r="F4848" t="s">
        <v>13620</v>
      </c>
      <c r="G4848" t="s">
        <v>140</v>
      </c>
      <c r="H4848" t="s">
        <v>46</v>
      </c>
      <c r="I4848" t="s">
        <v>129</v>
      </c>
      <c r="J4848" t="s">
        <v>130</v>
      </c>
      <c r="K4848" t="s">
        <v>141</v>
      </c>
      <c r="L4848" t="s">
        <v>13621</v>
      </c>
      <c r="M4848" t="s">
        <v>13622</v>
      </c>
      <c r="N4848">
        <v>2.0588888879999998</v>
      </c>
      <c r="O4848">
        <v>0</v>
      </c>
      <c r="P4848">
        <v>670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1379.455555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2677273</v>
      </c>
      <c r="B4849">
        <v>1</v>
      </c>
      <c r="C4849" t="s">
        <v>76</v>
      </c>
      <c r="D4849" t="s">
        <v>79</v>
      </c>
      <c r="E4849" t="s">
        <v>210</v>
      </c>
      <c r="F4849" t="s">
        <v>13623</v>
      </c>
      <c r="G4849" t="s">
        <v>627</v>
      </c>
      <c r="H4849" t="s">
        <v>46</v>
      </c>
      <c r="I4849" t="s">
        <v>129</v>
      </c>
      <c r="J4849" t="s">
        <v>130</v>
      </c>
      <c r="K4849" t="s">
        <v>131</v>
      </c>
      <c r="L4849" t="s">
        <v>13624</v>
      </c>
      <c r="M4849" t="s">
        <v>13625</v>
      </c>
      <c r="N4849">
        <v>1.3163888880000001</v>
      </c>
      <c r="O4849">
        <v>0</v>
      </c>
      <c r="P4849">
        <v>13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17.113056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2677290</v>
      </c>
      <c r="B4850">
        <v>1</v>
      </c>
      <c r="C4850" t="s">
        <v>76</v>
      </c>
      <c r="D4850" t="s">
        <v>80</v>
      </c>
      <c r="E4850" t="s">
        <v>210</v>
      </c>
      <c r="F4850" t="s">
        <v>13626</v>
      </c>
      <c r="G4850" t="s">
        <v>627</v>
      </c>
      <c r="H4850" t="s">
        <v>46</v>
      </c>
      <c r="I4850" t="s">
        <v>129</v>
      </c>
      <c r="J4850" t="s">
        <v>130</v>
      </c>
      <c r="K4850" t="s">
        <v>131</v>
      </c>
      <c r="L4850" t="s">
        <v>13627</v>
      </c>
      <c r="M4850" t="s">
        <v>13628</v>
      </c>
      <c r="N4850">
        <v>2.7166666660000001</v>
      </c>
      <c r="O4850">
        <v>0</v>
      </c>
      <c r="P4850">
        <v>12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32.6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2677281</v>
      </c>
      <c r="B4851">
        <v>1</v>
      </c>
      <c r="C4851" t="s">
        <v>76</v>
      </c>
      <c r="D4851" t="s">
        <v>92</v>
      </c>
      <c r="E4851" t="s">
        <v>144</v>
      </c>
      <c r="F4851" t="s">
        <v>13629</v>
      </c>
      <c r="G4851" t="s">
        <v>406</v>
      </c>
      <c r="H4851" t="s">
        <v>46</v>
      </c>
      <c r="I4851" t="s">
        <v>129</v>
      </c>
      <c r="J4851" t="s">
        <v>130</v>
      </c>
      <c r="K4851" t="s">
        <v>131</v>
      </c>
      <c r="L4851" t="s">
        <v>13630</v>
      </c>
      <c r="M4851" t="s">
        <v>13631</v>
      </c>
      <c r="N4851">
        <v>1.108333333</v>
      </c>
      <c r="O4851">
        <v>0</v>
      </c>
      <c r="P4851">
        <v>0</v>
      </c>
      <c r="Q4851">
        <v>0</v>
      </c>
      <c r="R4851">
        <v>17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18.841667000000001</v>
      </c>
      <c r="Y4851">
        <v>0</v>
      </c>
      <c r="Z4851">
        <v>0</v>
      </c>
    </row>
    <row r="4852" spans="1:26" x14ac:dyDescent="0.3">
      <c r="A4852">
        <v>2677291</v>
      </c>
      <c r="B4852">
        <v>1</v>
      </c>
      <c r="C4852" t="s">
        <v>76</v>
      </c>
      <c r="D4852" t="s">
        <v>100</v>
      </c>
      <c r="E4852" t="s">
        <v>152</v>
      </c>
      <c r="F4852" t="s">
        <v>13632</v>
      </c>
      <c r="G4852" t="s">
        <v>169</v>
      </c>
      <c r="H4852" t="s">
        <v>47</v>
      </c>
      <c r="I4852" t="s">
        <v>129</v>
      </c>
      <c r="J4852" t="s">
        <v>130</v>
      </c>
      <c r="K4852" t="s">
        <v>131</v>
      </c>
      <c r="L4852" t="s">
        <v>13633</v>
      </c>
      <c r="M4852" t="s">
        <v>13634</v>
      </c>
      <c r="N4852">
        <v>0.59305555499999996</v>
      </c>
      <c r="O4852">
        <v>4</v>
      </c>
      <c r="P4852">
        <v>504</v>
      </c>
      <c r="Q4852">
        <v>0</v>
      </c>
      <c r="R4852">
        <v>0</v>
      </c>
      <c r="S4852">
        <v>0</v>
      </c>
      <c r="T4852">
        <v>0</v>
      </c>
      <c r="U4852">
        <v>2.3722219999999998</v>
      </c>
      <c r="V4852">
        <v>298.89999999999998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2677296</v>
      </c>
      <c r="B4853">
        <v>1</v>
      </c>
      <c r="C4853" t="s">
        <v>77</v>
      </c>
      <c r="D4853" t="s">
        <v>111</v>
      </c>
      <c r="E4853" t="s">
        <v>126</v>
      </c>
      <c r="F4853" t="s">
        <v>1471</v>
      </c>
      <c r="G4853" t="s">
        <v>128</v>
      </c>
      <c r="H4853" t="s">
        <v>47</v>
      </c>
      <c r="I4853" t="s">
        <v>129</v>
      </c>
      <c r="J4853" t="s">
        <v>130</v>
      </c>
      <c r="K4853" t="s">
        <v>131</v>
      </c>
      <c r="L4853" t="s">
        <v>13635</v>
      </c>
      <c r="M4853" t="s">
        <v>13636</v>
      </c>
      <c r="N4853">
        <v>2.724722222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23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62.668610999999999</v>
      </c>
    </row>
    <row r="4854" spans="1:26" x14ac:dyDescent="0.3">
      <c r="A4854">
        <v>2677298</v>
      </c>
      <c r="B4854">
        <v>1</v>
      </c>
      <c r="C4854" t="s">
        <v>77</v>
      </c>
      <c r="D4854" t="s">
        <v>123</v>
      </c>
      <c r="E4854" t="s">
        <v>134</v>
      </c>
      <c r="F4854" t="s">
        <v>13637</v>
      </c>
      <c r="G4854" t="s">
        <v>260</v>
      </c>
      <c r="H4854" t="s">
        <v>46</v>
      </c>
      <c r="I4854" t="s">
        <v>129</v>
      </c>
      <c r="J4854" t="s">
        <v>130</v>
      </c>
      <c r="K4854" t="s">
        <v>141</v>
      </c>
      <c r="L4854" t="s">
        <v>13638</v>
      </c>
      <c r="M4854" t="s">
        <v>13639</v>
      </c>
      <c r="N4854">
        <v>1.9283333330000001</v>
      </c>
      <c r="O4854">
        <v>0</v>
      </c>
      <c r="P4854">
        <v>663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1278.4849999999999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2677311</v>
      </c>
      <c r="B4855">
        <v>1</v>
      </c>
      <c r="C4855" t="s">
        <v>77</v>
      </c>
      <c r="D4855" t="s">
        <v>117</v>
      </c>
      <c r="E4855" t="s">
        <v>210</v>
      </c>
      <c r="F4855" t="s">
        <v>13640</v>
      </c>
      <c r="G4855" t="s">
        <v>306</v>
      </c>
      <c r="H4855" t="s">
        <v>46</v>
      </c>
      <c r="I4855" t="s">
        <v>129</v>
      </c>
      <c r="J4855" t="s">
        <v>15</v>
      </c>
      <c r="K4855" t="s">
        <v>131</v>
      </c>
      <c r="L4855" t="s">
        <v>13641</v>
      </c>
      <c r="M4855" t="s">
        <v>13642</v>
      </c>
      <c r="N4855">
        <v>2.769722222</v>
      </c>
      <c r="O4855">
        <v>0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2.7697219999999998</v>
      </c>
      <c r="Y4855">
        <v>0</v>
      </c>
      <c r="Z4855">
        <v>0</v>
      </c>
    </row>
    <row r="4856" spans="1:26" x14ac:dyDescent="0.3">
      <c r="A4856">
        <v>2677313</v>
      </c>
      <c r="B4856">
        <v>1</v>
      </c>
      <c r="C4856" t="s">
        <v>77</v>
      </c>
      <c r="D4856" t="s">
        <v>108</v>
      </c>
      <c r="E4856" t="s">
        <v>134</v>
      </c>
      <c r="F4856" t="s">
        <v>13643</v>
      </c>
      <c r="G4856" t="s">
        <v>140</v>
      </c>
      <c r="H4856" t="s">
        <v>46</v>
      </c>
      <c r="I4856" t="s">
        <v>129</v>
      </c>
      <c r="J4856" t="s">
        <v>130</v>
      </c>
      <c r="K4856" t="s">
        <v>141</v>
      </c>
      <c r="L4856" t="s">
        <v>13644</v>
      </c>
      <c r="M4856" t="s">
        <v>13645</v>
      </c>
      <c r="N4856">
        <v>2.6769444440000001</v>
      </c>
      <c r="O4856">
        <v>0</v>
      </c>
      <c r="P4856">
        <v>408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1092.1933329999999</v>
      </c>
      <c r="W4856">
        <v>0</v>
      </c>
      <c r="X4856">
        <v>0</v>
      </c>
      <c r="Y4856">
        <v>0</v>
      </c>
      <c r="Z4856">
        <v>0</v>
      </c>
    </row>
    <row r="4857" spans="1:26" x14ac:dyDescent="0.3">
      <c r="A4857">
        <v>2677316</v>
      </c>
      <c r="B4857">
        <v>1</v>
      </c>
      <c r="C4857" t="s">
        <v>76</v>
      </c>
      <c r="D4857" t="s">
        <v>79</v>
      </c>
      <c r="E4857" t="s">
        <v>144</v>
      </c>
      <c r="F4857" t="s">
        <v>13646</v>
      </c>
      <c r="G4857" t="s">
        <v>162</v>
      </c>
      <c r="H4857" t="s">
        <v>46</v>
      </c>
      <c r="I4857" t="s">
        <v>129</v>
      </c>
      <c r="J4857" t="s">
        <v>130</v>
      </c>
      <c r="K4857" t="s">
        <v>131</v>
      </c>
      <c r="L4857" t="s">
        <v>13647</v>
      </c>
      <c r="M4857" t="s">
        <v>13648</v>
      </c>
      <c r="N4857">
        <v>0.58722222199999996</v>
      </c>
      <c r="O4857">
        <v>0</v>
      </c>
      <c r="P4857">
        <v>140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82.211111000000002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2677315</v>
      </c>
      <c r="B4858">
        <v>1</v>
      </c>
      <c r="C4858" t="s">
        <v>76</v>
      </c>
      <c r="D4858" t="s">
        <v>96</v>
      </c>
      <c r="E4858" t="s">
        <v>152</v>
      </c>
      <c r="F4858" t="s">
        <v>13411</v>
      </c>
      <c r="G4858" t="s">
        <v>169</v>
      </c>
      <c r="H4858" t="s">
        <v>47</v>
      </c>
      <c r="I4858" t="s">
        <v>129</v>
      </c>
      <c r="J4858" t="s">
        <v>130</v>
      </c>
      <c r="K4858" t="s">
        <v>131</v>
      </c>
      <c r="L4858" t="s">
        <v>13649</v>
      </c>
      <c r="M4858" t="s">
        <v>13650</v>
      </c>
      <c r="N4858">
        <v>0.20111111100000001</v>
      </c>
      <c r="O4858">
        <v>34</v>
      </c>
      <c r="P4858">
        <v>2363</v>
      </c>
      <c r="Q4858">
        <v>0</v>
      </c>
      <c r="R4858">
        <v>0</v>
      </c>
      <c r="S4858">
        <v>0</v>
      </c>
      <c r="T4858">
        <v>0</v>
      </c>
      <c r="U4858">
        <v>6.8377780000000001</v>
      </c>
      <c r="V4858">
        <v>475.22555499999999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2677391</v>
      </c>
      <c r="B4859">
        <v>1</v>
      </c>
      <c r="C4859" t="s">
        <v>77</v>
      </c>
      <c r="D4859" t="s">
        <v>116</v>
      </c>
      <c r="E4859" t="s">
        <v>134</v>
      </c>
      <c r="F4859" t="s">
        <v>13651</v>
      </c>
      <c r="G4859" t="s">
        <v>260</v>
      </c>
      <c r="H4859" t="s">
        <v>46</v>
      </c>
      <c r="I4859" t="s">
        <v>129</v>
      </c>
      <c r="J4859" t="s">
        <v>130</v>
      </c>
      <c r="K4859" t="s">
        <v>141</v>
      </c>
      <c r="L4859" t="s">
        <v>13652</v>
      </c>
      <c r="M4859" t="s">
        <v>13653</v>
      </c>
      <c r="N4859">
        <v>2.3886111109999999</v>
      </c>
      <c r="O4859">
        <v>0</v>
      </c>
      <c r="P4859">
        <v>38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90.767222000000004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2677322</v>
      </c>
      <c r="B4860">
        <v>1</v>
      </c>
      <c r="C4860" t="s">
        <v>76</v>
      </c>
      <c r="D4860" t="s">
        <v>84</v>
      </c>
      <c r="E4860" t="s">
        <v>210</v>
      </c>
      <c r="F4860" t="s">
        <v>13654</v>
      </c>
      <c r="G4860" t="s">
        <v>290</v>
      </c>
      <c r="H4860" t="s">
        <v>46</v>
      </c>
      <c r="I4860" t="s">
        <v>129</v>
      </c>
      <c r="J4860" t="s">
        <v>130</v>
      </c>
      <c r="K4860" t="s">
        <v>131</v>
      </c>
      <c r="L4860" t="s">
        <v>13655</v>
      </c>
      <c r="M4860" t="s">
        <v>13656</v>
      </c>
      <c r="N4860">
        <v>2.9750000000000001</v>
      </c>
      <c r="O4860">
        <v>0</v>
      </c>
      <c r="P4860">
        <v>23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68.424999999999997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2677324</v>
      </c>
      <c r="B4861">
        <v>1</v>
      </c>
      <c r="C4861" t="s">
        <v>76</v>
      </c>
      <c r="D4861" t="s">
        <v>91</v>
      </c>
      <c r="E4861" t="s">
        <v>134</v>
      </c>
      <c r="F4861" t="s">
        <v>13657</v>
      </c>
      <c r="G4861" t="s">
        <v>140</v>
      </c>
      <c r="H4861" t="s">
        <v>46</v>
      </c>
      <c r="I4861" t="s">
        <v>129</v>
      </c>
      <c r="J4861" t="s">
        <v>130</v>
      </c>
      <c r="K4861" t="s">
        <v>141</v>
      </c>
      <c r="L4861" t="s">
        <v>13658</v>
      </c>
      <c r="M4861" t="s">
        <v>13659</v>
      </c>
      <c r="N4861">
        <v>0.691111111</v>
      </c>
      <c r="O4861">
        <v>0</v>
      </c>
      <c r="P4861">
        <v>219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151.35333299999999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2677328</v>
      </c>
      <c r="B4862">
        <v>1</v>
      </c>
      <c r="C4862" t="s">
        <v>77</v>
      </c>
      <c r="D4862" t="s">
        <v>112</v>
      </c>
      <c r="E4862" t="s">
        <v>126</v>
      </c>
      <c r="F4862" t="s">
        <v>13660</v>
      </c>
      <c r="G4862" t="s">
        <v>169</v>
      </c>
      <c r="H4862" t="s">
        <v>47</v>
      </c>
      <c r="I4862" t="s">
        <v>129</v>
      </c>
      <c r="J4862" t="s">
        <v>130</v>
      </c>
      <c r="K4862" t="s">
        <v>131</v>
      </c>
      <c r="L4862" t="s">
        <v>13661</v>
      </c>
      <c r="M4862" t="s">
        <v>13662</v>
      </c>
      <c r="N4862">
        <v>0.178888888</v>
      </c>
      <c r="O4862">
        <v>0</v>
      </c>
      <c r="P4862">
        <v>0</v>
      </c>
      <c r="Q4862">
        <v>1</v>
      </c>
      <c r="R4862">
        <v>1899</v>
      </c>
      <c r="S4862">
        <v>0</v>
      </c>
      <c r="T4862">
        <v>0</v>
      </c>
      <c r="U4862">
        <v>0</v>
      </c>
      <c r="V4862">
        <v>0</v>
      </c>
      <c r="W4862">
        <v>0.17888899999999999</v>
      </c>
      <c r="X4862">
        <v>339.70999799999998</v>
      </c>
      <c r="Y4862">
        <v>0</v>
      </c>
      <c r="Z4862">
        <v>0</v>
      </c>
    </row>
    <row r="4863" spans="1:26" x14ac:dyDescent="0.3">
      <c r="A4863">
        <v>2677339</v>
      </c>
      <c r="B4863">
        <v>1</v>
      </c>
      <c r="C4863" t="s">
        <v>76</v>
      </c>
      <c r="D4863" t="s">
        <v>93</v>
      </c>
      <c r="E4863" t="s">
        <v>144</v>
      </c>
      <c r="F4863" t="s">
        <v>13663</v>
      </c>
      <c r="G4863" t="s">
        <v>306</v>
      </c>
      <c r="H4863" t="s">
        <v>46</v>
      </c>
      <c r="I4863" t="s">
        <v>129</v>
      </c>
      <c r="J4863" t="s">
        <v>15</v>
      </c>
      <c r="K4863" t="s">
        <v>131</v>
      </c>
      <c r="L4863" t="s">
        <v>13664</v>
      </c>
      <c r="M4863" t="s">
        <v>13665</v>
      </c>
      <c r="N4863">
        <v>1.5647222220000001</v>
      </c>
      <c r="O4863">
        <v>0</v>
      </c>
      <c r="P4863">
        <v>30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46.941667000000002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2677348</v>
      </c>
      <c r="B4864">
        <v>1</v>
      </c>
      <c r="C4864" t="s">
        <v>77</v>
      </c>
      <c r="D4864" t="s">
        <v>114</v>
      </c>
      <c r="E4864" t="s">
        <v>134</v>
      </c>
      <c r="F4864" t="s">
        <v>13666</v>
      </c>
      <c r="G4864" t="s">
        <v>240</v>
      </c>
      <c r="H4864" t="s">
        <v>46</v>
      </c>
      <c r="I4864" t="s">
        <v>129</v>
      </c>
      <c r="J4864" t="s">
        <v>130</v>
      </c>
      <c r="K4864" t="s">
        <v>131</v>
      </c>
      <c r="L4864" t="s">
        <v>13667</v>
      </c>
      <c r="M4864" t="s">
        <v>13668</v>
      </c>
      <c r="N4864">
        <v>2.435277777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18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43.835000000000001</v>
      </c>
    </row>
    <row r="4865" spans="1:26" x14ac:dyDescent="0.3">
      <c r="A4865">
        <v>2677345</v>
      </c>
      <c r="B4865">
        <v>1</v>
      </c>
      <c r="C4865" t="s">
        <v>76</v>
      </c>
      <c r="D4865" t="s">
        <v>80</v>
      </c>
      <c r="E4865" t="s">
        <v>126</v>
      </c>
      <c r="F4865" t="s">
        <v>13669</v>
      </c>
      <c r="G4865" t="s">
        <v>140</v>
      </c>
      <c r="H4865" t="s">
        <v>47</v>
      </c>
      <c r="I4865" t="s">
        <v>129</v>
      </c>
      <c r="J4865" t="s">
        <v>130</v>
      </c>
      <c r="K4865" t="s">
        <v>141</v>
      </c>
      <c r="L4865" t="s">
        <v>13670</v>
      </c>
      <c r="M4865" t="s">
        <v>13671</v>
      </c>
      <c r="N4865">
        <v>4.0261111109999996</v>
      </c>
      <c r="O4865">
        <v>0</v>
      </c>
      <c r="P4865">
        <v>5130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20653.949999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2677352</v>
      </c>
      <c r="B4866">
        <v>1</v>
      </c>
      <c r="C4866" t="s">
        <v>76</v>
      </c>
      <c r="D4866" t="s">
        <v>96</v>
      </c>
      <c r="E4866" t="s">
        <v>126</v>
      </c>
      <c r="F4866" t="s">
        <v>13672</v>
      </c>
      <c r="G4866" t="s">
        <v>140</v>
      </c>
      <c r="H4866" t="s">
        <v>47</v>
      </c>
      <c r="I4866" t="s">
        <v>129</v>
      </c>
      <c r="J4866" t="s">
        <v>130</v>
      </c>
      <c r="K4866" t="s">
        <v>141</v>
      </c>
      <c r="L4866" t="s">
        <v>13673</v>
      </c>
      <c r="M4866" t="s">
        <v>13674</v>
      </c>
      <c r="N4866">
        <v>3.6586111109999999</v>
      </c>
      <c r="O4866">
        <v>15</v>
      </c>
      <c r="P4866">
        <v>735</v>
      </c>
      <c r="Q4866">
        <v>0</v>
      </c>
      <c r="R4866">
        <v>0</v>
      </c>
      <c r="S4866">
        <v>0</v>
      </c>
      <c r="T4866">
        <v>0</v>
      </c>
      <c r="U4866">
        <v>54.879167000000002</v>
      </c>
      <c r="V4866">
        <v>2689.0791669999999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2677356</v>
      </c>
      <c r="B4867">
        <v>1</v>
      </c>
      <c r="C4867" t="s">
        <v>76</v>
      </c>
      <c r="D4867" t="s">
        <v>90</v>
      </c>
      <c r="E4867" t="s">
        <v>134</v>
      </c>
      <c r="F4867" t="s">
        <v>13675</v>
      </c>
      <c r="G4867" t="s">
        <v>146</v>
      </c>
      <c r="H4867" t="s">
        <v>46</v>
      </c>
      <c r="I4867" t="s">
        <v>129</v>
      </c>
      <c r="J4867" t="s">
        <v>130</v>
      </c>
      <c r="K4867" t="s">
        <v>131</v>
      </c>
      <c r="L4867" t="s">
        <v>13676</v>
      </c>
      <c r="M4867" t="s">
        <v>13677</v>
      </c>
      <c r="N4867">
        <v>0.32888888799999999</v>
      </c>
      <c r="O4867">
        <v>0</v>
      </c>
      <c r="P4867">
        <v>179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58.871110999999999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2677360</v>
      </c>
      <c r="B4868">
        <v>1</v>
      </c>
      <c r="C4868" t="s">
        <v>77</v>
      </c>
      <c r="D4868" t="s">
        <v>108</v>
      </c>
      <c r="E4868" t="s">
        <v>156</v>
      </c>
      <c r="F4868" t="s">
        <v>13678</v>
      </c>
      <c r="G4868" t="s">
        <v>260</v>
      </c>
      <c r="H4868" t="s">
        <v>47</v>
      </c>
      <c r="I4868" t="s">
        <v>129</v>
      </c>
      <c r="J4868" t="s">
        <v>130</v>
      </c>
      <c r="K4868" t="s">
        <v>141</v>
      </c>
      <c r="L4868" t="s">
        <v>13679</v>
      </c>
      <c r="M4868" t="s">
        <v>13680</v>
      </c>
      <c r="N4868">
        <v>4.096944444</v>
      </c>
      <c r="O4868">
        <v>0</v>
      </c>
      <c r="P4868">
        <v>0</v>
      </c>
      <c r="Q4868">
        <v>1</v>
      </c>
      <c r="R4868">
        <v>11</v>
      </c>
      <c r="S4868">
        <v>246</v>
      </c>
      <c r="T4868">
        <v>1922</v>
      </c>
      <c r="U4868">
        <v>0</v>
      </c>
      <c r="V4868">
        <v>0</v>
      </c>
      <c r="W4868">
        <v>4.0969439999999997</v>
      </c>
      <c r="X4868">
        <v>45.066389000000001</v>
      </c>
      <c r="Y4868">
        <v>1007.848333</v>
      </c>
      <c r="Z4868">
        <v>7874.3272209999996</v>
      </c>
    </row>
    <row r="4869" spans="1:26" x14ac:dyDescent="0.3">
      <c r="A4869">
        <v>2677373</v>
      </c>
      <c r="B4869">
        <v>1</v>
      </c>
      <c r="C4869" t="s">
        <v>76</v>
      </c>
      <c r="D4869" t="s">
        <v>92</v>
      </c>
      <c r="E4869" t="s">
        <v>126</v>
      </c>
      <c r="F4869" t="s">
        <v>13681</v>
      </c>
      <c r="G4869" t="s">
        <v>319</v>
      </c>
      <c r="H4869" t="s">
        <v>47</v>
      </c>
      <c r="I4869" t="s">
        <v>129</v>
      </c>
      <c r="J4869" t="s">
        <v>130</v>
      </c>
      <c r="K4869" t="s">
        <v>141</v>
      </c>
      <c r="L4869" t="s">
        <v>13682</v>
      </c>
      <c r="M4869" t="s">
        <v>13683</v>
      </c>
      <c r="N4869">
        <v>1.576944444</v>
      </c>
      <c r="O4869">
        <v>0</v>
      </c>
      <c r="P4869">
        <v>0</v>
      </c>
      <c r="Q4869">
        <v>0</v>
      </c>
      <c r="R4869">
        <v>131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206.579722</v>
      </c>
      <c r="Y4869">
        <v>0</v>
      </c>
      <c r="Z4869">
        <v>0</v>
      </c>
    </row>
    <row r="4870" spans="1:26" x14ac:dyDescent="0.3">
      <c r="A4870">
        <v>2677376</v>
      </c>
      <c r="B4870">
        <v>1</v>
      </c>
      <c r="C4870" t="s">
        <v>77</v>
      </c>
      <c r="D4870" t="s">
        <v>113</v>
      </c>
      <c r="E4870" t="s">
        <v>126</v>
      </c>
      <c r="F4870" t="s">
        <v>2126</v>
      </c>
      <c r="G4870" t="s">
        <v>169</v>
      </c>
      <c r="H4870" t="s">
        <v>47</v>
      </c>
      <c r="I4870" t="s">
        <v>247</v>
      </c>
      <c r="J4870" t="s">
        <v>130</v>
      </c>
      <c r="K4870" t="s">
        <v>131</v>
      </c>
      <c r="L4870" t="s">
        <v>13684</v>
      </c>
      <c r="M4870" t="s">
        <v>13685</v>
      </c>
      <c r="N4870">
        <v>9.4444439999999998E-3</v>
      </c>
      <c r="O4870">
        <v>0</v>
      </c>
      <c r="P4870">
        <v>0</v>
      </c>
      <c r="Q4870">
        <v>1</v>
      </c>
      <c r="R4870">
        <v>0</v>
      </c>
      <c r="S4870">
        <v>10</v>
      </c>
      <c r="T4870">
        <v>422</v>
      </c>
      <c r="U4870">
        <v>0</v>
      </c>
      <c r="V4870">
        <v>0</v>
      </c>
      <c r="W4870">
        <v>9.4439999999999993E-3</v>
      </c>
      <c r="X4870">
        <v>0</v>
      </c>
      <c r="Y4870">
        <v>9.4444E-2</v>
      </c>
      <c r="Z4870">
        <v>3.9855550000000002</v>
      </c>
    </row>
    <row r="4871" spans="1:26" x14ac:dyDescent="0.3">
      <c r="A4871">
        <v>2677379</v>
      </c>
      <c r="B4871">
        <v>1</v>
      </c>
      <c r="C4871" t="s">
        <v>76</v>
      </c>
      <c r="D4871" t="s">
        <v>97</v>
      </c>
      <c r="E4871" t="s">
        <v>134</v>
      </c>
      <c r="F4871" t="s">
        <v>4486</v>
      </c>
      <c r="G4871" t="s">
        <v>146</v>
      </c>
      <c r="H4871" t="s">
        <v>46</v>
      </c>
      <c r="I4871" t="s">
        <v>129</v>
      </c>
      <c r="J4871" t="s">
        <v>130</v>
      </c>
      <c r="K4871" t="s">
        <v>131</v>
      </c>
      <c r="L4871" t="s">
        <v>13686</v>
      </c>
      <c r="M4871" t="s">
        <v>13687</v>
      </c>
      <c r="N4871">
        <v>0.41416666600000002</v>
      </c>
      <c r="O4871">
        <v>0</v>
      </c>
      <c r="P4871">
        <v>158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65.438333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2677382</v>
      </c>
      <c r="B4872">
        <v>1</v>
      </c>
      <c r="C4872" t="s">
        <v>76</v>
      </c>
      <c r="D4872" t="s">
        <v>90</v>
      </c>
      <c r="E4872" t="s">
        <v>210</v>
      </c>
      <c r="F4872" t="s">
        <v>740</v>
      </c>
      <c r="G4872" t="s">
        <v>212</v>
      </c>
      <c r="H4872" t="s">
        <v>46</v>
      </c>
      <c r="I4872" t="s">
        <v>129</v>
      </c>
      <c r="J4872" t="s">
        <v>130</v>
      </c>
      <c r="K4872" t="s">
        <v>131</v>
      </c>
      <c r="L4872" t="s">
        <v>13688</v>
      </c>
      <c r="M4872" t="s">
        <v>13689</v>
      </c>
      <c r="N4872">
        <v>2.0836111110000002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2.0836109999999999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2677381</v>
      </c>
      <c r="B4873">
        <v>1</v>
      </c>
      <c r="C4873" t="s">
        <v>76</v>
      </c>
      <c r="D4873" t="s">
        <v>90</v>
      </c>
      <c r="E4873" t="s">
        <v>134</v>
      </c>
      <c r="F4873" t="s">
        <v>13690</v>
      </c>
      <c r="G4873" t="s">
        <v>146</v>
      </c>
      <c r="H4873" t="s">
        <v>46</v>
      </c>
      <c r="I4873" t="s">
        <v>129</v>
      </c>
      <c r="J4873" t="s">
        <v>130</v>
      </c>
      <c r="K4873" t="s">
        <v>131</v>
      </c>
      <c r="L4873" t="s">
        <v>13691</v>
      </c>
      <c r="M4873" t="s">
        <v>13692</v>
      </c>
      <c r="N4873">
        <v>0.65666666600000001</v>
      </c>
      <c r="O4873">
        <v>0</v>
      </c>
      <c r="P4873">
        <v>107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70.263333000000003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2677387</v>
      </c>
      <c r="B4874">
        <v>1</v>
      </c>
      <c r="C4874" t="s">
        <v>77</v>
      </c>
      <c r="D4874" t="s">
        <v>109</v>
      </c>
      <c r="E4874" t="s">
        <v>134</v>
      </c>
      <c r="F4874" t="s">
        <v>13693</v>
      </c>
      <c r="G4874" t="s">
        <v>140</v>
      </c>
      <c r="H4874" t="s">
        <v>46</v>
      </c>
      <c r="I4874" t="s">
        <v>129</v>
      </c>
      <c r="J4874" t="s">
        <v>130</v>
      </c>
      <c r="K4874" t="s">
        <v>141</v>
      </c>
      <c r="L4874" t="s">
        <v>13694</v>
      </c>
      <c r="M4874" t="s">
        <v>13695</v>
      </c>
      <c r="N4874">
        <v>1.2647222220000001</v>
      </c>
      <c r="O4874">
        <v>0</v>
      </c>
      <c r="P4874">
        <v>356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450.24111099999999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2677388</v>
      </c>
      <c r="B4875">
        <v>1</v>
      </c>
      <c r="C4875" t="s">
        <v>77</v>
      </c>
      <c r="D4875" t="s">
        <v>124</v>
      </c>
      <c r="E4875" t="s">
        <v>156</v>
      </c>
      <c r="F4875" t="s">
        <v>13696</v>
      </c>
      <c r="G4875" t="s">
        <v>169</v>
      </c>
      <c r="H4875" t="s">
        <v>47</v>
      </c>
      <c r="I4875" t="s">
        <v>129</v>
      </c>
      <c r="J4875" t="s">
        <v>130</v>
      </c>
      <c r="K4875" t="s">
        <v>131</v>
      </c>
      <c r="L4875" t="s">
        <v>13697</v>
      </c>
      <c r="M4875" t="s">
        <v>13698</v>
      </c>
      <c r="N4875">
        <v>2.7941666660000002</v>
      </c>
      <c r="O4875">
        <v>0</v>
      </c>
      <c r="P4875">
        <v>206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575.59833300000003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2677393</v>
      </c>
      <c r="B4876">
        <v>1</v>
      </c>
      <c r="C4876" t="s">
        <v>76</v>
      </c>
      <c r="D4876" t="s">
        <v>97</v>
      </c>
      <c r="E4876" t="s">
        <v>210</v>
      </c>
      <c r="F4876" t="s">
        <v>13699</v>
      </c>
      <c r="G4876" t="s">
        <v>290</v>
      </c>
      <c r="H4876" t="s">
        <v>46</v>
      </c>
      <c r="I4876" t="s">
        <v>129</v>
      </c>
      <c r="J4876" t="s">
        <v>130</v>
      </c>
      <c r="K4876" t="s">
        <v>131</v>
      </c>
      <c r="L4876" t="s">
        <v>13700</v>
      </c>
      <c r="M4876" t="s">
        <v>13701</v>
      </c>
      <c r="N4876">
        <v>0.69361111099999995</v>
      </c>
      <c r="O4876">
        <v>0</v>
      </c>
      <c r="P4876">
        <v>1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0.69361099999999998</v>
      </c>
      <c r="W4876">
        <v>0</v>
      </c>
      <c r="X4876">
        <v>0</v>
      </c>
      <c r="Y4876">
        <v>0</v>
      </c>
      <c r="Z4876">
        <v>0</v>
      </c>
    </row>
    <row r="4877" spans="1:26" x14ac:dyDescent="0.3">
      <c r="A4877">
        <v>2677401</v>
      </c>
      <c r="B4877">
        <v>1</v>
      </c>
      <c r="C4877" t="s">
        <v>76</v>
      </c>
      <c r="D4877" t="s">
        <v>78</v>
      </c>
      <c r="E4877" t="s">
        <v>144</v>
      </c>
      <c r="F4877" t="s">
        <v>13702</v>
      </c>
      <c r="G4877" t="s">
        <v>136</v>
      </c>
      <c r="H4877" t="s">
        <v>46</v>
      </c>
      <c r="I4877" t="s">
        <v>129</v>
      </c>
      <c r="J4877" t="s">
        <v>130</v>
      </c>
      <c r="K4877" t="s">
        <v>131</v>
      </c>
      <c r="L4877" t="s">
        <v>13703</v>
      </c>
      <c r="M4877" t="s">
        <v>13704</v>
      </c>
      <c r="N4877">
        <v>1.7666666660000001</v>
      </c>
      <c r="O4877">
        <v>0</v>
      </c>
      <c r="P4877">
        <v>52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91.866667000000007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2677394</v>
      </c>
      <c r="B4878">
        <v>1</v>
      </c>
      <c r="C4878" t="s">
        <v>76</v>
      </c>
      <c r="D4878" t="s">
        <v>102</v>
      </c>
      <c r="E4878" t="s">
        <v>134</v>
      </c>
      <c r="F4878" t="s">
        <v>13705</v>
      </c>
      <c r="G4878" t="s">
        <v>146</v>
      </c>
      <c r="H4878" t="s">
        <v>46</v>
      </c>
      <c r="I4878" t="s">
        <v>129</v>
      </c>
      <c r="J4878" t="s">
        <v>130</v>
      </c>
      <c r="K4878" t="s">
        <v>131</v>
      </c>
      <c r="L4878" t="s">
        <v>13706</v>
      </c>
      <c r="M4878" t="s">
        <v>13707</v>
      </c>
      <c r="N4878">
        <v>0.85388888799999996</v>
      </c>
      <c r="O4878">
        <v>0</v>
      </c>
      <c r="P4878">
        <v>83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70.872777999999997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2677398</v>
      </c>
      <c r="B4879">
        <v>1</v>
      </c>
      <c r="C4879" t="s">
        <v>76</v>
      </c>
      <c r="D4879" t="s">
        <v>91</v>
      </c>
      <c r="E4879" t="s">
        <v>144</v>
      </c>
      <c r="F4879" t="s">
        <v>13708</v>
      </c>
      <c r="G4879" t="s">
        <v>146</v>
      </c>
      <c r="H4879" t="s">
        <v>46</v>
      </c>
      <c r="I4879" t="s">
        <v>129</v>
      </c>
      <c r="J4879" t="s">
        <v>130</v>
      </c>
      <c r="K4879" t="s">
        <v>131</v>
      </c>
      <c r="L4879" t="s">
        <v>13709</v>
      </c>
      <c r="M4879" t="s">
        <v>13710</v>
      </c>
      <c r="N4879">
        <v>1.055833333</v>
      </c>
      <c r="O4879">
        <v>0</v>
      </c>
      <c r="P4879">
        <v>0</v>
      </c>
      <c r="Q4879">
        <v>0</v>
      </c>
      <c r="R4879">
        <v>53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55.959167000000001</v>
      </c>
      <c r="Y4879">
        <v>0</v>
      </c>
      <c r="Z4879">
        <v>0</v>
      </c>
    </row>
    <row r="4880" spans="1:26" x14ac:dyDescent="0.3">
      <c r="A4880">
        <v>2677397</v>
      </c>
      <c r="B4880">
        <v>1</v>
      </c>
      <c r="C4880" t="s">
        <v>77</v>
      </c>
      <c r="D4880" t="s">
        <v>123</v>
      </c>
      <c r="E4880" t="s">
        <v>134</v>
      </c>
      <c r="F4880" t="s">
        <v>13711</v>
      </c>
      <c r="G4880" t="s">
        <v>140</v>
      </c>
      <c r="H4880" t="s">
        <v>46</v>
      </c>
      <c r="I4880" t="s">
        <v>129</v>
      </c>
      <c r="J4880" t="s">
        <v>130</v>
      </c>
      <c r="K4880" t="s">
        <v>141</v>
      </c>
      <c r="L4880" t="s">
        <v>13712</v>
      </c>
      <c r="M4880" t="s">
        <v>13713</v>
      </c>
      <c r="N4880">
        <v>2.3311111109999998</v>
      </c>
      <c r="O4880">
        <v>0</v>
      </c>
      <c r="P4880">
        <v>804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1874.2133329999999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2677402</v>
      </c>
      <c r="B4881">
        <v>1</v>
      </c>
      <c r="C4881" t="s">
        <v>76</v>
      </c>
      <c r="D4881" t="s">
        <v>103</v>
      </c>
      <c r="E4881" t="s">
        <v>144</v>
      </c>
      <c r="F4881" t="s">
        <v>13714</v>
      </c>
      <c r="G4881" t="s">
        <v>146</v>
      </c>
      <c r="H4881" t="s">
        <v>46</v>
      </c>
      <c r="I4881" t="s">
        <v>129</v>
      </c>
      <c r="J4881" t="s">
        <v>130</v>
      </c>
      <c r="K4881" t="s">
        <v>131</v>
      </c>
      <c r="L4881" t="s">
        <v>13715</v>
      </c>
      <c r="M4881" t="s">
        <v>13716</v>
      </c>
      <c r="N4881">
        <v>0.91500000000000004</v>
      </c>
      <c r="O4881">
        <v>0</v>
      </c>
      <c r="P4881">
        <v>0</v>
      </c>
      <c r="Q4881">
        <v>0</v>
      </c>
      <c r="R4881">
        <v>48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43.92</v>
      </c>
      <c r="Y4881">
        <v>0</v>
      </c>
      <c r="Z4881">
        <v>0</v>
      </c>
    </row>
    <row r="4882" spans="1:26" x14ac:dyDescent="0.3">
      <c r="A4882">
        <v>2677472</v>
      </c>
      <c r="B4882">
        <v>1</v>
      </c>
      <c r="C4882" t="s">
        <v>76</v>
      </c>
      <c r="D4882" t="s">
        <v>80</v>
      </c>
      <c r="E4882" t="s">
        <v>126</v>
      </c>
      <c r="F4882" t="s">
        <v>13717</v>
      </c>
      <c r="G4882" t="s">
        <v>1915</v>
      </c>
      <c r="H4882" t="s">
        <v>47</v>
      </c>
      <c r="I4882" t="s">
        <v>129</v>
      </c>
      <c r="J4882" t="s">
        <v>130</v>
      </c>
      <c r="K4882" t="s">
        <v>131</v>
      </c>
      <c r="L4882" t="s">
        <v>13718</v>
      </c>
      <c r="M4882" t="s">
        <v>13719</v>
      </c>
      <c r="N4882">
        <v>2.4811111110000001</v>
      </c>
      <c r="O4882">
        <v>0</v>
      </c>
      <c r="P4882">
        <v>376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932.89777800000002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2677404</v>
      </c>
      <c r="B4883">
        <v>1</v>
      </c>
      <c r="C4883" t="s">
        <v>77</v>
      </c>
      <c r="D4883" t="s">
        <v>123</v>
      </c>
      <c r="E4883" t="s">
        <v>156</v>
      </c>
      <c r="F4883" t="s">
        <v>642</v>
      </c>
      <c r="G4883" t="s">
        <v>169</v>
      </c>
      <c r="H4883" t="s">
        <v>47</v>
      </c>
      <c r="I4883" t="s">
        <v>129</v>
      </c>
      <c r="J4883" t="s">
        <v>130</v>
      </c>
      <c r="K4883" t="s">
        <v>131</v>
      </c>
      <c r="L4883" t="s">
        <v>13720</v>
      </c>
      <c r="M4883" t="s">
        <v>13721</v>
      </c>
      <c r="N4883">
        <v>0.158611111</v>
      </c>
      <c r="O4883">
        <v>106</v>
      </c>
      <c r="P4883">
        <v>196</v>
      </c>
      <c r="Q4883">
        <v>0</v>
      </c>
      <c r="R4883">
        <v>0</v>
      </c>
      <c r="S4883">
        <v>0</v>
      </c>
      <c r="T4883">
        <v>0</v>
      </c>
      <c r="U4883">
        <v>16.812778000000002</v>
      </c>
      <c r="V4883">
        <v>31.087778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2677406</v>
      </c>
      <c r="B4884">
        <v>1</v>
      </c>
      <c r="C4884" t="s">
        <v>77</v>
      </c>
      <c r="D4884" t="s">
        <v>118</v>
      </c>
      <c r="E4884" t="s">
        <v>126</v>
      </c>
      <c r="F4884" t="s">
        <v>13722</v>
      </c>
      <c r="G4884" t="s">
        <v>128</v>
      </c>
      <c r="H4884" t="s">
        <v>47</v>
      </c>
      <c r="I4884" t="s">
        <v>129</v>
      </c>
      <c r="J4884" t="s">
        <v>130</v>
      </c>
      <c r="K4884" t="s">
        <v>131</v>
      </c>
      <c r="L4884" t="s">
        <v>13723</v>
      </c>
      <c r="M4884" t="s">
        <v>13724</v>
      </c>
      <c r="N4884">
        <v>1.2633333330000001</v>
      </c>
      <c r="O4884">
        <v>0</v>
      </c>
      <c r="P4884">
        <v>0</v>
      </c>
      <c r="Q4884">
        <v>0</v>
      </c>
      <c r="R4884">
        <v>0</v>
      </c>
      <c r="S4884">
        <v>2</v>
      </c>
      <c r="T4884">
        <v>317</v>
      </c>
      <c r="U4884">
        <v>0</v>
      </c>
      <c r="V4884">
        <v>0</v>
      </c>
      <c r="W4884">
        <v>0</v>
      </c>
      <c r="X4884">
        <v>0</v>
      </c>
      <c r="Y4884">
        <v>2.5266670000000002</v>
      </c>
      <c r="Z4884">
        <v>400.47666700000002</v>
      </c>
    </row>
    <row r="4885" spans="1:26" x14ac:dyDescent="0.3">
      <c r="A4885">
        <v>2677405</v>
      </c>
      <c r="B4885">
        <v>1</v>
      </c>
      <c r="C4885" t="s">
        <v>76</v>
      </c>
      <c r="D4885" t="s">
        <v>98</v>
      </c>
      <c r="E4885" t="s">
        <v>126</v>
      </c>
      <c r="F4885" t="s">
        <v>9409</v>
      </c>
      <c r="G4885" t="s">
        <v>146</v>
      </c>
      <c r="H4885" t="s">
        <v>47</v>
      </c>
      <c r="I4885" t="s">
        <v>129</v>
      </c>
      <c r="J4885" t="s">
        <v>130</v>
      </c>
      <c r="K4885" t="s">
        <v>131</v>
      </c>
      <c r="L4885" t="s">
        <v>13725</v>
      </c>
      <c r="M4885" t="s">
        <v>13726</v>
      </c>
      <c r="N4885">
        <v>0.29333333299999997</v>
      </c>
      <c r="O4885">
        <v>0</v>
      </c>
      <c r="P4885">
        <v>0</v>
      </c>
      <c r="Q4885">
        <v>0</v>
      </c>
      <c r="R4885">
        <v>0</v>
      </c>
      <c r="S4885">
        <v>7</v>
      </c>
      <c r="T4885">
        <v>173</v>
      </c>
      <c r="U4885">
        <v>0</v>
      </c>
      <c r="V4885">
        <v>0</v>
      </c>
      <c r="W4885">
        <v>0</v>
      </c>
      <c r="X4885">
        <v>0</v>
      </c>
      <c r="Y4885">
        <v>2.0533329999999999</v>
      </c>
      <c r="Z4885">
        <v>50.746667000000002</v>
      </c>
    </row>
    <row r="4886" spans="1:26" x14ac:dyDescent="0.3">
      <c r="A4886">
        <v>2677415</v>
      </c>
      <c r="B4886">
        <v>1</v>
      </c>
      <c r="C4886" t="s">
        <v>77</v>
      </c>
      <c r="D4886" t="s">
        <v>117</v>
      </c>
      <c r="E4886" t="s">
        <v>210</v>
      </c>
      <c r="F4886" t="s">
        <v>13727</v>
      </c>
      <c r="G4886" t="s">
        <v>306</v>
      </c>
      <c r="H4886" t="s">
        <v>46</v>
      </c>
      <c r="I4886" t="s">
        <v>129</v>
      </c>
      <c r="J4886" t="s">
        <v>15</v>
      </c>
      <c r="K4886" t="s">
        <v>131</v>
      </c>
      <c r="L4886" t="s">
        <v>13728</v>
      </c>
      <c r="M4886" t="s">
        <v>13729</v>
      </c>
      <c r="N4886">
        <v>2.6241666659999998</v>
      </c>
      <c r="O4886">
        <v>0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2.6241669999999999</v>
      </c>
      <c r="Y4886">
        <v>0</v>
      </c>
      <c r="Z4886">
        <v>0</v>
      </c>
    </row>
    <row r="4887" spans="1:26" x14ac:dyDescent="0.3">
      <c r="A4887">
        <v>2677393</v>
      </c>
      <c r="B4887">
        <v>2</v>
      </c>
      <c r="C4887" t="s">
        <v>76</v>
      </c>
      <c r="D4887" t="s">
        <v>97</v>
      </c>
      <c r="E4887" t="s">
        <v>144</v>
      </c>
      <c r="F4887" t="s">
        <v>5172</v>
      </c>
      <c r="G4887" t="s">
        <v>290</v>
      </c>
      <c r="H4887" t="s">
        <v>46</v>
      </c>
      <c r="I4887" t="s">
        <v>129</v>
      </c>
      <c r="J4887" t="s">
        <v>130</v>
      </c>
      <c r="K4887" t="s">
        <v>131</v>
      </c>
      <c r="L4887" t="s">
        <v>13701</v>
      </c>
      <c r="M4887" t="s">
        <v>13730</v>
      </c>
      <c r="N4887">
        <v>0.71333333300000001</v>
      </c>
      <c r="O4887">
        <v>0</v>
      </c>
      <c r="P4887">
        <v>51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36.380000000000003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2677409</v>
      </c>
      <c r="B4888">
        <v>1</v>
      </c>
      <c r="C4888" t="s">
        <v>77</v>
      </c>
      <c r="D4888" t="s">
        <v>119</v>
      </c>
      <c r="E4888" t="s">
        <v>144</v>
      </c>
      <c r="F4888" t="s">
        <v>13731</v>
      </c>
      <c r="G4888" t="s">
        <v>306</v>
      </c>
      <c r="H4888" t="s">
        <v>46</v>
      </c>
      <c r="I4888" t="s">
        <v>129</v>
      </c>
      <c r="J4888" t="s">
        <v>15</v>
      </c>
      <c r="K4888" t="s">
        <v>131</v>
      </c>
      <c r="L4888" t="s">
        <v>13732</v>
      </c>
      <c r="M4888" t="s">
        <v>13733</v>
      </c>
      <c r="N4888">
        <v>3.823611111</v>
      </c>
      <c r="O4888">
        <v>0</v>
      </c>
      <c r="P4888">
        <v>164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627.07222200000001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2677414</v>
      </c>
      <c r="B4889">
        <v>1</v>
      </c>
      <c r="C4889" t="s">
        <v>76</v>
      </c>
      <c r="D4889" t="s">
        <v>92</v>
      </c>
      <c r="E4889" t="s">
        <v>126</v>
      </c>
      <c r="F4889" t="s">
        <v>13734</v>
      </c>
      <c r="G4889" t="s">
        <v>169</v>
      </c>
      <c r="H4889" t="s">
        <v>47</v>
      </c>
      <c r="I4889" t="s">
        <v>129</v>
      </c>
      <c r="J4889" t="s">
        <v>130</v>
      </c>
      <c r="K4889" t="s">
        <v>131</v>
      </c>
      <c r="L4889" t="s">
        <v>13735</v>
      </c>
      <c r="M4889" t="s">
        <v>13736</v>
      </c>
      <c r="N4889">
        <v>0.60611111100000004</v>
      </c>
      <c r="O4889">
        <v>0</v>
      </c>
      <c r="P4889">
        <v>0</v>
      </c>
      <c r="Q4889">
        <v>13</v>
      </c>
      <c r="R4889">
        <v>1370</v>
      </c>
      <c r="S4889">
        <v>2</v>
      </c>
      <c r="T4889">
        <v>29</v>
      </c>
      <c r="U4889">
        <v>0</v>
      </c>
      <c r="V4889">
        <v>0</v>
      </c>
      <c r="W4889">
        <v>7.8794440000000003</v>
      </c>
      <c r="X4889">
        <v>830.37222199999997</v>
      </c>
      <c r="Y4889">
        <v>1.2122219999999999</v>
      </c>
      <c r="Z4889">
        <v>17.577221999999999</v>
      </c>
    </row>
    <row r="4890" spans="1:26" x14ac:dyDescent="0.3">
      <c r="A4890">
        <v>2677423</v>
      </c>
      <c r="B4890">
        <v>1</v>
      </c>
      <c r="C4890" t="s">
        <v>76</v>
      </c>
      <c r="D4890" t="s">
        <v>106</v>
      </c>
      <c r="E4890" t="s">
        <v>210</v>
      </c>
      <c r="F4890" t="s">
        <v>13737</v>
      </c>
      <c r="G4890" t="s">
        <v>290</v>
      </c>
      <c r="H4890" t="s">
        <v>46</v>
      </c>
      <c r="I4890" t="s">
        <v>129</v>
      </c>
      <c r="J4890" t="s">
        <v>130</v>
      </c>
      <c r="K4890" t="s">
        <v>131</v>
      </c>
      <c r="L4890" t="s">
        <v>13738</v>
      </c>
      <c r="M4890" t="s">
        <v>13739</v>
      </c>
      <c r="N4890">
        <v>2.2580555549999999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2.2580559999999998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2677427</v>
      </c>
      <c r="B4891">
        <v>1</v>
      </c>
      <c r="C4891" t="s">
        <v>76</v>
      </c>
      <c r="D4891" t="s">
        <v>107</v>
      </c>
      <c r="E4891" t="s">
        <v>210</v>
      </c>
      <c r="F4891" t="s">
        <v>13740</v>
      </c>
      <c r="G4891" t="s">
        <v>306</v>
      </c>
      <c r="H4891" t="s">
        <v>46</v>
      </c>
      <c r="I4891" t="s">
        <v>129</v>
      </c>
      <c r="J4891" t="s">
        <v>15</v>
      </c>
      <c r="K4891" t="s">
        <v>131</v>
      </c>
      <c r="L4891" t="s">
        <v>13741</v>
      </c>
      <c r="M4891" t="s">
        <v>13742</v>
      </c>
      <c r="N4891">
        <v>5.0391666659999999</v>
      </c>
      <c r="O4891">
        <v>0</v>
      </c>
      <c r="P4891">
        <v>4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20.156666999999999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2677426</v>
      </c>
      <c r="B4892">
        <v>1</v>
      </c>
      <c r="C4892" t="s">
        <v>77</v>
      </c>
      <c r="D4892" t="s">
        <v>116</v>
      </c>
      <c r="E4892" t="s">
        <v>156</v>
      </c>
      <c r="F4892" t="s">
        <v>13743</v>
      </c>
      <c r="G4892" t="s">
        <v>169</v>
      </c>
      <c r="H4892" t="s">
        <v>47</v>
      </c>
      <c r="I4892" t="s">
        <v>129</v>
      </c>
      <c r="J4892" t="s">
        <v>130</v>
      </c>
      <c r="K4892" t="s">
        <v>131</v>
      </c>
      <c r="L4892" t="s">
        <v>13744</v>
      </c>
      <c r="M4892" t="s">
        <v>13745</v>
      </c>
      <c r="N4892">
        <v>1.236111111</v>
      </c>
      <c r="O4892">
        <v>47</v>
      </c>
      <c r="P4892">
        <v>1107</v>
      </c>
      <c r="Q4892">
        <v>0</v>
      </c>
      <c r="R4892">
        <v>0</v>
      </c>
      <c r="S4892">
        <v>0</v>
      </c>
      <c r="T4892">
        <v>0</v>
      </c>
      <c r="U4892">
        <v>58.097222000000002</v>
      </c>
      <c r="V4892">
        <v>1368.375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2677431</v>
      </c>
      <c r="B4893">
        <v>1</v>
      </c>
      <c r="C4893" t="s">
        <v>77</v>
      </c>
      <c r="D4893" t="s">
        <v>113</v>
      </c>
      <c r="E4893" t="s">
        <v>152</v>
      </c>
      <c r="F4893" t="s">
        <v>363</v>
      </c>
      <c r="G4893" t="s">
        <v>169</v>
      </c>
      <c r="H4893" t="s">
        <v>47</v>
      </c>
      <c r="I4893" t="s">
        <v>129</v>
      </c>
      <c r="J4893" t="s">
        <v>130</v>
      </c>
      <c r="K4893" t="s">
        <v>131</v>
      </c>
      <c r="L4893" t="s">
        <v>13746</v>
      </c>
      <c r="M4893" t="s">
        <v>13747</v>
      </c>
      <c r="N4893">
        <v>0.32</v>
      </c>
      <c r="O4893">
        <v>0</v>
      </c>
      <c r="P4893">
        <v>0</v>
      </c>
      <c r="Q4893">
        <v>21</v>
      </c>
      <c r="R4893">
        <v>94</v>
      </c>
      <c r="S4893">
        <v>12</v>
      </c>
      <c r="T4893">
        <v>200</v>
      </c>
      <c r="U4893">
        <v>0</v>
      </c>
      <c r="V4893">
        <v>0</v>
      </c>
      <c r="W4893">
        <v>6.72</v>
      </c>
      <c r="X4893">
        <v>30.08</v>
      </c>
      <c r="Y4893">
        <v>3.84</v>
      </c>
      <c r="Z4893">
        <v>64</v>
      </c>
    </row>
    <row r="4894" spans="1:26" x14ac:dyDescent="0.3">
      <c r="A4894">
        <v>2677433</v>
      </c>
      <c r="B4894">
        <v>1</v>
      </c>
      <c r="C4894" t="s">
        <v>77</v>
      </c>
      <c r="D4894" t="s">
        <v>108</v>
      </c>
      <c r="E4894" t="s">
        <v>152</v>
      </c>
      <c r="F4894" t="s">
        <v>10797</v>
      </c>
      <c r="G4894" t="s">
        <v>169</v>
      </c>
      <c r="H4894" t="s">
        <v>47</v>
      </c>
      <c r="I4894" t="s">
        <v>129</v>
      </c>
      <c r="J4894" t="s">
        <v>130</v>
      </c>
      <c r="K4894" t="s">
        <v>131</v>
      </c>
      <c r="L4894" t="s">
        <v>13748</v>
      </c>
      <c r="M4894" t="s">
        <v>13749</v>
      </c>
      <c r="N4894">
        <v>0.11805555500000001</v>
      </c>
      <c r="O4894">
        <v>78</v>
      </c>
      <c r="P4894">
        <v>604</v>
      </c>
      <c r="Q4894">
        <v>0</v>
      </c>
      <c r="R4894">
        <v>0</v>
      </c>
      <c r="S4894">
        <v>38</v>
      </c>
      <c r="T4894">
        <v>529</v>
      </c>
      <c r="U4894">
        <v>9.2083329999999997</v>
      </c>
      <c r="V4894">
        <v>71.305554999999998</v>
      </c>
      <c r="W4894">
        <v>0</v>
      </c>
      <c r="X4894">
        <v>0</v>
      </c>
      <c r="Y4894">
        <v>4.4861110000000002</v>
      </c>
      <c r="Z4894">
        <v>62.451388999999999</v>
      </c>
    </row>
    <row r="4895" spans="1:26" x14ac:dyDescent="0.3">
      <c r="A4895">
        <v>2677434</v>
      </c>
      <c r="B4895">
        <v>1</v>
      </c>
      <c r="C4895" t="s">
        <v>76</v>
      </c>
      <c r="D4895" t="s">
        <v>104</v>
      </c>
      <c r="E4895" t="s">
        <v>156</v>
      </c>
      <c r="F4895" t="s">
        <v>1104</v>
      </c>
      <c r="G4895" t="s">
        <v>169</v>
      </c>
      <c r="H4895" t="s">
        <v>47</v>
      </c>
      <c r="I4895" t="s">
        <v>247</v>
      </c>
      <c r="J4895" t="s">
        <v>130</v>
      </c>
      <c r="K4895" t="s">
        <v>131</v>
      </c>
      <c r="L4895" t="s">
        <v>13750</v>
      </c>
      <c r="M4895" t="s">
        <v>13751</v>
      </c>
      <c r="N4895">
        <v>5.5555550000000002E-3</v>
      </c>
      <c r="O4895">
        <v>0</v>
      </c>
      <c r="P4895">
        <v>0</v>
      </c>
      <c r="Q4895">
        <v>1</v>
      </c>
      <c r="R4895">
        <v>207</v>
      </c>
      <c r="S4895">
        <v>3</v>
      </c>
      <c r="T4895">
        <v>390</v>
      </c>
      <c r="U4895">
        <v>0</v>
      </c>
      <c r="V4895">
        <v>0</v>
      </c>
      <c r="W4895">
        <v>5.5560000000000002E-3</v>
      </c>
      <c r="X4895">
        <v>1.1499999999999999</v>
      </c>
      <c r="Y4895">
        <v>1.6667000000000001E-2</v>
      </c>
      <c r="Z4895">
        <v>2.1666660000000002</v>
      </c>
    </row>
    <row r="4896" spans="1:26" x14ac:dyDescent="0.3">
      <c r="A4896">
        <v>2677440</v>
      </c>
      <c r="B4896">
        <v>1</v>
      </c>
      <c r="C4896" t="s">
        <v>76</v>
      </c>
      <c r="D4896" t="s">
        <v>92</v>
      </c>
      <c r="E4896" t="s">
        <v>126</v>
      </c>
      <c r="F4896" t="s">
        <v>13752</v>
      </c>
      <c r="G4896" t="s">
        <v>169</v>
      </c>
      <c r="H4896" t="s">
        <v>47</v>
      </c>
      <c r="I4896" t="s">
        <v>129</v>
      </c>
      <c r="J4896" t="s">
        <v>130</v>
      </c>
      <c r="K4896" t="s">
        <v>131</v>
      </c>
      <c r="L4896" t="s">
        <v>13753</v>
      </c>
      <c r="M4896" t="s">
        <v>13754</v>
      </c>
      <c r="N4896">
        <v>0.38388888799999998</v>
      </c>
      <c r="O4896">
        <v>0</v>
      </c>
      <c r="P4896">
        <v>0</v>
      </c>
      <c r="Q4896">
        <v>13</v>
      </c>
      <c r="R4896">
        <v>1214</v>
      </c>
      <c r="S4896">
        <v>2</v>
      </c>
      <c r="T4896">
        <v>0</v>
      </c>
      <c r="U4896">
        <v>0</v>
      </c>
      <c r="V4896">
        <v>0</v>
      </c>
      <c r="W4896">
        <v>4.9905559999999998</v>
      </c>
      <c r="X4896">
        <v>466.04111</v>
      </c>
      <c r="Y4896">
        <v>0.76777799999999996</v>
      </c>
      <c r="Z4896">
        <v>0</v>
      </c>
    </row>
    <row r="4897" spans="1:26" x14ac:dyDescent="0.3">
      <c r="A4897">
        <v>2677444</v>
      </c>
      <c r="B4897">
        <v>1</v>
      </c>
      <c r="C4897" t="s">
        <v>77</v>
      </c>
      <c r="D4897" t="s">
        <v>117</v>
      </c>
      <c r="E4897" t="s">
        <v>210</v>
      </c>
      <c r="F4897" t="s">
        <v>13755</v>
      </c>
      <c r="G4897" t="s">
        <v>306</v>
      </c>
      <c r="H4897" t="s">
        <v>46</v>
      </c>
      <c r="I4897" t="s">
        <v>129</v>
      </c>
      <c r="J4897" t="s">
        <v>15</v>
      </c>
      <c r="K4897" t="s">
        <v>131</v>
      </c>
      <c r="L4897" t="s">
        <v>13756</v>
      </c>
      <c r="M4897" t="s">
        <v>13757</v>
      </c>
      <c r="N4897">
        <v>2.9241666660000001</v>
      </c>
      <c r="O4897">
        <v>0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2.9241670000000002</v>
      </c>
      <c r="Y4897">
        <v>0</v>
      </c>
      <c r="Z4897">
        <v>0</v>
      </c>
    </row>
    <row r="4898" spans="1:26" x14ac:dyDescent="0.3">
      <c r="A4898">
        <v>2677442</v>
      </c>
      <c r="B4898">
        <v>1</v>
      </c>
      <c r="C4898" t="s">
        <v>76</v>
      </c>
      <c r="D4898" t="s">
        <v>101</v>
      </c>
      <c r="E4898" t="s">
        <v>156</v>
      </c>
      <c r="F4898" t="s">
        <v>13758</v>
      </c>
      <c r="G4898" t="s">
        <v>169</v>
      </c>
      <c r="H4898" t="s">
        <v>47</v>
      </c>
      <c r="I4898" t="s">
        <v>129</v>
      </c>
      <c r="J4898" t="s">
        <v>130</v>
      </c>
      <c r="K4898" t="s">
        <v>131</v>
      </c>
      <c r="L4898" t="s">
        <v>13759</v>
      </c>
      <c r="M4898" t="s">
        <v>13760</v>
      </c>
      <c r="N4898">
        <v>0.91388888800000001</v>
      </c>
      <c r="O4898">
        <v>26</v>
      </c>
      <c r="P4898">
        <v>116</v>
      </c>
      <c r="Q4898">
        <v>0</v>
      </c>
      <c r="R4898">
        <v>0</v>
      </c>
      <c r="S4898">
        <v>0</v>
      </c>
      <c r="T4898">
        <v>0</v>
      </c>
      <c r="U4898">
        <v>23.761111</v>
      </c>
      <c r="V4898">
        <v>106.011111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2677448</v>
      </c>
      <c r="B4899">
        <v>1</v>
      </c>
      <c r="C4899" t="s">
        <v>76</v>
      </c>
      <c r="D4899" t="s">
        <v>96</v>
      </c>
      <c r="E4899" t="s">
        <v>152</v>
      </c>
      <c r="F4899" t="s">
        <v>9524</v>
      </c>
      <c r="G4899" t="s">
        <v>169</v>
      </c>
      <c r="H4899" t="s">
        <v>47</v>
      </c>
      <c r="I4899" t="s">
        <v>247</v>
      </c>
      <c r="J4899" t="s">
        <v>130</v>
      </c>
      <c r="K4899" t="s">
        <v>131</v>
      </c>
      <c r="L4899" t="s">
        <v>13761</v>
      </c>
      <c r="M4899" t="s">
        <v>13762</v>
      </c>
      <c r="N4899">
        <v>4.3611111000000001E-2</v>
      </c>
      <c r="O4899">
        <v>7</v>
      </c>
      <c r="P4899">
        <v>63</v>
      </c>
      <c r="Q4899">
        <v>0</v>
      </c>
      <c r="R4899">
        <v>0</v>
      </c>
      <c r="S4899">
        <v>0</v>
      </c>
      <c r="T4899">
        <v>0</v>
      </c>
      <c r="U4899">
        <v>0.30527799999999999</v>
      </c>
      <c r="V4899">
        <v>2.7475000000000001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2677454</v>
      </c>
      <c r="B4900">
        <v>1</v>
      </c>
      <c r="C4900" t="s">
        <v>77</v>
      </c>
      <c r="D4900" t="s">
        <v>118</v>
      </c>
      <c r="E4900" t="s">
        <v>152</v>
      </c>
      <c r="F4900" t="s">
        <v>4867</v>
      </c>
      <c r="G4900" t="s">
        <v>169</v>
      </c>
      <c r="H4900" t="s">
        <v>47</v>
      </c>
      <c r="I4900" t="s">
        <v>129</v>
      </c>
      <c r="J4900" t="s">
        <v>130</v>
      </c>
      <c r="K4900" t="s">
        <v>131</v>
      </c>
      <c r="L4900" t="s">
        <v>13763</v>
      </c>
      <c r="M4900" t="s">
        <v>13764</v>
      </c>
      <c r="N4900">
        <v>0.16888888799999999</v>
      </c>
      <c r="O4900">
        <v>41</v>
      </c>
      <c r="P4900">
        <v>410</v>
      </c>
      <c r="Q4900">
        <v>156</v>
      </c>
      <c r="R4900">
        <v>430</v>
      </c>
      <c r="S4900">
        <v>33</v>
      </c>
      <c r="T4900">
        <v>51</v>
      </c>
      <c r="U4900">
        <v>6.9244440000000003</v>
      </c>
      <c r="V4900">
        <v>69.244444000000001</v>
      </c>
      <c r="W4900">
        <v>26.346667</v>
      </c>
      <c r="X4900">
        <v>72.622221999999994</v>
      </c>
      <c r="Y4900">
        <v>5.5733329999999999</v>
      </c>
      <c r="Z4900">
        <v>8.6133330000000008</v>
      </c>
    </row>
    <row r="4901" spans="1:26" x14ac:dyDescent="0.3">
      <c r="A4901">
        <v>2677456</v>
      </c>
      <c r="B4901">
        <v>1</v>
      </c>
      <c r="C4901" t="s">
        <v>77</v>
      </c>
      <c r="D4901" t="s">
        <v>116</v>
      </c>
      <c r="E4901" t="s">
        <v>126</v>
      </c>
      <c r="F4901" t="s">
        <v>13765</v>
      </c>
      <c r="G4901" t="s">
        <v>128</v>
      </c>
      <c r="H4901" t="s">
        <v>47</v>
      </c>
      <c r="I4901" t="s">
        <v>129</v>
      </c>
      <c r="J4901" t="s">
        <v>130</v>
      </c>
      <c r="K4901" t="s">
        <v>131</v>
      </c>
      <c r="L4901" t="s">
        <v>13766</v>
      </c>
      <c r="M4901" t="s">
        <v>13767</v>
      </c>
      <c r="N4901">
        <v>2.5952777770000002</v>
      </c>
      <c r="O4901">
        <v>10</v>
      </c>
      <c r="P4901">
        <v>105</v>
      </c>
      <c r="Q4901">
        <v>0</v>
      </c>
      <c r="R4901">
        <v>0</v>
      </c>
      <c r="S4901">
        <v>0</v>
      </c>
      <c r="T4901">
        <v>0</v>
      </c>
      <c r="U4901">
        <v>25.952777999999999</v>
      </c>
      <c r="V4901">
        <v>272.504167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2677459</v>
      </c>
      <c r="B4902">
        <v>1</v>
      </c>
      <c r="C4902" t="s">
        <v>77</v>
      </c>
      <c r="D4902" t="s">
        <v>108</v>
      </c>
      <c r="E4902" t="s">
        <v>134</v>
      </c>
      <c r="F4902" t="s">
        <v>13768</v>
      </c>
      <c r="G4902" t="s">
        <v>240</v>
      </c>
      <c r="H4902" t="s">
        <v>46</v>
      </c>
      <c r="I4902" t="s">
        <v>129</v>
      </c>
      <c r="J4902" t="s">
        <v>130</v>
      </c>
      <c r="K4902" t="s">
        <v>131</v>
      </c>
      <c r="L4902" t="s">
        <v>13769</v>
      </c>
      <c r="M4902" t="s">
        <v>13770</v>
      </c>
      <c r="N4902">
        <v>0.66611111099999998</v>
      </c>
      <c r="O4902">
        <v>0</v>
      </c>
      <c r="P4902">
        <v>88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58.617778000000001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2677465</v>
      </c>
      <c r="B4903">
        <v>1</v>
      </c>
      <c r="C4903" t="s">
        <v>76</v>
      </c>
      <c r="D4903" t="s">
        <v>81</v>
      </c>
      <c r="E4903" t="s">
        <v>210</v>
      </c>
      <c r="F4903" t="s">
        <v>13771</v>
      </c>
      <c r="G4903" t="s">
        <v>212</v>
      </c>
      <c r="H4903" t="s">
        <v>46</v>
      </c>
      <c r="I4903" t="s">
        <v>129</v>
      </c>
      <c r="J4903" t="s">
        <v>130</v>
      </c>
      <c r="K4903" t="s">
        <v>131</v>
      </c>
      <c r="L4903" t="s">
        <v>13772</v>
      </c>
      <c r="M4903" t="s">
        <v>13773</v>
      </c>
      <c r="N4903">
        <v>2.0094444440000001</v>
      </c>
      <c r="O4903">
        <v>0</v>
      </c>
      <c r="P4903">
        <v>9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18.085000000000001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2677461</v>
      </c>
      <c r="B4904">
        <v>1</v>
      </c>
      <c r="C4904" t="s">
        <v>76</v>
      </c>
      <c r="D4904" t="s">
        <v>89</v>
      </c>
      <c r="E4904" t="s">
        <v>152</v>
      </c>
      <c r="F4904" t="s">
        <v>13774</v>
      </c>
      <c r="G4904" t="s">
        <v>169</v>
      </c>
      <c r="H4904" t="s">
        <v>47</v>
      </c>
      <c r="I4904" t="s">
        <v>129</v>
      </c>
      <c r="J4904" t="s">
        <v>130</v>
      </c>
      <c r="K4904" t="s">
        <v>131</v>
      </c>
      <c r="L4904" t="s">
        <v>13775</v>
      </c>
      <c r="M4904" t="s">
        <v>13776</v>
      </c>
      <c r="N4904">
        <v>0.35638888800000001</v>
      </c>
      <c r="O4904">
        <v>56</v>
      </c>
      <c r="P4904">
        <v>262</v>
      </c>
      <c r="Q4904">
        <v>0</v>
      </c>
      <c r="R4904">
        <v>0</v>
      </c>
      <c r="S4904">
        <v>0</v>
      </c>
      <c r="T4904">
        <v>0</v>
      </c>
      <c r="U4904">
        <v>19.957778000000001</v>
      </c>
      <c r="V4904">
        <v>93.373889000000005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2677467</v>
      </c>
      <c r="B4905">
        <v>1</v>
      </c>
      <c r="C4905" t="s">
        <v>76</v>
      </c>
      <c r="D4905" t="s">
        <v>84</v>
      </c>
      <c r="E4905" t="s">
        <v>210</v>
      </c>
      <c r="F4905" t="s">
        <v>13777</v>
      </c>
      <c r="G4905" t="s">
        <v>290</v>
      </c>
      <c r="H4905" t="s">
        <v>46</v>
      </c>
      <c r="I4905" t="s">
        <v>129</v>
      </c>
      <c r="J4905" t="s">
        <v>130</v>
      </c>
      <c r="K4905" t="s">
        <v>131</v>
      </c>
      <c r="L4905" t="s">
        <v>13778</v>
      </c>
      <c r="M4905" t="s">
        <v>13779</v>
      </c>
      <c r="N4905">
        <v>2.5902777769999998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2.5902780000000001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2677464</v>
      </c>
      <c r="B4906">
        <v>1</v>
      </c>
      <c r="C4906" t="s">
        <v>77</v>
      </c>
      <c r="D4906" t="s">
        <v>108</v>
      </c>
      <c r="E4906" t="s">
        <v>152</v>
      </c>
      <c r="F4906" t="s">
        <v>13780</v>
      </c>
      <c r="G4906" t="s">
        <v>169</v>
      </c>
      <c r="H4906" t="s">
        <v>47</v>
      </c>
      <c r="I4906" t="s">
        <v>129</v>
      </c>
      <c r="J4906" t="s">
        <v>130</v>
      </c>
      <c r="K4906" t="s">
        <v>131</v>
      </c>
      <c r="L4906" t="s">
        <v>13781</v>
      </c>
      <c r="M4906" t="s">
        <v>13776</v>
      </c>
      <c r="N4906">
        <v>0.21305555500000001</v>
      </c>
      <c r="O4906">
        <v>1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0.213056</v>
      </c>
      <c r="V4906">
        <v>0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2677471</v>
      </c>
      <c r="B4907">
        <v>1</v>
      </c>
      <c r="C4907" t="s">
        <v>76</v>
      </c>
      <c r="D4907" t="s">
        <v>98</v>
      </c>
      <c r="E4907" t="s">
        <v>210</v>
      </c>
      <c r="F4907" t="s">
        <v>13782</v>
      </c>
      <c r="G4907" t="s">
        <v>290</v>
      </c>
      <c r="H4907" t="s">
        <v>46</v>
      </c>
      <c r="I4907" t="s">
        <v>129</v>
      </c>
      <c r="J4907" t="s">
        <v>130</v>
      </c>
      <c r="K4907" t="s">
        <v>131</v>
      </c>
      <c r="L4907" t="s">
        <v>13783</v>
      </c>
      <c r="M4907" t="s">
        <v>13784</v>
      </c>
      <c r="N4907">
        <v>1.9497222219999999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1.949722</v>
      </c>
    </row>
    <row r="4908" spans="1:26" x14ac:dyDescent="0.3">
      <c r="A4908">
        <v>2677474</v>
      </c>
      <c r="B4908">
        <v>1</v>
      </c>
      <c r="C4908" t="s">
        <v>76</v>
      </c>
      <c r="D4908" t="s">
        <v>101</v>
      </c>
      <c r="E4908" t="s">
        <v>210</v>
      </c>
      <c r="F4908" t="s">
        <v>13785</v>
      </c>
      <c r="G4908" t="s">
        <v>306</v>
      </c>
      <c r="H4908" t="s">
        <v>46</v>
      </c>
      <c r="I4908" t="s">
        <v>129</v>
      </c>
      <c r="J4908" t="s">
        <v>15</v>
      </c>
      <c r="K4908" t="s">
        <v>131</v>
      </c>
      <c r="L4908" t="s">
        <v>13786</v>
      </c>
      <c r="M4908" t="s">
        <v>13787</v>
      </c>
      <c r="N4908">
        <v>3.505833333</v>
      </c>
      <c r="O4908">
        <v>0</v>
      </c>
      <c r="P4908">
        <v>19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66.610833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2677476</v>
      </c>
      <c r="B4909">
        <v>1</v>
      </c>
      <c r="C4909" t="s">
        <v>77</v>
      </c>
      <c r="D4909" t="s">
        <v>124</v>
      </c>
      <c r="E4909" t="s">
        <v>126</v>
      </c>
      <c r="F4909" t="s">
        <v>3116</v>
      </c>
      <c r="G4909" t="s">
        <v>169</v>
      </c>
      <c r="H4909" t="s">
        <v>47</v>
      </c>
      <c r="I4909" t="s">
        <v>129</v>
      </c>
      <c r="J4909" t="s">
        <v>130</v>
      </c>
      <c r="K4909" t="s">
        <v>131</v>
      </c>
      <c r="L4909" t="s">
        <v>13788</v>
      </c>
      <c r="M4909" t="s">
        <v>13789</v>
      </c>
      <c r="N4909">
        <v>2.2208333329999999</v>
      </c>
      <c r="O4909">
        <v>24</v>
      </c>
      <c r="P4909">
        <v>209</v>
      </c>
      <c r="Q4909">
        <v>0</v>
      </c>
      <c r="R4909">
        <v>0</v>
      </c>
      <c r="S4909">
        <v>0</v>
      </c>
      <c r="T4909">
        <v>0</v>
      </c>
      <c r="U4909">
        <v>53.3</v>
      </c>
      <c r="V4909">
        <v>464.15416699999997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2677477</v>
      </c>
      <c r="B4910">
        <v>1</v>
      </c>
      <c r="C4910" t="s">
        <v>76</v>
      </c>
      <c r="D4910" t="s">
        <v>101</v>
      </c>
      <c r="E4910" t="s">
        <v>210</v>
      </c>
      <c r="F4910" t="s">
        <v>13790</v>
      </c>
      <c r="G4910" t="s">
        <v>306</v>
      </c>
      <c r="H4910" t="s">
        <v>46</v>
      </c>
      <c r="I4910" t="s">
        <v>129</v>
      </c>
      <c r="J4910" t="s">
        <v>15</v>
      </c>
      <c r="K4910" t="s">
        <v>131</v>
      </c>
      <c r="L4910" t="s">
        <v>13791</v>
      </c>
      <c r="M4910" t="s">
        <v>13792</v>
      </c>
      <c r="N4910">
        <v>3.7063888880000002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3.7063890000000002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2677482</v>
      </c>
      <c r="B4911">
        <v>1</v>
      </c>
      <c r="C4911" t="s">
        <v>76</v>
      </c>
      <c r="D4911" t="s">
        <v>85</v>
      </c>
      <c r="E4911" t="s">
        <v>210</v>
      </c>
      <c r="F4911" t="s">
        <v>13793</v>
      </c>
      <c r="G4911" t="s">
        <v>306</v>
      </c>
      <c r="H4911" t="s">
        <v>46</v>
      </c>
      <c r="I4911" t="s">
        <v>129</v>
      </c>
      <c r="J4911" t="s">
        <v>15</v>
      </c>
      <c r="K4911" t="s">
        <v>131</v>
      </c>
      <c r="L4911" t="s">
        <v>13794</v>
      </c>
      <c r="M4911" t="s">
        <v>13795</v>
      </c>
      <c r="N4911">
        <v>3.071111111</v>
      </c>
      <c r="O4911">
        <v>0</v>
      </c>
      <c r="P4911">
        <v>4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12.284444000000001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2677480</v>
      </c>
      <c r="B4912">
        <v>1</v>
      </c>
      <c r="C4912" t="s">
        <v>76</v>
      </c>
      <c r="D4912" t="s">
        <v>89</v>
      </c>
      <c r="E4912" t="s">
        <v>210</v>
      </c>
      <c r="F4912" t="s">
        <v>13796</v>
      </c>
      <c r="G4912" t="s">
        <v>627</v>
      </c>
      <c r="H4912" t="s">
        <v>46</v>
      </c>
      <c r="I4912" t="s">
        <v>129</v>
      </c>
      <c r="J4912" t="s">
        <v>130</v>
      </c>
      <c r="K4912" t="s">
        <v>131</v>
      </c>
      <c r="L4912" t="s">
        <v>13797</v>
      </c>
      <c r="M4912" t="s">
        <v>13798</v>
      </c>
      <c r="N4912">
        <v>6.4169444440000003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6.416944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2677485</v>
      </c>
      <c r="B4913">
        <v>1</v>
      </c>
      <c r="C4913" t="s">
        <v>76</v>
      </c>
      <c r="D4913" t="s">
        <v>104</v>
      </c>
      <c r="E4913" t="s">
        <v>144</v>
      </c>
      <c r="F4913" t="s">
        <v>13799</v>
      </c>
      <c r="G4913" t="s">
        <v>136</v>
      </c>
      <c r="H4913" t="s">
        <v>46</v>
      </c>
      <c r="I4913" t="s">
        <v>129</v>
      </c>
      <c r="J4913" t="s">
        <v>130</v>
      </c>
      <c r="K4913" t="s">
        <v>131</v>
      </c>
      <c r="L4913" t="s">
        <v>13800</v>
      </c>
      <c r="M4913" t="s">
        <v>13801</v>
      </c>
      <c r="N4913">
        <v>2.1122222220000002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2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4.2244440000000001</v>
      </c>
    </row>
    <row r="4914" spans="1:26" x14ac:dyDescent="0.3">
      <c r="A4914">
        <v>2677488</v>
      </c>
      <c r="B4914">
        <v>1</v>
      </c>
      <c r="C4914" t="s">
        <v>77</v>
      </c>
      <c r="D4914" t="s">
        <v>119</v>
      </c>
      <c r="E4914" t="s">
        <v>126</v>
      </c>
      <c r="F4914" t="s">
        <v>13802</v>
      </c>
      <c r="G4914" t="s">
        <v>306</v>
      </c>
      <c r="H4914" t="s">
        <v>47</v>
      </c>
      <c r="I4914" t="s">
        <v>129</v>
      </c>
      <c r="J4914" t="s">
        <v>15</v>
      </c>
      <c r="K4914" t="s">
        <v>131</v>
      </c>
      <c r="L4914" t="s">
        <v>13803</v>
      </c>
      <c r="M4914" t="s">
        <v>13804</v>
      </c>
      <c r="N4914">
        <v>1.5649999999999999</v>
      </c>
      <c r="O4914">
        <v>7</v>
      </c>
      <c r="P4914">
        <v>2540</v>
      </c>
      <c r="Q4914">
        <v>0</v>
      </c>
      <c r="R4914">
        <v>0</v>
      </c>
      <c r="S4914">
        <v>0</v>
      </c>
      <c r="T4914">
        <v>0</v>
      </c>
      <c r="U4914">
        <v>10.955</v>
      </c>
      <c r="V4914">
        <v>3975.1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2677499</v>
      </c>
      <c r="B4915">
        <v>1</v>
      </c>
      <c r="C4915" t="s">
        <v>76</v>
      </c>
      <c r="D4915" t="s">
        <v>92</v>
      </c>
      <c r="E4915" t="s">
        <v>134</v>
      </c>
      <c r="F4915" t="s">
        <v>13805</v>
      </c>
      <c r="G4915" t="s">
        <v>146</v>
      </c>
      <c r="H4915" t="s">
        <v>46</v>
      </c>
      <c r="I4915" t="s">
        <v>129</v>
      </c>
      <c r="J4915" t="s">
        <v>130</v>
      </c>
      <c r="K4915" t="s">
        <v>131</v>
      </c>
      <c r="L4915" t="s">
        <v>13806</v>
      </c>
      <c r="M4915" t="s">
        <v>13807</v>
      </c>
      <c r="N4915">
        <v>1.243333333</v>
      </c>
      <c r="O4915">
        <v>0</v>
      </c>
      <c r="P4915">
        <v>0</v>
      </c>
      <c r="Q4915">
        <v>0</v>
      </c>
      <c r="R4915">
        <v>252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313.32</v>
      </c>
      <c r="Y4915">
        <v>0</v>
      </c>
      <c r="Z4915">
        <v>0</v>
      </c>
    </row>
    <row r="4916" spans="1:26" x14ac:dyDescent="0.3">
      <c r="A4916">
        <v>2677497</v>
      </c>
      <c r="B4916">
        <v>1</v>
      </c>
      <c r="C4916" t="s">
        <v>76</v>
      </c>
      <c r="D4916" t="s">
        <v>103</v>
      </c>
      <c r="E4916" t="s">
        <v>144</v>
      </c>
      <c r="F4916" t="s">
        <v>13808</v>
      </c>
      <c r="G4916" t="s">
        <v>146</v>
      </c>
      <c r="H4916" t="s">
        <v>46</v>
      </c>
      <c r="I4916" t="s">
        <v>129</v>
      </c>
      <c r="J4916" t="s">
        <v>130</v>
      </c>
      <c r="K4916" t="s">
        <v>131</v>
      </c>
      <c r="L4916" t="s">
        <v>13809</v>
      </c>
      <c r="M4916" t="s">
        <v>13810</v>
      </c>
      <c r="N4916">
        <v>0.43555555499999998</v>
      </c>
      <c r="O4916">
        <v>0</v>
      </c>
      <c r="P4916">
        <v>0</v>
      </c>
      <c r="Q4916">
        <v>0</v>
      </c>
      <c r="R4916">
        <v>93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40.506667</v>
      </c>
      <c r="Y4916">
        <v>0</v>
      </c>
      <c r="Z4916">
        <v>0</v>
      </c>
    </row>
    <row r="4917" spans="1:26" x14ac:dyDescent="0.3">
      <c r="A4917">
        <v>2677503</v>
      </c>
      <c r="B4917">
        <v>1</v>
      </c>
      <c r="C4917" t="s">
        <v>76</v>
      </c>
      <c r="D4917" t="s">
        <v>93</v>
      </c>
      <c r="E4917" t="s">
        <v>134</v>
      </c>
      <c r="F4917" t="s">
        <v>13811</v>
      </c>
      <c r="G4917" t="s">
        <v>240</v>
      </c>
      <c r="H4917" t="s">
        <v>46</v>
      </c>
      <c r="I4917" t="s">
        <v>129</v>
      </c>
      <c r="J4917" t="s">
        <v>130</v>
      </c>
      <c r="K4917" t="s">
        <v>131</v>
      </c>
      <c r="L4917" t="s">
        <v>13812</v>
      </c>
      <c r="M4917" t="s">
        <v>13813</v>
      </c>
      <c r="N4917">
        <v>1.0938888879999999</v>
      </c>
      <c r="O4917">
        <v>0</v>
      </c>
      <c r="P4917">
        <v>26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28.441110999999999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2677505</v>
      </c>
      <c r="B4918">
        <v>1</v>
      </c>
      <c r="C4918" t="s">
        <v>76</v>
      </c>
      <c r="D4918" t="s">
        <v>99</v>
      </c>
      <c r="E4918" t="s">
        <v>325</v>
      </c>
      <c r="F4918" t="s">
        <v>4098</v>
      </c>
      <c r="G4918" t="s">
        <v>169</v>
      </c>
      <c r="H4918" t="s">
        <v>47</v>
      </c>
      <c r="I4918" t="s">
        <v>247</v>
      </c>
      <c r="J4918" t="s">
        <v>130</v>
      </c>
      <c r="K4918" t="s">
        <v>131</v>
      </c>
      <c r="L4918" t="s">
        <v>13814</v>
      </c>
      <c r="M4918" t="s">
        <v>13815</v>
      </c>
      <c r="N4918">
        <v>4.6388888000000003E-2</v>
      </c>
      <c r="O4918">
        <v>161</v>
      </c>
      <c r="P4918">
        <v>534</v>
      </c>
      <c r="Q4918">
        <v>0</v>
      </c>
      <c r="R4918">
        <v>0</v>
      </c>
      <c r="S4918">
        <v>0</v>
      </c>
      <c r="T4918">
        <v>0</v>
      </c>
      <c r="U4918">
        <v>7.4686110000000001</v>
      </c>
      <c r="V4918">
        <v>24.771666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2677506</v>
      </c>
      <c r="B4919">
        <v>1</v>
      </c>
      <c r="C4919" t="s">
        <v>77</v>
      </c>
      <c r="D4919" t="s">
        <v>109</v>
      </c>
      <c r="E4919" t="s">
        <v>152</v>
      </c>
      <c r="F4919" t="s">
        <v>10597</v>
      </c>
      <c r="G4919" t="s">
        <v>169</v>
      </c>
      <c r="H4919" t="s">
        <v>47</v>
      </c>
      <c r="I4919" t="s">
        <v>129</v>
      </c>
      <c r="J4919" t="s">
        <v>130</v>
      </c>
      <c r="K4919" t="s">
        <v>131</v>
      </c>
      <c r="L4919" t="s">
        <v>13816</v>
      </c>
      <c r="M4919" t="s">
        <v>13817</v>
      </c>
      <c r="N4919">
        <v>0.34083333300000002</v>
      </c>
      <c r="O4919">
        <v>0</v>
      </c>
      <c r="P4919">
        <v>0</v>
      </c>
      <c r="Q4919">
        <v>43</v>
      </c>
      <c r="R4919">
        <v>60</v>
      </c>
      <c r="S4919">
        <v>150</v>
      </c>
      <c r="T4919">
        <v>539</v>
      </c>
      <c r="U4919">
        <v>0</v>
      </c>
      <c r="V4919">
        <v>0</v>
      </c>
      <c r="W4919">
        <v>14.655832999999999</v>
      </c>
      <c r="X4919">
        <v>20.45</v>
      </c>
      <c r="Y4919">
        <v>51.125</v>
      </c>
      <c r="Z4919">
        <v>183.70916600000001</v>
      </c>
    </row>
    <row r="4920" spans="1:26" x14ac:dyDescent="0.3">
      <c r="A4920">
        <v>2677509</v>
      </c>
      <c r="B4920">
        <v>1</v>
      </c>
      <c r="C4920" t="s">
        <v>76</v>
      </c>
      <c r="D4920" t="s">
        <v>99</v>
      </c>
      <c r="E4920" t="s">
        <v>156</v>
      </c>
      <c r="F4920" t="s">
        <v>13818</v>
      </c>
      <c r="G4920" t="s">
        <v>169</v>
      </c>
      <c r="H4920" t="s">
        <v>47</v>
      </c>
      <c r="I4920" t="s">
        <v>129</v>
      </c>
      <c r="J4920" t="s">
        <v>130</v>
      </c>
      <c r="K4920" t="s">
        <v>131</v>
      </c>
      <c r="L4920" t="s">
        <v>13819</v>
      </c>
      <c r="M4920" t="s">
        <v>13820</v>
      </c>
      <c r="N4920">
        <v>0.34555555500000001</v>
      </c>
      <c r="O4920">
        <v>45</v>
      </c>
      <c r="P4920">
        <v>326</v>
      </c>
      <c r="Q4920">
        <v>0</v>
      </c>
      <c r="R4920">
        <v>0</v>
      </c>
      <c r="S4920">
        <v>0</v>
      </c>
      <c r="T4920">
        <v>0</v>
      </c>
      <c r="U4920">
        <v>15.55</v>
      </c>
      <c r="V4920">
        <v>112.651111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2677512</v>
      </c>
      <c r="B4921">
        <v>1</v>
      </c>
      <c r="C4921" t="s">
        <v>77</v>
      </c>
      <c r="D4921" t="s">
        <v>115</v>
      </c>
      <c r="E4921" t="s">
        <v>152</v>
      </c>
      <c r="F4921" t="s">
        <v>13821</v>
      </c>
      <c r="G4921" t="s">
        <v>169</v>
      </c>
      <c r="H4921" t="s">
        <v>47</v>
      </c>
      <c r="I4921" t="s">
        <v>129</v>
      </c>
      <c r="J4921" t="s">
        <v>130</v>
      </c>
      <c r="K4921" t="s">
        <v>131</v>
      </c>
      <c r="L4921" t="s">
        <v>13822</v>
      </c>
      <c r="M4921" t="s">
        <v>13823</v>
      </c>
      <c r="N4921">
        <v>9.0833333000000002E-2</v>
      </c>
      <c r="O4921">
        <v>0</v>
      </c>
      <c r="P4921">
        <v>0</v>
      </c>
      <c r="Q4921">
        <v>27</v>
      </c>
      <c r="R4921">
        <v>126</v>
      </c>
      <c r="S4921">
        <v>38</v>
      </c>
      <c r="T4921">
        <v>545</v>
      </c>
      <c r="U4921">
        <v>0</v>
      </c>
      <c r="V4921">
        <v>0</v>
      </c>
      <c r="W4921">
        <v>2.4525000000000001</v>
      </c>
      <c r="X4921">
        <v>11.445</v>
      </c>
      <c r="Y4921">
        <v>3.451667</v>
      </c>
      <c r="Z4921">
        <v>49.504165999999998</v>
      </c>
    </row>
    <row r="4922" spans="1:26" x14ac:dyDescent="0.3">
      <c r="A4922">
        <v>2677517</v>
      </c>
      <c r="B4922">
        <v>1</v>
      </c>
      <c r="C4922" t="s">
        <v>76</v>
      </c>
      <c r="D4922" t="s">
        <v>88</v>
      </c>
      <c r="E4922" t="s">
        <v>144</v>
      </c>
      <c r="F4922" t="s">
        <v>13824</v>
      </c>
      <c r="G4922" t="s">
        <v>136</v>
      </c>
      <c r="H4922" t="s">
        <v>46</v>
      </c>
      <c r="I4922" t="s">
        <v>129</v>
      </c>
      <c r="J4922" t="s">
        <v>130</v>
      </c>
      <c r="K4922" t="s">
        <v>131</v>
      </c>
      <c r="L4922" t="s">
        <v>13825</v>
      </c>
      <c r="M4922" t="s">
        <v>13826</v>
      </c>
      <c r="N4922">
        <v>1.5733333329999999</v>
      </c>
      <c r="O4922">
        <v>0</v>
      </c>
      <c r="P4922">
        <v>30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47.2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2677521</v>
      </c>
      <c r="B4923">
        <v>1</v>
      </c>
      <c r="C4923" t="s">
        <v>77</v>
      </c>
      <c r="D4923" t="s">
        <v>122</v>
      </c>
      <c r="E4923" t="s">
        <v>156</v>
      </c>
      <c r="F4923" t="s">
        <v>13827</v>
      </c>
      <c r="G4923" t="s">
        <v>169</v>
      </c>
      <c r="H4923" t="s">
        <v>47</v>
      </c>
      <c r="I4923" t="s">
        <v>129</v>
      </c>
      <c r="J4923" t="s">
        <v>130</v>
      </c>
      <c r="K4923" t="s">
        <v>131</v>
      </c>
      <c r="L4923" t="s">
        <v>13828</v>
      </c>
      <c r="M4923" t="s">
        <v>13829</v>
      </c>
      <c r="N4923">
        <v>0.33472222200000001</v>
      </c>
      <c r="O4923">
        <v>0</v>
      </c>
      <c r="P4923">
        <v>0</v>
      </c>
      <c r="Q4923">
        <v>0</v>
      </c>
      <c r="R4923">
        <v>0</v>
      </c>
      <c r="S4923">
        <v>2</v>
      </c>
      <c r="T4923">
        <v>1116</v>
      </c>
      <c r="U4923">
        <v>0</v>
      </c>
      <c r="V4923">
        <v>0</v>
      </c>
      <c r="W4923">
        <v>0</v>
      </c>
      <c r="X4923">
        <v>0</v>
      </c>
      <c r="Y4923">
        <v>0.66944400000000004</v>
      </c>
      <c r="Z4923">
        <v>373.55</v>
      </c>
    </row>
    <row r="4924" spans="1:26" x14ac:dyDescent="0.3">
      <c r="A4924">
        <v>2677522</v>
      </c>
      <c r="B4924">
        <v>1</v>
      </c>
      <c r="C4924" t="s">
        <v>77</v>
      </c>
      <c r="D4924" t="s">
        <v>123</v>
      </c>
      <c r="E4924" t="s">
        <v>134</v>
      </c>
      <c r="F4924" t="s">
        <v>13830</v>
      </c>
      <c r="G4924" t="s">
        <v>240</v>
      </c>
      <c r="H4924" t="s">
        <v>46</v>
      </c>
      <c r="I4924" t="s">
        <v>129</v>
      </c>
      <c r="J4924" t="s">
        <v>130</v>
      </c>
      <c r="K4924" t="s">
        <v>131</v>
      </c>
      <c r="L4924" t="s">
        <v>13831</v>
      </c>
      <c r="M4924" t="s">
        <v>13832</v>
      </c>
      <c r="N4924">
        <v>4.3574999999999999</v>
      </c>
      <c r="O4924">
        <v>0</v>
      </c>
      <c r="P4924">
        <v>172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749.49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2677524</v>
      </c>
      <c r="B4925">
        <v>1</v>
      </c>
      <c r="C4925" t="s">
        <v>76</v>
      </c>
      <c r="D4925" t="s">
        <v>88</v>
      </c>
      <c r="E4925" t="s">
        <v>210</v>
      </c>
      <c r="F4925" t="s">
        <v>13833</v>
      </c>
      <c r="G4925" t="s">
        <v>212</v>
      </c>
      <c r="H4925" t="s">
        <v>46</v>
      </c>
      <c r="I4925" t="s">
        <v>129</v>
      </c>
      <c r="J4925" t="s">
        <v>130</v>
      </c>
      <c r="K4925" t="s">
        <v>131</v>
      </c>
      <c r="L4925" t="s">
        <v>13834</v>
      </c>
      <c r="M4925" t="s">
        <v>13835</v>
      </c>
      <c r="N4925">
        <v>2.8719444439999999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2.8719440000000001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2677528</v>
      </c>
      <c r="B4926">
        <v>1</v>
      </c>
      <c r="C4926" t="s">
        <v>77</v>
      </c>
      <c r="D4926" t="s">
        <v>114</v>
      </c>
      <c r="E4926" t="s">
        <v>134</v>
      </c>
      <c r="F4926" t="s">
        <v>13151</v>
      </c>
      <c r="G4926" t="s">
        <v>146</v>
      </c>
      <c r="H4926" t="s">
        <v>46</v>
      </c>
      <c r="I4926" t="s">
        <v>129</v>
      </c>
      <c r="J4926" t="s">
        <v>130</v>
      </c>
      <c r="K4926" t="s">
        <v>131</v>
      </c>
      <c r="L4926" t="s">
        <v>13836</v>
      </c>
      <c r="M4926" t="s">
        <v>13837</v>
      </c>
      <c r="N4926">
        <v>0.36805555499999998</v>
      </c>
      <c r="O4926">
        <v>0</v>
      </c>
      <c r="P4926">
        <v>36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13.25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2677526</v>
      </c>
      <c r="B4927">
        <v>1</v>
      </c>
      <c r="C4927" t="s">
        <v>77</v>
      </c>
      <c r="D4927" t="s">
        <v>116</v>
      </c>
      <c r="E4927" t="s">
        <v>126</v>
      </c>
      <c r="F4927" t="s">
        <v>11508</v>
      </c>
      <c r="G4927" t="s">
        <v>169</v>
      </c>
      <c r="H4927" t="s">
        <v>47</v>
      </c>
      <c r="I4927" t="s">
        <v>247</v>
      </c>
      <c r="J4927" t="s">
        <v>130</v>
      </c>
      <c r="K4927" t="s">
        <v>131</v>
      </c>
      <c r="L4927" t="s">
        <v>13838</v>
      </c>
      <c r="M4927" t="s">
        <v>13839</v>
      </c>
      <c r="N4927">
        <v>1.1944444E-2</v>
      </c>
      <c r="O4927">
        <v>0</v>
      </c>
      <c r="P4927">
        <v>281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3.3563890000000001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2677540</v>
      </c>
      <c r="B4928">
        <v>1</v>
      </c>
      <c r="C4928" t="s">
        <v>76</v>
      </c>
      <c r="D4928" t="s">
        <v>89</v>
      </c>
      <c r="E4928" t="s">
        <v>210</v>
      </c>
      <c r="F4928" t="s">
        <v>13840</v>
      </c>
      <c r="G4928" t="s">
        <v>627</v>
      </c>
      <c r="H4928" t="s">
        <v>46</v>
      </c>
      <c r="I4928" t="s">
        <v>129</v>
      </c>
      <c r="J4928" t="s">
        <v>130</v>
      </c>
      <c r="K4928" t="s">
        <v>131</v>
      </c>
      <c r="L4928" t="s">
        <v>13841</v>
      </c>
      <c r="M4928" t="s">
        <v>13842</v>
      </c>
      <c r="N4928">
        <v>3.7127777769999999</v>
      </c>
      <c r="O4928">
        <v>0</v>
      </c>
      <c r="P4928">
        <v>2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7.4255560000000003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2677543</v>
      </c>
      <c r="B4929">
        <v>1</v>
      </c>
      <c r="C4929" t="s">
        <v>76</v>
      </c>
      <c r="D4929" t="s">
        <v>96</v>
      </c>
      <c r="E4929" t="s">
        <v>126</v>
      </c>
      <c r="F4929" t="s">
        <v>13843</v>
      </c>
      <c r="G4929" t="s">
        <v>169</v>
      </c>
      <c r="H4929" t="s">
        <v>47</v>
      </c>
      <c r="I4929" t="s">
        <v>129</v>
      </c>
      <c r="J4929" t="s">
        <v>130</v>
      </c>
      <c r="K4929" t="s">
        <v>131</v>
      </c>
      <c r="L4929" t="s">
        <v>13844</v>
      </c>
      <c r="M4929" t="s">
        <v>13845</v>
      </c>
      <c r="N4929">
        <v>0.62083333299999999</v>
      </c>
      <c r="O4929">
        <v>0</v>
      </c>
      <c r="P4929">
        <v>849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527.08749999999998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2677548</v>
      </c>
      <c r="B4930">
        <v>1</v>
      </c>
      <c r="C4930" t="s">
        <v>77</v>
      </c>
      <c r="D4930" t="s">
        <v>116</v>
      </c>
      <c r="E4930" t="s">
        <v>325</v>
      </c>
      <c r="F4930" t="s">
        <v>13846</v>
      </c>
      <c r="G4930" t="s">
        <v>169</v>
      </c>
      <c r="H4930" t="s">
        <v>47</v>
      </c>
      <c r="I4930" t="s">
        <v>129</v>
      </c>
      <c r="J4930" t="s">
        <v>130</v>
      </c>
      <c r="K4930" t="s">
        <v>131</v>
      </c>
      <c r="L4930" t="s">
        <v>13847</v>
      </c>
      <c r="M4930" t="s">
        <v>13848</v>
      </c>
      <c r="N4930">
        <v>9.3888888000000004E-2</v>
      </c>
      <c r="O4930">
        <v>916</v>
      </c>
      <c r="P4930">
        <v>10548</v>
      </c>
      <c r="Q4930">
        <v>0</v>
      </c>
      <c r="R4930">
        <v>0</v>
      </c>
      <c r="S4930">
        <v>0</v>
      </c>
      <c r="T4930">
        <v>0</v>
      </c>
      <c r="U4930">
        <v>86.002221000000006</v>
      </c>
      <c r="V4930">
        <v>990.33999100000005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2677550</v>
      </c>
      <c r="B4931">
        <v>1</v>
      </c>
      <c r="C4931" t="s">
        <v>76</v>
      </c>
      <c r="D4931" t="s">
        <v>88</v>
      </c>
      <c r="E4931" t="s">
        <v>210</v>
      </c>
      <c r="F4931" t="s">
        <v>13849</v>
      </c>
      <c r="G4931" t="s">
        <v>212</v>
      </c>
      <c r="H4931" t="s">
        <v>46</v>
      </c>
      <c r="I4931" t="s">
        <v>129</v>
      </c>
      <c r="J4931" t="s">
        <v>130</v>
      </c>
      <c r="K4931" t="s">
        <v>131</v>
      </c>
      <c r="L4931" t="s">
        <v>13850</v>
      </c>
      <c r="M4931" t="s">
        <v>13851</v>
      </c>
      <c r="N4931">
        <v>1.234444444</v>
      </c>
      <c r="O4931">
        <v>0</v>
      </c>
      <c r="P4931">
        <v>12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14.813333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2677499</v>
      </c>
      <c r="B4932">
        <v>2</v>
      </c>
      <c r="C4932" t="s">
        <v>76</v>
      </c>
      <c r="D4932" t="s">
        <v>92</v>
      </c>
      <c r="E4932" t="s">
        <v>126</v>
      </c>
      <c r="F4932" t="s">
        <v>13852</v>
      </c>
      <c r="G4932" t="s">
        <v>146</v>
      </c>
      <c r="H4932" t="s">
        <v>47</v>
      </c>
      <c r="I4932" t="s">
        <v>129</v>
      </c>
      <c r="J4932" t="s">
        <v>130</v>
      </c>
      <c r="K4932" t="s">
        <v>131</v>
      </c>
      <c r="L4932" t="s">
        <v>13807</v>
      </c>
      <c r="M4932" t="s">
        <v>13853</v>
      </c>
      <c r="N4932">
        <v>1.55</v>
      </c>
      <c r="O4932">
        <v>0</v>
      </c>
      <c r="P4932">
        <v>0</v>
      </c>
      <c r="Q4932">
        <v>0</v>
      </c>
      <c r="R4932">
        <v>252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390.6</v>
      </c>
      <c r="Y4932">
        <v>0</v>
      </c>
      <c r="Z4932">
        <v>0</v>
      </c>
    </row>
    <row r="4933" spans="1:26" x14ac:dyDescent="0.3">
      <c r="A4933">
        <v>2677553</v>
      </c>
      <c r="B4933">
        <v>1</v>
      </c>
      <c r="C4933" t="s">
        <v>76</v>
      </c>
      <c r="D4933" t="s">
        <v>79</v>
      </c>
      <c r="E4933" t="s">
        <v>144</v>
      </c>
      <c r="F4933" t="s">
        <v>13854</v>
      </c>
      <c r="G4933" t="s">
        <v>1592</v>
      </c>
      <c r="H4933" t="s">
        <v>46</v>
      </c>
      <c r="I4933" t="s">
        <v>129</v>
      </c>
      <c r="J4933" t="s">
        <v>130</v>
      </c>
      <c r="K4933" t="s">
        <v>131</v>
      </c>
      <c r="L4933" t="s">
        <v>13855</v>
      </c>
      <c r="M4933" t="s">
        <v>13856</v>
      </c>
      <c r="N4933">
        <v>1.4186111109999999</v>
      </c>
      <c r="O4933">
        <v>0</v>
      </c>
      <c r="P4933">
        <v>227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322.024722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2677554</v>
      </c>
      <c r="B4934">
        <v>1</v>
      </c>
      <c r="C4934" t="s">
        <v>76</v>
      </c>
      <c r="D4934" t="s">
        <v>97</v>
      </c>
      <c r="E4934" t="s">
        <v>144</v>
      </c>
      <c r="F4934" t="s">
        <v>13857</v>
      </c>
      <c r="G4934" t="s">
        <v>146</v>
      </c>
      <c r="H4934" t="s">
        <v>46</v>
      </c>
      <c r="I4934" t="s">
        <v>129</v>
      </c>
      <c r="J4934" t="s">
        <v>130</v>
      </c>
      <c r="K4934" t="s">
        <v>131</v>
      </c>
      <c r="L4934" t="s">
        <v>13858</v>
      </c>
      <c r="M4934" t="s">
        <v>13859</v>
      </c>
      <c r="N4934">
        <v>0.67861111100000004</v>
      </c>
      <c r="O4934">
        <v>0</v>
      </c>
      <c r="P4934">
        <v>95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64.468056000000004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2677561</v>
      </c>
      <c r="B4935">
        <v>1</v>
      </c>
      <c r="C4935" t="s">
        <v>76</v>
      </c>
      <c r="D4935" t="s">
        <v>106</v>
      </c>
      <c r="E4935" t="s">
        <v>210</v>
      </c>
      <c r="F4935" t="s">
        <v>13860</v>
      </c>
      <c r="G4935" t="s">
        <v>306</v>
      </c>
      <c r="H4935" t="s">
        <v>46</v>
      </c>
      <c r="I4935" t="s">
        <v>129</v>
      </c>
      <c r="J4935" t="s">
        <v>130</v>
      </c>
      <c r="K4935" t="s">
        <v>131</v>
      </c>
      <c r="L4935" t="s">
        <v>13861</v>
      </c>
      <c r="M4935" t="s">
        <v>13862</v>
      </c>
      <c r="N4935">
        <v>2.0497222220000002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2.049722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2677560</v>
      </c>
      <c r="B4936">
        <v>1</v>
      </c>
      <c r="C4936" t="s">
        <v>77</v>
      </c>
      <c r="D4936" t="s">
        <v>114</v>
      </c>
      <c r="E4936" t="s">
        <v>210</v>
      </c>
      <c r="F4936" t="s">
        <v>13863</v>
      </c>
      <c r="G4936" t="s">
        <v>627</v>
      </c>
      <c r="H4936" t="s">
        <v>46</v>
      </c>
      <c r="I4936" t="s">
        <v>129</v>
      </c>
      <c r="J4936" t="s">
        <v>130</v>
      </c>
      <c r="K4936" t="s">
        <v>131</v>
      </c>
      <c r="L4936" t="s">
        <v>13864</v>
      </c>
      <c r="M4936" t="s">
        <v>13865</v>
      </c>
      <c r="N4936">
        <v>0.41472222199999997</v>
      </c>
      <c r="O4936">
        <v>0</v>
      </c>
      <c r="P4936">
        <v>11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4.5619440000000004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2677485</v>
      </c>
      <c r="B4937">
        <v>2</v>
      </c>
      <c r="C4937" t="s">
        <v>76</v>
      </c>
      <c r="D4937" t="s">
        <v>104</v>
      </c>
      <c r="E4937" t="s">
        <v>134</v>
      </c>
      <c r="F4937" t="s">
        <v>13866</v>
      </c>
      <c r="G4937" t="s">
        <v>136</v>
      </c>
      <c r="H4937" t="s">
        <v>46</v>
      </c>
      <c r="I4937" t="s">
        <v>129</v>
      </c>
      <c r="J4937" t="s">
        <v>130</v>
      </c>
      <c r="K4937" t="s">
        <v>131</v>
      </c>
      <c r="L4937" t="s">
        <v>13801</v>
      </c>
      <c r="M4937" t="s">
        <v>13867</v>
      </c>
      <c r="N4937">
        <v>0.44861111100000001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16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7.177778</v>
      </c>
    </row>
    <row r="4938" spans="1:26" x14ac:dyDescent="0.3">
      <c r="A4938">
        <v>2677565</v>
      </c>
      <c r="B4938">
        <v>1</v>
      </c>
      <c r="C4938" t="s">
        <v>76</v>
      </c>
      <c r="D4938" t="s">
        <v>99</v>
      </c>
      <c r="E4938" t="s">
        <v>210</v>
      </c>
      <c r="F4938" t="s">
        <v>13868</v>
      </c>
      <c r="G4938" t="s">
        <v>290</v>
      </c>
      <c r="H4938" t="s">
        <v>46</v>
      </c>
      <c r="I4938" t="s">
        <v>129</v>
      </c>
      <c r="J4938" t="s">
        <v>130</v>
      </c>
      <c r="K4938" t="s">
        <v>131</v>
      </c>
      <c r="L4938" t="s">
        <v>13869</v>
      </c>
      <c r="M4938" t="s">
        <v>13870</v>
      </c>
      <c r="N4938">
        <v>3.3502777770000001</v>
      </c>
      <c r="O4938">
        <v>0</v>
      </c>
      <c r="P4938">
        <v>2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6.7005559999999997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2677567</v>
      </c>
      <c r="B4939">
        <v>1</v>
      </c>
      <c r="C4939" t="s">
        <v>76</v>
      </c>
      <c r="D4939" t="s">
        <v>96</v>
      </c>
      <c r="E4939" t="s">
        <v>126</v>
      </c>
      <c r="F4939" t="s">
        <v>13871</v>
      </c>
      <c r="G4939" t="s">
        <v>169</v>
      </c>
      <c r="H4939" t="s">
        <v>47</v>
      </c>
      <c r="I4939" t="s">
        <v>129</v>
      </c>
      <c r="J4939" t="s">
        <v>130</v>
      </c>
      <c r="K4939" t="s">
        <v>131</v>
      </c>
      <c r="L4939" t="s">
        <v>13872</v>
      </c>
      <c r="M4939" t="s">
        <v>13873</v>
      </c>
      <c r="N4939">
        <v>0.62083333299999999</v>
      </c>
      <c r="O4939">
        <v>0</v>
      </c>
      <c r="P4939">
        <v>332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206.11666700000001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2677566</v>
      </c>
      <c r="B4940">
        <v>1</v>
      </c>
      <c r="C4940" t="s">
        <v>76</v>
      </c>
      <c r="D4940" t="s">
        <v>91</v>
      </c>
      <c r="E4940" t="s">
        <v>134</v>
      </c>
      <c r="F4940" t="s">
        <v>13874</v>
      </c>
      <c r="G4940" t="s">
        <v>146</v>
      </c>
      <c r="H4940" t="s">
        <v>46</v>
      </c>
      <c r="I4940" t="s">
        <v>129</v>
      </c>
      <c r="J4940" t="s">
        <v>130</v>
      </c>
      <c r="K4940" t="s">
        <v>131</v>
      </c>
      <c r="L4940" t="s">
        <v>13875</v>
      </c>
      <c r="M4940" t="s">
        <v>13876</v>
      </c>
      <c r="N4940">
        <v>0.15944444399999999</v>
      </c>
      <c r="O4940">
        <v>0</v>
      </c>
      <c r="P4940">
        <v>29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4.6238890000000001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2677573</v>
      </c>
      <c r="B4941">
        <v>1</v>
      </c>
      <c r="C4941" t="s">
        <v>76</v>
      </c>
      <c r="D4941" t="s">
        <v>79</v>
      </c>
      <c r="E4941" t="s">
        <v>144</v>
      </c>
      <c r="F4941" t="s">
        <v>13877</v>
      </c>
      <c r="G4941" t="s">
        <v>136</v>
      </c>
      <c r="H4941" t="s">
        <v>46</v>
      </c>
      <c r="I4941" t="s">
        <v>129</v>
      </c>
      <c r="J4941" t="s">
        <v>130</v>
      </c>
      <c r="K4941" t="s">
        <v>131</v>
      </c>
      <c r="L4941" t="s">
        <v>13878</v>
      </c>
      <c r="M4941" t="s">
        <v>13879</v>
      </c>
      <c r="N4941">
        <v>1.8844444440000001</v>
      </c>
      <c r="O4941">
        <v>0</v>
      </c>
      <c r="P4941">
        <v>60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113.066667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2677577</v>
      </c>
      <c r="B4942">
        <v>1</v>
      </c>
      <c r="C4942" t="s">
        <v>77</v>
      </c>
      <c r="D4942" t="s">
        <v>124</v>
      </c>
      <c r="E4942" t="s">
        <v>126</v>
      </c>
      <c r="F4942" t="s">
        <v>3116</v>
      </c>
      <c r="G4942" t="s">
        <v>169</v>
      </c>
      <c r="H4942" t="s">
        <v>47</v>
      </c>
      <c r="I4942" t="s">
        <v>129</v>
      </c>
      <c r="J4942" t="s">
        <v>130</v>
      </c>
      <c r="K4942" t="s">
        <v>131</v>
      </c>
      <c r="L4942" t="s">
        <v>13880</v>
      </c>
      <c r="M4942" t="s">
        <v>13881</v>
      </c>
      <c r="N4942">
        <v>0.56055555499999998</v>
      </c>
      <c r="O4942">
        <v>24</v>
      </c>
      <c r="P4942">
        <v>209</v>
      </c>
      <c r="Q4942">
        <v>0</v>
      </c>
      <c r="R4942">
        <v>0</v>
      </c>
      <c r="S4942">
        <v>0</v>
      </c>
      <c r="T4942">
        <v>0</v>
      </c>
      <c r="U4942">
        <v>13.453333000000001</v>
      </c>
      <c r="V4942">
        <v>117.156111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2677587</v>
      </c>
      <c r="B4943">
        <v>1</v>
      </c>
      <c r="C4943" t="s">
        <v>77</v>
      </c>
      <c r="D4943" t="s">
        <v>114</v>
      </c>
      <c r="E4943" t="s">
        <v>210</v>
      </c>
      <c r="F4943" t="s">
        <v>13863</v>
      </c>
      <c r="G4943" t="s">
        <v>212</v>
      </c>
      <c r="H4943" t="s">
        <v>46</v>
      </c>
      <c r="I4943" t="s">
        <v>129</v>
      </c>
      <c r="J4943" t="s">
        <v>130</v>
      </c>
      <c r="K4943" t="s">
        <v>131</v>
      </c>
      <c r="L4943" t="s">
        <v>13882</v>
      </c>
      <c r="M4943" t="s">
        <v>13883</v>
      </c>
      <c r="N4943">
        <v>0.85833333300000003</v>
      </c>
      <c r="O4943">
        <v>0</v>
      </c>
      <c r="P4943">
        <v>11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9.4416670000000007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2677586</v>
      </c>
      <c r="B4944">
        <v>1</v>
      </c>
      <c r="C4944" t="s">
        <v>76</v>
      </c>
      <c r="D4944" t="s">
        <v>92</v>
      </c>
      <c r="E4944" t="s">
        <v>156</v>
      </c>
      <c r="F4944" t="s">
        <v>12741</v>
      </c>
      <c r="G4944" t="s">
        <v>169</v>
      </c>
      <c r="H4944" t="s">
        <v>47</v>
      </c>
      <c r="I4944" t="s">
        <v>129</v>
      </c>
      <c r="J4944" t="s">
        <v>130</v>
      </c>
      <c r="K4944" t="s">
        <v>131</v>
      </c>
      <c r="L4944" t="s">
        <v>13884</v>
      </c>
      <c r="M4944" t="s">
        <v>13885</v>
      </c>
      <c r="N4944">
        <v>1.174722222</v>
      </c>
      <c r="O4944">
        <v>0</v>
      </c>
      <c r="P4944">
        <v>0</v>
      </c>
      <c r="Q4944">
        <v>0</v>
      </c>
      <c r="R4944">
        <v>0</v>
      </c>
      <c r="S4944">
        <v>3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3.5241669999999998</v>
      </c>
      <c r="Z4944">
        <v>0</v>
      </c>
    </row>
    <row r="4945" spans="1:26" x14ac:dyDescent="0.3">
      <c r="A4945">
        <v>2677588</v>
      </c>
      <c r="B4945">
        <v>1</v>
      </c>
      <c r="C4945" t="s">
        <v>76</v>
      </c>
      <c r="D4945" t="s">
        <v>99</v>
      </c>
      <c r="E4945" t="s">
        <v>144</v>
      </c>
      <c r="F4945" t="s">
        <v>13886</v>
      </c>
      <c r="G4945" t="s">
        <v>406</v>
      </c>
      <c r="H4945" t="s">
        <v>46</v>
      </c>
      <c r="I4945" t="s">
        <v>129</v>
      </c>
      <c r="J4945" t="s">
        <v>130</v>
      </c>
      <c r="K4945" t="s">
        <v>131</v>
      </c>
      <c r="L4945" t="s">
        <v>13887</v>
      </c>
      <c r="M4945" t="s">
        <v>13888</v>
      </c>
      <c r="N4945">
        <v>1.436666666</v>
      </c>
      <c r="O4945">
        <v>0</v>
      </c>
      <c r="P4945">
        <v>13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18.676666999999998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2677591</v>
      </c>
      <c r="B4946">
        <v>1</v>
      </c>
      <c r="C4946" t="s">
        <v>76</v>
      </c>
      <c r="D4946" t="s">
        <v>79</v>
      </c>
      <c r="E4946" t="s">
        <v>210</v>
      </c>
      <c r="F4946" t="s">
        <v>13889</v>
      </c>
      <c r="G4946" t="s">
        <v>306</v>
      </c>
      <c r="H4946" t="s">
        <v>46</v>
      </c>
      <c r="I4946" t="s">
        <v>129</v>
      </c>
      <c r="J4946" t="s">
        <v>15</v>
      </c>
      <c r="K4946" t="s">
        <v>131</v>
      </c>
      <c r="L4946" t="s">
        <v>13890</v>
      </c>
      <c r="M4946" t="s">
        <v>13891</v>
      </c>
      <c r="N4946">
        <v>2.2263888879999998</v>
      </c>
      <c r="O4946">
        <v>0</v>
      </c>
      <c r="P4946">
        <v>1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2.2263890000000002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2677427</v>
      </c>
      <c r="B4947">
        <v>2</v>
      </c>
      <c r="C4947" t="s">
        <v>76</v>
      </c>
      <c r="D4947" t="s">
        <v>107</v>
      </c>
      <c r="E4947" t="s">
        <v>172</v>
      </c>
      <c r="F4947" t="s">
        <v>13892</v>
      </c>
      <c r="G4947" t="s">
        <v>306</v>
      </c>
      <c r="H4947" t="s">
        <v>46</v>
      </c>
      <c r="I4947" t="s">
        <v>129</v>
      </c>
      <c r="J4947" t="s">
        <v>15</v>
      </c>
      <c r="K4947" t="s">
        <v>131</v>
      </c>
      <c r="L4947" t="s">
        <v>13742</v>
      </c>
      <c r="M4947" t="s">
        <v>13893</v>
      </c>
      <c r="N4947">
        <v>0.950555555</v>
      </c>
      <c r="O4947">
        <v>0</v>
      </c>
      <c r="P4947">
        <v>56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53.231110999999999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2677590</v>
      </c>
      <c r="B4948">
        <v>1</v>
      </c>
      <c r="C4948" t="s">
        <v>76</v>
      </c>
      <c r="D4948" t="s">
        <v>82</v>
      </c>
      <c r="E4948" t="s">
        <v>210</v>
      </c>
      <c r="F4948" t="s">
        <v>13894</v>
      </c>
      <c r="G4948" t="s">
        <v>627</v>
      </c>
      <c r="H4948" t="s">
        <v>46</v>
      </c>
      <c r="I4948" t="s">
        <v>129</v>
      </c>
      <c r="J4948" t="s">
        <v>130</v>
      </c>
      <c r="K4948" t="s">
        <v>131</v>
      </c>
      <c r="L4948" t="s">
        <v>13895</v>
      </c>
      <c r="M4948" t="s">
        <v>13896</v>
      </c>
      <c r="N4948">
        <v>2.4652777769999998</v>
      </c>
      <c r="O4948">
        <v>0</v>
      </c>
      <c r="P4948">
        <v>3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7.3958329999999997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2677597</v>
      </c>
      <c r="B4949">
        <v>1</v>
      </c>
      <c r="C4949" t="s">
        <v>76</v>
      </c>
      <c r="D4949" t="s">
        <v>98</v>
      </c>
      <c r="E4949" t="s">
        <v>210</v>
      </c>
      <c r="F4949" t="s">
        <v>13897</v>
      </c>
      <c r="G4949" t="s">
        <v>290</v>
      </c>
      <c r="H4949" t="s">
        <v>46</v>
      </c>
      <c r="I4949" t="s">
        <v>129</v>
      </c>
      <c r="J4949" t="s">
        <v>130</v>
      </c>
      <c r="K4949" t="s">
        <v>131</v>
      </c>
      <c r="L4949" t="s">
        <v>13898</v>
      </c>
      <c r="M4949" t="s">
        <v>13899</v>
      </c>
      <c r="N4949">
        <v>1.4416666659999999</v>
      </c>
      <c r="O4949">
        <v>0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1.441667</v>
      </c>
      <c r="Y4949">
        <v>0</v>
      </c>
      <c r="Z4949">
        <v>0</v>
      </c>
    </row>
    <row r="4950" spans="1:26" x14ac:dyDescent="0.3">
      <c r="A4950">
        <v>2677477</v>
      </c>
      <c r="B4950">
        <v>2</v>
      </c>
      <c r="C4950" t="s">
        <v>76</v>
      </c>
      <c r="D4950" t="s">
        <v>101</v>
      </c>
      <c r="E4950" t="s">
        <v>144</v>
      </c>
      <c r="F4950" t="s">
        <v>13900</v>
      </c>
      <c r="G4950" t="s">
        <v>306</v>
      </c>
      <c r="H4950" t="s">
        <v>46</v>
      </c>
      <c r="I4950" t="s">
        <v>129</v>
      </c>
      <c r="J4950" t="s">
        <v>15</v>
      </c>
      <c r="K4950" t="s">
        <v>131</v>
      </c>
      <c r="L4950" t="s">
        <v>13792</v>
      </c>
      <c r="M4950" t="s">
        <v>13901</v>
      </c>
      <c r="N4950">
        <v>0.45361111100000001</v>
      </c>
      <c r="O4950">
        <v>0</v>
      </c>
      <c r="P4950">
        <v>93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42.185833000000002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2677600</v>
      </c>
      <c r="B4951">
        <v>1</v>
      </c>
      <c r="C4951" t="s">
        <v>77</v>
      </c>
      <c r="D4951" t="s">
        <v>119</v>
      </c>
      <c r="E4951" t="s">
        <v>144</v>
      </c>
      <c r="F4951" t="s">
        <v>13902</v>
      </c>
      <c r="G4951" t="s">
        <v>136</v>
      </c>
      <c r="H4951" t="s">
        <v>46</v>
      </c>
      <c r="I4951" t="s">
        <v>129</v>
      </c>
      <c r="J4951" t="s">
        <v>130</v>
      </c>
      <c r="K4951" t="s">
        <v>131</v>
      </c>
      <c r="L4951" t="s">
        <v>13903</v>
      </c>
      <c r="M4951" t="s">
        <v>13904</v>
      </c>
      <c r="N4951">
        <v>1.449166666</v>
      </c>
      <c r="O4951">
        <v>0</v>
      </c>
      <c r="P4951">
        <v>28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40.576667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2677604</v>
      </c>
      <c r="B4952">
        <v>1</v>
      </c>
      <c r="C4952" t="s">
        <v>76</v>
      </c>
      <c r="D4952" t="s">
        <v>96</v>
      </c>
      <c r="E4952" t="s">
        <v>144</v>
      </c>
      <c r="F4952" t="s">
        <v>13905</v>
      </c>
      <c r="G4952" t="s">
        <v>406</v>
      </c>
      <c r="H4952" t="s">
        <v>46</v>
      </c>
      <c r="I4952" t="s">
        <v>129</v>
      </c>
      <c r="J4952" t="s">
        <v>130</v>
      </c>
      <c r="K4952" t="s">
        <v>131</v>
      </c>
      <c r="L4952" t="s">
        <v>13906</v>
      </c>
      <c r="M4952" t="s">
        <v>13907</v>
      </c>
      <c r="N4952">
        <v>2.6969444440000001</v>
      </c>
      <c r="O4952">
        <v>0</v>
      </c>
      <c r="P4952">
        <v>44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118.665556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2677605</v>
      </c>
      <c r="B4953">
        <v>1</v>
      </c>
      <c r="C4953" t="s">
        <v>77</v>
      </c>
      <c r="D4953" t="s">
        <v>112</v>
      </c>
      <c r="E4953" t="s">
        <v>210</v>
      </c>
      <c r="F4953" t="s">
        <v>13908</v>
      </c>
      <c r="G4953" t="s">
        <v>290</v>
      </c>
      <c r="H4953" t="s">
        <v>46</v>
      </c>
      <c r="I4953" t="s">
        <v>129</v>
      </c>
      <c r="J4953" t="s">
        <v>130</v>
      </c>
      <c r="K4953" t="s">
        <v>131</v>
      </c>
      <c r="L4953" t="s">
        <v>13909</v>
      </c>
      <c r="M4953" t="s">
        <v>13910</v>
      </c>
      <c r="N4953">
        <v>1.1219444439999999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1.1219440000000001</v>
      </c>
    </row>
    <row r="4954" spans="1:26" x14ac:dyDescent="0.3">
      <c r="A4954">
        <v>2677607</v>
      </c>
      <c r="B4954">
        <v>1</v>
      </c>
      <c r="C4954" t="s">
        <v>77</v>
      </c>
      <c r="D4954" t="s">
        <v>124</v>
      </c>
      <c r="E4954" t="s">
        <v>134</v>
      </c>
      <c r="F4954" t="s">
        <v>13911</v>
      </c>
      <c r="G4954" t="s">
        <v>240</v>
      </c>
      <c r="H4954" t="s">
        <v>46</v>
      </c>
      <c r="I4954" t="s">
        <v>129</v>
      </c>
      <c r="J4954" t="s">
        <v>130</v>
      </c>
      <c r="K4954" t="s">
        <v>131</v>
      </c>
      <c r="L4954" t="s">
        <v>13912</v>
      </c>
      <c r="M4954" t="s">
        <v>13913</v>
      </c>
      <c r="N4954">
        <v>0.87777777700000004</v>
      </c>
      <c r="O4954">
        <v>0</v>
      </c>
      <c r="P4954">
        <v>111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97.433333000000005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2677608</v>
      </c>
      <c r="B4955">
        <v>1</v>
      </c>
      <c r="C4955" t="s">
        <v>77</v>
      </c>
      <c r="D4955" t="s">
        <v>116</v>
      </c>
      <c r="E4955" t="s">
        <v>156</v>
      </c>
      <c r="F4955" t="s">
        <v>9783</v>
      </c>
      <c r="G4955" t="s">
        <v>169</v>
      </c>
      <c r="H4955" t="s">
        <v>47</v>
      </c>
      <c r="I4955" t="s">
        <v>129</v>
      </c>
      <c r="J4955" t="s">
        <v>130</v>
      </c>
      <c r="K4955" t="s">
        <v>131</v>
      </c>
      <c r="L4955" t="s">
        <v>13914</v>
      </c>
      <c r="M4955" t="s">
        <v>13915</v>
      </c>
      <c r="N4955">
        <v>0.14499999999999999</v>
      </c>
      <c r="O4955">
        <v>83</v>
      </c>
      <c r="P4955">
        <v>71</v>
      </c>
      <c r="Q4955">
        <v>0</v>
      </c>
      <c r="R4955">
        <v>0</v>
      </c>
      <c r="S4955">
        <v>0</v>
      </c>
      <c r="T4955">
        <v>0</v>
      </c>
      <c r="U4955">
        <v>12.035</v>
      </c>
      <c r="V4955">
        <v>10.295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2677613</v>
      </c>
      <c r="B4956">
        <v>1</v>
      </c>
      <c r="C4956" t="s">
        <v>76</v>
      </c>
      <c r="D4956" t="s">
        <v>88</v>
      </c>
      <c r="E4956" t="s">
        <v>210</v>
      </c>
      <c r="F4956" t="s">
        <v>13916</v>
      </c>
      <c r="G4956" t="s">
        <v>212</v>
      </c>
      <c r="H4956" t="s">
        <v>46</v>
      </c>
      <c r="I4956" t="s">
        <v>129</v>
      </c>
      <c r="J4956" t="s">
        <v>130</v>
      </c>
      <c r="K4956" t="s">
        <v>131</v>
      </c>
      <c r="L4956" t="s">
        <v>13917</v>
      </c>
      <c r="M4956" t="s">
        <v>13918</v>
      </c>
      <c r="N4956">
        <v>0.83916666600000001</v>
      </c>
      <c r="O4956">
        <v>0</v>
      </c>
      <c r="P4956">
        <v>3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2.5175000000000001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2677618</v>
      </c>
      <c r="B4957">
        <v>1</v>
      </c>
      <c r="C4957" t="s">
        <v>76</v>
      </c>
      <c r="D4957" t="s">
        <v>102</v>
      </c>
      <c r="E4957" t="s">
        <v>210</v>
      </c>
      <c r="F4957" t="s">
        <v>13919</v>
      </c>
      <c r="G4957" t="s">
        <v>212</v>
      </c>
      <c r="H4957" t="s">
        <v>46</v>
      </c>
      <c r="I4957" t="s">
        <v>129</v>
      </c>
      <c r="J4957" t="s">
        <v>130</v>
      </c>
      <c r="K4957" t="s">
        <v>131</v>
      </c>
      <c r="L4957" t="s">
        <v>13920</v>
      </c>
      <c r="M4957" t="s">
        <v>13921</v>
      </c>
      <c r="N4957">
        <v>4.244444444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4.2444439999999997</v>
      </c>
    </row>
    <row r="4958" spans="1:26" x14ac:dyDescent="0.3">
      <c r="A4958">
        <v>2677623</v>
      </c>
      <c r="B4958">
        <v>1</v>
      </c>
      <c r="C4958" t="s">
        <v>76</v>
      </c>
      <c r="D4958" t="s">
        <v>81</v>
      </c>
      <c r="E4958" t="s">
        <v>210</v>
      </c>
      <c r="F4958" t="s">
        <v>13922</v>
      </c>
      <c r="G4958" t="s">
        <v>290</v>
      </c>
      <c r="H4958" t="s">
        <v>46</v>
      </c>
      <c r="I4958" t="s">
        <v>129</v>
      </c>
      <c r="J4958" t="s">
        <v>130</v>
      </c>
      <c r="K4958" t="s">
        <v>131</v>
      </c>
      <c r="L4958" t="s">
        <v>13923</v>
      </c>
      <c r="M4958" t="s">
        <v>13924</v>
      </c>
      <c r="N4958">
        <v>2.557222222</v>
      </c>
      <c r="O4958">
        <v>0</v>
      </c>
      <c r="P4958">
        <v>16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40.915556000000002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2677619</v>
      </c>
      <c r="B4959">
        <v>1</v>
      </c>
      <c r="C4959" t="s">
        <v>76</v>
      </c>
      <c r="D4959" t="s">
        <v>103</v>
      </c>
      <c r="E4959" t="s">
        <v>126</v>
      </c>
      <c r="F4959" t="s">
        <v>13925</v>
      </c>
      <c r="G4959" t="s">
        <v>169</v>
      </c>
      <c r="H4959" t="s">
        <v>47</v>
      </c>
      <c r="I4959" t="s">
        <v>129</v>
      </c>
      <c r="J4959" t="s">
        <v>130</v>
      </c>
      <c r="K4959" t="s">
        <v>131</v>
      </c>
      <c r="L4959" t="s">
        <v>13926</v>
      </c>
      <c r="M4959" t="s">
        <v>13927</v>
      </c>
      <c r="N4959">
        <v>1.652222222</v>
      </c>
      <c r="O4959">
        <v>0</v>
      </c>
      <c r="P4959">
        <v>0</v>
      </c>
      <c r="Q4959">
        <v>0</v>
      </c>
      <c r="R4959">
        <v>447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738.54333299999996</v>
      </c>
      <c r="Y4959">
        <v>0</v>
      </c>
      <c r="Z4959">
        <v>0</v>
      </c>
    </row>
    <row r="4960" spans="1:26" x14ac:dyDescent="0.3">
      <c r="A4960">
        <v>2677622</v>
      </c>
      <c r="B4960">
        <v>1</v>
      </c>
      <c r="C4960" t="s">
        <v>77</v>
      </c>
      <c r="D4960" t="s">
        <v>108</v>
      </c>
      <c r="E4960" t="s">
        <v>144</v>
      </c>
      <c r="F4960" t="s">
        <v>13928</v>
      </c>
      <c r="G4960" t="s">
        <v>136</v>
      </c>
      <c r="H4960" t="s">
        <v>46</v>
      </c>
      <c r="I4960" t="s">
        <v>129</v>
      </c>
      <c r="J4960" t="s">
        <v>130</v>
      </c>
      <c r="K4960" t="s">
        <v>131</v>
      </c>
      <c r="L4960" t="s">
        <v>13929</v>
      </c>
      <c r="M4960" t="s">
        <v>13930</v>
      </c>
      <c r="N4960">
        <v>4.2155555549999999</v>
      </c>
      <c r="O4960">
        <v>0</v>
      </c>
      <c r="P4960">
        <v>106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446.84888899999999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2677621</v>
      </c>
      <c r="B4961">
        <v>1</v>
      </c>
      <c r="C4961" t="s">
        <v>76</v>
      </c>
      <c r="D4961" t="s">
        <v>101</v>
      </c>
      <c r="E4961" t="s">
        <v>210</v>
      </c>
      <c r="F4961" t="s">
        <v>6501</v>
      </c>
      <c r="G4961" t="s">
        <v>212</v>
      </c>
      <c r="H4961" t="s">
        <v>46</v>
      </c>
      <c r="I4961" t="s">
        <v>129</v>
      </c>
      <c r="J4961" t="s">
        <v>130</v>
      </c>
      <c r="K4961" t="s">
        <v>131</v>
      </c>
      <c r="L4961" t="s">
        <v>13931</v>
      </c>
      <c r="M4961" t="s">
        <v>13932</v>
      </c>
      <c r="N4961">
        <v>0.88305555499999999</v>
      </c>
      <c r="O4961">
        <v>0</v>
      </c>
      <c r="P4961">
        <v>15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13.245832999999999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2677625</v>
      </c>
      <c r="B4962">
        <v>1</v>
      </c>
      <c r="C4962" t="s">
        <v>76</v>
      </c>
      <c r="D4962" t="s">
        <v>92</v>
      </c>
      <c r="E4962" t="s">
        <v>172</v>
      </c>
      <c r="F4962" t="s">
        <v>13933</v>
      </c>
      <c r="G4962" t="s">
        <v>455</v>
      </c>
      <c r="H4962" t="s">
        <v>46</v>
      </c>
      <c r="I4962" t="s">
        <v>129</v>
      </c>
      <c r="J4962" t="s">
        <v>130</v>
      </c>
      <c r="K4962" t="s">
        <v>131</v>
      </c>
      <c r="L4962" t="s">
        <v>13934</v>
      </c>
      <c r="M4962" t="s">
        <v>13935</v>
      </c>
      <c r="N4962">
        <v>1.163611111</v>
      </c>
      <c r="O4962">
        <v>0</v>
      </c>
      <c r="P4962">
        <v>0</v>
      </c>
      <c r="Q4962">
        <v>0</v>
      </c>
      <c r="R4962">
        <v>158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183.85055600000001</v>
      </c>
      <c r="Y4962">
        <v>0</v>
      </c>
      <c r="Z4962">
        <v>0</v>
      </c>
    </row>
    <row r="4963" spans="1:26" x14ac:dyDescent="0.3">
      <c r="A4963">
        <v>2677628</v>
      </c>
      <c r="B4963">
        <v>1</v>
      </c>
      <c r="C4963" t="s">
        <v>76</v>
      </c>
      <c r="D4963" t="s">
        <v>99</v>
      </c>
      <c r="E4963" t="s">
        <v>152</v>
      </c>
      <c r="F4963" t="s">
        <v>6987</v>
      </c>
      <c r="G4963" t="s">
        <v>146</v>
      </c>
      <c r="H4963" t="s">
        <v>47</v>
      </c>
      <c r="I4963" t="s">
        <v>129</v>
      </c>
      <c r="J4963" t="s">
        <v>130</v>
      </c>
      <c r="K4963" t="s">
        <v>131</v>
      </c>
      <c r="L4963" t="s">
        <v>13936</v>
      </c>
      <c r="M4963" t="s">
        <v>13937</v>
      </c>
      <c r="N4963">
        <v>0.19527777700000001</v>
      </c>
      <c r="O4963">
        <v>47</v>
      </c>
      <c r="P4963">
        <v>1034</v>
      </c>
      <c r="Q4963">
        <v>0</v>
      </c>
      <c r="R4963">
        <v>0</v>
      </c>
      <c r="S4963">
        <v>0</v>
      </c>
      <c r="T4963">
        <v>0</v>
      </c>
      <c r="U4963">
        <v>9.1780559999999998</v>
      </c>
      <c r="V4963">
        <v>201.91722100000001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2677629</v>
      </c>
      <c r="B4964">
        <v>1</v>
      </c>
      <c r="C4964" t="s">
        <v>76</v>
      </c>
      <c r="D4964" t="s">
        <v>83</v>
      </c>
      <c r="E4964" t="s">
        <v>152</v>
      </c>
      <c r="F4964" t="s">
        <v>13938</v>
      </c>
      <c r="G4964" t="s">
        <v>169</v>
      </c>
      <c r="H4964" t="s">
        <v>47</v>
      </c>
      <c r="I4964" t="s">
        <v>129</v>
      </c>
      <c r="J4964" t="s">
        <v>130</v>
      </c>
      <c r="K4964" t="s">
        <v>131</v>
      </c>
      <c r="L4964" t="s">
        <v>13939</v>
      </c>
      <c r="M4964" t="s">
        <v>13940</v>
      </c>
      <c r="N4964">
        <v>1.9127777770000001</v>
      </c>
      <c r="O4964">
        <v>0</v>
      </c>
      <c r="P4964">
        <v>2595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4963.6583309999996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2677632</v>
      </c>
      <c r="B4965">
        <v>1</v>
      </c>
      <c r="C4965" t="s">
        <v>77</v>
      </c>
      <c r="D4965" t="s">
        <v>115</v>
      </c>
      <c r="E4965" t="s">
        <v>134</v>
      </c>
      <c r="F4965" t="s">
        <v>13941</v>
      </c>
      <c r="G4965" t="s">
        <v>240</v>
      </c>
      <c r="H4965" t="s">
        <v>46</v>
      </c>
      <c r="I4965" t="s">
        <v>129</v>
      </c>
      <c r="J4965" t="s">
        <v>130</v>
      </c>
      <c r="K4965" t="s">
        <v>131</v>
      </c>
      <c r="L4965" t="s">
        <v>13942</v>
      </c>
      <c r="M4965" t="s">
        <v>13943</v>
      </c>
      <c r="N4965">
        <v>0.72222222199999997</v>
      </c>
      <c r="O4965">
        <v>0</v>
      </c>
      <c r="P4965">
        <v>0</v>
      </c>
      <c r="Q4965">
        <v>0</v>
      </c>
      <c r="R4965">
        <v>274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197.88888900000001</v>
      </c>
      <c r="Y4965">
        <v>0</v>
      </c>
      <c r="Z4965">
        <v>0</v>
      </c>
    </row>
    <row r="4966" spans="1:26" x14ac:dyDescent="0.3">
      <c r="A4966">
        <v>2677635</v>
      </c>
      <c r="B4966">
        <v>1</v>
      </c>
      <c r="C4966" t="s">
        <v>77</v>
      </c>
      <c r="D4966" t="s">
        <v>119</v>
      </c>
      <c r="E4966" t="s">
        <v>210</v>
      </c>
      <c r="F4966" t="s">
        <v>13944</v>
      </c>
      <c r="G4966" t="s">
        <v>212</v>
      </c>
      <c r="H4966" t="s">
        <v>46</v>
      </c>
      <c r="I4966" t="s">
        <v>129</v>
      </c>
      <c r="J4966" t="s">
        <v>130</v>
      </c>
      <c r="K4966" t="s">
        <v>131</v>
      </c>
      <c r="L4966" t="s">
        <v>13945</v>
      </c>
      <c r="M4966" t="s">
        <v>13946</v>
      </c>
      <c r="N4966">
        <v>3.543055555</v>
      </c>
      <c r="O4966">
        <v>0</v>
      </c>
      <c r="P4966">
        <v>6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21.258333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2677648</v>
      </c>
      <c r="B4967">
        <v>1</v>
      </c>
      <c r="C4967" t="s">
        <v>77</v>
      </c>
      <c r="D4967" t="s">
        <v>124</v>
      </c>
      <c r="E4967" t="s">
        <v>156</v>
      </c>
      <c r="F4967" t="s">
        <v>10938</v>
      </c>
      <c r="G4967" t="s">
        <v>567</v>
      </c>
      <c r="H4967" t="s">
        <v>47</v>
      </c>
      <c r="I4967" t="s">
        <v>129</v>
      </c>
      <c r="J4967" t="s">
        <v>130</v>
      </c>
      <c r="K4967" t="s">
        <v>131</v>
      </c>
      <c r="L4967" t="s">
        <v>13947</v>
      </c>
      <c r="M4967" t="s">
        <v>13948</v>
      </c>
      <c r="N4967">
        <v>0.57138888799999998</v>
      </c>
      <c r="O4967">
        <v>21</v>
      </c>
      <c r="P4967">
        <v>93</v>
      </c>
      <c r="Q4967">
        <v>0</v>
      </c>
      <c r="R4967">
        <v>0</v>
      </c>
      <c r="S4967">
        <v>0</v>
      </c>
      <c r="T4967">
        <v>0</v>
      </c>
      <c r="U4967">
        <v>11.999167</v>
      </c>
      <c r="V4967">
        <v>53.139167</v>
      </c>
      <c r="W4967">
        <v>0</v>
      </c>
      <c r="X4967">
        <v>0</v>
      </c>
      <c r="Y4967">
        <v>0</v>
      </c>
      <c r="Z4967">
        <v>0</v>
      </c>
    </row>
    <row r="4968" spans="1:26" x14ac:dyDescent="0.3">
      <c r="A4968">
        <v>2677647</v>
      </c>
      <c r="B4968">
        <v>1</v>
      </c>
      <c r="C4968" t="s">
        <v>77</v>
      </c>
      <c r="D4968" t="s">
        <v>123</v>
      </c>
      <c r="E4968" t="s">
        <v>126</v>
      </c>
      <c r="F4968" t="s">
        <v>9530</v>
      </c>
      <c r="G4968" t="s">
        <v>169</v>
      </c>
      <c r="H4968" t="s">
        <v>47</v>
      </c>
      <c r="I4968" t="s">
        <v>129</v>
      </c>
      <c r="J4968" t="s">
        <v>130</v>
      </c>
      <c r="K4968" t="s">
        <v>131</v>
      </c>
      <c r="L4968" t="s">
        <v>13949</v>
      </c>
      <c r="M4968" t="s">
        <v>13950</v>
      </c>
      <c r="N4968">
        <v>0.395277777</v>
      </c>
      <c r="O4968">
        <v>109</v>
      </c>
      <c r="P4968">
        <v>1503</v>
      </c>
      <c r="Q4968">
        <v>0</v>
      </c>
      <c r="R4968">
        <v>0</v>
      </c>
      <c r="S4968">
        <v>0</v>
      </c>
      <c r="T4968">
        <v>0</v>
      </c>
      <c r="U4968">
        <v>43.085278000000002</v>
      </c>
      <c r="V4968">
        <v>594.10249899999997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2677649</v>
      </c>
      <c r="B4969">
        <v>1</v>
      </c>
      <c r="C4969" t="s">
        <v>77</v>
      </c>
      <c r="D4969" t="s">
        <v>114</v>
      </c>
      <c r="E4969" t="s">
        <v>210</v>
      </c>
      <c r="F4969" t="s">
        <v>13951</v>
      </c>
      <c r="G4969" t="s">
        <v>5770</v>
      </c>
      <c r="H4969" t="s">
        <v>46</v>
      </c>
      <c r="I4969" t="s">
        <v>129</v>
      </c>
      <c r="J4969" t="s">
        <v>130</v>
      </c>
      <c r="K4969" t="s">
        <v>131</v>
      </c>
      <c r="L4969" t="s">
        <v>13952</v>
      </c>
      <c r="M4969" t="s">
        <v>13953</v>
      </c>
      <c r="N4969">
        <v>0.84861111099999997</v>
      </c>
      <c r="O4969">
        <v>0</v>
      </c>
      <c r="P4969">
        <v>15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12.729167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2677650</v>
      </c>
      <c r="B4970">
        <v>1</v>
      </c>
      <c r="C4970" t="s">
        <v>76</v>
      </c>
      <c r="D4970" t="s">
        <v>78</v>
      </c>
      <c r="E4970" t="s">
        <v>172</v>
      </c>
      <c r="F4970" t="s">
        <v>13954</v>
      </c>
      <c r="G4970" t="s">
        <v>136</v>
      </c>
      <c r="H4970" t="s">
        <v>46</v>
      </c>
      <c r="I4970" t="s">
        <v>129</v>
      </c>
      <c r="J4970" t="s">
        <v>130</v>
      </c>
      <c r="K4970" t="s">
        <v>131</v>
      </c>
      <c r="L4970" t="s">
        <v>13955</v>
      </c>
      <c r="M4970" t="s">
        <v>13956</v>
      </c>
      <c r="N4970">
        <v>1.078333333</v>
      </c>
      <c r="O4970">
        <v>0</v>
      </c>
      <c r="P4970">
        <v>35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37.741667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2677651</v>
      </c>
      <c r="B4971">
        <v>1</v>
      </c>
      <c r="C4971" t="s">
        <v>76</v>
      </c>
      <c r="D4971" t="s">
        <v>78</v>
      </c>
      <c r="E4971" t="s">
        <v>134</v>
      </c>
      <c r="F4971" t="s">
        <v>13957</v>
      </c>
      <c r="G4971" t="s">
        <v>146</v>
      </c>
      <c r="H4971" t="s">
        <v>46</v>
      </c>
      <c r="I4971" t="s">
        <v>129</v>
      </c>
      <c r="J4971" t="s">
        <v>130</v>
      </c>
      <c r="K4971" t="s">
        <v>131</v>
      </c>
      <c r="L4971" t="s">
        <v>13958</v>
      </c>
      <c r="M4971" t="s">
        <v>13959</v>
      </c>
      <c r="N4971">
        <v>1.238888888</v>
      </c>
      <c r="O4971">
        <v>0</v>
      </c>
      <c r="P4971">
        <v>273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338.21666599999998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2677654</v>
      </c>
      <c r="B4972">
        <v>1</v>
      </c>
      <c r="C4972" t="s">
        <v>76</v>
      </c>
      <c r="D4972" t="s">
        <v>81</v>
      </c>
      <c r="E4972" t="s">
        <v>325</v>
      </c>
      <c r="F4972" t="s">
        <v>13960</v>
      </c>
      <c r="G4972" t="s">
        <v>169</v>
      </c>
      <c r="H4972" t="s">
        <v>47</v>
      </c>
      <c r="I4972" t="s">
        <v>129</v>
      </c>
      <c r="J4972" t="s">
        <v>130</v>
      </c>
      <c r="K4972" t="s">
        <v>131</v>
      </c>
      <c r="L4972" t="s">
        <v>13961</v>
      </c>
      <c r="M4972" t="s">
        <v>13962</v>
      </c>
      <c r="N4972">
        <v>1.4241666660000001</v>
      </c>
      <c r="O4972">
        <v>2</v>
      </c>
      <c r="P4972">
        <v>4630</v>
      </c>
      <c r="Q4972">
        <v>0</v>
      </c>
      <c r="R4972">
        <v>0</v>
      </c>
      <c r="S4972">
        <v>0</v>
      </c>
      <c r="T4972">
        <v>0</v>
      </c>
      <c r="U4972">
        <v>2.8483329999999998</v>
      </c>
      <c r="V4972">
        <v>6593.8916639999998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2677656</v>
      </c>
      <c r="B4973">
        <v>1</v>
      </c>
      <c r="C4973" t="s">
        <v>76</v>
      </c>
      <c r="D4973" t="s">
        <v>100</v>
      </c>
      <c r="E4973" t="s">
        <v>134</v>
      </c>
      <c r="F4973" t="s">
        <v>13963</v>
      </c>
      <c r="G4973" t="s">
        <v>1669</v>
      </c>
      <c r="H4973" t="s">
        <v>46</v>
      </c>
      <c r="I4973" t="s">
        <v>129</v>
      </c>
      <c r="J4973" t="s">
        <v>15</v>
      </c>
      <c r="K4973" t="s">
        <v>131</v>
      </c>
      <c r="L4973" t="s">
        <v>13964</v>
      </c>
      <c r="M4973" t="s">
        <v>13965</v>
      </c>
      <c r="N4973">
        <v>1.563055555</v>
      </c>
      <c r="O4973">
        <v>0</v>
      </c>
      <c r="P4973">
        <v>11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17.193611000000001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2677651</v>
      </c>
      <c r="B4974">
        <v>2</v>
      </c>
      <c r="C4974" t="s">
        <v>76</v>
      </c>
      <c r="D4974" t="s">
        <v>78</v>
      </c>
      <c r="E4974" t="s">
        <v>172</v>
      </c>
      <c r="F4974" t="s">
        <v>13966</v>
      </c>
      <c r="G4974" t="s">
        <v>146</v>
      </c>
      <c r="H4974" t="s">
        <v>46</v>
      </c>
      <c r="I4974" t="s">
        <v>129</v>
      </c>
      <c r="J4974" t="s">
        <v>130</v>
      </c>
      <c r="K4974" t="s">
        <v>131</v>
      </c>
      <c r="L4974" t="s">
        <v>13959</v>
      </c>
      <c r="M4974" t="s">
        <v>13967</v>
      </c>
      <c r="N4974">
        <v>1.4441666660000001</v>
      </c>
      <c r="O4974">
        <v>0</v>
      </c>
      <c r="P4974">
        <v>43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62.099167000000001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2677660</v>
      </c>
      <c r="B4975">
        <v>1</v>
      </c>
      <c r="C4975" t="s">
        <v>76</v>
      </c>
      <c r="D4975" t="s">
        <v>81</v>
      </c>
      <c r="E4975" t="s">
        <v>126</v>
      </c>
      <c r="F4975" t="s">
        <v>13968</v>
      </c>
      <c r="G4975" t="s">
        <v>146</v>
      </c>
      <c r="H4975" t="s">
        <v>47</v>
      </c>
      <c r="I4975" t="s">
        <v>129</v>
      </c>
      <c r="J4975" t="s">
        <v>130</v>
      </c>
      <c r="K4975" t="s">
        <v>131</v>
      </c>
      <c r="L4975" t="s">
        <v>13969</v>
      </c>
      <c r="M4975" t="s">
        <v>13970</v>
      </c>
      <c r="N4975">
        <v>0.138055555</v>
      </c>
      <c r="O4975">
        <v>0</v>
      </c>
      <c r="P4975">
        <v>548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75.654443999999998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2677661</v>
      </c>
      <c r="B4976">
        <v>1</v>
      </c>
      <c r="C4976" t="s">
        <v>76</v>
      </c>
      <c r="D4976" t="s">
        <v>84</v>
      </c>
      <c r="E4976" t="s">
        <v>325</v>
      </c>
      <c r="F4976" t="s">
        <v>13971</v>
      </c>
      <c r="G4976" t="s">
        <v>169</v>
      </c>
      <c r="H4976" t="s">
        <v>47</v>
      </c>
      <c r="I4976" t="s">
        <v>129</v>
      </c>
      <c r="J4976" t="s">
        <v>130</v>
      </c>
      <c r="K4976" t="s">
        <v>131</v>
      </c>
      <c r="L4976" t="s">
        <v>13972</v>
      </c>
      <c r="M4976" t="s">
        <v>13973</v>
      </c>
      <c r="N4976">
        <v>0.564722222</v>
      </c>
      <c r="O4976">
        <v>2</v>
      </c>
      <c r="P4976">
        <v>781</v>
      </c>
      <c r="Q4976">
        <v>0</v>
      </c>
      <c r="R4976">
        <v>0</v>
      </c>
      <c r="S4976">
        <v>0</v>
      </c>
      <c r="T4976">
        <v>0</v>
      </c>
      <c r="U4976">
        <v>1.1294439999999999</v>
      </c>
      <c r="V4976">
        <v>441.04805499999998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2677662</v>
      </c>
      <c r="B4977">
        <v>1</v>
      </c>
      <c r="C4977" t="s">
        <v>76</v>
      </c>
      <c r="D4977" t="s">
        <v>88</v>
      </c>
      <c r="E4977" t="s">
        <v>152</v>
      </c>
      <c r="F4977" t="s">
        <v>4480</v>
      </c>
      <c r="G4977" t="s">
        <v>169</v>
      </c>
      <c r="H4977" t="s">
        <v>47</v>
      </c>
      <c r="I4977" t="s">
        <v>129</v>
      </c>
      <c r="J4977" t="s">
        <v>130</v>
      </c>
      <c r="K4977" t="s">
        <v>131</v>
      </c>
      <c r="L4977" t="s">
        <v>13974</v>
      </c>
      <c r="M4977" t="s">
        <v>13975</v>
      </c>
      <c r="N4977">
        <v>5.3333332999999997E-2</v>
      </c>
      <c r="O4977">
        <v>14</v>
      </c>
      <c r="P4977">
        <v>130</v>
      </c>
      <c r="Q4977">
        <v>0</v>
      </c>
      <c r="R4977">
        <v>0</v>
      </c>
      <c r="S4977">
        <v>0</v>
      </c>
      <c r="T4977">
        <v>0</v>
      </c>
      <c r="U4977">
        <v>0.74666699999999997</v>
      </c>
      <c r="V4977">
        <v>6.9333330000000002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2677665</v>
      </c>
      <c r="B4978">
        <v>1</v>
      </c>
      <c r="C4978" t="s">
        <v>76</v>
      </c>
      <c r="D4978" t="s">
        <v>84</v>
      </c>
      <c r="E4978" t="s">
        <v>126</v>
      </c>
      <c r="F4978" t="s">
        <v>13976</v>
      </c>
      <c r="G4978" t="s">
        <v>146</v>
      </c>
      <c r="H4978" t="s">
        <v>47</v>
      </c>
      <c r="I4978" t="s">
        <v>129</v>
      </c>
      <c r="J4978" t="s">
        <v>130</v>
      </c>
      <c r="K4978" t="s">
        <v>131</v>
      </c>
      <c r="L4978" t="s">
        <v>13977</v>
      </c>
      <c r="M4978" t="s">
        <v>13978</v>
      </c>
      <c r="N4978">
        <v>0.32166666599999999</v>
      </c>
      <c r="O4978">
        <v>1</v>
      </c>
      <c r="P4978">
        <v>630</v>
      </c>
      <c r="Q4978">
        <v>0</v>
      </c>
      <c r="R4978">
        <v>0</v>
      </c>
      <c r="S4978">
        <v>0</v>
      </c>
      <c r="T4978">
        <v>0</v>
      </c>
      <c r="U4978">
        <v>0.32166699999999998</v>
      </c>
      <c r="V4978">
        <v>202.65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2677666</v>
      </c>
      <c r="B4979">
        <v>1</v>
      </c>
      <c r="C4979" t="s">
        <v>77</v>
      </c>
      <c r="D4979" t="s">
        <v>123</v>
      </c>
      <c r="E4979" t="s">
        <v>156</v>
      </c>
      <c r="F4979" t="s">
        <v>2729</v>
      </c>
      <c r="G4979" t="s">
        <v>169</v>
      </c>
      <c r="H4979" t="s">
        <v>47</v>
      </c>
      <c r="I4979" t="s">
        <v>247</v>
      </c>
      <c r="J4979" t="s">
        <v>130</v>
      </c>
      <c r="K4979" t="s">
        <v>131</v>
      </c>
      <c r="L4979" t="s">
        <v>13979</v>
      </c>
      <c r="M4979" t="s">
        <v>13980</v>
      </c>
      <c r="N4979">
        <v>2.2222222E-2</v>
      </c>
      <c r="O4979">
        <v>117</v>
      </c>
      <c r="P4979">
        <v>666</v>
      </c>
      <c r="Q4979">
        <v>0</v>
      </c>
      <c r="R4979">
        <v>0</v>
      </c>
      <c r="S4979">
        <v>0</v>
      </c>
      <c r="T4979">
        <v>0</v>
      </c>
      <c r="U4979">
        <v>2.6</v>
      </c>
      <c r="V4979">
        <v>14.8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2677667</v>
      </c>
      <c r="B4980">
        <v>1</v>
      </c>
      <c r="C4980" t="s">
        <v>76</v>
      </c>
      <c r="D4980" t="s">
        <v>90</v>
      </c>
      <c r="E4980" t="s">
        <v>152</v>
      </c>
      <c r="F4980" t="s">
        <v>9539</v>
      </c>
      <c r="G4980" t="s">
        <v>169</v>
      </c>
      <c r="H4980" t="s">
        <v>47</v>
      </c>
      <c r="I4980" t="s">
        <v>129</v>
      </c>
      <c r="J4980" t="s">
        <v>130</v>
      </c>
      <c r="K4980" t="s">
        <v>131</v>
      </c>
      <c r="L4980" t="s">
        <v>13981</v>
      </c>
      <c r="M4980" t="s">
        <v>13982</v>
      </c>
      <c r="N4980">
        <v>1.416666666</v>
      </c>
      <c r="O4980">
        <v>18</v>
      </c>
      <c r="P4980">
        <v>0</v>
      </c>
      <c r="Q4980">
        <v>0</v>
      </c>
      <c r="R4980">
        <v>0</v>
      </c>
      <c r="S4980">
        <v>15</v>
      </c>
      <c r="T4980">
        <v>252</v>
      </c>
      <c r="U4980">
        <v>25.5</v>
      </c>
      <c r="V4980">
        <v>0</v>
      </c>
      <c r="W4980">
        <v>0</v>
      </c>
      <c r="X4980">
        <v>0</v>
      </c>
      <c r="Y4980">
        <v>21.25</v>
      </c>
      <c r="Z4980">
        <v>357</v>
      </c>
    </row>
    <row r="4981" spans="1:26" x14ac:dyDescent="0.3">
      <c r="A4981">
        <v>2677669</v>
      </c>
      <c r="B4981">
        <v>1</v>
      </c>
      <c r="C4981" t="s">
        <v>76</v>
      </c>
      <c r="D4981" t="s">
        <v>93</v>
      </c>
      <c r="E4981" t="s">
        <v>134</v>
      </c>
      <c r="F4981" t="s">
        <v>13983</v>
      </c>
      <c r="G4981" t="s">
        <v>455</v>
      </c>
      <c r="H4981" t="s">
        <v>46</v>
      </c>
      <c r="I4981" t="s">
        <v>129</v>
      </c>
      <c r="J4981" t="s">
        <v>130</v>
      </c>
      <c r="K4981" t="s">
        <v>131</v>
      </c>
      <c r="L4981" t="s">
        <v>13984</v>
      </c>
      <c r="M4981" t="s">
        <v>13985</v>
      </c>
      <c r="N4981">
        <v>6.1380555550000002</v>
      </c>
      <c r="O4981">
        <v>0</v>
      </c>
      <c r="P4981">
        <v>34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208.69388900000001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2677668</v>
      </c>
      <c r="B4982">
        <v>1</v>
      </c>
      <c r="C4982" t="s">
        <v>77</v>
      </c>
      <c r="D4982" t="s">
        <v>108</v>
      </c>
      <c r="E4982" t="s">
        <v>152</v>
      </c>
      <c r="F4982" t="s">
        <v>7329</v>
      </c>
      <c r="G4982" t="s">
        <v>169</v>
      </c>
      <c r="H4982" t="s">
        <v>47</v>
      </c>
      <c r="I4982" t="s">
        <v>129</v>
      </c>
      <c r="J4982" t="s">
        <v>130</v>
      </c>
      <c r="K4982" t="s">
        <v>131</v>
      </c>
      <c r="L4982" t="s">
        <v>13986</v>
      </c>
      <c r="M4982" t="s">
        <v>13987</v>
      </c>
      <c r="N4982">
        <v>1.2097222219999999</v>
      </c>
      <c r="O4982">
        <v>16</v>
      </c>
      <c r="P4982">
        <v>258</v>
      </c>
      <c r="Q4982">
        <v>49</v>
      </c>
      <c r="R4982">
        <v>0</v>
      </c>
      <c r="S4982">
        <v>0</v>
      </c>
      <c r="T4982">
        <v>0</v>
      </c>
      <c r="U4982">
        <v>19.355556</v>
      </c>
      <c r="V4982">
        <v>312.10833300000002</v>
      </c>
      <c r="W4982">
        <v>59.276389000000002</v>
      </c>
      <c r="X4982">
        <v>0</v>
      </c>
      <c r="Y4982">
        <v>0</v>
      </c>
      <c r="Z4982">
        <v>0</v>
      </c>
    </row>
    <row r="4983" spans="1:26" x14ac:dyDescent="0.3">
      <c r="A4983">
        <v>2677671</v>
      </c>
      <c r="B4983">
        <v>1</v>
      </c>
      <c r="C4983" t="s">
        <v>76</v>
      </c>
      <c r="D4983" t="s">
        <v>101</v>
      </c>
      <c r="E4983" t="s">
        <v>210</v>
      </c>
      <c r="F4983" t="s">
        <v>13988</v>
      </c>
      <c r="G4983" t="s">
        <v>627</v>
      </c>
      <c r="H4983" t="s">
        <v>46</v>
      </c>
      <c r="I4983" t="s">
        <v>129</v>
      </c>
      <c r="J4983" t="s">
        <v>130</v>
      </c>
      <c r="K4983" t="s">
        <v>131</v>
      </c>
      <c r="L4983" t="s">
        <v>13989</v>
      </c>
      <c r="M4983" t="s">
        <v>13990</v>
      </c>
      <c r="N4983">
        <v>0.76249999999999996</v>
      </c>
      <c r="O4983">
        <v>0</v>
      </c>
      <c r="P4983">
        <v>4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3.05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2677673</v>
      </c>
      <c r="B4984">
        <v>1</v>
      </c>
      <c r="C4984" t="s">
        <v>77</v>
      </c>
      <c r="D4984" t="s">
        <v>109</v>
      </c>
      <c r="E4984" t="s">
        <v>152</v>
      </c>
      <c r="F4984" t="s">
        <v>9748</v>
      </c>
      <c r="G4984" t="s">
        <v>169</v>
      </c>
      <c r="H4984" t="s">
        <v>47</v>
      </c>
      <c r="I4984" t="s">
        <v>247</v>
      </c>
      <c r="J4984" t="s">
        <v>130</v>
      </c>
      <c r="K4984" t="s">
        <v>131</v>
      </c>
      <c r="L4984" t="s">
        <v>13991</v>
      </c>
      <c r="M4984" t="s">
        <v>13992</v>
      </c>
      <c r="N4984">
        <v>1.0277777E-2</v>
      </c>
      <c r="O4984">
        <v>0</v>
      </c>
      <c r="P4984">
        <v>0</v>
      </c>
      <c r="Q4984">
        <v>3</v>
      </c>
      <c r="R4984">
        <v>270</v>
      </c>
      <c r="S4984">
        <v>0</v>
      </c>
      <c r="T4984">
        <v>330</v>
      </c>
      <c r="U4984">
        <v>0</v>
      </c>
      <c r="V4984">
        <v>0</v>
      </c>
      <c r="W4984">
        <v>3.0832999999999999E-2</v>
      </c>
      <c r="X4984">
        <v>2.7749999999999999</v>
      </c>
      <c r="Y4984">
        <v>0</v>
      </c>
      <c r="Z4984">
        <v>3.3916659999999998</v>
      </c>
    </row>
    <row r="4985" spans="1:26" x14ac:dyDescent="0.3">
      <c r="A4985">
        <v>2677674</v>
      </c>
      <c r="B4985">
        <v>1</v>
      </c>
      <c r="C4985" t="s">
        <v>77</v>
      </c>
      <c r="D4985" t="s">
        <v>109</v>
      </c>
      <c r="E4985" t="s">
        <v>126</v>
      </c>
      <c r="F4985" t="s">
        <v>13993</v>
      </c>
      <c r="G4985" t="s">
        <v>169</v>
      </c>
      <c r="H4985" t="s">
        <v>47</v>
      </c>
      <c r="I4985" t="s">
        <v>247</v>
      </c>
      <c r="J4985" t="s">
        <v>130</v>
      </c>
      <c r="K4985" t="s">
        <v>131</v>
      </c>
      <c r="L4985" t="s">
        <v>13994</v>
      </c>
      <c r="M4985" t="s">
        <v>13995</v>
      </c>
      <c r="N4985">
        <v>1.0277777E-2</v>
      </c>
      <c r="O4985">
        <v>0</v>
      </c>
      <c r="P4985">
        <v>0</v>
      </c>
      <c r="Q4985">
        <v>0</v>
      </c>
      <c r="R4985">
        <v>133</v>
      </c>
      <c r="S4985">
        <v>0</v>
      </c>
      <c r="T4985">
        <v>76</v>
      </c>
      <c r="U4985">
        <v>0</v>
      </c>
      <c r="V4985">
        <v>0</v>
      </c>
      <c r="W4985">
        <v>0</v>
      </c>
      <c r="X4985">
        <v>1.3669439999999999</v>
      </c>
      <c r="Y4985">
        <v>0</v>
      </c>
      <c r="Z4985">
        <v>0.781111</v>
      </c>
    </row>
    <row r="4986" spans="1:26" x14ac:dyDescent="0.3">
      <c r="A4986">
        <v>2677679</v>
      </c>
      <c r="B4986">
        <v>1</v>
      </c>
      <c r="C4986" t="s">
        <v>76</v>
      </c>
      <c r="D4986" t="s">
        <v>102</v>
      </c>
      <c r="E4986" t="s">
        <v>152</v>
      </c>
      <c r="F4986" t="s">
        <v>13996</v>
      </c>
      <c r="G4986" t="s">
        <v>169</v>
      </c>
      <c r="H4986" t="s">
        <v>47</v>
      </c>
      <c r="I4986" t="s">
        <v>129</v>
      </c>
      <c r="J4986" t="s">
        <v>130</v>
      </c>
      <c r="K4986" t="s">
        <v>131</v>
      </c>
      <c r="L4986" t="s">
        <v>13997</v>
      </c>
      <c r="M4986" t="s">
        <v>13998</v>
      </c>
      <c r="N4986">
        <v>0.33694444400000001</v>
      </c>
      <c r="O4986">
        <v>29</v>
      </c>
      <c r="P4986">
        <v>88</v>
      </c>
      <c r="Q4986">
        <v>0</v>
      </c>
      <c r="R4986">
        <v>0</v>
      </c>
      <c r="S4986">
        <v>1</v>
      </c>
      <c r="T4986">
        <v>19</v>
      </c>
      <c r="U4986">
        <v>9.7713889999999992</v>
      </c>
      <c r="V4986">
        <v>29.651111</v>
      </c>
      <c r="W4986">
        <v>0</v>
      </c>
      <c r="X4986">
        <v>0</v>
      </c>
      <c r="Y4986">
        <v>0.33694400000000002</v>
      </c>
      <c r="Z4986">
        <v>6.4019440000000003</v>
      </c>
    </row>
    <row r="4987" spans="1:26" x14ac:dyDescent="0.3">
      <c r="A4987">
        <v>2677684</v>
      </c>
      <c r="B4987">
        <v>1</v>
      </c>
      <c r="C4987" t="s">
        <v>77</v>
      </c>
      <c r="D4987" t="s">
        <v>119</v>
      </c>
      <c r="E4987" t="s">
        <v>126</v>
      </c>
      <c r="F4987" t="s">
        <v>13999</v>
      </c>
      <c r="G4987" t="s">
        <v>169</v>
      </c>
      <c r="H4987" t="s">
        <v>47</v>
      </c>
      <c r="I4987" t="s">
        <v>129</v>
      </c>
      <c r="J4987" t="s">
        <v>130</v>
      </c>
      <c r="K4987" t="s">
        <v>131</v>
      </c>
      <c r="L4987" t="s">
        <v>14000</v>
      </c>
      <c r="M4987" t="s">
        <v>14001</v>
      </c>
      <c r="N4987">
        <v>0.88527777699999999</v>
      </c>
      <c r="O4987">
        <v>23</v>
      </c>
      <c r="P4987">
        <v>870</v>
      </c>
      <c r="Q4987">
        <v>0</v>
      </c>
      <c r="R4987">
        <v>0</v>
      </c>
      <c r="S4987">
        <v>0</v>
      </c>
      <c r="T4987">
        <v>0</v>
      </c>
      <c r="U4987">
        <v>20.361388999999999</v>
      </c>
      <c r="V4987">
        <v>770.19166600000005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2677685</v>
      </c>
      <c r="B4988">
        <v>1</v>
      </c>
      <c r="C4988" t="s">
        <v>76</v>
      </c>
      <c r="D4988" t="s">
        <v>104</v>
      </c>
      <c r="E4988" t="s">
        <v>144</v>
      </c>
      <c r="F4988" t="s">
        <v>14002</v>
      </c>
      <c r="G4988" t="s">
        <v>406</v>
      </c>
      <c r="H4988" t="s">
        <v>46</v>
      </c>
      <c r="I4988" t="s">
        <v>129</v>
      </c>
      <c r="J4988" t="s">
        <v>130</v>
      </c>
      <c r="K4988" t="s">
        <v>131</v>
      </c>
      <c r="L4988" t="s">
        <v>14003</v>
      </c>
      <c r="M4988" t="s">
        <v>14004</v>
      </c>
      <c r="N4988">
        <v>4.2516666660000002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6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25.51</v>
      </c>
    </row>
    <row r="4989" spans="1:26" x14ac:dyDescent="0.3">
      <c r="A4989">
        <v>2677693</v>
      </c>
      <c r="B4989">
        <v>1</v>
      </c>
      <c r="C4989" t="s">
        <v>76</v>
      </c>
      <c r="D4989" t="s">
        <v>88</v>
      </c>
      <c r="E4989" t="s">
        <v>156</v>
      </c>
      <c r="F4989" t="s">
        <v>14005</v>
      </c>
      <c r="G4989" t="s">
        <v>169</v>
      </c>
      <c r="H4989" t="s">
        <v>47</v>
      </c>
      <c r="I4989" t="s">
        <v>129</v>
      </c>
      <c r="J4989" t="s">
        <v>130</v>
      </c>
      <c r="K4989" t="s">
        <v>131</v>
      </c>
      <c r="L4989" t="s">
        <v>14006</v>
      </c>
      <c r="M4989" t="s">
        <v>14007</v>
      </c>
      <c r="N4989">
        <v>2.1636111109999998</v>
      </c>
      <c r="O4989">
        <v>15</v>
      </c>
      <c r="P4989">
        <v>803</v>
      </c>
      <c r="Q4989">
        <v>0</v>
      </c>
      <c r="R4989">
        <v>0</v>
      </c>
      <c r="S4989">
        <v>0</v>
      </c>
      <c r="T4989">
        <v>0</v>
      </c>
      <c r="U4989">
        <v>32.454166999999998</v>
      </c>
      <c r="V4989">
        <v>1737.3797219999999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2677687</v>
      </c>
      <c r="B4990">
        <v>1</v>
      </c>
      <c r="C4990" t="s">
        <v>76</v>
      </c>
      <c r="D4990" t="s">
        <v>78</v>
      </c>
      <c r="E4990" t="s">
        <v>144</v>
      </c>
      <c r="F4990" t="s">
        <v>14008</v>
      </c>
      <c r="G4990" t="s">
        <v>1669</v>
      </c>
      <c r="H4990" t="s">
        <v>46</v>
      </c>
      <c r="I4990" t="s">
        <v>129</v>
      </c>
      <c r="J4990" t="s">
        <v>15</v>
      </c>
      <c r="K4990" t="s">
        <v>131</v>
      </c>
      <c r="L4990" t="s">
        <v>14009</v>
      </c>
      <c r="M4990" t="s">
        <v>14010</v>
      </c>
      <c r="N4990">
        <v>1.314166666</v>
      </c>
      <c r="O4990">
        <v>0</v>
      </c>
      <c r="P4990">
        <v>192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252.32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2677688</v>
      </c>
      <c r="B4991">
        <v>1</v>
      </c>
      <c r="C4991" t="s">
        <v>77</v>
      </c>
      <c r="D4991" t="s">
        <v>108</v>
      </c>
      <c r="E4991" t="s">
        <v>152</v>
      </c>
      <c r="F4991" t="s">
        <v>8074</v>
      </c>
      <c r="G4991" t="s">
        <v>169</v>
      </c>
      <c r="H4991" t="s">
        <v>47</v>
      </c>
      <c r="I4991" t="s">
        <v>129</v>
      </c>
      <c r="J4991" t="s">
        <v>130</v>
      </c>
      <c r="K4991" t="s">
        <v>131</v>
      </c>
      <c r="L4991" t="s">
        <v>14011</v>
      </c>
      <c r="M4991" t="s">
        <v>14012</v>
      </c>
      <c r="N4991">
        <v>0.18305555500000001</v>
      </c>
      <c r="O4991">
        <v>0</v>
      </c>
      <c r="P4991">
        <v>0</v>
      </c>
      <c r="Q4991">
        <v>5</v>
      </c>
      <c r="R4991">
        <v>184</v>
      </c>
      <c r="S4991">
        <v>10</v>
      </c>
      <c r="T4991">
        <v>1228</v>
      </c>
      <c r="U4991">
        <v>0</v>
      </c>
      <c r="V4991">
        <v>0</v>
      </c>
      <c r="W4991">
        <v>0.91527800000000004</v>
      </c>
      <c r="X4991">
        <v>33.682222000000003</v>
      </c>
      <c r="Y4991">
        <v>1.8305560000000001</v>
      </c>
      <c r="Z4991">
        <v>224.79222200000001</v>
      </c>
    </row>
    <row r="4992" spans="1:26" x14ac:dyDescent="0.3">
      <c r="A4992">
        <v>2677689</v>
      </c>
      <c r="B4992">
        <v>1</v>
      </c>
      <c r="C4992" t="s">
        <v>77</v>
      </c>
      <c r="D4992" t="s">
        <v>118</v>
      </c>
      <c r="E4992" t="s">
        <v>152</v>
      </c>
      <c r="F4992" t="s">
        <v>10446</v>
      </c>
      <c r="G4992" t="s">
        <v>169</v>
      </c>
      <c r="H4992" t="s">
        <v>47</v>
      </c>
      <c r="I4992" t="s">
        <v>129</v>
      </c>
      <c r="J4992" t="s">
        <v>130</v>
      </c>
      <c r="K4992" t="s">
        <v>131</v>
      </c>
      <c r="L4992" t="s">
        <v>14013</v>
      </c>
      <c r="M4992" t="s">
        <v>14014</v>
      </c>
      <c r="N4992">
        <v>0.29722222199999998</v>
      </c>
      <c r="O4992">
        <v>41</v>
      </c>
      <c r="P4992">
        <v>410</v>
      </c>
      <c r="Q4992">
        <v>156</v>
      </c>
      <c r="R4992">
        <v>430</v>
      </c>
      <c r="S4992">
        <v>33</v>
      </c>
      <c r="T4992">
        <v>51</v>
      </c>
      <c r="U4992">
        <v>12.186111</v>
      </c>
      <c r="V4992">
        <v>121.86111099999999</v>
      </c>
      <c r="W4992">
        <v>46.366667</v>
      </c>
      <c r="X4992">
        <v>127.805555</v>
      </c>
      <c r="Y4992">
        <v>9.8083329999999993</v>
      </c>
      <c r="Z4992">
        <v>15.158333000000001</v>
      </c>
    </row>
    <row r="4993" spans="1:26" x14ac:dyDescent="0.3">
      <c r="A4993">
        <v>2677691</v>
      </c>
      <c r="B4993">
        <v>1</v>
      </c>
      <c r="C4993" t="s">
        <v>76</v>
      </c>
      <c r="D4993" t="s">
        <v>100</v>
      </c>
      <c r="E4993" t="s">
        <v>156</v>
      </c>
      <c r="F4993" t="s">
        <v>14015</v>
      </c>
      <c r="G4993" t="s">
        <v>169</v>
      </c>
      <c r="H4993" t="s">
        <v>47</v>
      </c>
      <c r="I4993" t="s">
        <v>129</v>
      </c>
      <c r="J4993" t="s">
        <v>130</v>
      </c>
      <c r="K4993" t="s">
        <v>131</v>
      </c>
      <c r="L4993" t="s">
        <v>14016</v>
      </c>
      <c r="M4993" t="s">
        <v>14017</v>
      </c>
      <c r="N4993">
        <v>0.36805555499999998</v>
      </c>
      <c r="O4993">
        <v>10</v>
      </c>
      <c r="P4993">
        <v>211</v>
      </c>
      <c r="Q4993">
        <v>0</v>
      </c>
      <c r="R4993">
        <v>0</v>
      </c>
      <c r="S4993">
        <v>0</v>
      </c>
      <c r="T4993">
        <v>0</v>
      </c>
      <c r="U4993">
        <v>3.6805560000000002</v>
      </c>
      <c r="V4993">
        <v>77.659722000000002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2677690</v>
      </c>
      <c r="B4994">
        <v>1</v>
      </c>
      <c r="C4994" t="s">
        <v>77</v>
      </c>
      <c r="D4994" t="s">
        <v>108</v>
      </c>
      <c r="E4994" t="s">
        <v>156</v>
      </c>
      <c r="F4994" t="s">
        <v>12115</v>
      </c>
      <c r="G4994" t="s">
        <v>169</v>
      </c>
      <c r="H4994" t="s">
        <v>47</v>
      </c>
      <c r="I4994" t="s">
        <v>129</v>
      </c>
      <c r="J4994" t="s">
        <v>130</v>
      </c>
      <c r="K4994" t="s">
        <v>131</v>
      </c>
      <c r="L4994" t="s">
        <v>14018</v>
      </c>
      <c r="M4994" t="s">
        <v>14019</v>
      </c>
      <c r="N4994">
        <v>0.954166666</v>
      </c>
      <c r="O4994">
        <v>15</v>
      </c>
      <c r="P4994">
        <v>0</v>
      </c>
      <c r="Q4994">
        <v>171</v>
      </c>
      <c r="R4994">
        <v>2058</v>
      </c>
      <c r="S4994">
        <v>40</v>
      </c>
      <c r="T4994">
        <v>185</v>
      </c>
      <c r="U4994">
        <v>14.3125</v>
      </c>
      <c r="V4994">
        <v>0</v>
      </c>
      <c r="W4994">
        <v>163.16249999999999</v>
      </c>
      <c r="X4994">
        <v>1963.6749990000001</v>
      </c>
      <c r="Y4994">
        <v>38.166666999999997</v>
      </c>
      <c r="Z4994">
        <v>176.52083300000001</v>
      </c>
    </row>
    <row r="4995" spans="1:26" x14ac:dyDescent="0.3">
      <c r="A4995">
        <v>2677692</v>
      </c>
      <c r="B4995">
        <v>1</v>
      </c>
      <c r="C4995" t="s">
        <v>76</v>
      </c>
      <c r="D4995" t="s">
        <v>101</v>
      </c>
      <c r="E4995" t="s">
        <v>210</v>
      </c>
      <c r="F4995" t="s">
        <v>14020</v>
      </c>
      <c r="G4995" t="s">
        <v>627</v>
      </c>
      <c r="H4995" t="s">
        <v>46</v>
      </c>
      <c r="I4995" t="s">
        <v>129</v>
      </c>
      <c r="J4995" t="s">
        <v>130</v>
      </c>
      <c r="K4995" t="s">
        <v>131</v>
      </c>
      <c r="L4995" t="s">
        <v>14021</v>
      </c>
      <c r="M4995" t="s">
        <v>14022</v>
      </c>
      <c r="N4995">
        <v>0.949722222</v>
      </c>
      <c r="O4995">
        <v>0</v>
      </c>
      <c r="P4995">
        <v>5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4.7486110000000004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2677696</v>
      </c>
      <c r="B4996">
        <v>1</v>
      </c>
      <c r="C4996" t="s">
        <v>76</v>
      </c>
      <c r="D4996" t="s">
        <v>101</v>
      </c>
      <c r="E4996" t="s">
        <v>156</v>
      </c>
      <c r="F4996" t="s">
        <v>1966</v>
      </c>
      <c r="G4996" t="s">
        <v>169</v>
      </c>
      <c r="H4996" t="s">
        <v>47</v>
      </c>
      <c r="I4996" t="s">
        <v>129</v>
      </c>
      <c r="J4996" t="s">
        <v>130</v>
      </c>
      <c r="K4996" t="s">
        <v>131</v>
      </c>
      <c r="L4996" t="s">
        <v>14023</v>
      </c>
      <c r="M4996" t="s">
        <v>14024</v>
      </c>
      <c r="N4996">
        <v>0.91027777700000001</v>
      </c>
      <c r="O4996">
        <v>14</v>
      </c>
      <c r="P4996">
        <v>1827</v>
      </c>
      <c r="Q4996">
        <v>0</v>
      </c>
      <c r="R4996">
        <v>0</v>
      </c>
      <c r="S4996">
        <v>0</v>
      </c>
      <c r="T4996">
        <v>0</v>
      </c>
      <c r="U4996">
        <v>12.743888999999999</v>
      </c>
      <c r="V4996">
        <v>1663.077499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2677702</v>
      </c>
      <c r="B4997">
        <v>1</v>
      </c>
      <c r="C4997" t="s">
        <v>77</v>
      </c>
      <c r="D4997" t="s">
        <v>116</v>
      </c>
      <c r="E4997" t="s">
        <v>152</v>
      </c>
      <c r="F4997" t="s">
        <v>7996</v>
      </c>
      <c r="G4997" t="s">
        <v>169</v>
      </c>
      <c r="H4997" t="s">
        <v>47</v>
      </c>
      <c r="I4997" t="s">
        <v>129</v>
      </c>
      <c r="J4997" t="s">
        <v>130</v>
      </c>
      <c r="K4997" t="s">
        <v>131</v>
      </c>
      <c r="L4997" t="s">
        <v>14025</v>
      </c>
      <c r="M4997" t="s">
        <v>14026</v>
      </c>
      <c r="N4997">
        <v>0.29388888800000001</v>
      </c>
      <c r="O4997">
        <v>148</v>
      </c>
      <c r="P4997">
        <v>1367</v>
      </c>
      <c r="Q4997">
        <v>0</v>
      </c>
      <c r="R4997">
        <v>0</v>
      </c>
      <c r="S4997">
        <v>0</v>
      </c>
      <c r="T4997">
        <v>0</v>
      </c>
      <c r="U4997">
        <v>43.495555000000003</v>
      </c>
      <c r="V4997">
        <v>401.74610999999999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2677704</v>
      </c>
      <c r="B4998">
        <v>1</v>
      </c>
      <c r="C4998" t="s">
        <v>76</v>
      </c>
      <c r="D4998" t="s">
        <v>95</v>
      </c>
      <c r="E4998" t="s">
        <v>134</v>
      </c>
      <c r="F4998" t="s">
        <v>2708</v>
      </c>
      <c r="G4998" t="s">
        <v>260</v>
      </c>
      <c r="H4998" t="s">
        <v>46</v>
      </c>
      <c r="I4998" t="s">
        <v>129</v>
      </c>
      <c r="J4998" t="s">
        <v>130</v>
      </c>
      <c r="K4998" t="s">
        <v>141</v>
      </c>
      <c r="L4998" t="s">
        <v>14027</v>
      </c>
      <c r="M4998" t="s">
        <v>14028</v>
      </c>
      <c r="N4998">
        <v>6.3502777769999996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246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1562.1683330000001</v>
      </c>
    </row>
    <row r="4999" spans="1:26" x14ac:dyDescent="0.3">
      <c r="A4999">
        <v>2677705</v>
      </c>
      <c r="B4999">
        <v>1</v>
      </c>
      <c r="C4999" t="s">
        <v>76</v>
      </c>
      <c r="D4999" t="s">
        <v>78</v>
      </c>
      <c r="E4999" t="s">
        <v>134</v>
      </c>
      <c r="F4999" t="s">
        <v>14029</v>
      </c>
      <c r="G4999" t="s">
        <v>146</v>
      </c>
      <c r="H4999" t="s">
        <v>46</v>
      </c>
      <c r="I4999" t="s">
        <v>129</v>
      </c>
      <c r="J4999" t="s">
        <v>130</v>
      </c>
      <c r="K4999" t="s">
        <v>131</v>
      </c>
      <c r="L4999" t="s">
        <v>14030</v>
      </c>
      <c r="M4999" t="s">
        <v>14031</v>
      </c>
      <c r="N4999">
        <v>0.62305555499999998</v>
      </c>
      <c r="O4999">
        <v>0</v>
      </c>
      <c r="P4999">
        <v>122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76.012777999999997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2677707</v>
      </c>
      <c r="B5000">
        <v>1</v>
      </c>
      <c r="C5000" t="s">
        <v>76</v>
      </c>
      <c r="D5000" t="s">
        <v>80</v>
      </c>
      <c r="E5000" t="s">
        <v>126</v>
      </c>
      <c r="F5000" t="s">
        <v>14032</v>
      </c>
      <c r="G5000" t="s">
        <v>260</v>
      </c>
      <c r="H5000" t="s">
        <v>47</v>
      </c>
      <c r="I5000" t="s">
        <v>129</v>
      </c>
      <c r="J5000" t="s">
        <v>130</v>
      </c>
      <c r="K5000" t="s">
        <v>141</v>
      </c>
      <c r="L5000" t="s">
        <v>14033</v>
      </c>
      <c r="M5000" t="s">
        <v>14034</v>
      </c>
      <c r="N5000">
        <v>9.1280555549999995</v>
      </c>
      <c r="O5000">
        <v>1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9.1280560000000008</v>
      </c>
      <c r="V5000">
        <v>0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2677711</v>
      </c>
      <c r="B5001">
        <v>1</v>
      </c>
      <c r="C5001" t="s">
        <v>76</v>
      </c>
      <c r="D5001" t="s">
        <v>80</v>
      </c>
      <c r="E5001" t="s">
        <v>126</v>
      </c>
      <c r="F5001" t="s">
        <v>14035</v>
      </c>
      <c r="G5001" t="s">
        <v>567</v>
      </c>
      <c r="H5001" t="s">
        <v>47</v>
      </c>
      <c r="I5001" t="s">
        <v>129</v>
      </c>
      <c r="J5001" t="s">
        <v>130</v>
      </c>
      <c r="K5001" t="s">
        <v>131</v>
      </c>
      <c r="L5001" t="s">
        <v>14036</v>
      </c>
      <c r="M5001" t="s">
        <v>14037</v>
      </c>
      <c r="N5001">
        <v>0.194722222</v>
      </c>
      <c r="O5001">
        <v>1</v>
      </c>
      <c r="P5001">
        <v>1566</v>
      </c>
      <c r="Q5001">
        <v>0</v>
      </c>
      <c r="R5001">
        <v>0</v>
      </c>
      <c r="S5001">
        <v>0</v>
      </c>
      <c r="T5001">
        <v>0</v>
      </c>
      <c r="U5001">
        <v>0.19472200000000001</v>
      </c>
      <c r="V5001">
        <v>304.935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2677710</v>
      </c>
      <c r="B5002">
        <v>1</v>
      </c>
      <c r="C5002" t="s">
        <v>77</v>
      </c>
      <c r="D5002" t="s">
        <v>109</v>
      </c>
      <c r="E5002" t="s">
        <v>156</v>
      </c>
      <c r="F5002" t="s">
        <v>14038</v>
      </c>
      <c r="G5002" t="s">
        <v>169</v>
      </c>
      <c r="H5002" t="s">
        <v>47</v>
      </c>
      <c r="I5002" t="s">
        <v>129</v>
      </c>
      <c r="J5002" t="s">
        <v>130</v>
      </c>
      <c r="K5002" t="s">
        <v>131</v>
      </c>
      <c r="L5002" t="s">
        <v>14039</v>
      </c>
      <c r="M5002" t="s">
        <v>14040</v>
      </c>
      <c r="N5002">
        <v>0.67638888799999997</v>
      </c>
      <c r="O5002">
        <v>58</v>
      </c>
      <c r="P5002">
        <v>955</v>
      </c>
      <c r="Q5002">
        <v>0</v>
      </c>
      <c r="R5002">
        <v>0</v>
      </c>
      <c r="S5002">
        <v>3</v>
      </c>
      <c r="T5002">
        <v>59</v>
      </c>
      <c r="U5002">
        <v>39.230556</v>
      </c>
      <c r="V5002">
        <v>645.95138799999995</v>
      </c>
      <c r="W5002">
        <v>0</v>
      </c>
      <c r="X5002">
        <v>0</v>
      </c>
      <c r="Y5002">
        <v>2.0291670000000002</v>
      </c>
      <c r="Z5002">
        <v>39.906944000000003</v>
      </c>
    </row>
    <row r="5003" spans="1:26" x14ac:dyDescent="0.3">
      <c r="A5003">
        <v>2677709</v>
      </c>
      <c r="B5003">
        <v>1</v>
      </c>
      <c r="C5003" t="s">
        <v>76</v>
      </c>
      <c r="D5003" t="s">
        <v>96</v>
      </c>
      <c r="E5003" t="s">
        <v>152</v>
      </c>
      <c r="F5003" t="s">
        <v>6771</v>
      </c>
      <c r="G5003" t="s">
        <v>140</v>
      </c>
      <c r="H5003" t="s">
        <v>47</v>
      </c>
      <c r="I5003" t="s">
        <v>129</v>
      </c>
      <c r="J5003" t="s">
        <v>130</v>
      </c>
      <c r="K5003" t="s">
        <v>141</v>
      </c>
      <c r="L5003" t="s">
        <v>14041</v>
      </c>
      <c r="M5003" t="s">
        <v>14042</v>
      </c>
      <c r="N5003">
        <v>3.852222222</v>
      </c>
      <c r="O5003">
        <v>17</v>
      </c>
      <c r="P5003">
        <v>941</v>
      </c>
      <c r="Q5003">
        <v>0</v>
      </c>
      <c r="R5003">
        <v>0</v>
      </c>
      <c r="S5003">
        <v>0</v>
      </c>
      <c r="T5003">
        <v>0</v>
      </c>
      <c r="U5003">
        <v>65.487778000000006</v>
      </c>
      <c r="V5003">
        <v>3624.9411110000001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2677712</v>
      </c>
      <c r="B5004">
        <v>1</v>
      </c>
      <c r="C5004" t="s">
        <v>76</v>
      </c>
      <c r="D5004" t="s">
        <v>106</v>
      </c>
      <c r="E5004" t="s">
        <v>134</v>
      </c>
      <c r="F5004" t="s">
        <v>14043</v>
      </c>
      <c r="G5004" t="s">
        <v>260</v>
      </c>
      <c r="H5004" t="s">
        <v>46</v>
      </c>
      <c r="I5004" t="s">
        <v>129</v>
      </c>
      <c r="J5004" t="s">
        <v>130</v>
      </c>
      <c r="K5004" t="s">
        <v>141</v>
      </c>
      <c r="L5004" t="s">
        <v>14044</v>
      </c>
      <c r="M5004" t="s">
        <v>14045</v>
      </c>
      <c r="N5004">
        <v>3.0066666660000001</v>
      </c>
      <c r="O5004">
        <v>0</v>
      </c>
      <c r="P5004">
        <v>390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1172.5999999999999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2677731</v>
      </c>
      <c r="B5005">
        <v>1</v>
      </c>
      <c r="C5005" t="s">
        <v>77</v>
      </c>
      <c r="D5005" t="s">
        <v>116</v>
      </c>
      <c r="E5005" t="s">
        <v>144</v>
      </c>
      <c r="F5005" t="s">
        <v>12197</v>
      </c>
      <c r="G5005" t="s">
        <v>260</v>
      </c>
      <c r="H5005" t="s">
        <v>46</v>
      </c>
      <c r="I5005" t="s">
        <v>129</v>
      </c>
      <c r="J5005" t="s">
        <v>130</v>
      </c>
      <c r="K5005" t="s">
        <v>141</v>
      </c>
      <c r="L5005" t="s">
        <v>14046</v>
      </c>
      <c r="M5005" t="s">
        <v>14047</v>
      </c>
      <c r="N5005">
        <v>7.693888888</v>
      </c>
      <c r="O5005">
        <v>0</v>
      </c>
      <c r="P5005">
        <v>32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246.204444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2677715</v>
      </c>
      <c r="B5006">
        <v>1</v>
      </c>
      <c r="C5006" t="s">
        <v>76</v>
      </c>
      <c r="D5006" t="s">
        <v>83</v>
      </c>
      <c r="E5006" t="s">
        <v>126</v>
      </c>
      <c r="F5006" t="s">
        <v>14048</v>
      </c>
      <c r="G5006" t="s">
        <v>140</v>
      </c>
      <c r="H5006" t="s">
        <v>47</v>
      </c>
      <c r="I5006" t="s">
        <v>129</v>
      </c>
      <c r="J5006" t="s">
        <v>130</v>
      </c>
      <c r="K5006" t="s">
        <v>141</v>
      </c>
      <c r="L5006" t="s">
        <v>14049</v>
      </c>
      <c r="M5006" t="s">
        <v>14050</v>
      </c>
      <c r="N5006">
        <v>2.753055555</v>
      </c>
      <c r="O5006">
        <v>3</v>
      </c>
      <c r="P5006">
        <v>878</v>
      </c>
      <c r="Q5006">
        <v>0</v>
      </c>
      <c r="R5006">
        <v>0</v>
      </c>
      <c r="S5006">
        <v>0</v>
      </c>
      <c r="T5006">
        <v>0</v>
      </c>
      <c r="U5006">
        <v>8.2591669999999997</v>
      </c>
      <c r="V5006">
        <v>2417.182777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2677716</v>
      </c>
      <c r="B5007">
        <v>1</v>
      </c>
      <c r="C5007" t="s">
        <v>77</v>
      </c>
      <c r="D5007" t="s">
        <v>108</v>
      </c>
      <c r="E5007" t="s">
        <v>152</v>
      </c>
      <c r="F5007" t="s">
        <v>14051</v>
      </c>
      <c r="G5007" t="s">
        <v>260</v>
      </c>
      <c r="H5007" t="s">
        <v>47</v>
      </c>
      <c r="I5007" t="s">
        <v>129</v>
      </c>
      <c r="J5007" t="s">
        <v>130</v>
      </c>
      <c r="K5007" t="s">
        <v>141</v>
      </c>
      <c r="L5007" t="s">
        <v>14052</v>
      </c>
      <c r="M5007" t="s">
        <v>14053</v>
      </c>
      <c r="N5007">
        <v>6.1227777769999996</v>
      </c>
      <c r="O5007">
        <v>143</v>
      </c>
      <c r="P5007">
        <v>659</v>
      </c>
      <c r="Q5007">
        <v>0</v>
      </c>
      <c r="R5007">
        <v>0</v>
      </c>
      <c r="S5007">
        <v>0</v>
      </c>
      <c r="T5007">
        <v>0</v>
      </c>
      <c r="U5007">
        <v>875.55722200000002</v>
      </c>
      <c r="V5007">
        <v>4034.9105549999999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2677717</v>
      </c>
      <c r="B5008">
        <v>1</v>
      </c>
      <c r="C5008" t="s">
        <v>77</v>
      </c>
      <c r="D5008" t="s">
        <v>118</v>
      </c>
      <c r="E5008" t="s">
        <v>134</v>
      </c>
      <c r="F5008" t="s">
        <v>14054</v>
      </c>
      <c r="G5008" t="s">
        <v>140</v>
      </c>
      <c r="H5008" t="s">
        <v>46</v>
      </c>
      <c r="I5008" t="s">
        <v>129</v>
      </c>
      <c r="J5008" t="s">
        <v>130</v>
      </c>
      <c r="K5008" t="s">
        <v>141</v>
      </c>
      <c r="L5008" t="s">
        <v>14055</v>
      </c>
      <c r="M5008" t="s">
        <v>14056</v>
      </c>
      <c r="N5008">
        <v>6.2583333330000004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12.516667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2677718</v>
      </c>
      <c r="B5009">
        <v>1</v>
      </c>
      <c r="C5009" t="s">
        <v>76</v>
      </c>
      <c r="D5009" t="s">
        <v>78</v>
      </c>
      <c r="E5009" t="s">
        <v>144</v>
      </c>
      <c r="F5009" t="s">
        <v>14057</v>
      </c>
      <c r="G5009" t="s">
        <v>260</v>
      </c>
      <c r="H5009" t="s">
        <v>46</v>
      </c>
      <c r="I5009" t="s">
        <v>129</v>
      </c>
      <c r="J5009" t="s">
        <v>130</v>
      </c>
      <c r="K5009" t="s">
        <v>141</v>
      </c>
      <c r="L5009" t="s">
        <v>14058</v>
      </c>
      <c r="M5009" t="s">
        <v>14059</v>
      </c>
      <c r="N5009">
        <v>3.4361111110000002</v>
      </c>
      <c r="O5009">
        <v>0</v>
      </c>
      <c r="P5009">
        <v>236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810.92222200000003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2677720</v>
      </c>
      <c r="B5010">
        <v>1</v>
      </c>
      <c r="C5010" t="s">
        <v>77</v>
      </c>
      <c r="D5010" t="s">
        <v>110</v>
      </c>
      <c r="E5010" t="s">
        <v>126</v>
      </c>
      <c r="F5010" t="s">
        <v>5854</v>
      </c>
      <c r="G5010" t="s">
        <v>260</v>
      </c>
      <c r="H5010" t="s">
        <v>47</v>
      </c>
      <c r="I5010" t="s">
        <v>129</v>
      </c>
      <c r="J5010" t="s">
        <v>130</v>
      </c>
      <c r="K5010" t="s">
        <v>141</v>
      </c>
      <c r="L5010" t="s">
        <v>14060</v>
      </c>
      <c r="M5010" t="s">
        <v>14061</v>
      </c>
      <c r="N5010">
        <v>4.5786111109999998</v>
      </c>
      <c r="O5010">
        <v>0</v>
      </c>
      <c r="P5010">
        <v>0</v>
      </c>
      <c r="Q5010">
        <v>0</v>
      </c>
      <c r="R5010">
        <v>208</v>
      </c>
      <c r="S5010">
        <v>0</v>
      </c>
      <c r="T5010">
        <v>250</v>
      </c>
      <c r="U5010">
        <v>0</v>
      </c>
      <c r="V5010">
        <v>0</v>
      </c>
      <c r="W5010">
        <v>0</v>
      </c>
      <c r="X5010">
        <v>952.35111099999995</v>
      </c>
      <c r="Y5010">
        <v>0</v>
      </c>
      <c r="Z5010">
        <v>1144.6527779999999</v>
      </c>
    </row>
    <row r="5011" spans="1:26" x14ac:dyDescent="0.3">
      <c r="A5011">
        <v>2677721</v>
      </c>
      <c r="B5011">
        <v>1</v>
      </c>
      <c r="C5011" t="s">
        <v>76</v>
      </c>
      <c r="D5011" t="s">
        <v>80</v>
      </c>
      <c r="E5011" t="s">
        <v>134</v>
      </c>
      <c r="F5011" t="s">
        <v>14062</v>
      </c>
      <c r="G5011" t="s">
        <v>260</v>
      </c>
      <c r="H5011" t="s">
        <v>46</v>
      </c>
      <c r="I5011" t="s">
        <v>129</v>
      </c>
      <c r="J5011" t="s">
        <v>130</v>
      </c>
      <c r="K5011" t="s">
        <v>141</v>
      </c>
      <c r="L5011" t="s">
        <v>14063</v>
      </c>
      <c r="M5011" t="s">
        <v>14064</v>
      </c>
      <c r="N5011">
        <v>9.0963888879999999</v>
      </c>
      <c r="O5011">
        <v>0</v>
      </c>
      <c r="P5011">
        <v>501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4557.290833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2677725</v>
      </c>
      <c r="B5012">
        <v>1</v>
      </c>
      <c r="C5012" t="s">
        <v>77</v>
      </c>
      <c r="D5012" t="s">
        <v>109</v>
      </c>
      <c r="E5012" t="s">
        <v>134</v>
      </c>
      <c r="F5012" t="s">
        <v>14065</v>
      </c>
      <c r="G5012" t="s">
        <v>140</v>
      </c>
      <c r="H5012" t="s">
        <v>46</v>
      </c>
      <c r="I5012" t="s">
        <v>129</v>
      </c>
      <c r="J5012" t="s">
        <v>130</v>
      </c>
      <c r="K5012" t="s">
        <v>141</v>
      </c>
      <c r="L5012" t="s">
        <v>14066</v>
      </c>
      <c r="M5012" t="s">
        <v>14067</v>
      </c>
      <c r="N5012">
        <v>1.101388888</v>
      </c>
      <c r="O5012">
        <v>0</v>
      </c>
      <c r="P5012">
        <v>426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469.191666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2677723</v>
      </c>
      <c r="B5013">
        <v>1</v>
      </c>
      <c r="C5013" t="s">
        <v>77</v>
      </c>
      <c r="D5013" t="s">
        <v>114</v>
      </c>
      <c r="E5013" t="s">
        <v>156</v>
      </c>
      <c r="F5013" t="s">
        <v>14068</v>
      </c>
      <c r="G5013" t="s">
        <v>260</v>
      </c>
      <c r="H5013" t="s">
        <v>47</v>
      </c>
      <c r="I5013" t="s">
        <v>129</v>
      </c>
      <c r="J5013" t="s">
        <v>130</v>
      </c>
      <c r="K5013" t="s">
        <v>141</v>
      </c>
      <c r="L5013" t="s">
        <v>14069</v>
      </c>
      <c r="M5013" t="s">
        <v>14070</v>
      </c>
      <c r="N5013">
        <v>4.6552777770000002</v>
      </c>
      <c r="O5013">
        <v>16</v>
      </c>
      <c r="P5013">
        <v>464</v>
      </c>
      <c r="Q5013">
        <v>0</v>
      </c>
      <c r="R5013">
        <v>0</v>
      </c>
      <c r="S5013">
        <v>48</v>
      </c>
      <c r="T5013">
        <v>762</v>
      </c>
      <c r="U5013">
        <v>74.484443999999996</v>
      </c>
      <c r="V5013">
        <v>2160.0488890000001</v>
      </c>
      <c r="W5013">
        <v>0</v>
      </c>
      <c r="X5013">
        <v>0</v>
      </c>
      <c r="Y5013">
        <v>223.45333299999999</v>
      </c>
      <c r="Z5013">
        <v>3547.3216659999998</v>
      </c>
    </row>
    <row r="5014" spans="1:26" x14ac:dyDescent="0.3">
      <c r="A5014">
        <v>2677724</v>
      </c>
      <c r="B5014">
        <v>1</v>
      </c>
      <c r="C5014" t="s">
        <v>76</v>
      </c>
      <c r="D5014" t="s">
        <v>79</v>
      </c>
      <c r="E5014" t="s">
        <v>126</v>
      </c>
      <c r="F5014" t="s">
        <v>14071</v>
      </c>
      <c r="G5014" t="s">
        <v>260</v>
      </c>
      <c r="H5014" t="s">
        <v>47</v>
      </c>
      <c r="I5014" t="s">
        <v>129</v>
      </c>
      <c r="J5014" t="s">
        <v>130</v>
      </c>
      <c r="K5014" t="s">
        <v>141</v>
      </c>
      <c r="L5014" t="s">
        <v>14072</v>
      </c>
      <c r="M5014" t="s">
        <v>14073</v>
      </c>
      <c r="N5014">
        <v>3.3133333330000001</v>
      </c>
      <c r="O5014">
        <v>0</v>
      </c>
      <c r="P5014">
        <v>1226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4062.1466660000001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2677739</v>
      </c>
      <c r="B5015">
        <v>1</v>
      </c>
      <c r="C5015" t="s">
        <v>77</v>
      </c>
      <c r="D5015" t="s">
        <v>114</v>
      </c>
      <c r="E5015" t="s">
        <v>126</v>
      </c>
      <c r="F5015" t="s">
        <v>14074</v>
      </c>
      <c r="G5015" t="s">
        <v>128</v>
      </c>
      <c r="H5015" t="s">
        <v>47</v>
      </c>
      <c r="I5015" t="s">
        <v>129</v>
      </c>
      <c r="J5015" t="s">
        <v>130</v>
      </c>
      <c r="K5015" t="s">
        <v>131</v>
      </c>
      <c r="L5015" t="s">
        <v>14075</v>
      </c>
      <c r="M5015" t="s">
        <v>14076</v>
      </c>
      <c r="N5015">
        <v>4.8230555549999998</v>
      </c>
      <c r="O5015">
        <v>17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81.991944000000004</v>
      </c>
      <c r="V5015">
        <v>0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2703991</v>
      </c>
      <c r="B5016">
        <v>1</v>
      </c>
      <c r="C5016" t="s">
        <v>77</v>
      </c>
      <c r="D5016" t="s">
        <v>124</v>
      </c>
      <c r="E5016" t="s">
        <v>152</v>
      </c>
      <c r="F5016" t="s">
        <v>14077</v>
      </c>
      <c r="G5016" t="s">
        <v>567</v>
      </c>
      <c r="H5016" t="s">
        <v>47</v>
      </c>
      <c r="I5016" t="s">
        <v>247</v>
      </c>
      <c r="J5016" t="s">
        <v>130</v>
      </c>
      <c r="K5016" t="s">
        <v>131</v>
      </c>
      <c r="L5016" t="s">
        <v>14078</v>
      </c>
      <c r="M5016" t="s">
        <v>14079</v>
      </c>
      <c r="N5016">
        <v>2.6944444000000001E-2</v>
      </c>
      <c r="O5016">
        <v>2</v>
      </c>
      <c r="P5016">
        <v>2122</v>
      </c>
      <c r="Q5016">
        <v>0</v>
      </c>
      <c r="R5016">
        <v>0</v>
      </c>
      <c r="S5016">
        <v>0</v>
      </c>
      <c r="T5016">
        <v>0</v>
      </c>
      <c r="U5016">
        <v>5.3888999999999999E-2</v>
      </c>
      <c r="V5016">
        <v>57.176110000000001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2677727</v>
      </c>
      <c r="B5017">
        <v>1</v>
      </c>
      <c r="C5017" t="s">
        <v>77</v>
      </c>
      <c r="D5017" t="s">
        <v>118</v>
      </c>
      <c r="E5017" t="s">
        <v>134</v>
      </c>
      <c r="F5017" t="s">
        <v>14080</v>
      </c>
      <c r="G5017" t="s">
        <v>140</v>
      </c>
      <c r="H5017" t="s">
        <v>46</v>
      </c>
      <c r="I5017" t="s">
        <v>129</v>
      </c>
      <c r="J5017" t="s">
        <v>130</v>
      </c>
      <c r="K5017" t="s">
        <v>141</v>
      </c>
      <c r="L5017" t="s">
        <v>14081</v>
      </c>
      <c r="M5017" t="s">
        <v>14082</v>
      </c>
      <c r="N5017">
        <v>6.3683333329999998</v>
      </c>
      <c r="O5017">
        <v>0</v>
      </c>
      <c r="P5017">
        <v>433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2757.4883329999998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2677728</v>
      </c>
      <c r="B5018">
        <v>1</v>
      </c>
      <c r="C5018" t="s">
        <v>77</v>
      </c>
      <c r="D5018" t="s">
        <v>124</v>
      </c>
      <c r="E5018" t="s">
        <v>156</v>
      </c>
      <c r="F5018" t="s">
        <v>14083</v>
      </c>
      <c r="G5018" t="s">
        <v>169</v>
      </c>
      <c r="H5018" t="s">
        <v>47</v>
      </c>
      <c r="I5018" t="s">
        <v>129</v>
      </c>
      <c r="J5018" t="s">
        <v>130</v>
      </c>
      <c r="K5018" t="s">
        <v>131</v>
      </c>
      <c r="L5018" t="s">
        <v>14084</v>
      </c>
      <c r="M5018" t="s">
        <v>14085</v>
      </c>
      <c r="N5018">
        <v>1.2055555549999999</v>
      </c>
      <c r="O5018">
        <v>23</v>
      </c>
      <c r="P5018">
        <v>349</v>
      </c>
      <c r="Q5018">
        <v>0</v>
      </c>
      <c r="R5018">
        <v>0</v>
      </c>
      <c r="S5018">
        <v>0</v>
      </c>
      <c r="T5018">
        <v>0</v>
      </c>
      <c r="U5018">
        <v>27.727778000000001</v>
      </c>
      <c r="V5018">
        <v>420.73888899999997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2677744</v>
      </c>
      <c r="B5019">
        <v>1</v>
      </c>
      <c r="C5019" t="s">
        <v>77</v>
      </c>
      <c r="D5019" t="s">
        <v>114</v>
      </c>
      <c r="E5019" t="s">
        <v>156</v>
      </c>
      <c r="F5019" t="s">
        <v>929</v>
      </c>
      <c r="G5019" t="s">
        <v>260</v>
      </c>
      <c r="H5019" t="s">
        <v>47</v>
      </c>
      <c r="I5019" t="s">
        <v>129</v>
      </c>
      <c r="J5019" t="s">
        <v>130</v>
      </c>
      <c r="K5019" t="s">
        <v>141</v>
      </c>
      <c r="L5019" t="s">
        <v>14086</v>
      </c>
      <c r="M5019" t="s">
        <v>14087</v>
      </c>
      <c r="N5019">
        <v>3.5388888879999998</v>
      </c>
      <c r="O5019">
        <v>23</v>
      </c>
      <c r="P5019">
        <v>268</v>
      </c>
      <c r="Q5019">
        <v>0</v>
      </c>
      <c r="R5019">
        <v>0</v>
      </c>
      <c r="S5019">
        <v>0</v>
      </c>
      <c r="T5019">
        <v>0</v>
      </c>
      <c r="U5019">
        <v>81.394443999999993</v>
      </c>
      <c r="V5019">
        <v>948.42222200000003</v>
      </c>
      <c r="W5019">
        <v>0</v>
      </c>
      <c r="X5019">
        <v>0</v>
      </c>
      <c r="Y5019">
        <v>0</v>
      </c>
      <c r="Z5019">
        <v>0</v>
      </c>
    </row>
    <row r="5020" spans="1:26" x14ac:dyDescent="0.3">
      <c r="A5020">
        <v>2677730</v>
      </c>
      <c r="B5020">
        <v>1</v>
      </c>
      <c r="C5020" t="s">
        <v>76</v>
      </c>
      <c r="D5020" t="s">
        <v>79</v>
      </c>
      <c r="E5020" t="s">
        <v>134</v>
      </c>
      <c r="F5020" t="s">
        <v>14088</v>
      </c>
      <c r="G5020" t="s">
        <v>260</v>
      </c>
      <c r="H5020" t="s">
        <v>46</v>
      </c>
      <c r="I5020" t="s">
        <v>129</v>
      </c>
      <c r="J5020" t="s">
        <v>130</v>
      </c>
      <c r="K5020" t="s">
        <v>141</v>
      </c>
      <c r="L5020" t="s">
        <v>14019</v>
      </c>
      <c r="M5020" t="s">
        <v>14089</v>
      </c>
      <c r="N5020">
        <v>3.1994444440000001</v>
      </c>
      <c r="O5020">
        <v>0</v>
      </c>
      <c r="P5020">
        <v>78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249.556667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2677733</v>
      </c>
      <c r="B5021">
        <v>1</v>
      </c>
      <c r="C5021" t="s">
        <v>76</v>
      </c>
      <c r="D5021" t="s">
        <v>84</v>
      </c>
      <c r="E5021" t="s">
        <v>144</v>
      </c>
      <c r="F5021" t="s">
        <v>14090</v>
      </c>
      <c r="G5021" t="s">
        <v>260</v>
      </c>
      <c r="H5021" t="s">
        <v>46</v>
      </c>
      <c r="I5021" t="s">
        <v>129</v>
      </c>
      <c r="J5021" t="s">
        <v>130</v>
      </c>
      <c r="K5021" t="s">
        <v>141</v>
      </c>
      <c r="L5021" t="s">
        <v>14091</v>
      </c>
      <c r="M5021" t="s">
        <v>14092</v>
      </c>
      <c r="N5021">
        <v>1.9225000000000001</v>
      </c>
      <c r="O5021">
        <v>0</v>
      </c>
      <c r="P5021">
        <v>222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426.79500000000002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2677734</v>
      </c>
      <c r="B5022">
        <v>1</v>
      </c>
      <c r="C5022" t="s">
        <v>76</v>
      </c>
      <c r="D5022" t="s">
        <v>78</v>
      </c>
      <c r="E5022" t="s">
        <v>144</v>
      </c>
      <c r="F5022" t="s">
        <v>14093</v>
      </c>
      <c r="G5022" t="s">
        <v>260</v>
      </c>
      <c r="H5022" t="s">
        <v>46</v>
      </c>
      <c r="I5022" t="s">
        <v>129</v>
      </c>
      <c r="J5022" t="s">
        <v>130</v>
      </c>
      <c r="K5022" t="s">
        <v>141</v>
      </c>
      <c r="L5022" t="s">
        <v>14094</v>
      </c>
      <c r="M5022" t="s">
        <v>14095</v>
      </c>
      <c r="N5022">
        <v>3.5788888879999998</v>
      </c>
      <c r="O5022">
        <v>0</v>
      </c>
      <c r="P5022">
        <v>256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916.19555500000001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2677738</v>
      </c>
      <c r="B5023">
        <v>1</v>
      </c>
      <c r="C5023" t="s">
        <v>76</v>
      </c>
      <c r="D5023" t="s">
        <v>104</v>
      </c>
      <c r="E5023" t="s">
        <v>126</v>
      </c>
      <c r="F5023" t="s">
        <v>14096</v>
      </c>
      <c r="G5023" t="s">
        <v>260</v>
      </c>
      <c r="H5023" t="s">
        <v>47</v>
      </c>
      <c r="I5023" t="s">
        <v>129</v>
      </c>
      <c r="J5023" t="s">
        <v>130</v>
      </c>
      <c r="K5023" t="s">
        <v>141</v>
      </c>
      <c r="L5023" t="s">
        <v>14097</v>
      </c>
      <c r="M5023" t="s">
        <v>14098</v>
      </c>
      <c r="N5023">
        <v>8.4563888879999993</v>
      </c>
      <c r="O5023">
        <v>0</v>
      </c>
      <c r="P5023">
        <v>0</v>
      </c>
      <c r="Q5023">
        <v>0</v>
      </c>
      <c r="R5023">
        <v>47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397.45027800000003</v>
      </c>
      <c r="Y5023">
        <v>0</v>
      </c>
      <c r="Z5023">
        <v>0</v>
      </c>
    </row>
    <row r="5024" spans="1:26" x14ac:dyDescent="0.3">
      <c r="A5024">
        <v>2677741</v>
      </c>
      <c r="B5024">
        <v>1</v>
      </c>
      <c r="C5024" t="s">
        <v>76</v>
      </c>
      <c r="D5024" t="s">
        <v>92</v>
      </c>
      <c r="E5024" t="s">
        <v>156</v>
      </c>
      <c r="F5024" t="s">
        <v>14099</v>
      </c>
      <c r="G5024" t="s">
        <v>140</v>
      </c>
      <c r="H5024" t="s">
        <v>47</v>
      </c>
      <c r="I5024" t="s">
        <v>129</v>
      </c>
      <c r="J5024" t="s">
        <v>130</v>
      </c>
      <c r="K5024" t="s">
        <v>141</v>
      </c>
      <c r="L5024" t="s">
        <v>14100</v>
      </c>
      <c r="M5024" t="s">
        <v>14101</v>
      </c>
      <c r="N5024">
        <v>2.0869444439999998</v>
      </c>
      <c r="O5024">
        <v>0</v>
      </c>
      <c r="P5024">
        <v>0</v>
      </c>
      <c r="Q5024">
        <v>4</v>
      </c>
      <c r="R5024">
        <v>386</v>
      </c>
      <c r="S5024">
        <v>0</v>
      </c>
      <c r="T5024">
        <v>0</v>
      </c>
      <c r="U5024">
        <v>0</v>
      </c>
      <c r="V5024">
        <v>0</v>
      </c>
      <c r="W5024">
        <v>8.3477779999999999</v>
      </c>
      <c r="X5024">
        <v>805.56055500000002</v>
      </c>
      <c r="Y5024">
        <v>0</v>
      </c>
      <c r="Z5024">
        <v>0</v>
      </c>
    </row>
    <row r="5025" spans="1:26" x14ac:dyDescent="0.3">
      <c r="A5025">
        <v>2677749</v>
      </c>
      <c r="B5025">
        <v>1</v>
      </c>
      <c r="C5025" t="s">
        <v>76</v>
      </c>
      <c r="D5025" t="s">
        <v>100</v>
      </c>
      <c r="E5025" t="s">
        <v>172</v>
      </c>
      <c r="F5025" t="s">
        <v>14102</v>
      </c>
      <c r="G5025" t="s">
        <v>306</v>
      </c>
      <c r="H5025" t="s">
        <v>46</v>
      </c>
      <c r="I5025" t="s">
        <v>129</v>
      </c>
      <c r="J5025" t="s">
        <v>15</v>
      </c>
      <c r="K5025" t="s">
        <v>131</v>
      </c>
      <c r="L5025" t="s">
        <v>14103</v>
      </c>
      <c r="M5025" t="s">
        <v>14104</v>
      </c>
      <c r="N5025">
        <v>1.893888888</v>
      </c>
      <c r="O5025">
        <v>0</v>
      </c>
      <c r="P5025">
        <v>18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34.090000000000003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2677746</v>
      </c>
      <c r="B5026">
        <v>1</v>
      </c>
      <c r="C5026" t="s">
        <v>77</v>
      </c>
      <c r="D5026" t="s">
        <v>123</v>
      </c>
      <c r="E5026" t="s">
        <v>156</v>
      </c>
      <c r="F5026" t="s">
        <v>14105</v>
      </c>
      <c r="G5026" t="s">
        <v>169</v>
      </c>
      <c r="H5026" t="s">
        <v>47</v>
      </c>
      <c r="I5026" t="s">
        <v>129</v>
      </c>
      <c r="J5026" t="s">
        <v>130</v>
      </c>
      <c r="K5026" t="s">
        <v>131</v>
      </c>
      <c r="L5026" t="s">
        <v>14106</v>
      </c>
      <c r="M5026" t="s">
        <v>14107</v>
      </c>
      <c r="N5026">
        <v>0.33805555500000001</v>
      </c>
      <c r="O5026">
        <v>24</v>
      </c>
      <c r="P5026">
        <v>27</v>
      </c>
      <c r="Q5026">
        <v>0</v>
      </c>
      <c r="R5026">
        <v>0</v>
      </c>
      <c r="S5026">
        <v>0</v>
      </c>
      <c r="T5026">
        <v>0</v>
      </c>
      <c r="U5026">
        <v>8.1133330000000008</v>
      </c>
      <c r="V5026">
        <v>9.1274999999999995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2677753</v>
      </c>
      <c r="B5027">
        <v>1</v>
      </c>
      <c r="C5027" t="s">
        <v>76</v>
      </c>
      <c r="D5027" t="s">
        <v>80</v>
      </c>
      <c r="E5027" t="s">
        <v>134</v>
      </c>
      <c r="F5027" t="s">
        <v>14108</v>
      </c>
      <c r="G5027" t="s">
        <v>260</v>
      </c>
      <c r="H5027" t="s">
        <v>46</v>
      </c>
      <c r="I5027" t="s">
        <v>129</v>
      </c>
      <c r="J5027" t="s">
        <v>130</v>
      </c>
      <c r="K5027" t="s">
        <v>141</v>
      </c>
      <c r="L5027" t="s">
        <v>14109</v>
      </c>
      <c r="M5027" t="s">
        <v>14110</v>
      </c>
      <c r="N5027">
        <v>9.1347222220000006</v>
      </c>
      <c r="O5027">
        <v>0</v>
      </c>
      <c r="P5027">
        <v>812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7417.3944439999996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2677748</v>
      </c>
      <c r="B5028">
        <v>1</v>
      </c>
      <c r="C5028" t="s">
        <v>76</v>
      </c>
      <c r="D5028" t="s">
        <v>86</v>
      </c>
      <c r="E5028" t="s">
        <v>134</v>
      </c>
      <c r="F5028" t="s">
        <v>494</v>
      </c>
      <c r="G5028" t="s">
        <v>260</v>
      </c>
      <c r="H5028" t="s">
        <v>46</v>
      </c>
      <c r="I5028" t="s">
        <v>129</v>
      </c>
      <c r="J5028" t="s">
        <v>130</v>
      </c>
      <c r="K5028" t="s">
        <v>141</v>
      </c>
      <c r="L5028" t="s">
        <v>14111</v>
      </c>
      <c r="M5028" t="s">
        <v>14112</v>
      </c>
      <c r="N5028">
        <v>0.95222222199999995</v>
      </c>
      <c r="O5028">
        <v>0</v>
      </c>
      <c r="P5028">
        <v>563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536.10111099999995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2677761</v>
      </c>
      <c r="B5029">
        <v>1</v>
      </c>
      <c r="C5029" t="s">
        <v>77</v>
      </c>
      <c r="D5029" t="s">
        <v>108</v>
      </c>
      <c r="E5029" t="s">
        <v>126</v>
      </c>
      <c r="F5029" t="s">
        <v>8341</v>
      </c>
      <c r="G5029" t="s">
        <v>169</v>
      </c>
      <c r="H5029" t="s">
        <v>47</v>
      </c>
      <c r="I5029" t="s">
        <v>129</v>
      </c>
      <c r="J5029" t="s">
        <v>130</v>
      </c>
      <c r="K5029" t="s">
        <v>131</v>
      </c>
      <c r="L5029" t="s">
        <v>14113</v>
      </c>
      <c r="M5029" t="s">
        <v>14114</v>
      </c>
      <c r="N5029">
        <v>1.1144444440000001</v>
      </c>
      <c r="O5029">
        <v>0</v>
      </c>
      <c r="P5029">
        <v>0</v>
      </c>
      <c r="Q5029">
        <v>37</v>
      </c>
      <c r="R5029">
        <v>0</v>
      </c>
      <c r="S5029">
        <v>40</v>
      </c>
      <c r="T5029">
        <v>185</v>
      </c>
      <c r="U5029">
        <v>0</v>
      </c>
      <c r="V5029">
        <v>0</v>
      </c>
      <c r="W5029">
        <v>41.234444000000003</v>
      </c>
      <c r="X5029">
        <v>0</v>
      </c>
      <c r="Y5029">
        <v>44.577778000000002</v>
      </c>
      <c r="Z5029">
        <v>206.172222</v>
      </c>
    </row>
    <row r="5030" spans="1:26" x14ac:dyDescent="0.3">
      <c r="A5030">
        <v>2677751</v>
      </c>
      <c r="B5030">
        <v>1</v>
      </c>
      <c r="C5030" t="s">
        <v>76</v>
      </c>
      <c r="D5030" t="s">
        <v>93</v>
      </c>
      <c r="E5030" t="s">
        <v>152</v>
      </c>
      <c r="F5030" t="s">
        <v>14115</v>
      </c>
      <c r="G5030" t="s">
        <v>260</v>
      </c>
      <c r="H5030" t="s">
        <v>47</v>
      </c>
      <c r="I5030" t="s">
        <v>129</v>
      </c>
      <c r="J5030" t="s">
        <v>130</v>
      </c>
      <c r="K5030" t="s">
        <v>141</v>
      </c>
      <c r="L5030" t="s">
        <v>14116</v>
      </c>
      <c r="M5030" t="s">
        <v>14117</v>
      </c>
      <c r="N5030">
        <v>9.3738888879999998</v>
      </c>
      <c r="O5030">
        <v>29</v>
      </c>
      <c r="P5030">
        <v>211</v>
      </c>
      <c r="Q5030">
        <v>0</v>
      </c>
      <c r="R5030">
        <v>0</v>
      </c>
      <c r="S5030">
        <v>0</v>
      </c>
      <c r="T5030">
        <v>0</v>
      </c>
      <c r="U5030">
        <v>271.84277800000001</v>
      </c>
      <c r="V5030">
        <v>1977.8905549999999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2677755</v>
      </c>
      <c r="B5031">
        <v>1</v>
      </c>
      <c r="C5031" t="s">
        <v>76</v>
      </c>
      <c r="D5031" t="s">
        <v>80</v>
      </c>
      <c r="E5031" t="s">
        <v>134</v>
      </c>
      <c r="F5031" t="s">
        <v>6651</v>
      </c>
      <c r="G5031" t="s">
        <v>260</v>
      </c>
      <c r="H5031" t="s">
        <v>46</v>
      </c>
      <c r="I5031" t="s">
        <v>129</v>
      </c>
      <c r="J5031" t="s">
        <v>130</v>
      </c>
      <c r="K5031" t="s">
        <v>141</v>
      </c>
      <c r="L5031" t="s">
        <v>14118</v>
      </c>
      <c r="M5031" t="s">
        <v>14119</v>
      </c>
      <c r="N5031">
        <v>8.8036111110000004</v>
      </c>
      <c r="O5031">
        <v>0</v>
      </c>
      <c r="P5031">
        <v>452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3979.2322220000001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2677757</v>
      </c>
      <c r="B5032">
        <v>1</v>
      </c>
      <c r="C5032" t="s">
        <v>76</v>
      </c>
      <c r="D5032" t="s">
        <v>86</v>
      </c>
      <c r="E5032" t="s">
        <v>126</v>
      </c>
      <c r="F5032" t="s">
        <v>14120</v>
      </c>
      <c r="G5032" t="s">
        <v>567</v>
      </c>
      <c r="H5032" t="s">
        <v>47</v>
      </c>
      <c r="I5032" t="s">
        <v>129</v>
      </c>
      <c r="J5032" t="s">
        <v>130</v>
      </c>
      <c r="K5032" t="s">
        <v>141</v>
      </c>
      <c r="L5032" t="s">
        <v>14121</v>
      </c>
      <c r="M5032" t="s">
        <v>14122</v>
      </c>
      <c r="N5032">
        <v>7.8611110999999997E-2</v>
      </c>
      <c r="O5032">
        <v>0</v>
      </c>
      <c r="P5032">
        <v>1199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94.254722000000001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2677769</v>
      </c>
      <c r="B5033">
        <v>1</v>
      </c>
      <c r="C5033" t="s">
        <v>76</v>
      </c>
      <c r="D5033" t="s">
        <v>86</v>
      </c>
      <c r="E5033" t="s">
        <v>126</v>
      </c>
      <c r="F5033" t="s">
        <v>14123</v>
      </c>
      <c r="G5033" t="s">
        <v>140</v>
      </c>
      <c r="H5033" t="s">
        <v>47</v>
      </c>
      <c r="I5033" t="s">
        <v>129</v>
      </c>
      <c r="J5033" t="s">
        <v>130</v>
      </c>
      <c r="K5033" t="s">
        <v>141</v>
      </c>
      <c r="L5033" t="s">
        <v>14124</v>
      </c>
      <c r="M5033" t="s">
        <v>14125</v>
      </c>
      <c r="N5033">
        <v>4.7983333330000004</v>
      </c>
      <c r="O5033">
        <v>0</v>
      </c>
      <c r="P5033">
        <v>1540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7389.4333329999999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2678217</v>
      </c>
      <c r="B5034">
        <v>1</v>
      </c>
      <c r="C5034" t="s">
        <v>77</v>
      </c>
      <c r="D5034" t="s">
        <v>124</v>
      </c>
      <c r="E5034" t="s">
        <v>152</v>
      </c>
      <c r="F5034" t="s">
        <v>14126</v>
      </c>
      <c r="G5034" t="s">
        <v>260</v>
      </c>
      <c r="H5034" t="s">
        <v>47</v>
      </c>
      <c r="I5034" t="s">
        <v>129</v>
      </c>
      <c r="J5034" t="s">
        <v>130</v>
      </c>
      <c r="K5034" t="s">
        <v>141</v>
      </c>
      <c r="L5034" t="s">
        <v>14127</v>
      </c>
      <c r="M5034" t="s">
        <v>14128</v>
      </c>
      <c r="N5034">
        <v>8.1</v>
      </c>
      <c r="O5034">
        <v>58</v>
      </c>
      <c r="P5034">
        <v>919</v>
      </c>
      <c r="Q5034">
        <v>0</v>
      </c>
      <c r="R5034">
        <v>0</v>
      </c>
      <c r="S5034">
        <v>0</v>
      </c>
      <c r="T5034">
        <v>0</v>
      </c>
      <c r="U5034">
        <v>469.8</v>
      </c>
      <c r="V5034">
        <v>7443.9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2677760</v>
      </c>
      <c r="B5035">
        <v>1</v>
      </c>
      <c r="C5035" t="s">
        <v>76</v>
      </c>
      <c r="D5035" t="s">
        <v>104</v>
      </c>
      <c r="E5035" t="s">
        <v>126</v>
      </c>
      <c r="F5035" t="s">
        <v>14129</v>
      </c>
      <c r="G5035" t="s">
        <v>260</v>
      </c>
      <c r="H5035" t="s">
        <v>47</v>
      </c>
      <c r="I5035" t="s">
        <v>129</v>
      </c>
      <c r="J5035" t="s">
        <v>130</v>
      </c>
      <c r="K5035" t="s">
        <v>141</v>
      </c>
      <c r="L5035" t="s">
        <v>14130</v>
      </c>
      <c r="M5035" t="s">
        <v>14131</v>
      </c>
      <c r="N5035">
        <v>8.3038888879999995</v>
      </c>
      <c r="O5035">
        <v>0</v>
      </c>
      <c r="P5035">
        <v>0</v>
      </c>
      <c r="Q5035">
        <v>0</v>
      </c>
      <c r="R5035">
        <v>49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406.890556</v>
      </c>
      <c r="Y5035">
        <v>0</v>
      </c>
      <c r="Z5035">
        <v>0</v>
      </c>
    </row>
    <row r="5036" spans="1:26" x14ac:dyDescent="0.3">
      <c r="A5036">
        <v>2677762</v>
      </c>
      <c r="B5036">
        <v>1</v>
      </c>
      <c r="C5036" t="s">
        <v>76</v>
      </c>
      <c r="D5036" t="s">
        <v>95</v>
      </c>
      <c r="E5036" t="s">
        <v>134</v>
      </c>
      <c r="F5036" t="s">
        <v>14132</v>
      </c>
      <c r="G5036" t="s">
        <v>260</v>
      </c>
      <c r="H5036" t="s">
        <v>46</v>
      </c>
      <c r="I5036" t="s">
        <v>129</v>
      </c>
      <c r="J5036" t="s">
        <v>130</v>
      </c>
      <c r="K5036" t="s">
        <v>141</v>
      </c>
      <c r="L5036" t="s">
        <v>14133</v>
      </c>
      <c r="M5036" t="s">
        <v>14134</v>
      </c>
      <c r="N5036">
        <v>7.744444444</v>
      </c>
      <c r="O5036">
        <v>0</v>
      </c>
      <c r="P5036">
        <v>0</v>
      </c>
      <c r="Q5036">
        <v>0</v>
      </c>
      <c r="R5036">
        <v>130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1006.777778</v>
      </c>
      <c r="Y5036">
        <v>0</v>
      </c>
      <c r="Z5036">
        <v>0</v>
      </c>
    </row>
    <row r="5037" spans="1:26" x14ac:dyDescent="0.3">
      <c r="A5037">
        <v>2677764</v>
      </c>
      <c r="B5037">
        <v>1</v>
      </c>
      <c r="C5037" t="s">
        <v>76</v>
      </c>
      <c r="D5037" t="s">
        <v>88</v>
      </c>
      <c r="E5037" t="s">
        <v>152</v>
      </c>
      <c r="F5037" t="s">
        <v>9193</v>
      </c>
      <c r="G5037" t="s">
        <v>140</v>
      </c>
      <c r="H5037" t="s">
        <v>47</v>
      </c>
      <c r="I5037" t="s">
        <v>129</v>
      </c>
      <c r="J5037" t="s">
        <v>130</v>
      </c>
      <c r="K5037" t="s">
        <v>141</v>
      </c>
      <c r="L5037" t="s">
        <v>14040</v>
      </c>
      <c r="M5037" t="s">
        <v>14135</v>
      </c>
      <c r="N5037">
        <v>7.5836111109999997</v>
      </c>
      <c r="O5037">
        <v>18</v>
      </c>
      <c r="P5037">
        <v>1462</v>
      </c>
      <c r="Q5037">
        <v>0</v>
      </c>
      <c r="R5037">
        <v>0</v>
      </c>
      <c r="S5037">
        <v>0</v>
      </c>
      <c r="T5037">
        <v>0</v>
      </c>
      <c r="U5037">
        <v>136.505</v>
      </c>
      <c r="V5037">
        <v>11087.239444000001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2677768</v>
      </c>
      <c r="B5038">
        <v>1</v>
      </c>
      <c r="C5038" t="s">
        <v>77</v>
      </c>
      <c r="D5038" t="s">
        <v>123</v>
      </c>
      <c r="E5038" t="s">
        <v>134</v>
      </c>
      <c r="F5038" t="s">
        <v>14136</v>
      </c>
      <c r="G5038" t="s">
        <v>260</v>
      </c>
      <c r="H5038" t="s">
        <v>46</v>
      </c>
      <c r="I5038" t="s">
        <v>129</v>
      </c>
      <c r="J5038" t="s">
        <v>130</v>
      </c>
      <c r="K5038" t="s">
        <v>141</v>
      </c>
      <c r="L5038" t="s">
        <v>14137</v>
      </c>
      <c r="M5038" t="s">
        <v>14138</v>
      </c>
      <c r="N5038">
        <v>2.412222222</v>
      </c>
      <c r="O5038">
        <v>0</v>
      </c>
      <c r="P5038">
        <v>1001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2414.6344439999998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2677788</v>
      </c>
      <c r="B5039">
        <v>1</v>
      </c>
      <c r="C5039" t="s">
        <v>76</v>
      </c>
      <c r="D5039" t="s">
        <v>99</v>
      </c>
      <c r="E5039" t="s">
        <v>126</v>
      </c>
      <c r="F5039" t="s">
        <v>14139</v>
      </c>
      <c r="G5039" t="s">
        <v>128</v>
      </c>
      <c r="H5039" t="s">
        <v>47</v>
      </c>
      <c r="I5039" t="s">
        <v>129</v>
      </c>
      <c r="J5039" t="s">
        <v>130</v>
      </c>
      <c r="K5039" t="s">
        <v>131</v>
      </c>
      <c r="L5039" t="s">
        <v>14140</v>
      </c>
      <c r="M5039" t="s">
        <v>14141</v>
      </c>
      <c r="N5039">
        <v>1.183333333</v>
      </c>
      <c r="O5039">
        <v>3</v>
      </c>
      <c r="P5039">
        <v>452</v>
      </c>
      <c r="Q5039">
        <v>0</v>
      </c>
      <c r="R5039">
        <v>0</v>
      </c>
      <c r="S5039">
        <v>0</v>
      </c>
      <c r="T5039">
        <v>0</v>
      </c>
      <c r="U5039">
        <v>3.55</v>
      </c>
      <c r="V5039">
        <v>534.86666700000001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2677813</v>
      </c>
      <c r="B5040">
        <v>1</v>
      </c>
      <c r="C5040" t="s">
        <v>76</v>
      </c>
      <c r="D5040" t="s">
        <v>82</v>
      </c>
      <c r="E5040" t="s">
        <v>144</v>
      </c>
      <c r="F5040" t="s">
        <v>14142</v>
      </c>
      <c r="G5040" t="s">
        <v>260</v>
      </c>
      <c r="H5040" t="s">
        <v>46</v>
      </c>
      <c r="I5040" t="s">
        <v>129</v>
      </c>
      <c r="J5040" t="s">
        <v>130</v>
      </c>
      <c r="K5040" t="s">
        <v>141</v>
      </c>
      <c r="L5040" t="s">
        <v>14143</v>
      </c>
      <c r="M5040" t="s">
        <v>14144</v>
      </c>
      <c r="N5040">
        <v>8.8402777770000007</v>
      </c>
      <c r="O5040">
        <v>0</v>
      </c>
      <c r="P5040">
        <v>67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592.29861100000005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2677776</v>
      </c>
      <c r="B5041">
        <v>1</v>
      </c>
      <c r="C5041" t="s">
        <v>76</v>
      </c>
      <c r="D5041" t="s">
        <v>101</v>
      </c>
      <c r="E5041" t="s">
        <v>172</v>
      </c>
      <c r="F5041" t="s">
        <v>12729</v>
      </c>
      <c r="G5041" t="s">
        <v>455</v>
      </c>
      <c r="H5041" t="s">
        <v>46</v>
      </c>
      <c r="I5041" t="s">
        <v>129</v>
      </c>
      <c r="J5041" t="s">
        <v>130</v>
      </c>
      <c r="K5041" t="s">
        <v>131</v>
      </c>
      <c r="L5041" t="s">
        <v>14145</v>
      </c>
      <c r="M5041" t="s">
        <v>14146</v>
      </c>
      <c r="N5041">
        <v>1.559722222</v>
      </c>
      <c r="O5041">
        <v>0</v>
      </c>
      <c r="P5041">
        <v>90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140.375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2677775</v>
      </c>
      <c r="B5042">
        <v>1</v>
      </c>
      <c r="C5042" t="s">
        <v>76</v>
      </c>
      <c r="D5042" t="s">
        <v>90</v>
      </c>
      <c r="E5042" t="s">
        <v>152</v>
      </c>
      <c r="F5042" t="s">
        <v>1724</v>
      </c>
      <c r="G5042" t="s">
        <v>169</v>
      </c>
      <c r="H5042" t="s">
        <v>47</v>
      </c>
      <c r="I5042" t="s">
        <v>129</v>
      </c>
      <c r="J5042" t="s">
        <v>130</v>
      </c>
      <c r="K5042" t="s">
        <v>131</v>
      </c>
      <c r="L5042" t="s">
        <v>14147</v>
      </c>
      <c r="M5042" t="s">
        <v>14148</v>
      </c>
      <c r="N5042">
        <v>0.43472222199999999</v>
      </c>
      <c r="O5042">
        <v>0</v>
      </c>
      <c r="P5042">
        <v>0</v>
      </c>
      <c r="Q5042">
        <v>0</v>
      </c>
      <c r="R5042">
        <v>0</v>
      </c>
      <c r="S5042">
        <v>4</v>
      </c>
      <c r="T5042">
        <v>499</v>
      </c>
      <c r="U5042">
        <v>0</v>
      </c>
      <c r="V5042">
        <v>0</v>
      </c>
      <c r="W5042">
        <v>0</v>
      </c>
      <c r="X5042">
        <v>0</v>
      </c>
      <c r="Y5042">
        <v>1.7388889999999999</v>
      </c>
      <c r="Z5042">
        <v>216.926389</v>
      </c>
    </row>
    <row r="5043" spans="1:26" x14ac:dyDescent="0.3">
      <c r="A5043">
        <v>2677777</v>
      </c>
      <c r="B5043">
        <v>1</v>
      </c>
      <c r="C5043" t="s">
        <v>77</v>
      </c>
      <c r="D5043" t="s">
        <v>124</v>
      </c>
      <c r="E5043" t="s">
        <v>156</v>
      </c>
      <c r="F5043" t="s">
        <v>14149</v>
      </c>
      <c r="G5043" t="s">
        <v>169</v>
      </c>
      <c r="H5043" t="s">
        <v>47</v>
      </c>
      <c r="I5043" t="s">
        <v>129</v>
      </c>
      <c r="J5043" t="s">
        <v>130</v>
      </c>
      <c r="K5043" t="s">
        <v>131</v>
      </c>
      <c r="L5043" t="s">
        <v>14150</v>
      </c>
      <c r="M5043" t="s">
        <v>14151</v>
      </c>
      <c r="N5043">
        <v>3.181944444</v>
      </c>
      <c r="O5043">
        <v>0</v>
      </c>
      <c r="P5043">
        <v>54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171.82499999999999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2677778</v>
      </c>
      <c r="B5044">
        <v>1</v>
      </c>
      <c r="C5044" t="s">
        <v>77</v>
      </c>
      <c r="D5044" t="s">
        <v>124</v>
      </c>
      <c r="E5044" t="s">
        <v>134</v>
      </c>
      <c r="F5044" t="s">
        <v>14152</v>
      </c>
      <c r="G5044" t="s">
        <v>260</v>
      </c>
      <c r="H5044" t="s">
        <v>46</v>
      </c>
      <c r="I5044" t="s">
        <v>129</v>
      </c>
      <c r="J5044" t="s">
        <v>130</v>
      </c>
      <c r="K5044" t="s">
        <v>141</v>
      </c>
      <c r="L5044" t="s">
        <v>14153</v>
      </c>
      <c r="M5044" t="s">
        <v>14154</v>
      </c>
      <c r="N5044">
        <v>2.2016666659999999</v>
      </c>
      <c r="O5044">
        <v>0</v>
      </c>
      <c r="P5044">
        <v>336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739.76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2677780</v>
      </c>
      <c r="B5045">
        <v>1</v>
      </c>
      <c r="C5045" t="s">
        <v>77</v>
      </c>
      <c r="D5045" t="s">
        <v>110</v>
      </c>
      <c r="E5045" t="s">
        <v>210</v>
      </c>
      <c r="F5045" t="s">
        <v>14155</v>
      </c>
      <c r="G5045" t="s">
        <v>290</v>
      </c>
      <c r="H5045" t="s">
        <v>46</v>
      </c>
      <c r="I5045" t="s">
        <v>129</v>
      </c>
      <c r="J5045" t="s">
        <v>130</v>
      </c>
      <c r="K5045" t="s">
        <v>131</v>
      </c>
      <c r="L5045" t="s">
        <v>14156</v>
      </c>
      <c r="M5045" t="s">
        <v>14157</v>
      </c>
      <c r="N5045">
        <v>1.7633333330000001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1.763333</v>
      </c>
    </row>
    <row r="5046" spans="1:26" x14ac:dyDescent="0.3">
      <c r="A5046">
        <v>2677811</v>
      </c>
      <c r="B5046">
        <v>1</v>
      </c>
      <c r="C5046" t="s">
        <v>76</v>
      </c>
      <c r="D5046" t="s">
        <v>82</v>
      </c>
      <c r="E5046" t="s">
        <v>144</v>
      </c>
      <c r="F5046" t="s">
        <v>14158</v>
      </c>
      <c r="G5046" t="s">
        <v>260</v>
      </c>
      <c r="H5046" t="s">
        <v>46</v>
      </c>
      <c r="I5046" t="s">
        <v>129</v>
      </c>
      <c r="J5046" t="s">
        <v>130</v>
      </c>
      <c r="K5046" t="s">
        <v>141</v>
      </c>
      <c r="L5046" t="s">
        <v>14159</v>
      </c>
      <c r="M5046" t="s">
        <v>14160</v>
      </c>
      <c r="N5046">
        <v>1.4683333329999999</v>
      </c>
      <c r="O5046">
        <v>0</v>
      </c>
      <c r="P5046">
        <v>50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73.416667000000004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2677785</v>
      </c>
      <c r="B5047">
        <v>1</v>
      </c>
      <c r="C5047" t="s">
        <v>76</v>
      </c>
      <c r="D5047" t="s">
        <v>82</v>
      </c>
      <c r="E5047" t="s">
        <v>134</v>
      </c>
      <c r="F5047" t="s">
        <v>14161</v>
      </c>
      <c r="G5047" t="s">
        <v>146</v>
      </c>
      <c r="H5047" t="s">
        <v>46</v>
      </c>
      <c r="I5047" t="s">
        <v>129</v>
      </c>
      <c r="J5047" t="s">
        <v>130</v>
      </c>
      <c r="K5047" t="s">
        <v>131</v>
      </c>
      <c r="L5047" t="s">
        <v>14162</v>
      </c>
      <c r="M5047" t="s">
        <v>14163</v>
      </c>
      <c r="N5047">
        <v>0.33750000000000002</v>
      </c>
      <c r="O5047">
        <v>0</v>
      </c>
      <c r="P5047">
        <v>189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63.787500000000001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2677790</v>
      </c>
      <c r="B5048">
        <v>1</v>
      </c>
      <c r="C5048" t="s">
        <v>77</v>
      </c>
      <c r="D5048" t="s">
        <v>119</v>
      </c>
      <c r="E5048" t="s">
        <v>126</v>
      </c>
      <c r="F5048" t="s">
        <v>14164</v>
      </c>
      <c r="G5048" t="s">
        <v>169</v>
      </c>
      <c r="H5048" t="s">
        <v>47</v>
      </c>
      <c r="I5048" t="s">
        <v>129</v>
      </c>
      <c r="J5048" t="s">
        <v>130</v>
      </c>
      <c r="K5048" t="s">
        <v>131</v>
      </c>
      <c r="L5048" t="s">
        <v>14165</v>
      </c>
      <c r="M5048" t="s">
        <v>14166</v>
      </c>
      <c r="N5048">
        <v>1.9813888879999999</v>
      </c>
      <c r="O5048">
        <v>70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138.69722200000001</v>
      </c>
      <c r="V5048">
        <v>1.9813890000000001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2677783</v>
      </c>
      <c r="B5049">
        <v>1</v>
      </c>
      <c r="C5049" t="s">
        <v>77</v>
      </c>
      <c r="D5049" t="s">
        <v>116</v>
      </c>
      <c r="E5049" t="s">
        <v>126</v>
      </c>
      <c r="F5049" t="s">
        <v>3566</v>
      </c>
      <c r="G5049" t="s">
        <v>169</v>
      </c>
      <c r="H5049" t="s">
        <v>47</v>
      </c>
      <c r="I5049" t="s">
        <v>247</v>
      </c>
      <c r="J5049" t="s">
        <v>130</v>
      </c>
      <c r="K5049" t="s">
        <v>131</v>
      </c>
      <c r="L5049" t="s">
        <v>14167</v>
      </c>
      <c r="M5049" t="s">
        <v>14168</v>
      </c>
      <c r="N5049">
        <v>3.6111110000000002E-3</v>
      </c>
      <c r="O5049">
        <v>56</v>
      </c>
      <c r="P5049">
        <v>800</v>
      </c>
      <c r="Q5049">
        <v>0</v>
      </c>
      <c r="R5049">
        <v>0</v>
      </c>
      <c r="S5049">
        <v>0</v>
      </c>
      <c r="T5049">
        <v>57</v>
      </c>
      <c r="U5049">
        <v>0.20222200000000001</v>
      </c>
      <c r="V5049">
        <v>2.8888889999999998</v>
      </c>
      <c r="W5049">
        <v>0</v>
      </c>
      <c r="X5049">
        <v>0</v>
      </c>
      <c r="Y5049">
        <v>0</v>
      </c>
      <c r="Z5049">
        <v>0.20583299999999999</v>
      </c>
    </row>
    <row r="5050" spans="1:26" x14ac:dyDescent="0.3">
      <c r="A5050">
        <v>2677784</v>
      </c>
      <c r="B5050">
        <v>1</v>
      </c>
      <c r="C5050" t="s">
        <v>76</v>
      </c>
      <c r="D5050" t="s">
        <v>104</v>
      </c>
      <c r="E5050" t="s">
        <v>134</v>
      </c>
      <c r="F5050" t="s">
        <v>4689</v>
      </c>
      <c r="G5050" t="s">
        <v>260</v>
      </c>
      <c r="H5050" t="s">
        <v>46</v>
      </c>
      <c r="I5050" t="s">
        <v>129</v>
      </c>
      <c r="J5050" t="s">
        <v>130</v>
      </c>
      <c r="K5050" t="s">
        <v>141</v>
      </c>
      <c r="L5050" t="s">
        <v>14169</v>
      </c>
      <c r="M5050" t="s">
        <v>14170</v>
      </c>
      <c r="N5050">
        <v>8.0561111109999999</v>
      </c>
      <c r="O5050">
        <v>0</v>
      </c>
      <c r="P5050">
        <v>0</v>
      </c>
      <c r="Q5050">
        <v>0</v>
      </c>
      <c r="R5050">
        <v>40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322.24444399999999</v>
      </c>
      <c r="Y5050">
        <v>0</v>
      </c>
      <c r="Z5050">
        <v>0</v>
      </c>
    </row>
    <row r="5051" spans="1:26" x14ac:dyDescent="0.3">
      <c r="A5051">
        <v>2677787</v>
      </c>
      <c r="B5051">
        <v>1</v>
      </c>
      <c r="C5051" t="s">
        <v>77</v>
      </c>
      <c r="D5051" t="s">
        <v>114</v>
      </c>
      <c r="E5051" t="s">
        <v>172</v>
      </c>
      <c r="F5051" t="s">
        <v>14171</v>
      </c>
      <c r="G5051" t="s">
        <v>146</v>
      </c>
      <c r="H5051" t="s">
        <v>46</v>
      </c>
      <c r="I5051" t="s">
        <v>129</v>
      </c>
      <c r="J5051" t="s">
        <v>130</v>
      </c>
      <c r="K5051" t="s">
        <v>131</v>
      </c>
      <c r="L5051" t="s">
        <v>14172</v>
      </c>
      <c r="M5051" t="s">
        <v>14173</v>
      </c>
      <c r="N5051">
        <v>0.47055555500000001</v>
      </c>
      <c r="O5051">
        <v>0</v>
      </c>
      <c r="P5051">
        <v>238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111.992222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2677794</v>
      </c>
      <c r="B5052">
        <v>1</v>
      </c>
      <c r="C5052" t="s">
        <v>76</v>
      </c>
      <c r="D5052" t="s">
        <v>105</v>
      </c>
      <c r="E5052" t="s">
        <v>144</v>
      </c>
      <c r="F5052" t="s">
        <v>14174</v>
      </c>
      <c r="G5052" t="s">
        <v>140</v>
      </c>
      <c r="H5052" t="s">
        <v>46</v>
      </c>
      <c r="I5052" t="s">
        <v>129</v>
      </c>
      <c r="J5052" t="s">
        <v>130</v>
      </c>
      <c r="K5052" t="s">
        <v>141</v>
      </c>
      <c r="L5052" t="s">
        <v>14175</v>
      </c>
      <c r="M5052" t="s">
        <v>14176</v>
      </c>
      <c r="N5052">
        <v>5.2855555550000002</v>
      </c>
      <c r="O5052">
        <v>0</v>
      </c>
      <c r="P5052">
        <v>0</v>
      </c>
      <c r="Q5052">
        <v>0</v>
      </c>
      <c r="R5052">
        <v>30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158.566667</v>
      </c>
      <c r="Y5052">
        <v>0</v>
      </c>
      <c r="Z5052">
        <v>0</v>
      </c>
    </row>
    <row r="5053" spans="1:26" x14ac:dyDescent="0.3">
      <c r="A5053">
        <v>2677898</v>
      </c>
      <c r="B5053">
        <v>1</v>
      </c>
      <c r="C5053" t="s">
        <v>76</v>
      </c>
      <c r="D5053" t="s">
        <v>96</v>
      </c>
      <c r="E5053" t="s">
        <v>152</v>
      </c>
      <c r="F5053" t="s">
        <v>14177</v>
      </c>
      <c r="G5053" t="s">
        <v>260</v>
      </c>
      <c r="H5053" t="s">
        <v>47</v>
      </c>
      <c r="I5053" t="s">
        <v>129</v>
      </c>
      <c r="J5053" t="s">
        <v>130</v>
      </c>
      <c r="K5053" t="s">
        <v>141</v>
      </c>
      <c r="L5053" t="s">
        <v>14178</v>
      </c>
      <c r="M5053" t="s">
        <v>14179</v>
      </c>
      <c r="N5053">
        <v>5.1319444440000002</v>
      </c>
      <c r="O5053">
        <v>6</v>
      </c>
      <c r="P5053">
        <v>3354</v>
      </c>
      <c r="Q5053">
        <v>0</v>
      </c>
      <c r="R5053">
        <v>0</v>
      </c>
      <c r="S5053">
        <v>0</v>
      </c>
      <c r="T5053">
        <v>0</v>
      </c>
      <c r="U5053">
        <v>30.791667</v>
      </c>
      <c r="V5053">
        <v>17212.541665000001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2677797</v>
      </c>
      <c r="B5054">
        <v>1</v>
      </c>
      <c r="C5054" t="s">
        <v>77</v>
      </c>
      <c r="D5054" t="s">
        <v>114</v>
      </c>
      <c r="E5054" t="s">
        <v>126</v>
      </c>
      <c r="F5054" t="s">
        <v>14180</v>
      </c>
      <c r="G5054" t="s">
        <v>169</v>
      </c>
      <c r="H5054" t="s">
        <v>47</v>
      </c>
      <c r="I5054" t="s">
        <v>129</v>
      </c>
      <c r="J5054" t="s">
        <v>130</v>
      </c>
      <c r="K5054" t="s">
        <v>131</v>
      </c>
      <c r="L5054" t="s">
        <v>14181</v>
      </c>
      <c r="M5054" t="s">
        <v>14182</v>
      </c>
      <c r="N5054">
        <v>1.217222222</v>
      </c>
      <c r="O5054">
        <v>0</v>
      </c>
      <c r="P5054">
        <v>0</v>
      </c>
      <c r="Q5054">
        <v>0</v>
      </c>
      <c r="R5054">
        <v>0</v>
      </c>
      <c r="S5054">
        <v>3</v>
      </c>
      <c r="T5054">
        <v>700</v>
      </c>
      <c r="U5054">
        <v>0</v>
      </c>
      <c r="V5054">
        <v>0</v>
      </c>
      <c r="W5054">
        <v>0</v>
      </c>
      <c r="X5054">
        <v>0</v>
      </c>
      <c r="Y5054">
        <v>3.6516670000000002</v>
      </c>
      <c r="Z5054">
        <v>852.05555500000003</v>
      </c>
    </row>
    <row r="5055" spans="1:26" x14ac:dyDescent="0.3">
      <c r="A5055">
        <v>2677860</v>
      </c>
      <c r="B5055">
        <v>1</v>
      </c>
      <c r="C5055" t="s">
        <v>76</v>
      </c>
      <c r="D5055" t="s">
        <v>80</v>
      </c>
      <c r="E5055" t="s">
        <v>134</v>
      </c>
      <c r="F5055" t="s">
        <v>6086</v>
      </c>
      <c r="G5055" t="s">
        <v>260</v>
      </c>
      <c r="H5055" t="s">
        <v>46</v>
      </c>
      <c r="I5055" t="s">
        <v>129</v>
      </c>
      <c r="J5055" t="s">
        <v>130</v>
      </c>
      <c r="K5055" t="s">
        <v>141</v>
      </c>
      <c r="L5055" t="s">
        <v>14183</v>
      </c>
      <c r="M5055" t="s">
        <v>14184</v>
      </c>
      <c r="N5055">
        <v>7.5208333329999997</v>
      </c>
      <c r="O5055">
        <v>0</v>
      </c>
      <c r="P5055">
        <v>239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1797.479167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2677799</v>
      </c>
      <c r="B5056">
        <v>1</v>
      </c>
      <c r="C5056" t="s">
        <v>77</v>
      </c>
      <c r="D5056" t="s">
        <v>108</v>
      </c>
      <c r="E5056" t="s">
        <v>134</v>
      </c>
      <c r="F5056" t="s">
        <v>14185</v>
      </c>
      <c r="G5056" t="s">
        <v>140</v>
      </c>
      <c r="H5056" t="s">
        <v>46</v>
      </c>
      <c r="I5056" t="s">
        <v>129</v>
      </c>
      <c r="J5056" t="s">
        <v>130</v>
      </c>
      <c r="K5056" t="s">
        <v>141</v>
      </c>
      <c r="L5056" t="s">
        <v>14186</v>
      </c>
      <c r="M5056" t="s">
        <v>14187</v>
      </c>
      <c r="N5056">
        <v>3.156666666</v>
      </c>
      <c r="O5056">
        <v>0</v>
      </c>
      <c r="P5056">
        <v>746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2354.873333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2677800</v>
      </c>
      <c r="B5057">
        <v>1</v>
      </c>
      <c r="C5057" t="s">
        <v>76</v>
      </c>
      <c r="D5057" t="s">
        <v>93</v>
      </c>
      <c r="E5057" t="s">
        <v>156</v>
      </c>
      <c r="F5057" t="s">
        <v>14188</v>
      </c>
      <c r="G5057" t="s">
        <v>260</v>
      </c>
      <c r="H5057" t="s">
        <v>47</v>
      </c>
      <c r="I5057" t="s">
        <v>129</v>
      </c>
      <c r="J5057" t="s">
        <v>130</v>
      </c>
      <c r="K5057" t="s">
        <v>141</v>
      </c>
      <c r="L5057" t="s">
        <v>14189</v>
      </c>
      <c r="M5057" t="s">
        <v>14190</v>
      </c>
      <c r="N5057">
        <v>7.6983333329999999</v>
      </c>
      <c r="O5057">
        <v>8</v>
      </c>
      <c r="P5057">
        <v>4107</v>
      </c>
      <c r="Q5057">
        <v>0</v>
      </c>
      <c r="R5057">
        <v>0</v>
      </c>
      <c r="S5057">
        <v>0</v>
      </c>
      <c r="T5057">
        <v>0</v>
      </c>
      <c r="U5057">
        <v>61.586666999999998</v>
      </c>
      <c r="V5057">
        <v>31617.054999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2677803</v>
      </c>
      <c r="B5058">
        <v>1</v>
      </c>
      <c r="C5058" t="s">
        <v>76</v>
      </c>
      <c r="D5058" t="s">
        <v>83</v>
      </c>
      <c r="E5058" t="s">
        <v>172</v>
      </c>
      <c r="F5058" t="s">
        <v>14191</v>
      </c>
      <c r="G5058" t="s">
        <v>174</v>
      </c>
      <c r="H5058" t="s">
        <v>46</v>
      </c>
      <c r="I5058" t="s">
        <v>129</v>
      </c>
      <c r="J5058" t="s">
        <v>130</v>
      </c>
      <c r="K5058" t="s">
        <v>131</v>
      </c>
      <c r="L5058" t="s">
        <v>14192</v>
      </c>
      <c r="M5058" t="s">
        <v>14193</v>
      </c>
      <c r="N5058">
        <v>4.4155555550000001</v>
      </c>
      <c r="O5058">
        <v>0</v>
      </c>
      <c r="P5058">
        <v>40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176.62222199999999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2677806</v>
      </c>
      <c r="B5059">
        <v>1</v>
      </c>
      <c r="C5059" t="s">
        <v>77</v>
      </c>
      <c r="D5059" t="s">
        <v>113</v>
      </c>
      <c r="E5059" t="s">
        <v>126</v>
      </c>
      <c r="F5059" t="s">
        <v>2126</v>
      </c>
      <c r="G5059" t="s">
        <v>169</v>
      </c>
      <c r="H5059" t="s">
        <v>47</v>
      </c>
      <c r="I5059" t="s">
        <v>247</v>
      </c>
      <c r="J5059" t="s">
        <v>130</v>
      </c>
      <c r="K5059" t="s">
        <v>131</v>
      </c>
      <c r="L5059" t="s">
        <v>14194</v>
      </c>
      <c r="M5059" t="s">
        <v>14195</v>
      </c>
      <c r="N5059">
        <v>8.8888879999999993E-3</v>
      </c>
      <c r="O5059">
        <v>0</v>
      </c>
      <c r="P5059">
        <v>0</v>
      </c>
      <c r="Q5059">
        <v>1</v>
      </c>
      <c r="R5059">
        <v>0</v>
      </c>
      <c r="S5059">
        <v>10</v>
      </c>
      <c r="T5059">
        <v>422</v>
      </c>
      <c r="U5059">
        <v>0</v>
      </c>
      <c r="V5059">
        <v>0</v>
      </c>
      <c r="W5059">
        <v>8.8889999999999993E-3</v>
      </c>
      <c r="X5059">
        <v>0</v>
      </c>
      <c r="Y5059">
        <v>8.8888999999999996E-2</v>
      </c>
      <c r="Z5059">
        <v>3.7511109999999999</v>
      </c>
    </row>
    <row r="5060" spans="1:26" x14ac:dyDescent="0.3">
      <c r="A5060">
        <v>2677817</v>
      </c>
      <c r="B5060">
        <v>1</v>
      </c>
      <c r="C5060" t="s">
        <v>77</v>
      </c>
      <c r="D5060" t="s">
        <v>119</v>
      </c>
      <c r="E5060" t="s">
        <v>156</v>
      </c>
      <c r="F5060" t="s">
        <v>6627</v>
      </c>
      <c r="G5060" t="s">
        <v>169</v>
      </c>
      <c r="H5060" t="s">
        <v>47</v>
      </c>
      <c r="I5060" t="s">
        <v>129</v>
      </c>
      <c r="J5060" t="s">
        <v>130</v>
      </c>
      <c r="K5060" t="s">
        <v>131</v>
      </c>
      <c r="L5060" t="s">
        <v>14196</v>
      </c>
      <c r="M5060" t="s">
        <v>14197</v>
      </c>
      <c r="N5060">
        <v>0.59305555499999996</v>
      </c>
      <c r="O5060">
        <v>0</v>
      </c>
      <c r="P5060">
        <v>135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80.0625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2677812</v>
      </c>
      <c r="B5061">
        <v>1</v>
      </c>
      <c r="C5061" t="s">
        <v>76</v>
      </c>
      <c r="D5061" t="s">
        <v>96</v>
      </c>
      <c r="E5061" t="s">
        <v>152</v>
      </c>
      <c r="F5061" t="s">
        <v>458</v>
      </c>
      <c r="G5061" t="s">
        <v>140</v>
      </c>
      <c r="H5061" t="s">
        <v>47</v>
      </c>
      <c r="I5061" t="s">
        <v>129</v>
      </c>
      <c r="J5061" t="s">
        <v>130</v>
      </c>
      <c r="K5061" t="s">
        <v>141</v>
      </c>
      <c r="L5061" t="s">
        <v>14198</v>
      </c>
      <c r="M5061" t="s">
        <v>14199</v>
      </c>
      <c r="N5061">
        <v>5.0305555550000003</v>
      </c>
      <c r="O5061">
        <v>120</v>
      </c>
      <c r="P5061">
        <v>716</v>
      </c>
      <c r="Q5061">
        <v>0</v>
      </c>
      <c r="R5061">
        <v>0</v>
      </c>
      <c r="S5061">
        <v>0</v>
      </c>
      <c r="T5061">
        <v>0</v>
      </c>
      <c r="U5061">
        <v>603.66666699999996</v>
      </c>
      <c r="V5061">
        <v>3601.8777770000002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2677815</v>
      </c>
      <c r="B5062">
        <v>1</v>
      </c>
      <c r="C5062" t="s">
        <v>77</v>
      </c>
      <c r="D5062" t="s">
        <v>124</v>
      </c>
      <c r="E5062" t="s">
        <v>210</v>
      </c>
      <c r="F5062" t="s">
        <v>14200</v>
      </c>
      <c r="G5062" t="s">
        <v>212</v>
      </c>
      <c r="H5062" t="s">
        <v>46</v>
      </c>
      <c r="I5062" t="s">
        <v>129</v>
      </c>
      <c r="J5062" t="s">
        <v>130</v>
      </c>
      <c r="K5062" t="s">
        <v>131</v>
      </c>
      <c r="L5062" t="s">
        <v>14201</v>
      </c>
      <c r="M5062" t="s">
        <v>14202</v>
      </c>
      <c r="N5062">
        <v>2.1469444439999998</v>
      </c>
      <c r="O5062">
        <v>0</v>
      </c>
      <c r="P5062">
        <v>2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4.2938890000000001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2677816</v>
      </c>
      <c r="B5063">
        <v>1</v>
      </c>
      <c r="C5063" t="s">
        <v>76</v>
      </c>
      <c r="D5063" t="s">
        <v>92</v>
      </c>
      <c r="E5063" t="s">
        <v>134</v>
      </c>
      <c r="F5063" t="s">
        <v>14203</v>
      </c>
      <c r="G5063" t="s">
        <v>140</v>
      </c>
      <c r="H5063" t="s">
        <v>46</v>
      </c>
      <c r="I5063" t="s">
        <v>129</v>
      </c>
      <c r="J5063" t="s">
        <v>130</v>
      </c>
      <c r="K5063" t="s">
        <v>141</v>
      </c>
      <c r="L5063" t="s">
        <v>14204</v>
      </c>
      <c r="M5063" t="s">
        <v>14205</v>
      </c>
      <c r="N5063">
        <v>1.4688888879999999</v>
      </c>
      <c r="O5063">
        <v>0</v>
      </c>
      <c r="P5063">
        <v>0</v>
      </c>
      <c r="Q5063">
        <v>0</v>
      </c>
      <c r="R5063">
        <v>8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11.751111</v>
      </c>
      <c r="Y5063">
        <v>0</v>
      </c>
      <c r="Z5063">
        <v>0</v>
      </c>
    </row>
    <row r="5064" spans="1:26" x14ac:dyDescent="0.3">
      <c r="A5064">
        <v>2677823</v>
      </c>
      <c r="B5064">
        <v>1</v>
      </c>
      <c r="C5064" t="s">
        <v>76</v>
      </c>
      <c r="D5064" t="s">
        <v>103</v>
      </c>
      <c r="E5064" t="s">
        <v>210</v>
      </c>
      <c r="F5064" t="s">
        <v>14206</v>
      </c>
      <c r="G5064" t="s">
        <v>290</v>
      </c>
      <c r="H5064" t="s">
        <v>46</v>
      </c>
      <c r="I5064" t="s">
        <v>129</v>
      </c>
      <c r="J5064" t="s">
        <v>130</v>
      </c>
      <c r="K5064" t="s">
        <v>131</v>
      </c>
      <c r="L5064" t="s">
        <v>14207</v>
      </c>
      <c r="M5064" t="s">
        <v>14208</v>
      </c>
      <c r="N5064">
        <v>1.058333333</v>
      </c>
      <c r="O5064">
        <v>0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1.058333</v>
      </c>
      <c r="Y5064">
        <v>0</v>
      </c>
      <c r="Z5064">
        <v>0</v>
      </c>
    </row>
    <row r="5065" spans="1:26" x14ac:dyDescent="0.3">
      <c r="A5065">
        <v>2677824</v>
      </c>
      <c r="B5065">
        <v>1</v>
      </c>
      <c r="C5065" t="s">
        <v>76</v>
      </c>
      <c r="D5065" t="s">
        <v>90</v>
      </c>
      <c r="E5065" t="s">
        <v>126</v>
      </c>
      <c r="F5065" t="s">
        <v>14209</v>
      </c>
      <c r="G5065" t="s">
        <v>128</v>
      </c>
      <c r="H5065" t="s">
        <v>47</v>
      </c>
      <c r="I5065" t="s">
        <v>129</v>
      </c>
      <c r="J5065" t="s">
        <v>130</v>
      </c>
      <c r="K5065" t="s">
        <v>131</v>
      </c>
      <c r="L5065" t="s">
        <v>14210</v>
      </c>
      <c r="M5065" t="s">
        <v>14211</v>
      </c>
      <c r="N5065">
        <v>0.85750000000000004</v>
      </c>
      <c r="O5065">
        <v>0</v>
      </c>
      <c r="P5065">
        <v>0</v>
      </c>
      <c r="Q5065">
        <v>0</v>
      </c>
      <c r="R5065">
        <v>0</v>
      </c>
      <c r="S5065">
        <v>13</v>
      </c>
      <c r="T5065">
        <v>1177</v>
      </c>
      <c r="U5065">
        <v>0</v>
      </c>
      <c r="V5065">
        <v>0</v>
      </c>
      <c r="W5065">
        <v>0</v>
      </c>
      <c r="X5065">
        <v>0</v>
      </c>
      <c r="Y5065">
        <v>11.147500000000001</v>
      </c>
      <c r="Z5065">
        <v>1009.2775</v>
      </c>
    </row>
    <row r="5066" spans="1:26" x14ac:dyDescent="0.3">
      <c r="A5066">
        <v>2677924</v>
      </c>
      <c r="B5066">
        <v>1</v>
      </c>
      <c r="C5066" t="s">
        <v>77</v>
      </c>
      <c r="D5066" t="s">
        <v>109</v>
      </c>
      <c r="E5066" t="s">
        <v>126</v>
      </c>
      <c r="F5066" t="s">
        <v>14212</v>
      </c>
      <c r="G5066" t="s">
        <v>128</v>
      </c>
      <c r="H5066" t="s">
        <v>47</v>
      </c>
      <c r="I5066" t="s">
        <v>129</v>
      </c>
      <c r="J5066" t="s">
        <v>130</v>
      </c>
      <c r="K5066" t="s">
        <v>131</v>
      </c>
      <c r="L5066" t="s">
        <v>14213</v>
      </c>
      <c r="M5066" t="s">
        <v>14214</v>
      </c>
      <c r="N5066">
        <v>1.6397222220000001</v>
      </c>
      <c r="O5066">
        <v>0</v>
      </c>
      <c r="P5066">
        <v>65</v>
      </c>
      <c r="Q5066">
        <v>0</v>
      </c>
      <c r="R5066">
        <v>0</v>
      </c>
      <c r="S5066">
        <v>0</v>
      </c>
      <c r="T5066">
        <v>466</v>
      </c>
      <c r="U5066">
        <v>0</v>
      </c>
      <c r="V5066">
        <v>106.58194399999999</v>
      </c>
      <c r="W5066">
        <v>0</v>
      </c>
      <c r="X5066">
        <v>0</v>
      </c>
      <c r="Y5066">
        <v>0</v>
      </c>
      <c r="Z5066">
        <v>764.11055499999998</v>
      </c>
    </row>
    <row r="5067" spans="1:26" x14ac:dyDescent="0.3">
      <c r="A5067">
        <v>2677825</v>
      </c>
      <c r="B5067">
        <v>1</v>
      </c>
      <c r="C5067" t="s">
        <v>76</v>
      </c>
      <c r="D5067" t="s">
        <v>86</v>
      </c>
      <c r="E5067" t="s">
        <v>134</v>
      </c>
      <c r="F5067" t="s">
        <v>14215</v>
      </c>
      <c r="G5067" t="s">
        <v>260</v>
      </c>
      <c r="H5067" t="s">
        <v>46</v>
      </c>
      <c r="I5067" t="s">
        <v>129</v>
      </c>
      <c r="J5067" t="s">
        <v>130</v>
      </c>
      <c r="K5067" t="s">
        <v>141</v>
      </c>
      <c r="L5067" t="s">
        <v>14216</v>
      </c>
      <c r="M5067" t="s">
        <v>14217</v>
      </c>
      <c r="N5067">
        <v>0.764444444</v>
      </c>
      <c r="O5067">
        <v>0</v>
      </c>
      <c r="P5067">
        <v>378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288.95999999999998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2677830</v>
      </c>
      <c r="B5068">
        <v>1</v>
      </c>
      <c r="C5068" t="s">
        <v>77</v>
      </c>
      <c r="D5068" t="s">
        <v>119</v>
      </c>
      <c r="E5068" t="s">
        <v>156</v>
      </c>
      <c r="F5068" t="s">
        <v>14218</v>
      </c>
      <c r="G5068" t="s">
        <v>260</v>
      </c>
      <c r="H5068" t="s">
        <v>47</v>
      </c>
      <c r="I5068" t="s">
        <v>129</v>
      </c>
      <c r="J5068" t="s">
        <v>130</v>
      </c>
      <c r="K5068" t="s">
        <v>141</v>
      </c>
      <c r="L5068" t="s">
        <v>14219</v>
      </c>
      <c r="M5068" t="s">
        <v>14220</v>
      </c>
      <c r="N5068">
        <v>3.0955555549999998</v>
      </c>
      <c r="O5068">
        <v>1</v>
      </c>
      <c r="P5068">
        <v>171</v>
      </c>
      <c r="Q5068">
        <v>0</v>
      </c>
      <c r="R5068">
        <v>0</v>
      </c>
      <c r="S5068">
        <v>0</v>
      </c>
      <c r="T5068">
        <v>0</v>
      </c>
      <c r="U5068">
        <v>3.0955560000000002</v>
      </c>
      <c r="V5068">
        <v>529.34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2677831</v>
      </c>
      <c r="B5069">
        <v>1</v>
      </c>
      <c r="C5069" t="s">
        <v>77</v>
      </c>
      <c r="D5069" t="s">
        <v>114</v>
      </c>
      <c r="E5069" t="s">
        <v>156</v>
      </c>
      <c r="F5069" t="s">
        <v>14221</v>
      </c>
      <c r="G5069" t="s">
        <v>140</v>
      </c>
      <c r="H5069" t="s">
        <v>47</v>
      </c>
      <c r="I5069" t="s">
        <v>129</v>
      </c>
      <c r="J5069" t="s">
        <v>130</v>
      </c>
      <c r="K5069" t="s">
        <v>141</v>
      </c>
      <c r="L5069" t="s">
        <v>14222</v>
      </c>
      <c r="M5069" t="s">
        <v>14223</v>
      </c>
      <c r="N5069">
        <v>1.336944444</v>
      </c>
      <c r="O5069">
        <v>79</v>
      </c>
      <c r="P5069">
        <v>422</v>
      </c>
      <c r="Q5069">
        <v>7</v>
      </c>
      <c r="R5069">
        <v>0</v>
      </c>
      <c r="S5069">
        <v>0</v>
      </c>
      <c r="T5069">
        <v>0</v>
      </c>
      <c r="U5069">
        <v>105.618611</v>
      </c>
      <c r="V5069">
        <v>564.19055500000002</v>
      </c>
      <c r="W5069">
        <v>9.3586109999999998</v>
      </c>
      <c r="X5069">
        <v>0</v>
      </c>
      <c r="Y5069">
        <v>0</v>
      </c>
      <c r="Z5069">
        <v>0</v>
      </c>
    </row>
    <row r="5070" spans="1:26" x14ac:dyDescent="0.3">
      <c r="A5070">
        <v>2677846</v>
      </c>
      <c r="B5070">
        <v>1</v>
      </c>
      <c r="C5070" t="s">
        <v>76</v>
      </c>
      <c r="D5070" t="s">
        <v>106</v>
      </c>
      <c r="E5070" t="s">
        <v>134</v>
      </c>
      <c r="F5070" t="s">
        <v>14224</v>
      </c>
      <c r="G5070" t="s">
        <v>146</v>
      </c>
      <c r="H5070" t="s">
        <v>46</v>
      </c>
      <c r="I5070" t="s">
        <v>129</v>
      </c>
      <c r="J5070" t="s">
        <v>130</v>
      </c>
      <c r="K5070" t="s">
        <v>131</v>
      </c>
      <c r="L5070" t="s">
        <v>14225</v>
      </c>
      <c r="M5070" t="s">
        <v>14226</v>
      </c>
      <c r="N5070">
        <v>1.1202777770000001</v>
      </c>
      <c r="O5070">
        <v>0</v>
      </c>
      <c r="P5070">
        <v>747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836.84749899999997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2677834</v>
      </c>
      <c r="B5071">
        <v>1</v>
      </c>
      <c r="C5071" t="s">
        <v>76</v>
      </c>
      <c r="D5071" t="s">
        <v>107</v>
      </c>
      <c r="E5071" t="s">
        <v>172</v>
      </c>
      <c r="F5071" t="s">
        <v>14227</v>
      </c>
      <c r="G5071" t="s">
        <v>455</v>
      </c>
      <c r="H5071" t="s">
        <v>46</v>
      </c>
      <c r="I5071" t="s">
        <v>129</v>
      </c>
      <c r="J5071" t="s">
        <v>130</v>
      </c>
      <c r="K5071" t="s">
        <v>131</v>
      </c>
      <c r="L5071" t="s">
        <v>14228</v>
      </c>
      <c r="M5071" t="s">
        <v>14229</v>
      </c>
      <c r="N5071">
        <v>0.59583333299999997</v>
      </c>
      <c r="O5071">
        <v>0</v>
      </c>
      <c r="P5071">
        <v>46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27.408332999999999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2677841</v>
      </c>
      <c r="B5072">
        <v>1</v>
      </c>
      <c r="C5072" t="s">
        <v>76</v>
      </c>
      <c r="D5072" t="s">
        <v>78</v>
      </c>
      <c r="E5072" t="s">
        <v>210</v>
      </c>
      <c r="F5072" t="s">
        <v>14230</v>
      </c>
      <c r="G5072" t="s">
        <v>627</v>
      </c>
      <c r="H5072" t="s">
        <v>46</v>
      </c>
      <c r="I5072" t="s">
        <v>129</v>
      </c>
      <c r="J5072" t="s">
        <v>130</v>
      </c>
      <c r="K5072" t="s">
        <v>131</v>
      </c>
      <c r="L5072" t="s">
        <v>14231</v>
      </c>
      <c r="M5072" t="s">
        <v>14232</v>
      </c>
      <c r="N5072">
        <v>1.86</v>
      </c>
      <c r="O5072">
        <v>0</v>
      </c>
      <c r="P5072">
        <v>7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13.02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2677838</v>
      </c>
      <c r="B5073">
        <v>1</v>
      </c>
      <c r="C5073" t="s">
        <v>76</v>
      </c>
      <c r="D5073" t="s">
        <v>93</v>
      </c>
      <c r="E5073" t="s">
        <v>126</v>
      </c>
      <c r="F5073" t="s">
        <v>14233</v>
      </c>
      <c r="G5073" t="s">
        <v>260</v>
      </c>
      <c r="H5073" t="s">
        <v>47</v>
      </c>
      <c r="I5073" t="s">
        <v>129</v>
      </c>
      <c r="J5073" t="s">
        <v>130</v>
      </c>
      <c r="K5073" t="s">
        <v>141</v>
      </c>
      <c r="L5073" t="s">
        <v>14234</v>
      </c>
      <c r="M5073" t="s">
        <v>14235</v>
      </c>
      <c r="N5073">
        <v>4.6555555550000003</v>
      </c>
      <c r="O5073">
        <v>8</v>
      </c>
      <c r="P5073">
        <v>2193</v>
      </c>
      <c r="Q5073">
        <v>0</v>
      </c>
      <c r="R5073">
        <v>0</v>
      </c>
      <c r="S5073">
        <v>0</v>
      </c>
      <c r="T5073">
        <v>0</v>
      </c>
      <c r="U5073">
        <v>37.244444000000001</v>
      </c>
      <c r="V5073">
        <v>10209.633331999999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2677844</v>
      </c>
      <c r="B5074">
        <v>1</v>
      </c>
      <c r="C5074" t="s">
        <v>77</v>
      </c>
      <c r="D5074" t="s">
        <v>115</v>
      </c>
      <c r="E5074" t="s">
        <v>210</v>
      </c>
      <c r="F5074" t="s">
        <v>14236</v>
      </c>
      <c r="G5074" t="s">
        <v>212</v>
      </c>
      <c r="H5074" t="s">
        <v>46</v>
      </c>
      <c r="I5074" t="s">
        <v>129</v>
      </c>
      <c r="J5074" t="s">
        <v>130</v>
      </c>
      <c r="K5074" t="s">
        <v>131</v>
      </c>
      <c r="L5074" t="s">
        <v>14237</v>
      </c>
      <c r="M5074" t="s">
        <v>14238</v>
      </c>
      <c r="N5074">
        <v>3.0272222219999998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3.0272220000000001</v>
      </c>
      <c r="Y5074">
        <v>0</v>
      </c>
      <c r="Z5074">
        <v>0</v>
      </c>
    </row>
    <row r="5075" spans="1:26" x14ac:dyDescent="0.3">
      <c r="A5075">
        <v>2677842</v>
      </c>
      <c r="B5075">
        <v>1</v>
      </c>
      <c r="C5075" t="s">
        <v>77</v>
      </c>
      <c r="D5075" t="s">
        <v>124</v>
      </c>
      <c r="E5075" t="s">
        <v>172</v>
      </c>
      <c r="F5075" t="s">
        <v>14239</v>
      </c>
      <c r="G5075" t="s">
        <v>136</v>
      </c>
      <c r="H5075" t="s">
        <v>46</v>
      </c>
      <c r="I5075" t="s">
        <v>129</v>
      </c>
      <c r="J5075" t="s">
        <v>130</v>
      </c>
      <c r="K5075" t="s">
        <v>131</v>
      </c>
      <c r="L5075" t="s">
        <v>14240</v>
      </c>
      <c r="M5075" t="s">
        <v>14241</v>
      </c>
      <c r="N5075">
        <v>2.0933333329999999</v>
      </c>
      <c r="O5075">
        <v>0</v>
      </c>
      <c r="P5075">
        <v>35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73.266666999999998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2677845</v>
      </c>
      <c r="B5076">
        <v>1</v>
      </c>
      <c r="C5076" t="s">
        <v>76</v>
      </c>
      <c r="D5076" t="s">
        <v>89</v>
      </c>
      <c r="E5076" t="s">
        <v>172</v>
      </c>
      <c r="F5076" t="s">
        <v>14242</v>
      </c>
      <c r="G5076" t="s">
        <v>174</v>
      </c>
      <c r="H5076" t="s">
        <v>46</v>
      </c>
      <c r="I5076" t="s">
        <v>129</v>
      </c>
      <c r="J5076" t="s">
        <v>130</v>
      </c>
      <c r="K5076" t="s">
        <v>131</v>
      </c>
      <c r="L5076" t="s">
        <v>14243</v>
      </c>
      <c r="M5076" t="s">
        <v>14244</v>
      </c>
      <c r="N5076">
        <v>2.0180555550000001</v>
      </c>
      <c r="O5076">
        <v>0</v>
      </c>
      <c r="P5076">
        <v>105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211.89583300000001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2677912</v>
      </c>
      <c r="B5077">
        <v>1</v>
      </c>
      <c r="C5077" t="s">
        <v>76</v>
      </c>
      <c r="D5077" t="s">
        <v>80</v>
      </c>
      <c r="E5077" t="s">
        <v>325</v>
      </c>
      <c r="F5077" t="s">
        <v>14245</v>
      </c>
      <c r="G5077" t="s">
        <v>306</v>
      </c>
      <c r="H5077" t="s">
        <v>47</v>
      </c>
      <c r="I5077" t="s">
        <v>129</v>
      </c>
      <c r="J5077" t="s">
        <v>15</v>
      </c>
      <c r="K5077" t="s">
        <v>131</v>
      </c>
      <c r="L5077" t="s">
        <v>14246</v>
      </c>
      <c r="M5077" t="s">
        <v>14247</v>
      </c>
      <c r="N5077">
        <v>0.91249999999999998</v>
      </c>
      <c r="O5077">
        <v>6</v>
      </c>
      <c r="P5077">
        <v>15936</v>
      </c>
      <c r="Q5077">
        <v>0</v>
      </c>
      <c r="R5077">
        <v>0</v>
      </c>
      <c r="S5077">
        <v>0</v>
      </c>
      <c r="T5077">
        <v>0</v>
      </c>
      <c r="U5077">
        <v>5.4749999999999996</v>
      </c>
      <c r="V5077">
        <v>14541.6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2677852</v>
      </c>
      <c r="B5078">
        <v>1</v>
      </c>
      <c r="C5078" t="s">
        <v>76</v>
      </c>
      <c r="D5078" t="s">
        <v>90</v>
      </c>
      <c r="E5078" t="s">
        <v>126</v>
      </c>
      <c r="F5078" t="s">
        <v>14248</v>
      </c>
      <c r="G5078" t="s">
        <v>140</v>
      </c>
      <c r="H5078" t="s">
        <v>47</v>
      </c>
      <c r="I5078" t="s">
        <v>129</v>
      </c>
      <c r="J5078" t="s">
        <v>130</v>
      </c>
      <c r="K5078" t="s">
        <v>141</v>
      </c>
      <c r="L5078" t="s">
        <v>14249</v>
      </c>
      <c r="M5078" t="s">
        <v>14250</v>
      </c>
      <c r="N5078">
        <v>5.0947222219999997</v>
      </c>
      <c r="O5078">
        <v>0</v>
      </c>
      <c r="P5078">
        <v>251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1278.7752780000001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2677853</v>
      </c>
      <c r="B5079">
        <v>1</v>
      </c>
      <c r="C5079" t="s">
        <v>76</v>
      </c>
      <c r="D5079" t="s">
        <v>90</v>
      </c>
      <c r="E5079" t="s">
        <v>144</v>
      </c>
      <c r="F5079" t="s">
        <v>14251</v>
      </c>
      <c r="G5079" t="s">
        <v>140</v>
      </c>
      <c r="H5079" t="s">
        <v>46</v>
      </c>
      <c r="I5079" t="s">
        <v>129</v>
      </c>
      <c r="J5079" t="s">
        <v>130</v>
      </c>
      <c r="K5079" t="s">
        <v>141</v>
      </c>
      <c r="L5079" t="s">
        <v>14252</v>
      </c>
      <c r="M5079" t="s">
        <v>14253</v>
      </c>
      <c r="N5079">
        <v>5.2727777769999999</v>
      </c>
      <c r="O5079">
        <v>0</v>
      </c>
      <c r="P5079">
        <v>66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348.003333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2677862</v>
      </c>
      <c r="B5080">
        <v>1</v>
      </c>
      <c r="C5080" t="s">
        <v>76</v>
      </c>
      <c r="D5080" t="s">
        <v>105</v>
      </c>
      <c r="E5080" t="s">
        <v>134</v>
      </c>
      <c r="F5080" t="s">
        <v>14254</v>
      </c>
      <c r="G5080" t="s">
        <v>136</v>
      </c>
      <c r="H5080" t="s">
        <v>46</v>
      </c>
      <c r="I5080" t="s">
        <v>129</v>
      </c>
      <c r="J5080" t="s">
        <v>130</v>
      </c>
      <c r="K5080" t="s">
        <v>131</v>
      </c>
      <c r="L5080" t="s">
        <v>14255</v>
      </c>
      <c r="M5080" t="s">
        <v>14256</v>
      </c>
      <c r="N5080">
        <v>1.5533333330000001</v>
      </c>
      <c r="O5080">
        <v>0</v>
      </c>
      <c r="P5080">
        <v>0</v>
      </c>
      <c r="Q5080">
        <v>0</v>
      </c>
      <c r="R5080">
        <v>136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211.253333</v>
      </c>
      <c r="Y5080">
        <v>0</v>
      </c>
      <c r="Z5080">
        <v>0</v>
      </c>
    </row>
    <row r="5081" spans="1:26" x14ac:dyDescent="0.3">
      <c r="A5081">
        <v>2677854</v>
      </c>
      <c r="B5081">
        <v>1</v>
      </c>
      <c r="C5081" t="s">
        <v>77</v>
      </c>
      <c r="D5081" t="s">
        <v>108</v>
      </c>
      <c r="E5081" t="s">
        <v>152</v>
      </c>
      <c r="F5081" t="s">
        <v>6164</v>
      </c>
      <c r="G5081" t="s">
        <v>140</v>
      </c>
      <c r="H5081" t="s">
        <v>47</v>
      </c>
      <c r="I5081" t="s">
        <v>129</v>
      </c>
      <c r="J5081" t="s">
        <v>130</v>
      </c>
      <c r="K5081" t="s">
        <v>141</v>
      </c>
      <c r="L5081" t="s">
        <v>14257</v>
      </c>
      <c r="M5081" t="s">
        <v>14258</v>
      </c>
      <c r="N5081">
        <v>4.8741666659999998</v>
      </c>
      <c r="O5081">
        <v>18</v>
      </c>
      <c r="P5081">
        <v>80</v>
      </c>
      <c r="Q5081">
        <v>0</v>
      </c>
      <c r="R5081">
        <v>0</v>
      </c>
      <c r="S5081">
        <v>0</v>
      </c>
      <c r="T5081">
        <v>0</v>
      </c>
      <c r="U5081">
        <v>87.734999999999999</v>
      </c>
      <c r="V5081">
        <v>389.933333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2677855</v>
      </c>
      <c r="B5082">
        <v>1</v>
      </c>
      <c r="C5082" t="s">
        <v>76</v>
      </c>
      <c r="D5082" t="s">
        <v>91</v>
      </c>
      <c r="E5082" t="s">
        <v>144</v>
      </c>
      <c r="F5082" t="s">
        <v>2394</v>
      </c>
      <c r="G5082" t="s">
        <v>146</v>
      </c>
      <c r="H5082" t="s">
        <v>46</v>
      </c>
      <c r="I5082" t="s">
        <v>129</v>
      </c>
      <c r="J5082" t="s">
        <v>130</v>
      </c>
      <c r="K5082" t="s">
        <v>131</v>
      </c>
      <c r="L5082" t="s">
        <v>14259</v>
      </c>
      <c r="M5082" t="s">
        <v>14260</v>
      </c>
      <c r="N5082">
        <v>0.40555555500000001</v>
      </c>
      <c r="O5082">
        <v>0</v>
      </c>
      <c r="P5082">
        <v>0</v>
      </c>
      <c r="Q5082">
        <v>0</v>
      </c>
      <c r="R5082">
        <v>71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28.794443999999999</v>
      </c>
      <c r="Y5082">
        <v>0</v>
      </c>
      <c r="Z5082">
        <v>0</v>
      </c>
    </row>
    <row r="5083" spans="1:26" x14ac:dyDescent="0.3">
      <c r="A5083">
        <v>2677864</v>
      </c>
      <c r="B5083">
        <v>1</v>
      </c>
      <c r="C5083" t="s">
        <v>76</v>
      </c>
      <c r="D5083" t="s">
        <v>84</v>
      </c>
      <c r="E5083" t="s">
        <v>144</v>
      </c>
      <c r="F5083" t="s">
        <v>14261</v>
      </c>
      <c r="G5083" t="s">
        <v>260</v>
      </c>
      <c r="H5083" t="s">
        <v>46</v>
      </c>
      <c r="I5083" t="s">
        <v>129</v>
      </c>
      <c r="J5083" t="s">
        <v>130</v>
      </c>
      <c r="K5083" t="s">
        <v>141</v>
      </c>
      <c r="L5083" t="s">
        <v>14262</v>
      </c>
      <c r="M5083" t="s">
        <v>14263</v>
      </c>
      <c r="N5083">
        <v>2.0188888880000002</v>
      </c>
      <c r="O5083">
        <v>0</v>
      </c>
      <c r="P5083">
        <v>96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193.813333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2677868</v>
      </c>
      <c r="B5084">
        <v>1</v>
      </c>
      <c r="C5084" t="s">
        <v>77</v>
      </c>
      <c r="D5084" t="s">
        <v>114</v>
      </c>
      <c r="E5084" t="s">
        <v>126</v>
      </c>
      <c r="F5084" t="s">
        <v>14264</v>
      </c>
      <c r="G5084" t="s">
        <v>128</v>
      </c>
      <c r="H5084" t="s">
        <v>47</v>
      </c>
      <c r="I5084" t="s">
        <v>129</v>
      </c>
      <c r="J5084" t="s">
        <v>130</v>
      </c>
      <c r="K5084" t="s">
        <v>131</v>
      </c>
      <c r="L5084" t="s">
        <v>14265</v>
      </c>
      <c r="M5084" t="s">
        <v>14266</v>
      </c>
      <c r="N5084">
        <v>4.3405555549999999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112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486.142222</v>
      </c>
    </row>
    <row r="5085" spans="1:26" x14ac:dyDescent="0.3">
      <c r="A5085">
        <v>2677903</v>
      </c>
      <c r="B5085">
        <v>1</v>
      </c>
      <c r="C5085" t="s">
        <v>77</v>
      </c>
      <c r="D5085" t="s">
        <v>124</v>
      </c>
      <c r="E5085" t="s">
        <v>134</v>
      </c>
      <c r="F5085" t="s">
        <v>14267</v>
      </c>
      <c r="G5085" t="s">
        <v>240</v>
      </c>
      <c r="H5085" t="s">
        <v>46</v>
      </c>
      <c r="I5085" t="s">
        <v>129</v>
      </c>
      <c r="J5085" t="s">
        <v>130</v>
      </c>
      <c r="K5085" t="s">
        <v>131</v>
      </c>
      <c r="L5085" t="s">
        <v>14268</v>
      </c>
      <c r="M5085" t="s">
        <v>14269</v>
      </c>
      <c r="N5085">
        <v>8.3069444440000009</v>
      </c>
      <c r="O5085">
        <v>0</v>
      </c>
      <c r="P5085">
        <v>6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49.841667000000001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2677874</v>
      </c>
      <c r="B5086">
        <v>1</v>
      </c>
      <c r="C5086" t="s">
        <v>77</v>
      </c>
      <c r="D5086" t="s">
        <v>123</v>
      </c>
      <c r="E5086" t="s">
        <v>126</v>
      </c>
      <c r="F5086" t="s">
        <v>8668</v>
      </c>
      <c r="G5086" t="s">
        <v>260</v>
      </c>
      <c r="H5086" t="s">
        <v>47</v>
      </c>
      <c r="I5086" t="s">
        <v>129</v>
      </c>
      <c r="J5086" t="s">
        <v>130</v>
      </c>
      <c r="K5086" t="s">
        <v>141</v>
      </c>
      <c r="L5086" t="s">
        <v>14270</v>
      </c>
      <c r="M5086" t="s">
        <v>14271</v>
      </c>
      <c r="N5086">
        <v>5.903888888</v>
      </c>
      <c r="O5086">
        <v>29</v>
      </c>
      <c r="P5086">
        <v>222</v>
      </c>
      <c r="Q5086">
        <v>0</v>
      </c>
      <c r="R5086">
        <v>0</v>
      </c>
      <c r="S5086">
        <v>0</v>
      </c>
      <c r="T5086">
        <v>0</v>
      </c>
      <c r="U5086">
        <v>171.21277799999999</v>
      </c>
      <c r="V5086">
        <v>1310.663333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2677901</v>
      </c>
      <c r="B5087">
        <v>1</v>
      </c>
      <c r="C5087" t="s">
        <v>77</v>
      </c>
      <c r="D5087" t="s">
        <v>123</v>
      </c>
      <c r="E5087" t="s">
        <v>126</v>
      </c>
      <c r="F5087" t="s">
        <v>2222</v>
      </c>
      <c r="G5087" t="s">
        <v>169</v>
      </c>
      <c r="H5087" t="s">
        <v>47</v>
      </c>
      <c r="I5087" t="s">
        <v>129</v>
      </c>
      <c r="J5087" t="s">
        <v>130</v>
      </c>
      <c r="K5087" t="s">
        <v>131</v>
      </c>
      <c r="L5087" t="s">
        <v>14272</v>
      </c>
      <c r="M5087" t="s">
        <v>14273</v>
      </c>
      <c r="N5087">
        <v>0.895277777</v>
      </c>
      <c r="O5087">
        <v>107</v>
      </c>
      <c r="P5087">
        <v>706</v>
      </c>
      <c r="Q5087">
        <v>0</v>
      </c>
      <c r="R5087">
        <v>0</v>
      </c>
      <c r="S5087">
        <v>0</v>
      </c>
      <c r="T5087">
        <v>0</v>
      </c>
      <c r="U5087">
        <v>95.794721999999993</v>
      </c>
      <c r="V5087">
        <v>632.06611099999998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2677877</v>
      </c>
      <c r="B5088">
        <v>1</v>
      </c>
      <c r="C5088" t="s">
        <v>77</v>
      </c>
      <c r="D5088" t="s">
        <v>108</v>
      </c>
      <c r="E5088" t="s">
        <v>134</v>
      </c>
      <c r="F5088" t="s">
        <v>14274</v>
      </c>
      <c r="G5088" t="s">
        <v>140</v>
      </c>
      <c r="H5088" t="s">
        <v>46</v>
      </c>
      <c r="I5088" t="s">
        <v>129</v>
      </c>
      <c r="J5088" t="s">
        <v>130</v>
      </c>
      <c r="K5088" t="s">
        <v>141</v>
      </c>
      <c r="L5088" t="s">
        <v>14275</v>
      </c>
      <c r="M5088" t="s">
        <v>14276</v>
      </c>
      <c r="N5088">
        <v>2.082777777</v>
      </c>
      <c r="O5088">
        <v>0</v>
      </c>
      <c r="P5088">
        <v>364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758.13111100000003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2677885</v>
      </c>
      <c r="B5089">
        <v>1</v>
      </c>
      <c r="C5089" t="s">
        <v>77</v>
      </c>
      <c r="D5089" t="s">
        <v>114</v>
      </c>
      <c r="E5089" t="s">
        <v>126</v>
      </c>
      <c r="F5089" t="s">
        <v>14277</v>
      </c>
      <c r="G5089" t="s">
        <v>140</v>
      </c>
      <c r="H5089" t="s">
        <v>47</v>
      </c>
      <c r="I5089" t="s">
        <v>129</v>
      </c>
      <c r="J5089" t="s">
        <v>130</v>
      </c>
      <c r="K5089" t="s">
        <v>141</v>
      </c>
      <c r="L5089" t="s">
        <v>14278</v>
      </c>
      <c r="M5089" t="s">
        <v>14279</v>
      </c>
      <c r="N5089">
        <v>5.4827777769999999</v>
      </c>
      <c r="O5089">
        <v>0</v>
      </c>
      <c r="P5089">
        <v>0</v>
      </c>
      <c r="Q5089">
        <v>0</v>
      </c>
      <c r="R5089">
        <v>0</v>
      </c>
      <c r="S5089">
        <v>2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10.965555999999999</v>
      </c>
      <c r="Z5089">
        <v>0</v>
      </c>
    </row>
    <row r="5090" spans="1:26" x14ac:dyDescent="0.3">
      <c r="A5090">
        <v>2677888</v>
      </c>
      <c r="B5090">
        <v>1</v>
      </c>
      <c r="C5090" t="s">
        <v>77</v>
      </c>
      <c r="D5090" t="s">
        <v>114</v>
      </c>
      <c r="E5090" t="s">
        <v>152</v>
      </c>
      <c r="F5090" t="s">
        <v>14280</v>
      </c>
      <c r="G5090" t="s">
        <v>140</v>
      </c>
      <c r="H5090" t="s">
        <v>47</v>
      </c>
      <c r="I5090" t="s">
        <v>129</v>
      </c>
      <c r="J5090" t="s">
        <v>130</v>
      </c>
      <c r="K5090" t="s">
        <v>141</v>
      </c>
      <c r="L5090" t="s">
        <v>14281</v>
      </c>
      <c r="M5090" t="s">
        <v>14282</v>
      </c>
      <c r="N5090">
        <v>5.318333333</v>
      </c>
      <c r="O5090">
        <v>0</v>
      </c>
      <c r="P5090">
        <v>0</v>
      </c>
      <c r="Q5090">
        <v>0</v>
      </c>
      <c r="R5090">
        <v>0</v>
      </c>
      <c r="S5090">
        <v>1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5.318333</v>
      </c>
      <c r="Z5090">
        <v>0</v>
      </c>
    </row>
    <row r="5091" spans="1:26" x14ac:dyDescent="0.3">
      <c r="A5091">
        <v>2677891</v>
      </c>
      <c r="B5091">
        <v>1</v>
      </c>
      <c r="C5091" t="s">
        <v>76</v>
      </c>
      <c r="D5091" t="s">
        <v>86</v>
      </c>
      <c r="E5091" t="s">
        <v>134</v>
      </c>
      <c r="F5091" t="s">
        <v>14283</v>
      </c>
      <c r="G5091" t="s">
        <v>260</v>
      </c>
      <c r="H5091" t="s">
        <v>46</v>
      </c>
      <c r="I5091" t="s">
        <v>129</v>
      </c>
      <c r="J5091" t="s">
        <v>130</v>
      </c>
      <c r="K5091" t="s">
        <v>141</v>
      </c>
      <c r="L5091" t="s">
        <v>14284</v>
      </c>
      <c r="M5091" t="s">
        <v>14285</v>
      </c>
      <c r="N5091">
        <v>0.42833333299999998</v>
      </c>
      <c r="O5091">
        <v>0</v>
      </c>
      <c r="P5091">
        <v>542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232.156666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2677894</v>
      </c>
      <c r="B5092">
        <v>1</v>
      </c>
      <c r="C5092" t="s">
        <v>77</v>
      </c>
      <c r="D5092" t="s">
        <v>114</v>
      </c>
      <c r="E5092" t="s">
        <v>152</v>
      </c>
      <c r="F5092" t="s">
        <v>14286</v>
      </c>
      <c r="G5092" t="s">
        <v>140</v>
      </c>
      <c r="H5092" t="s">
        <v>47</v>
      </c>
      <c r="I5092" t="s">
        <v>129</v>
      </c>
      <c r="J5092" t="s">
        <v>130</v>
      </c>
      <c r="K5092" t="s">
        <v>141</v>
      </c>
      <c r="L5092" t="s">
        <v>14287</v>
      </c>
      <c r="M5092" t="s">
        <v>14288</v>
      </c>
      <c r="N5092">
        <v>5.1602777770000001</v>
      </c>
      <c r="O5092">
        <v>0</v>
      </c>
      <c r="P5092">
        <v>0</v>
      </c>
      <c r="Q5092">
        <v>0</v>
      </c>
      <c r="R5092">
        <v>0</v>
      </c>
      <c r="S5092">
        <v>1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5.1602779999999999</v>
      </c>
      <c r="Z5092">
        <v>0</v>
      </c>
    </row>
    <row r="5093" spans="1:26" x14ac:dyDescent="0.3">
      <c r="A5093">
        <v>2677911</v>
      </c>
      <c r="B5093">
        <v>1</v>
      </c>
      <c r="C5093" t="s">
        <v>76</v>
      </c>
      <c r="D5093" t="s">
        <v>78</v>
      </c>
      <c r="E5093" t="s">
        <v>134</v>
      </c>
      <c r="F5093" t="s">
        <v>14029</v>
      </c>
      <c r="G5093" t="s">
        <v>146</v>
      </c>
      <c r="H5093" t="s">
        <v>46</v>
      </c>
      <c r="I5093" t="s">
        <v>129</v>
      </c>
      <c r="J5093" t="s">
        <v>130</v>
      </c>
      <c r="K5093" t="s">
        <v>131</v>
      </c>
      <c r="L5093" t="s">
        <v>14289</v>
      </c>
      <c r="M5093" t="s">
        <v>14290</v>
      </c>
      <c r="N5093">
        <v>0.1875</v>
      </c>
      <c r="O5093">
        <v>0</v>
      </c>
      <c r="P5093">
        <v>122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22.875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2677909</v>
      </c>
      <c r="B5094">
        <v>1</v>
      </c>
      <c r="C5094" t="s">
        <v>76</v>
      </c>
      <c r="D5094" t="s">
        <v>92</v>
      </c>
      <c r="E5094" t="s">
        <v>172</v>
      </c>
      <c r="F5094" t="s">
        <v>14291</v>
      </c>
      <c r="G5094" t="s">
        <v>136</v>
      </c>
      <c r="H5094" t="s">
        <v>46</v>
      </c>
      <c r="I5094" t="s">
        <v>129</v>
      </c>
      <c r="J5094" t="s">
        <v>130</v>
      </c>
      <c r="K5094" t="s">
        <v>131</v>
      </c>
      <c r="L5094" t="s">
        <v>14292</v>
      </c>
      <c r="M5094" t="s">
        <v>14293</v>
      </c>
      <c r="N5094">
        <v>3.2174999999999998</v>
      </c>
      <c r="O5094">
        <v>0</v>
      </c>
      <c r="P5094">
        <v>0</v>
      </c>
      <c r="Q5094">
        <v>0</v>
      </c>
      <c r="R5094">
        <v>27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86.872500000000002</v>
      </c>
      <c r="Y5094">
        <v>0</v>
      </c>
      <c r="Z5094">
        <v>0</v>
      </c>
    </row>
    <row r="5095" spans="1:26" x14ac:dyDescent="0.3">
      <c r="A5095">
        <v>2677912</v>
      </c>
      <c r="B5095">
        <v>2</v>
      </c>
      <c r="C5095" t="s">
        <v>76</v>
      </c>
      <c r="D5095" t="s">
        <v>80</v>
      </c>
      <c r="E5095" t="s">
        <v>126</v>
      </c>
      <c r="F5095" t="s">
        <v>14294</v>
      </c>
      <c r="G5095" t="s">
        <v>306</v>
      </c>
      <c r="H5095" t="s">
        <v>47</v>
      </c>
      <c r="I5095" t="s">
        <v>129</v>
      </c>
      <c r="J5095" t="s">
        <v>15</v>
      </c>
      <c r="K5095" t="s">
        <v>131</v>
      </c>
      <c r="L5095" t="s">
        <v>14247</v>
      </c>
      <c r="M5095" t="s">
        <v>14295</v>
      </c>
      <c r="N5095">
        <v>0.76249999999999996</v>
      </c>
      <c r="O5095">
        <v>0</v>
      </c>
      <c r="P5095">
        <v>607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462.83749999999998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2677920</v>
      </c>
      <c r="B5096">
        <v>1</v>
      </c>
      <c r="C5096" t="s">
        <v>76</v>
      </c>
      <c r="D5096" t="s">
        <v>99</v>
      </c>
      <c r="E5096" t="s">
        <v>156</v>
      </c>
      <c r="F5096" t="s">
        <v>14296</v>
      </c>
      <c r="G5096" t="s">
        <v>146</v>
      </c>
      <c r="H5096" t="s">
        <v>47</v>
      </c>
      <c r="I5096" t="s">
        <v>129</v>
      </c>
      <c r="J5096" t="s">
        <v>130</v>
      </c>
      <c r="K5096" t="s">
        <v>131</v>
      </c>
      <c r="L5096" t="s">
        <v>14297</v>
      </c>
      <c r="M5096" t="s">
        <v>14285</v>
      </c>
      <c r="N5096">
        <v>9.6388888000000006E-2</v>
      </c>
      <c r="O5096">
        <v>34</v>
      </c>
      <c r="P5096">
        <v>468</v>
      </c>
      <c r="Q5096">
        <v>0</v>
      </c>
      <c r="R5096">
        <v>0</v>
      </c>
      <c r="S5096">
        <v>0</v>
      </c>
      <c r="T5096">
        <v>0</v>
      </c>
      <c r="U5096">
        <v>3.2772220000000001</v>
      </c>
      <c r="V5096">
        <v>45.11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2677923</v>
      </c>
      <c r="B5097">
        <v>1</v>
      </c>
      <c r="C5097" t="s">
        <v>77</v>
      </c>
      <c r="D5097" t="s">
        <v>109</v>
      </c>
      <c r="E5097" t="s">
        <v>134</v>
      </c>
      <c r="F5097" t="s">
        <v>14298</v>
      </c>
      <c r="G5097" t="s">
        <v>140</v>
      </c>
      <c r="H5097" t="s">
        <v>46</v>
      </c>
      <c r="I5097" t="s">
        <v>129</v>
      </c>
      <c r="J5097" t="s">
        <v>130</v>
      </c>
      <c r="K5097" t="s">
        <v>141</v>
      </c>
      <c r="L5097" t="s">
        <v>14299</v>
      </c>
      <c r="M5097" t="s">
        <v>14300</v>
      </c>
      <c r="N5097">
        <v>1.153611111</v>
      </c>
      <c r="O5097">
        <v>0</v>
      </c>
      <c r="P5097">
        <v>127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146.508611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2677933</v>
      </c>
      <c r="B5098">
        <v>1</v>
      </c>
      <c r="C5098" t="s">
        <v>76</v>
      </c>
      <c r="D5098" t="s">
        <v>78</v>
      </c>
      <c r="E5098" t="s">
        <v>210</v>
      </c>
      <c r="F5098" t="s">
        <v>14301</v>
      </c>
      <c r="G5098" t="s">
        <v>627</v>
      </c>
      <c r="H5098" t="s">
        <v>46</v>
      </c>
      <c r="I5098" t="s">
        <v>129</v>
      </c>
      <c r="J5098" t="s">
        <v>130</v>
      </c>
      <c r="K5098" t="s">
        <v>131</v>
      </c>
      <c r="L5098" t="s">
        <v>14302</v>
      </c>
      <c r="M5098" t="s">
        <v>14303</v>
      </c>
      <c r="N5098">
        <v>2.1263888880000001</v>
      </c>
      <c r="O5098">
        <v>0</v>
      </c>
      <c r="P5098">
        <v>174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369.99166700000001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2677930</v>
      </c>
      <c r="B5099">
        <v>1</v>
      </c>
      <c r="C5099" t="s">
        <v>77</v>
      </c>
      <c r="D5099" t="s">
        <v>108</v>
      </c>
      <c r="E5099" t="s">
        <v>134</v>
      </c>
      <c r="F5099" t="s">
        <v>14304</v>
      </c>
      <c r="G5099" t="s">
        <v>140</v>
      </c>
      <c r="H5099" t="s">
        <v>46</v>
      </c>
      <c r="I5099" t="s">
        <v>129</v>
      </c>
      <c r="J5099" t="s">
        <v>130</v>
      </c>
      <c r="K5099" t="s">
        <v>141</v>
      </c>
      <c r="L5099" t="s">
        <v>14305</v>
      </c>
      <c r="M5099" t="s">
        <v>14306</v>
      </c>
      <c r="N5099">
        <v>1.8605555549999999</v>
      </c>
      <c r="O5099">
        <v>0</v>
      </c>
      <c r="P5099">
        <v>516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960.04666599999996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2677931</v>
      </c>
      <c r="B5100">
        <v>1</v>
      </c>
      <c r="C5100" t="s">
        <v>76</v>
      </c>
      <c r="D5100" t="s">
        <v>89</v>
      </c>
      <c r="E5100" t="s">
        <v>210</v>
      </c>
      <c r="F5100" t="s">
        <v>14307</v>
      </c>
      <c r="G5100" t="s">
        <v>212</v>
      </c>
      <c r="H5100" t="s">
        <v>46</v>
      </c>
      <c r="I5100" t="s">
        <v>129</v>
      </c>
      <c r="J5100" t="s">
        <v>130</v>
      </c>
      <c r="K5100" t="s">
        <v>131</v>
      </c>
      <c r="L5100" t="s">
        <v>14305</v>
      </c>
      <c r="M5100" t="s">
        <v>14308</v>
      </c>
      <c r="N5100">
        <v>2.4283333329999999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2.4283329999999999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2677685</v>
      </c>
      <c r="B5101">
        <v>2</v>
      </c>
      <c r="C5101" t="s">
        <v>76</v>
      </c>
      <c r="D5101" t="s">
        <v>104</v>
      </c>
      <c r="E5101" t="s">
        <v>134</v>
      </c>
      <c r="F5101" t="s">
        <v>14309</v>
      </c>
      <c r="G5101" t="s">
        <v>406</v>
      </c>
      <c r="H5101" t="s">
        <v>46</v>
      </c>
      <c r="I5101" t="s">
        <v>129</v>
      </c>
      <c r="J5101" t="s">
        <v>130</v>
      </c>
      <c r="K5101" t="s">
        <v>131</v>
      </c>
      <c r="L5101" t="s">
        <v>14004</v>
      </c>
      <c r="M5101" t="s">
        <v>14310</v>
      </c>
      <c r="N5101">
        <v>0.33222222200000001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22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7.3088889999999997</v>
      </c>
    </row>
    <row r="5102" spans="1:26" x14ac:dyDescent="0.3">
      <c r="A5102">
        <v>2677934</v>
      </c>
      <c r="B5102">
        <v>1</v>
      </c>
      <c r="C5102" t="s">
        <v>76</v>
      </c>
      <c r="D5102" t="s">
        <v>102</v>
      </c>
      <c r="E5102" t="s">
        <v>156</v>
      </c>
      <c r="F5102" t="s">
        <v>11004</v>
      </c>
      <c r="G5102" t="s">
        <v>169</v>
      </c>
      <c r="H5102" t="s">
        <v>47</v>
      </c>
      <c r="I5102" t="s">
        <v>247</v>
      </c>
      <c r="J5102" t="s">
        <v>130</v>
      </c>
      <c r="K5102" t="s">
        <v>131</v>
      </c>
      <c r="L5102" t="s">
        <v>14311</v>
      </c>
      <c r="M5102" t="s">
        <v>14312</v>
      </c>
      <c r="N5102">
        <v>2.7777769999999999E-3</v>
      </c>
      <c r="O5102">
        <v>27</v>
      </c>
      <c r="P5102">
        <v>694</v>
      </c>
      <c r="Q5102">
        <v>0</v>
      </c>
      <c r="R5102">
        <v>0</v>
      </c>
      <c r="S5102">
        <v>124</v>
      </c>
      <c r="T5102">
        <v>627</v>
      </c>
      <c r="U5102">
        <v>7.4999999999999997E-2</v>
      </c>
      <c r="V5102">
        <v>1.9277770000000001</v>
      </c>
      <c r="W5102">
        <v>0</v>
      </c>
      <c r="X5102">
        <v>0</v>
      </c>
      <c r="Y5102">
        <v>0.34444399999999997</v>
      </c>
      <c r="Z5102">
        <v>1.7416659999999999</v>
      </c>
    </row>
    <row r="5103" spans="1:26" x14ac:dyDescent="0.3">
      <c r="A5103">
        <v>2677935</v>
      </c>
      <c r="B5103">
        <v>1</v>
      </c>
      <c r="C5103" t="s">
        <v>76</v>
      </c>
      <c r="D5103" t="s">
        <v>78</v>
      </c>
      <c r="E5103" t="s">
        <v>134</v>
      </c>
      <c r="F5103" t="s">
        <v>14313</v>
      </c>
      <c r="G5103" t="s">
        <v>146</v>
      </c>
      <c r="H5103" t="s">
        <v>46</v>
      </c>
      <c r="I5103" t="s">
        <v>129</v>
      </c>
      <c r="J5103" t="s">
        <v>130</v>
      </c>
      <c r="K5103" t="s">
        <v>131</v>
      </c>
      <c r="L5103" t="s">
        <v>14314</v>
      </c>
      <c r="M5103" t="s">
        <v>14315</v>
      </c>
      <c r="N5103">
        <v>0.23888888799999999</v>
      </c>
      <c r="O5103">
        <v>0</v>
      </c>
      <c r="P5103">
        <v>687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164.11666600000001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2677936</v>
      </c>
      <c r="B5104">
        <v>1</v>
      </c>
      <c r="C5104" t="s">
        <v>76</v>
      </c>
      <c r="D5104" t="s">
        <v>86</v>
      </c>
      <c r="E5104" t="s">
        <v>134</v>
      </c>
      <c r="F5104" t="s">
        <v>14316</v>
      </c>
      <c r="G5104" t="s">
        <v>260</v>
      </c>
      <c r="H5104" t="s">
        <v>46</v>
      </c>
      <c r="I5104" t="s">
        <v>129</v>
      </c>
      <c r="J5104" t="s">
        <v>130</v>
      </c>
      <c r="K5104" t="s">
        <v>141</v>
      </c>
      <c r="L5104" t="s">
        <v>14317</v>
      </c>
      <c r="M5104" t="s">
        <v>14318</v>
      </c>
      <c r="N5104">
        <v>0.49277777699999997</v>
      </c>
      <c r="O5104">
        <v>0</v>
      </c>
      <c r="P5104">
        <v>490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241.46111099999999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2677945</v>
      </c>
      <c r="B5105">
        <v>1</v>
      </c>
      <c r="C5105" t="s">
        <v>77</v>
      </c>
      <c r="D5105" t="s">
        <v>114</v>
      </c>
      <c r="E5105" t="s">
        <v>325</v>
      </c>
      <c r="F5105" t="s">
        <v>14319</v>
      </c>
      <c r="G5105" t="s">
        <v>169</v>
      </c>
      <c r="H5105" t="s">
        <v>47</v>
      </c>
      <c r="I5105" t="s">
        <v>129</v>
      </c>
      <c r="J5105" t="s">
        <v>130</v>
      </c>
      <c r="K5105" t="s">
        <v>131</v>
      </c>
      <c r="L5105" t="s">
        <v>14320</v>
      </c>
      <c r="M5105" t="s">
        <v>14321</v>
      </c>
      <c r="N5105">
        <v>0.22861111100000001</v>
      </c>
      <c r="O5105">
        <v>155</v>
      </c>
      <c r="P5105">
        <v>730</v>
      </c>
      <c r="Q5105">
        <v>0</v>
      </c>
      <c r="R5105">
        <v>0</v>
      </c>
      <c r="S5105">
        <v>464</v>
      </c>
      <c r="T5105">
        <v>3295</v>
      </c>
      <c r="U5105">
        <v>35.434722000000001</v>
      </c>
      <c r="V5105">
        <v>166.886111</v>
      </c>
      <c r="W5105">
        <v>0</v>
      </c>
      <c r="X5105">
        <v>0</v>
      </c>
      <c r="Y5105">
        <v>106.07555600000001</v>
      </c>
      <c r="Z5105">
        <v>753.27361099999996</v>
      </c>
    </row>
    <row r="5106" spans="1:26" x14ac:dyDescent="0.3">
      <c r="A5106">
        <v>2677939</v>
      </c>
      <c r="B5106">
        <v>1</v>
      </c>
      <c r="C5106" t="s">
        <v>76</v>
      </c>
      <c r="D5106" t="s">
        <v>79</v>
      </c>
      <c r="E5106" t="s">
        <v>134</v>
      </c>
      <c r="F5106" t="s">
        <v>14322</v>
      </c>
      <c r="G5106" t="s">
        <v>319</v>
      </c>
      <c r="H5106" t="s">
        <v>46</v>
      </c>
      <c r="I5106" t="s">
        <v>129</v>
      </c>
      <c r="J5106" t="s">
        <v>130</v>
      </c>
      <c r="K5106" t="s">
        <v>141</v>
      </c>
      <c r="L5106" t="s">
        <v>14323</v>
      </c>
      <c r="M5106" t="s">
        <v>14324</v>
      </c>
      <c r="N5106">
        <v>0.55277777699999997</v>
      </c>
      <c r="O5106">
        <v>0</v>
      </c>
      <c r="P5106">
        <v>42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23.216667000000001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2677940</v>
      </c>
      <c r="B5107">
        <v>1</v>
      </c>
      <c r="C5107" t="s">
        <v>77</v>
      </c>
      <c r="D5107" t="s">
        <v>108</v>
      </c>
      <c r="E5107" t="s">
        <v>210</v>
      </c>
      <c r="F5107" t="s">
        <v>14325</v>
      </c>
      <c r="G5107" t="s">
        <v>212</v>
      </c>
      <c r="H5107" t="s">
        <v>46</v>
      </c>
      <c r="I5107" t="s">
        <v>129</v>
      </c>
      <c r="J5107" t="s">
        <v>130</v>
      </c>
      <c r="K5107" t="s">
        <v>131</v>
      </c>
      <c r="L5107" t="s">
        <v>14326</v>
      </c>
      <c r="M5107" t="s">
        <v>14327</v>
      </c>
      <c r="N5107">
        <v>6.5108333329999999</v>
      </c>
      <c r="O5107">
        <v>0</v>
      </c>
      <c r="P5107">
        <v>11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71.619167000000004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2677942</v>
      </c>
      <c r="B5108">
        <v>1</v>
      </c>
      <c r="C5108" t="s">
        <v>76</v>
      </c>
      <c r="D5108" t="s">
        <v>91</v>
      </c>
      <c r="E5108" t="s">
        <v>144</v>
      </c>
      <c r="F5108" t="s">
        <v>14328</v>
      </c>
      <c r="G5108" t="s">
        <v>146</v>
      </c>
      <c r="H5108" t="s">
        <v>46</v>
      </c>
      <c r="I5108" t="s">
        <v>129</v>
      </c>
      <c r="J5108" t="s">
        <v>130</v>
      </c>
      <c r="K5108" t="s">
        <v>131</v>
      </c>
      <c r="L5108" t="s">
        <v>14329</v>
      </c>
      <c r="M5108" t="s">
        <v>14330</v>
      </c>
      <c r="N5108">
        <v>0.88916666600000005</v>
      </c>
      <c r="O5108">
        <v>0</v>
      </c>
      <c r="P5108">
        <v>0</v>
      </c>
      <c r="Q5108">
        <v>0</v>
      </c>
      <c r="R5108">
        <v>48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42.68</v>
      </c>
      <c r="Y5108">
        <v>0</v>
      </c>
      <c r="Z5108">
        <v>0</v>
      </c>
    </row>
    <row r="5109" spans="1:26" x14ac:dyDescent="0.3">
      <c r="A5109">
        <v>2678109</v>
      </c>
      <c r="B5109">
        <v>1</v>
      </c>
      <c r="C5109" t="s">
        <v>76</v>
      </c>
      <c r="D5109" t="s">
        <v>83</v>
      </c>
      <c r="E5109" t="s">
        <v>152</v>
      </c>
      <c r="F5109" t="s">
        <v>14331</v>
      </c>
      <c r="G5109" t="s">
        <v>260</v>
      </c>
      <c r="H5109" t="s">
        <v>47</v>
      </c>
      <c r="I5109" t="s">
        <v>129</v>
      </c>
      <c r="J5109" t="s">
        <v>130</v>
      </c>
      <c r="K5109" t="s">
        <v>141</v>
      </c>
      <c r="L5109" t="s">
        <v>14332</v>
      </c>
      <c r="M5109" t="s">
        <v>14333</v>
      </c>
      <c r="N5109">
        <v>2.9563888880000002</v>
      </c>
      <c r="O5109">
        <v>1</v>
      </c>
      <c r="P5109">
        <v>708</v>
      </c>
      <c r="Q5109">
        <v>0</v>
      </c>
      <c r="R5109">
        <v>0</v>
      </c>
      <c r="S5109">
        <v>0</v>
      </c>
      <c r="T5109">
        <v>0</v>
      </c>
      <c r="U5109">
        <v>2.9563890000000002</v>
      </c>
      <c r="V5109">
        <v>2093.123333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2677943</v>
      </c>
      <c r="B5110">
        <v>1</v>
      </c>
      <c r="C5110" t="s">
        <v>76</v>
      </c>
      <c r="D5110" t="s">
        <v>101</v>
      </c>
      <c r="E5110" t="s">
        <v>210</v>
      </c>
      <c r="F5110" t="s">
        <v>14334</v>
      </c>
      <c r="G5110" t="s">
        <v>306</v>
      </c>
      <c r="H5110" t="s">
        <v>46</v>
      </c>
      <c r="I5110" t="s">
        <v>129</v>
      </c>
      <c r="J5110" t="s">
        <v>15</v>
      </c>
      <c r="K5110" t="s">
        <v>131</v>
      </c>
      <c r="L5110" t="s">
        <v>14335</v>
      </c>
      <c r="M5110" t="s">
        <v>14336</v>
      </c>
      <c r="N5110">
        <v>4.4761111109999998</v>
      </c>
      <c r="O5110">
        <v>0</v>
      </c>
      <c r="P5110">
        <v>18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80.569999999999993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2677944</v>
      </c>
      <c r="B5111">
        <v>1</v>
      </c>
      <c r="C5111" t="s">
        <v>77</v>
      </c>
      <c r="D5111" t="s">
        <v>119</v>
      </c>
      <c r="E5111" t="s">
        <v>126</v>
      </c>
      <c r="F5111" t="s">
        <v>14337</v>
      </c>
      <c r="G5111" t="s">
        <v>169</v>
      </c>
      <c r="H5111" t="s">
        <v>47</v>
      </c>
      <c r="I5111" t="s">
        <v>129</v>
      </c>
      <c r="J5111" t="s">
        <v>130</v>
      </c>
      <c r="K5111" t="s">
        <v>131</v>
      </c>
      <c r="L5111" t="s">
        <v>14338</v>
      </c>
      <c r="M5111" t="s">
        <v>14339</v>
      </c>
      <c r="N5111">
        <v>1.9575</v>
      </c>
      <c r="O5111">
        <v>11</v>
      </c>
      <c r="P5111">
        <v>1210</v>
      </c>
      <c r="Q5111">
        <v>0</v>
      </c>
      <c r="R5111">
        <v>0</v>
      </c>
      <c r="S5111">
        <v>0</v>
      </c>
      <c r="T5111">
        <v>0</v>
      </c>
      <c r="U5111">
        <v>21.532499999999999</v>
      </c>
      <c r="V5111">
        <v>2368.5749999999998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2677951</v>
      </c>
      <c r="B5112">
        <v>1</v>
      </c>
      <c r="C5112" t="s">
        <v>76</v>
      </c>
      <c r="D5112" t="s">
        <v>97</v>
      </c>
      <c r="E5112" t="s">
        <v>134</v>
      </c>
      <c r="F5112" t="s">
        <v>14340</v>
      </c>
      <c r="G5112" t="s">
        <v>146</v>
      </c>
      <c r="H5112" t="s">
        <v>46</v>
      </c>
      <c r="I5112" t="s">
        <v>129</v>
      </c>
      <c r="J5112" t="s">
        <v>130</v>
      </c>
      <c r="K5112" t="s">
        <v>131</v>
      </c>
      <c r="L5112" t="s">
        <v>14341</v>
      </c>
      <c r="M5112" t="s">
        <v>14342</v>
      </c>
      <c r="N5112">
        <v>0.29583333299999998</v>
      </c>
      <c r="O5112">
        <v>0</v>
      </c>
      <c r="P5112">
        <v>89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26.329167000000002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2677912</v>
      </c>
      <c r="B5113">
        <v>3</v>
      </c>
      <c r="C5113" t="s">
        <v>76</v>
      </c>
      <c r="D5113" t="s">
        <v>80</v>
      </c>
      <c r="E5113" t="s">
        <v>126</v>
      </c>
      <c r="F5113" t="s">
        <v>14343</v>
      </c>
      <c r="G5113" t="s">
        <v>306</v>
      </c>
      <c r="H5113" t="s">
        <v>47</v>
      </c>
      <c r="I5113" t="s">
        <v>129</v>
      </c>
      <c r="J5113" t="s">
        <v>15</v>
      </c>
      <c r="K5113" t="s">
        <v>131</v>
      </c>
      <c r="L5113" t="s">
        <v>14295</v>
      </c>
      <c r="M5113" t="s">
        <v>14344</v>
      </c>
      <c r="N5113">
        <v>0.14972222199999999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0.14972199999999999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2677949</v>
      </c>
      <c r="B5114">
        <v>1</v>
      </c>
      <c r="C5114" t="s">
        <v>77</v>
      </c>
      <c r="D5114" t="s">
        <v>108</v>
      </c>
      <c r="E5114" t="s">
        <v>134</v>
      </c>
      <c r="F5114" t="s">
        <v>14345</v>
      </c>
      <c r="G5114" t="s">
        <v>140</v>
      </c>
      <c r="H5114" t="s">
        <v>46</v>
      </c>
      <c r="I5114" t="s">
        <v>129</v>
      </c>
      <c r="J5114" t="s">
        <v>130</v>
      </c>
      <c r="K5114" t="s">
        <v>141</v>
      </c>
      <c r="L5114" t="s">
        <v>14346</v>
      </c>
      <c r="M5114" t="s">
        <v>14347</v>
      </c>
      <c r="N5114">
        <v>1.2213888879999999</v>
      </c>
      <c r="O5114">
        <v>0</v>
      </c>
      <c r="P5114">
        <v>595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726.72638800000004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2677950</v>
      </c>
      <c r="B5115">
        <v>1</v>
      </c>
      <c r="C5115" t="s">
        <v>77</v>
      </c>
      <c r="D5115" t="s">
        <v>123</v>
      </c>
      <c r="E5115" t="s">
        <v>134</v>
      </c>
      <c r="F5115" t="s">
        <v>14348</v>
      </c>
      <c r="G5115" t="s">
        <v>146</v>
      </c>
      <c r="H5115" t="s">
        <v>46</v>
      </c>
      <c r="I5115" t="s">
        <v>129</v>
      </c>
      <c r="J5115" t="s">
        <v>130</v>
      </c>
      <c r="K5115" t="s">
        <v>131</v>
      </c>
      <c r="L5115" t="s">
        <v>14349</v>
      </c>
      <c r="M5115" t="s">
        <v>14350</v>
      </c>
      <c r="N5115">
        <v>0.24722222199999999</v>
      </c>
      <c r="O5115">
        <v>0</v>
      </c>
      <c r="P5115">
        <v>959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237.08611099999999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2677956</v>
      </c>
      <c r="B5116">
        <v>1</v>
      </c>
      <c r="C5116" t="s">
        <v>76</v>
      </c>
      <c r="D5116" t="s">
        <v>79</v>
      </c>
      <c r="E5116" t="s">
        <v>126</v>
      </c>
      <c r="F5116" t="s">
        <v>14351</v>
      </c>
      <c r="G5116" t="s">
        <v>260</v>
      </c>
      <c r="H5116" t="s">
        <v>47</v>
      </c>
      <c r="I5116" t="s">
        <v>129</v>
      </c>
      <c r="J5116" t="s">
        <v>130</v>
      </c>
      <c r="K5116" t="s">
        <v>141</v>
      </c>
      <c r="L5116" t="s">
        <v>14352</v>
      </c>
      <c r="M5116" t="s">
        <v>14353</v>
      </c>
      <c r="N5116">
        <v>4.9513888880000003</v>
      </c>
      <c r="O5116">
        <v>0</v>
      </c>
      <c r="P5116">
        <v>155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767.46527800000001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2677957</v>
      </c>
      <c r="B5117">
        <v>1</v>
      </c>
      <c r="C5117" t="s">
        <v>76</v>
      </c>
      <c r="D5117" t="s">
        <v>81</v>
      </c>
      <c r="E5117" t="s">
        <v>134</v>
      </c>
      <c r="F5117" t="s">
        <v>14354</v>
      </c>
      <c r="G5117" t="s">
        <v>146</v>
      </c>
      <c r="H5117" t="s">
        <v>46</v>
      </c>
      <c r="I5117" t="s">
        <v>129</v>
      </c>
      <c r="J5117" t="s">
        <v>130</v>
      </c>
      <c r="K5117" t="s">
        <v>131</v>
      </c>
      <c r="L5117" t="s">
        <v>14355</v>
      </c>
      <c r="M5117" t="s">
        <v>14356</v>
      </c>
      <c r="N5117">
        <v>0.18833333299999999</v>
      </c>
      <c r="O5117">
        <v>0</v>
      </c>
      <c r="P5117">
        <v>547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103.018333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2677959</v>
      </c>
      <c r="B5118">
        <v>1</v>
      </c>
      <c r="C5118" t="s">
        <v>77</v>
      </c>
      <c r="D5118" t="s">
        <v>118</v>
      </c>
      <c r="E5118" t="s">
        <v>126</v>
      </c>
      <c r="F5118" t="s">
        <v>12698</v>
      </c>
      <c r="G5118" t="s">
        <v>128</v>
      </c>
      <c r="H5118" t="s">
        <v>47</v>
      </c>
      <c r="I5118" t="s">
        <v>129</v>
      </c>
      <c r="J5118" t="s">
        <v>130</v>
      </c>
      <c r="K5118" t="s">
        <v>131</v>
      </c>
      <c r="L5118" t="s">
        <v>14357</v>
      </c>
      <c r="M5118" t="s">
        <v>14358</v>
      </c>
      <c r="N5118">
        <v>4.255833333</v>
      </c>
      <c r="O5118">
        <v>0</v>
      </c>
      <c r="P5118">
        <v>0</v>
      </c>
      <c r="Q5118">
        <v>0</v>
      </c>
      <c r="R5118">
        <v>0</v>
      </c>
      <c r="S5118">
        <v>2</v>
      </c>
      <c r="T5118">
        <v>278</v>
      </c>
      <c r="U5118">
        <v>0</v>
      </c>
      <c r="V5118">
        <v>0</v>
      </c>
      <c r="W5118">
        <v>0</v>
      </c>
      <c r="X5118">
        <v>0</v>
      </c>
      <c r="Y5118">
        <v>8.5116669999999992</v>
      </c>
      <c r="Z5118">
        <v>1183.1216669999999</v>
      </c>
    </row>
    <row r="5119" spans="1:26" x14ac:dyDescent="0.3">
      <c r="A5119">
        <v>2677960</v>
      </c>
      <c r="B5119">
        <v>1</v>
      </c>
      <c r="C5119" t="s">
        <v>77</v>
      </c>
      <c r="D5119" t="s">
        <v>112</v>
      </c>
      <c r="E5119" t="s">
        <v>144</v>
      </c>
      <c r="F5119" t="s">
        <v>14359</v>
      </c>
      <c r="G5119" t="s">
        <v>136</v>
      </c>
      <c r="H5119" t="s">
        <v>46</v>
      </c>
      <c r="I5119" t="s">
        <v>129</v>
      </c>
      <c r="J5119" t="s">
        <v>130</v>
      </c>
      <c r="K5119" t="s">
        <v>131</v>
      </c>
      <c r="L5119" t="s">
        <v>14360</v>
      </c>
      <c r="M5119" t="s">
        <v>14361</v>
      </c>
      <c r="N5119">
        <v>0.35944444399999997</v>
      </c>
      <c r="O5119">
        <v>0</v>
      </c>
      <c r="P5119">
        <v>0</v>
      </c>
      <c r="Q5119">
        <v>0</v>
      </c>
      <c r="R5119">
        <v>264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94.893332999999998</v>
      </c>
      <c r="Y5119">
        <v>0</v>
      </c>
      <c r="Z5119">
        <v>0</v>
      </c>
    </row>
    <row r="5120" spans="1:26" x14ac:dyDescent="0.3">
      <c r="A5120">
        <v>2677973</v>
      </c>
      <c r="B5120">
        <v>1</v>
      </c>
      <c r="C5120" t="s">
        <v>77</v>
      </c>
      <c r="D5120" t="s">
        <v>124</v>
      </c>
      <c r="E5120" t="s">
        <v>134</v>
      </c>
      <c r="F5120" t="s">
        <v>14362</v>
      </c>
      <c r="G5120" t="s">
        <v>260</v>
      </c>
      <c r="H5120" t="s">
        <v>46</v>
      </c>
      <c r="I5120" t="s">
        <v>129</v>
      </c>
      <c r="J5120" t="s">
        <v>130</v>
      </c>
      <c r="K5120" t="s">
        <v>141</v>
      </c>
      <c r="L5120" t="s">
        <v>14363</v>
      </c>
      <c r="M5120" t="s">
        <v>14364</v>
      </c>
      <c r="N5120">
        <v>1.3019444440000001</v>
      </c>
      <c r="O5120">
        <v>0</v>
      </c>
      <c r="P5120">
        <v>1073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1396.986388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2677970</v>
      </c>
      <c r="B5121">
        <v>1</v>
      </c>
      <c r="C5121" t="s">
        <v>76</v>
      </c>
      <c r="D5121" t="s">
        <v>84</v>
      </c>
      <c r="E5121" t="s">
        <v>172</v>
      </c>
      <c r="F5121" t="s">
        <v>14365</v>
      </c>
      <c r="G5121" t="s">
        <v>455</v>
      </c>
      <c r="H5121" t="s">
        <v>46</v>
      </c>
      <c r="I5121" t="s">
        <v>129</v>
      </c>
      <c r="J5121" t="s">
        <v>130</v>
      </c>
      <c r="K5121" t="s">
        <v>131</v>
      </c>
      <c r="L5121" t="s">
        <v>14366</v>
      </c>
      <c r="M5121" t="s">
        <v>14367</v>
      </c>
      <c r="N5121">
        <v>2.2602777770000002</v>
      </c>
      <c r="O5121">
        <v>0</v>
      </c>
      <c r="P5121">
        <v>202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456.57611100000003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2677960</v>
      </c>
      <c r="B5122">
        <v>2</v>
      </c>
      <c r="C5122" t="s">
        <v>77</v>
      </c>
      <c r="D5122" t="s">
        <v>112</v>
      </c>
      <c r="E5122" t="s">
        <v>134</v>
      </c>
      <c r="F5122" t="s">
        <v>14368</v>
      </c>
      <c r="G5122" t="s">
        <v>136</v>
      </c>
      <c r="H5122" t="s">
        <v>46</v>
      </c>
      <c r="I5122" t="s">
        <v>129</v>
      </c>
      <c r="J5122" t="s">
        <v>130</v>
      </c>
      <c r="K5122" t="s">
        <v>131</v>
      </c>
      <c r="L5122" t="s">
        <v>14361</v>
      </c>
      <c r="M5122" t="s">
        <v>14369</v>
      </c>
      <c r="N5122">
        <v>0.28527777700000001</v>
      </c>
      <c r="O5122">
        <v>0</v>
      </c>
      <c r="P5122">
        <v>0</v>
      </c>
      <c r="Q5122">
        <v>0</v>
      </c>
      <c r="R5122">
        <v>575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164.03472199999999</v>
      </c>
      <c r="Y5122">
        <v>0</v>
      </c>
      <c r="Z5122">
        <v>0</v>
      </c>
    </row>
    <row r="5123" spans="1:26" x14ac:dyDescent="0.3">
      <c r="A5123">
        <v>2677981</v>
      </c>
      <c r="B5123">
        <v>1</v>
      </c>
      <c r="C5123" t="s">
        <v>77</v>
      </c>
      <c r="D5123" t="s">
        <v>114</v>
      </c>
      <c r="E5123" t="s">
        <v>210</v>
      </c>
      <c r="F5123" t="s">
        <v>14370</v>
      </c>
      <c r="G5123" t="s">
        <v>290</v>
      </c>
      <c r="H5123" t="s">
        <v>46</v>
      </c>
      <c r="I5123" t="s">
        <v>129</v>
      </c>
      <c r="J5123" t="s">
        <v>130</v>
      </c>
      <c r="K5123" t="s">
        <v>131</v>
      </c>
      <c r="L5123" t="s">
        <v>14371</v>
      </c>
      <c r="M5123" t="s">
        <v>14372</v>
      </c>
      <c r="N5123">
        <v>1.7583333329999999</v>
      </c>
      <c r="O5123">
        <v>0</v>
      </c>
      <c r="P5123">
        <v>2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3.516667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2677985</v>
      </c>
      <c r="B5124">
        <v>1</v>
      </c>
      <c r="C5124" t="s">
        <v>76</v>
      </c>
      <c r="D5124" t="s">
        <v>88</v>
      </c>
      <c r="E5124" t="s">
        <v>210</v>
      </c>
      <c r="F5124" t="s">
        <v>14373</v>
      </c>
      <c r="G5124" t="s">
        <v>212</v>
      </c>
      <c r="H5124" t="s">
        <v>46</v>
      </c>
      <c r="I5124" t="s">
        <v>129</v>
      </c>
      <c r="J5124" t="s">
        <v>130</v>
      </c>
      <c r="K5124" t="s">
        <v>131</v>
      </c>
      <c r="L5124" t="s">
        <v>14374</v>
      </c>
      <c r="M5124" t="s">
        <v>14375</v>
      </c>
      <c r="N5124">
        <v>2.1663888880000002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2.1663890000000001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2677979</v>
      </c>
      <c r="B5125">
        <v>1</v>
      </c>
      <c r="C5125" t="s">
        <v>76</v>
      </c>
      <c r="D5125" t="s">
        <v>78</v>
      </c>
      <c r="E5125" t="s">
        <v>210</v>
      </c>
      <c r="F5125" t="s">
        <v>14376</v>
      </c>
      <c r="G5125" t="s">
        <v>627</v>
      </c>
      <c r="H5125" t="s">
        <v>46</v>
      </c>
      <c r="I5125" t="s">
        <v>129</v>
      </c>
      <c r="J5125" t="s">
        <v>130</v>
      </c>
      <c r="K5125" t="s">
        <v>131</v>
      </c>
      <c r="L5125" t="s">
        <v>14377</v>
      </c>
      <c r="M5125" t="s">
        <v>14378</v>
      </c>
      <c r="N5125">
        <v>1.0577777770000001</v>
      </c>
      <c r="O5125">
        <v>0</v>
      </c>
      <c r="P5125">
        <v>20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21.155556000000001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2677984</v>
      </c>
      <c r="B5126">
        <v>1</v>
      </c>
      <c r="C5126" t="s">
        <v>77</v>
      </c>
      <c r="D5126" t="s">
        <v>124</v>
      </c>
      <c r="E5126" t="s">
        <v>156</v>
      </c>
      <c r="F5126" t="s">
        <v>14149</v>
      </c>
      <c r="G5126" t="s">
        <v>805</v>
      </c>
      <c r="H5126" t="s">
        <v>47</v>
      </c>
      <c r="I5126" t="s">
        <v>129</v>
      </c>
      <c r="J5126" t="s">
        <v>130</v>
      </c>
      <c r="K5126" t="s">
        <v>131</v>
      </c>
      <c r="L5126" t="s">
        <v>14379</v>
      </c>
      <c r="M5126" t="s">
        <v>14380</v>
      </c>
      <c r="N5126">
        <v>1.734722222</v>
      </c>
      <c r="O5126">
        <v>0</v>
      </c>
      <c r="P5126">
        <v>54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93.674999999999997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2677986</v>
      </c>
      <c r="B5127">
        <v>1</v>
      </c>
      <c r="C5127" t="s">
        <v>76</v>
      </c>
      <c r="D5127" t="s">
        <v>91</v>
      </c>
      <c r="E5127" t="s">
        <v>172</v>
      </c>
      <c r="F5127" t="s">
        <v>14381</v>
      </c>
      <c r="G5127" t="s">
        <v>146</v>
      </c>
      <c r="H5127" t="s">
        <v>46</v>
      </c>
      <c r="I5127" t="s">
        <v>129</v>
      </c>
      <c r="J5127" t="s">
        <v>130</v>
      </c>
      <c r="K5127" t="s">
        <v>131</v>
      </c>
      <c r="L5127" t="s">
        <v>14382</v>
      </c>
      <c r="M5127" t="s">
        <v>14383</v>
      </c>
      <c r="N5127">
        <v>0.55444444400000004</v>
      </c>
      <c r="O5127">
        <v>0</v>
      </c>
      <c r="P5127">
        <v>20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11.088889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2677995</v>
      </c>
      <c r="B5128">
        <v>1</v>
      </c>
      <c r="C5128" t="s">
        <v>76</v>
      </c>
      <c r="D5128" t="s">
        <v>84</v>
      </c>
      <c r="E5128" t="s">
        <v>210</v>
      </c>
      <c r="F5128" t="s">
        <v>14384</v>
      </c>
      <c r="G5128" t="s">
        <v>306</v>
      </c>
      <c r="H5128" t="s">
        <v>46</v>
      </c>
      <c r="I5128" t="s">
        <v>129</v>
      </c>
      <c r="J5128" t="s">
        <v>130</v>
      </c>
      <c r="K5128" t="s">
        <v>131</v>
      </c>
      <c r="L5128" t="s">
        <v>14385</v>
      </c>
      <c r="M5128" t="s">
        <v>14386</v>
      </c>
      <c r="N5128">
        <v>2.6625000000000001</v>
      </c>
      <c r="O5128">
        <v>0</v>
      </c>
      <c r="P5128">
        <v>9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23.962499999999999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2677990</v>
      </c>
      <c r="B5129">
        <v>1</v>
      </c>
      <c r="C5129" t="s">
        <v>76</v>
      </c>
      <c r="D5129" t="s">
        <v>89</v>
      </c>
      <c r="E5129" t="s">
        <v>126</v>
      </c>
      <c r="F5129" t="s">
        <v>14387</v>
      </c>
      <c r="G5129" t="s">
        <v>146</v>
      </c>
      <c r="H5129" t="s">
        <v>47</v>
      </c>
      <c r="I5129" t="s">
        <v>129</v>
      </c>
      <c r="J5129" t="s">
        <v>130</v>
      </c>
      <c r="K5129" t="s">
        <v>131</v>
      </c>
      <c r="L5129" t="s">
        <v>14388</v>
      </c>
      <c r="M5129" t="s">
        <v>14389</v>
      </c>
      <c r="N5129">
        <v>0.21249999999999999</v>
      </c>
      <c r="O5129">
        <v>0</v>
      </c>
      <c r="P5129">
        <v>19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4.0374999999999996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2677771</v>
      </c>
      <c r="B5130">
        <v>1</v>
      </c>
      <c r="C5130" t="s">
        <v>76</v>
      </c>
      <c r="D5130" t="s">
        <v>93</v>
      </c>
      <c r="E5130" t="s">
        <v>144</v>
      </c>
      <c r="F5130" t="s">
        <v>14390</v>
      </c>
      <c r="G5130" t="s">
        <v>260</v>
      </c>
      <c r="H5130" t="s">
        <v>46</v>
      </c>
      <c r="I5130" t="s">
        <v>129</v>
      </c>
      <c r="J5130" t="s">
        <v>130</v>
      </c>
      <c r="K5130" t="s">
        <v>141</v>
      </c>
      <c r="L5130" t="s">
        <v>14391</v>
      </c>
      <c r="M5130" t="s">
        <v>14392</v>
      </c>
      <c r="N5130">
        <v>3.6613888879999998</v>
      </c>
      <c r="O5130">
        <v>0</v>
      </c>
      <c r="P5130">
        <v>167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611.45194400000003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2677989</v>
      </c>
      <c r="B5131">
        <v>1</v>
      </c>
      <c r="C5131" t="s">
        <v>76</v>
      </c>
      <c r="D5131" t="s">
        <v>92</v>
      </c>
      <c r="E5131" t="s">
        <v>172</v>
      </c>
      <c r="F5131" t="s">
        <v>10806</v>
      </c>
      <c r="G5131" t="s">
        <v>2655</v>
      </c>
      <c r="H5131" t="s">
        <v>46</v>
      </c>
      <c r="I5131" t="s">
        <v>129</v>
      </c>
      <c r="J5131" t="s">
        <v>130</v>
      </c>
      <c r="K5131" t="s">
        <v>131</v>
      </c>
      <c r="L5131" t="s">
        <v>14393</v>
      </c>
      <c r="M5131" t="s">
        <v>14394</v>
      </c>
      <c r="N5131">
        <v>0.88833333299999995</v>
      </c>
      <c r="O5131">
        <v>0</v>
      </c>
      <c r="P5131">
        <v>0</v>
      </c>
      <c r="Q5131">
        <v>0</v>
      </c>
      <c r="R5131">
        <v>28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24.873332999999999</v>
      </c>
      <c r="Y5131">
        <v>0</v>
      </c>
      <c r="Z5131">
        <v>0</v>
      </c>
    </row>
    <row r="5132" spans="1:26" x14ac:dyDescent="0.3">
      <c r="A5132">
        <v>2677992</v>
      </c>
      <c r="B5132">
        <v>1</v>
      </c>
      <c r="C5132" t="s">
        <v>77</v>
      </c>
      <c r="D5132" t="s">
        <v>109</v>
      </c>
      <c r="E5132" t="s">
        <v>134</v>
      </c>
      <c r="F5132" t="s">
        <v>14395</v>
      </c>
      <c r="G5132" t="s">
        <v>140</v>
      </c>
      <c r="H5132" t="s">
        <v>46</v>
      </c>
      <c r="I5132" t="s">
        <v>129</v>
      </c>
      <c r="J5132" t="s">
        <v>130</v>
      </c>
      <c r="K5132" t="s">
        <v>141</v>
      </c>
      <c r="L5132" t="s">
        <v>14396</v>
      </c>
      <c r="M5132" t="s">
        <v>14397</v>
      </c>
      <c r="N5132">
        <v>0.93333333299999999</v>
      </c>
      <c r="O5132">
        <v>0</v>
      </c>
      <c r="P5132">
        <v>876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817.6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2677993</v>
      </c>
      <c r="B5133">
        <v>1</v>
      </c>
      <c r="C5133" t="s">
        <v>76</v>
      </c>
      <c r="D5133" t="s">
        <v>80</v>
      </c>
      <c r="E5133" t="s">
        <v>210</v>
      </c>
      <c r="F5133" t="s">
        <v>14398</v>
      </c>
      <c r="G5133" t="s">
        <v>212</v>
      </c>
      <c r="H5133" t="s">
        <v>46</v>
      </c>
      <c r="I5133" t="s">
        <v>129</v>
      </c>
      <c r="J5133" t="s">
        <v>130</v>
      </c>
      <c r="K5133" t="s">
        <v>131</v>
      </c>
      <c r="L5133" t="s">
        <v>14399</v>
      </c>
      <c r="M5133" t="s">
        <v>14400</v>
      </c>
      <c r="N5133">
        <v>7.8083333330000002</v>
      </c>
      <c r="O5133">
        <v>0</v>
      </c>
      <c r="P5133">
        <v>9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70.275000000000006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2678017</v>
      </c>
      <c r="B5134">
        <v>1</v>
      </c>
      <c r="C5134" t="s">
        <v>77</v>
      </c>
      <c r="D5134" t="s">
        <v>109</v>
      </c>
      <c r="E5134" t="s">
        <v>210</v>
      </c>
      <c r="F5134" t="s">
        <v>14401</v>
      </c>
      <c r="G5134" t="s">
        <v>306</v>
      </c>
      <c r="H5134" t="s">
        <v>46</v>
      </c>
      <c r="I5134" t="s">
        <v>129</v>
      </c>
      <c r="J5134" t="s">
        <v>15</v>
      </c>
      <c r="K5134" t="s">
        <v>131</v>
      </c>
      <c r="L5134" t="s">
        <v>14402</v>
      </c>
      <c r="M5134" t="s">
        <v>14403</v>
      </c>
      <c r="N5134">
        <v>1.9794444440000001</v>
      </c>
      <c r="O5134">
        <v>0</v>
      </c>
      <c r="P5134">
        <v>1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1.979444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2678024</v>
      </c>
      <c r="B5135">
        <v>1</v>
      </c>
      <c r="C5135" t="s">
        <v>76</v>
      </c>
      <c r="D5135" t="s">
        <v>89</v>
      </c>
      <c r="E5135" t="s">
        <v>144</v>
      </c>
      <c r="F5135" t="s">
        <v>14404</v>
      </c>
      <c r="G5135" t="s">
        <v>136</v>
      </c>
      <c r="H5135" t="s">
        <v>46</v>
      </c>
      <c r="I5135" t="s">
        <v>129</v>
      </c>
      <c r="J5135" t="s">
        <v>130</v>
      </c>
      <c r="K5135" t="s">
        <v>131</v>
      </c>
      <c r="L5135" t="s">
        <v>14405</v>
      </c>
      <c r="M5135" t="s">
        <v>14406</v>
      </c>
      <c r="N5135">
        <v>4.5922222220000002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5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22.961110999999999</v>
      </c>
    </row>
    <row r="5136" spans="1:26" x14ac:dyDescent="0.3">
      <c r="A5136">
        <v>2678023</v>
      </c>
      <c r="B5136">
        <v>1</v>
      </c>
      <c r="C5136" t="s">
        <v>76</v>
      </c>
      <c r="D5136" t="s">
        <v>95</v>
      </c>
      <c r="E5136" t="s">
        <v>210</v>
      </c>
      <c r="F5136" t="s">
        <v>14407</v>
      </c>
      <c r="G5136" t="s">
        <v>212</v>
      </c>
      <c r="H5136" t="s">
        <v>46</v>
      </c>
      <c r="I5136" t="s">
        <v>129</v>
      </c>
      <c r="J5136" t="s">
        <v>130</v>
      </c>
      <c r="K5136" t="s">
        <v>131</v>
      </c>
      <c r="L5136" t="s">
        <v>14408</v>
      </c>
      <c r="M5136" t="s">
        <v>14409</v>
      </c>
      <c r="N5136">
        <v>1.660555555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1.6605559999999999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2678030</v>
      </c>
      <c r="B5137">
        <v>1</v>
      </c>
      <c r="C5137" t="s">
        <v>77</v>
      </c>
      <c r="D5137" t="s">
        <v>108</v>
      </c>
      <c r="E5137" t="s">
        <v>134</v>
      </c>
      <c r="F5137" t="s">
        <v>14410</v>
      </c>
      <c r="G5137" t="s">
        <v>140</v>
      </c>
      <c r="H5137" t="s">
        <v>46</v>
      </c>
      <c r="I5137" t="s">
        <v>129</v>
      </c>
      <c r="J5137" t="s">
        <v>130</v>
      </c>
      <c r="K5137" t="s">
        <v>141</v>
      </c>
      <c r="L5137" t="s">
        <v>14411</v>
      </c>
      <c r="M5137" t="s">
        <v>14412</v>
      </c>
      <c r="N5137">
        <v>0.87972222200000005</v>
      </c>
      <c r="O5137">
        <v>0</v>
      </c>
      <c r="P5137">
        <v>444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390.59666700000002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2678088</v>
      </c>
      <c r="B5138">
        <v>1</v>
      </c>
      <c r="C5138" t="s">
        <v>76</v>
      </c>
      <c r="D5138" t="s">
        <v>80</v>
      </c>
      <c r="E5138" t="s">
        <v>126</v>
      </c>
      <c r="F5138" t="s">
        <v>14413</v>
      </c>
      <c r="G5138" t="s">
        <v>169</v>
      </c>
      <c r="H5138" t="s">
        <v>47</v>
      </c>
      <c r="I5138" t="s">
        <v>129</v>
      </c>
      <c r="J5138" t="s">
        <v>130</v>
      </c>
      <c r="K5138" t="s">
        <v>131</v>
      </c>
      <c r="L5138" t="s">
        <v>14414</v>
      </c>
      <c r="M5138" t="s">
        <v>14415</v>
      </c>
      <c r="N5138">
        <v>1.4055555550000001</v>
      </c>
      <c r="O5138">
        <v>17</v>
      </c>
      <c r="P5138">
        <v>745</v>
      </c>
      <c r="Q5138">
        <v>0</v>
      </c>
      <c r="R5138">
        <v>0</v>
      </c>
      <c r="S5138">
        <v>0</v>
      </c>
      <c r="T5138">
        <v>0</v>
      </c>
      <c r="U5138">
        <v>23.894444</v>
      </c>
      <c r="V5138">
        <v>1047.138888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2678065</v>
      </c>
      <c r="B5139">
        <v>1</v>
      </c>
      <c r="C5139" t="s">
        <v>77</v>
      </c>
      <c r="D5139" t="s">
        <v>124</v>
      </c>
      <c r="E5139" t="s">
        <v>210</v>
      </c>
      <c r="F5139" t="s">
        <v>14416</v>
      </c>
      <c r="G5139" t="s">
        <v>212</v>
      </c>
      <c r="H5139" t="s">
        <v>46</v>
      </c>
      <c r="I5139" t="s">
        <v>129</v>
      </c>
      <c r="J5139" t="s">
        <v>130</v>
      </c>
      <c r="K5139" t="s">
        <v>131</v>
      </c>
      <c r="L5139" t="s">
        <v>14417</v>
      </c>
      <c r="M5139" t="s">
        <v>14418</v>
      </c>
      <c r="N5139">
        <v>1.64</v>
      </c>
      <c r="O5139">
        <v>0</v>
      </c>
      <c r="P5139">
        <v>3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4.92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2678077</v>
      </c>
      <c r="B5140">
        <v>1</v>
      </c>
      <c r="C5140" t="s">
        <v>76</v>
      </c>
      <c r="D5140" t="s">
        <v>92</v>
      </c>
      <c r="E5140" t="s">
        <v>134</v>
      </c>
      <c r="F5140" t="s">
        <v>13294</v>
      </c>
      <c r="G5140" t="s">
        <v>162</v>
      </c>
      <c r="H5140" t="s">
        <v>46</v>
      </c>
      <c r="I5140" t="s">
        <v>129</v>
      </c>
      <c r="J5140" t="s">
        <v>130</v>
      </c>
      <c r="K5140" t="s">
        <v>131</v>
      </c>
      <c r="L5140" t="s">
        <v>14419</v>
      </c>
      <c r="M5140" t="s">
        <v>14420</v>
      </c>
      <c r="N5140">
        <v>0.96499999999999997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113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109.045</v>
      </c>
    </row>
    <row r="5141" spans="1:26" x14ac:dyDescent="0.3">
      <c r="A5141">
        <v>2678076</v>
      </c>
      <c r="B5141">
        <v>1</v>
      </c>
      <c r="C5141" t="s">
        <v>77</v>
      </c>
      <c r="D5141" t="s">
        <v>115</v>
      </c>
      <c r="E5141" t="s">
        <v>144</v>
      </c>
      <c r="F5141" t="s">
        <v>14421</v>
      </c>
      <c r="G5141" t="s">
        <v>146</v>
      </c>
      <c r="H5141" t="s">
        <v>46</v>
      </c>
      <c r="I5141" t="s">
        <v>129</v>
      </c>
      <c r="J5141" t="s">
        <v>130</v>
      </c>
      <c r="K5141" t="s">
        <v>131</v>
      </c>
      <c r="L5141" t="s">
        <v>14422</v>
      </c>
      <c r="M5141" t="s">
        <v>14423</v>
      </c>
      <c r="N5141">
        <v>0.24111111099999999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24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5.7866669999999996</v>
      </c>
    </row>
    <row r="5142" spans="1:26" x14ac:dyDescent="0.3">
      <c r="A5142">
        <v>2678078</v>
      </c>
      <c r="B5142">
        <v>1</v>
      </c>
      <c r="C5142" t="s">
        <v>76</v>
      </c>
      <c r="D5142" t="s">
        <v>86</v>
      </c>
      <c r="E5142" t="s">
        <v>210</v>
      </c>
      <c r="F5142" t="s">
        <v>14424</v>
      </c>
      <c r="G5142" t="s">
        <v>290</v>
      </c>
      <c r="H5142" t="s">
        <v>46</v>
      </c>
      <c r="I5142" t="s">
        <v>129</v>
      </c>
      <c r="J5142" t="s">
        <v>130</v>
      </c>
      <c r="K5142" t="s">
        <v>131</v>
      </c>
      <c r="L5142" t="s">
        <v>14425</v>
      </c>
      <c r="M5142" t="s">
        <v>14426</v>
      </c>
      <c r="N5142">
        <v>2.4166666659999998</v>
      </c>
      <c r="O5142">
        <v>0</v>
      </c>
      <c r="P5142">
        <v>4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9.6666670000000003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2678084</v>
      </c>
      <c r="B5143">
        <v>1</v>
      </c>
      <c r="C5143" t="s">
        <v>77</v>
      </c>
      <c r="D5143" t="s">
        <v>115</v>
      </c>
      <c r="E5143" t="s">
        <v>144</v>
      </c>
      <c r="F5143" t="s">
        <v>14427</v>
      </c>
      <c r="G5143" t="s">
        <v>2826</v>
      </c>
      <c r="H5143" t="s">
        <v>46</v>
      </c>
      <c r="I5143" t="s">
        <v>129</v>
      </c>
      <c r="J5143" t="s">
        <v>130</v>
      </c>
      <c r="K5143" t="s">
        <v>131</v>
      </c>
      <c r="L5143" t="s">
        <v>14428</v>
      </c>
      <c r="M5143" t="s">
        <v>14429</v>
      </c>
      <c r="N5143">
        <v>2.9283333329999999</v>
      </c>
      <c r="O5143">
        <v>0</v>
      </c>
      <c r="P5143">
        <v>0</v>
      </c>
      <c r="Q5143">
        <v>0</v>
      </c>
      <c r="R5143">
        <v>85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248.908333</v>
      </c>
      <c r="Y5143">
        <v>0</v>
      </c>
      <c r="Z5143">
        <v>0</v>
      </c>
    </row>
    <row r="5144" spans="1:26" x14ac:dyDescent="0.3">
      <c r="A5144">
        <v>2678086</v>
      </c>
      <c r="B5144">
        <v>1</v>
      </c>
      <c r="C5144" t="s">
        <v>76</v>
      </c>
      <c r="D5144" t="s">
        <v>89</v>
      </c>
      <c r="E5144" t="s">
        <v>134</v>
      </c>
      <c r="F5144" t="s">
        <v>14430</v>
      </c>
      <c r="G5144" t="s">
        <v>824</v>
      </c>
      <c r="H5144" t="s">
        <v>46</v>
      </c>
      <c r="I5144" t="s">
        <v>129</v>
      </c>
      <c r="J5144" t="s">
        <v>130</v>
      </c>
      <c r="K5144" t="s">
        <v>131</v>
      </c>
      <c r="L5144" t="s">
        <v>14397</v>
      </c>
      <c r="M5144" t="s">
        <v>14431</v>
      </c>
      <c r="N5144">
        <v>0.17861111099999999</v>
      </c>
      <c r="O5144">
        <v>0</v>
      </c>
      <c r="P5144">
        <v>59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10.538055999999999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2678082</v>
      </c>
      <c r="B5145">
        <v>1</v>
      </c>
      <c r="C5145" t="s">
        <v>77</v>
      </c>
      <c r="D5145" t="s">
        <v>109</v>
      </c>
      <c r="E5145" t="s">
        <v>134</v>
      </c>
      <c r="F5145" t="s">
        <v>14432</v>
      </c>
      <c r="G5145" t="s">
        <v>140</v>
      </c>
      <c r="H5145" t="s">
        <v>46</v>
      </c>
      <c r="I5145" t="s">
        <v>129</v>
      </c>
      <c r="J5145" t="s">
        <v>130</v>
      </c>
      <c r="K5145" t="s">
        <v>141</v>
      </c>
      <c r="L5145" t="s">
        <v>14433</v>
      </c>
      <c r="M5145" t="s">
        <v>14434</v>
      </c>
      <c r="N5145">
        <v>0.55527777700000003</v>
      </c>
      <c r="O5145">
        <v>0</v>
      </c>
      <c r="P5145">
        <v>273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151.590833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2690699</v>
      </c>
      <c r="B5146">
        <v>1</v>
      </c>
      <c r="C5146" t="s">
        <v>76</v>
      </c>
      <c r="D5146" t="s">
        <v>96</v>
      </c>
      <c r="E5146" t="s">
        <v>134</v>
      </c>
      <c r="F5146" t="s">
        <v>14435</v>
      </c>
      <c r="G5146" t="s">
        <v>240</v>
      </c>
      <c r="H5146" t="s">
        <v>46</v>
      </c>
      <c r="I5146" t="s">
        <v>129</v>
      </c>
      <c r="J5146" t="s">
        <v>130</v>
      </c>
      <c r="K5146" t="s">
        <v>131</v>
      </c>
      <c r="L5146" t="s">
        <v>14436</v>
      </c>
      <c r="M5146" t="s">
        <v>14437</v>
      </c>
      <c r="N5146">
        <v>1.737777777</v>
      </c>
      <c r="O5146">
        <v>0</v>
      </c>
      <c r="P5146">
        <v>20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34.755555999999999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2678090</v>
      </c>
      <c r="B5147">
        <v>1</v>
      </c>
      <c r="C5147" t="s">
        <v>77</v>
      </c>
      <c r="D5147" t="s">
        <v>116</v>
      </c>
      <c r="E5147" t="s">
        <v>156</v>
      </c>
      <c r="F5147" t="s">
        <v>6121</v>
      </c>
      <c r="G5147" t="s">
        <v>169</v>
      </c>
      <c r="H5147" t="s">
        <v>47</v>
      </c>
      <c r="I5147" t="s">
        <v>129</v>
      </c>
      <c r="J5147" t="s">
        <v>130</v>
      </c>
      <c r="K5147" t="s">
        <v>131</v>
      </c>
      <c r="L5147" t="s">
        <v>14438</v>
      </c>
      <c r="M5147" t="s">
        <v>14439</v>
      </c>
      <c r="N5147">
        <v>1.2</v>
      </c>
      <c r="O5147">
        <v>80</v>
      </c>
      <c r="P5147">
        <v>104</v>
      </c>
      <c r="Q5147">
        <v>0</v>
      </c>
      <c r="R5147">
        <v>0</v>
      </c>
      <c r="S5147">
        <v>0</v>
      </c>
      <c r="T5147">
        <v>0</v>
      </c>
      <c r="U5147">
        <v>96</v>
      </c>
      <c r="V5147">
        <v>124.8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2678103</v>
      </c>
      <c r="B5148">
        <v>1</v>
      </c>
      <c r="C5148" t="s">
        <v>76</v>
      </c>
      <c r="D5148" t="s">
        <v>78</v>
      </c>
      <c r="E5148" t="s">
        <v>210</v>
      </c>
      <c r="F5148" t="s">
        <v>14440</v>
      </c>
      <c r="G5148" t="s">
        <v>290</v>
      </c>
      <c r="H5148" t="s">
        <v>46</v>
      </c>
      <c r="I5148" t="s">
        <v>129</v>
      </c>
      <c r="J5148" t="s">
        <v>130</v>
      </c>
      <c r="K5148" t="s">
        <v>131</v>
      </c>
      <c r="L5148" t="s">
        <v>14441</v>
      </c>
      <c r="M5148" t="s">
        <v>14442</v>
      </c>
      <c r="N5148">
        <v>1.507777777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1.5077780000000001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2678076</v>
      </c>
      <c r="B5149">
        <v>2</v>
      </c>
      <c r="C5149" t="s">
        <v>77</v>
      </c>
      <c r="D5149" t="s">
        <v>115</v>
      </c>
      <c r="E5149" t="s">
        <v>134</v>
      </c>
      <c r="F5149" t="s">
        <v>14443</v>
      </c>
      <c r="G5149" t="s">
        <v>146</v>
      </c>
      <c r="H5149" t="s">
        <v>46</v>
      </c>
      <c r="I5149" t="s">
        <v>129</v>
      </c>
      <c r="J5149" t="s">
        <v>130</v>
      </c>
      <c r="K5149" t="s">
        <v>131</v>
      </c>
      <c r="L5149" t="s">
        <v>14423</v>
      </c>
      <c r="M5149" t="s">
        <v>14444</v>
      </c>
      <c r="N5149">
        <v>0.86416666600000003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219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189.2525</v>
      </c>
    </row>
    <row r="5150" spans="1:26" x14ac:dyDescent="0.3">
      <c r="A5150">
        <v>2678106</v>
      </c>
      <c r="B5150">
        <v>1</v>
      </c>
      <c r="C5150" t="s">
        <v>76</v>
      </c>
      <c r="D5150" t="s">
        <v>99</v>
      </c>
      <c r="E5150" t="s">
        <v>144</v>
      </c>
      <c r="F5150" t="s">
        <v>14445</v>
      </c>
      <c r="G5150" t="s">
        <v>136</v>
      </c>
      <c r="H5150" t="s">
        <v>46</v>
      </c>
      <c r="I5150" t="s">
        <v>129</v>
      </c>
      <c r="J5150" t="s">
        <v>130</v>
      </c>
      <c r="K5150" t="s">
        <v>131</v>
      </c>
      <c r="L5150" t="s">
        <v>14446</v>
      </c>
      <c r="M5150" t="s">
        <v>14447</v>
      </c>
      <c r="N5150">
        <v>2.011111111</v>
      </c>
      <c r="O5150">
        <v>0</v>
      </c>
      <c r="P5150">
        <v>76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152.84444400000001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2678107</v>
      </c>
      <c r="B5151">
        <v>1</v>
      </c>
      <c r="C5151" t="s">
        <v>76</v>
      </c>
      <c r="D5151" t="s">
        <v>89</v>
      </c>
      <c r="E5151" t="s">
        <v>144</v>
      </c>
      <c r="F5151" t="s">
        <v>14448</v>
      </c>
      <c r="G5151" t="s">
        <v>136</v>
      </c>
      <c r="H5151" t="s">
        <v>46</v>
      </c>
      <c r="I5151" t="s">
        <v>129</v>
      </c>
      <c r="J5151" t="s">
        <v>130</v>
      </c>
      <c r="K5151" t="s">
        <v>131</v>
      </c>
      <c r="L5151" t="s">
        <v>14449</v>
      </c>
      <c r="M5151" t="s">
        <v>14450</v>
      </c>
      <c r="N5151">
        <v>2.3325</v>
      </c>
      <c r="O5151">
        <v>0</v>
      </c>
      <c r="P5151">
        <v>13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30.322500000000002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2678108</v>
      </c>
      <c r="B5152">
        <v>1</v>
      </c>
      <c r="C5152" t="s">
        <v>76</v>
      </c>
      <c r="D5152" t="s">
        <v>83</v>
      </c>
      <c r="E5152" t="s">
        <v>152</v>
      </c>
      <c r="F5152" t="s">
        <v>14451</v>
      </c>
      <c r="G5152" t="s">
        <v>169</v>
      </c>
      <c r="H5152" t="s">
        <v>47</v>
      </c>
      <c r="I5152" t="s">
        <v>247</v>
      </c>
      <c r="J5152" t="s">
        <v>130</v>
      </c>
      <c r="K5152" t="s">
        <v>131</v>
      </c>
      <c r="L5152" t="s">
        <v>14452</v>
      </c>
      <c r="M5152" t="s">
        <v>14453</v>
      </c>
      <c r="N5152">
        <v>3.1944444000000002E-2</v>
      </c>
      <c r="O5152">
        <v>15</v>
      </c>
      <c r="P5152">
        <v>1547</v>
      </c>
      <c r="Q5152">
        <v>0</v>
      </c>
      <c r="R5152">
        <v>0</v>
      </c>
      <c r="S5152">
        <v>0</v>
      </c>
      <c r="T5152">
        <v>0</v>
      </c>
      <c r="U5152">
        <v>0.47916700000000001</v>
      </c>
      <c r="V5152">
        <v>49.418055000000003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2678119</v>
      </c>
      <c r="B5153">
        <v>1</v>
      </c>
      <c r="C5153" t="s">
        <v>76</v>
      </c>
      <c r="D5153" t="s">
        <v>93</v>
      </c>
      <c r="E5153" t="s">
        <v>134</v>
      </c>
      <c r="F5153" t="s">
        <v>14454</v>
      </c>
      <c r="G5153" t="s">
        <v>260</v>
      </c>
      <c r="H5153" t="s">
        <v>46</v>
      </c>
      <c r="I5153" t="s">
        <v>129</v>
      </c>
      <c r="J5153" t="s">
        <v>130</v>
      </c>
      <c r="K5153" t="s">
        <v>141</v>
      </c>
      <c r="L5153" t="s">
        <v>14455</v>
      </c>
      <c r="M5153" t="s">
        <v>14456</v>
      </c>
      <c r="N5153">
        <v>3.736111111</v>
      </c>
      <c r="O5153">
        <v>0</v>
      </c>
      <c r="P5153">
        <v>68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254.055556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2678120</v>
      </c>
      <c r="B5154">
        <v>1</v>
      </c>
      <c r="C5154" t="s">
        <v>76</v>
      </c>
      <c r="D5154" t="s">
        <v>89</v>
      </c>
      <c r="E5154" t="s">
        <v>144</v>
      </c>
      <c r="F5154" t="s">
        <v>14457</v>
      </c>
      <c r="G5154" t="s">
        <v>1592</v>
      </c>
      <c r="H5154" t="s">
        <v>46</v>
      </c>
      <c r="I5154" t="s">
        <v>129</v>
      </c>
      <c r="J5154" t="s">
        <v>130</v>
      </c>
      <c r="K5154" t="s">
        <v>131</v>
      </c>
      <c r="L5154" t="s">
        <v>14458</v>
      </c>
      <c r="M5154" t="s">
        <v>14459</v>
      </c>
      <c r="N5154">
        <v>1.7350000000000001</v>
      </c>
      <c r="O5154">
        <v>0</v>
      </c>
      <c r="P5154">
        <v>10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17.350000000000001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2677868</v>
      </c>
      <c r="B5155">
        <v>2</v>
      </c>
      <c r="C5155" t="s">
        <v>77</v>
      </c>
      <c r="D5155" t="s">
        <v>114</v>
      </c>
      <c r="E5155" t="s">
        <v>126</v>
      </c>
      <c r="F5155" t="s">
        <v>14460</v>
      </c>
      <c r="G5155" t="s">
        <v>128</v>
      </c>
      <c r="H5155" t="s">
        <v>47</v>
      </c>
      <c r="I5155" t="s">
        <v>129</v>
      </c>
      <c r="J5155" t="s">
        <v>130</v>
      </c>
      <c r="K5155" t="s">
        <v>131</v>
      </c>
      <c r="L5155" t="s">
        <v>14266</v>
      </c>
      <c r="M5155" t="s">
        <v>14461</v>
      </c>
      <c r="N5155">
        <v>2.3708333330000002</v>
      </c>
      <c r="O5155">
        <v>0</v>
      </c>
      <c r="P5155">
        <v>0</v>
      </c>
      <c r="Q5155">
        <v>0</v>
      </c>
      <c r="R5155">
        <v>0</v>
      </c>
      <c r="S5155">
        <v>229</v>
      </c>
      <c r="T5155">
        <v>1741</v>
      </c>
      <c r="U5155">
        <v>0</v>
      </c>
      <c r="V5155">
        <v>0</v>
      </c>
      <c r="W5155">
        <v>0</v>
      </c>
      <c r="X5155">
        <v>0</v>
      </c>
      <c r="Y5155">
        <v>542.92083300000002</v>
      </c>
      <c r="Z5155">
        <v>4127.6208329999999</v>
      </c>
    </row>
    <row r="5156" spans="1:26" x14ac:dyDescent="0.3">
      <c r="A5156">
        <v>2678124</v>
      </c>
      <c r="B5156">
        <v>1</v>
      </c>
      <c r="C5156" t="s">
        <v>77</v>
      </c>
      <c r="D5156" t="s">
        <v>119</v>
      </c>
      <c r="E5156" t="s">
        <v>156</v>
      </c>
      <c r="F5156" t="s">
        <v>14462</v>
      </c>
      <c r="G5156" t="s">
        <v>169</v>
      </c>
      <c r="H5156" t="s">
        <v>47</v>
      </c>
      <c r="I5156" t="s">
        <v>129</v>
      </c>
      <c r="J5156" t="s">
        <v>130</v>
      </c>
      <c r="K5156" t="s">
        <v>131</v>
      </c>
      <c r="L5156" t="s">
        <v>14463</v>
      </c>
      <c r="M5156" t="s">
        <v>14464</v>
      </c>
      <c r="N5156">
        <v>1.3263888880000001</v>
      </c>
      <c r="O5156">
        <v>0</v>
      </c>
      <c r="P5156">
        <v>135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179.0625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2678164</v>
      </c>
      <c r="B5157">
        <v>1</v>
      </c>
      <c r="C5157" t="s">
        <v>76</v>
      </c>
      <c r="D5157" t="s">
        <v>78</v>
      </c>
      <c r="E5157" t="s">
        <v>210</v>
      </c>
      <c r="F5157" t="s">
        <v>14465</v>
      </c>
      <c r="G5157" t="s">
        <v>290</v>
      </c>
      <c r="H5157" t="s">
        <v>46</v>
      </c>
      <c r="I5157" t="s">
        <v>129</v>
      </c>
      <c r="J5157" t="s">
        <v>130</v>
      </c>
      <c r="K5157" t="s">
        <v>131</v>
      </c>
      <c r="L5157" t="s">
        <v>14466</v>
      </c>
      <c r="M5157" t="s">
        <v>14467</v>
      </c>
      <c r="N5157">
        <v>2.5169444439999999</v>
      </c>
      <c r="O5157">
        <v>0</v>
      </c>
      <c r="P5157">
        <v>1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2.5169440000000001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2678127</v>
      </c>
      <c r="B5158">
        <v>1</v>
      </c>
      <c r="C5158" t="s">
        <v>76</v>
      </c>
      <c r="D5158" t="s">
        <v>104</v>
      </c>
      <c r="E5158" t="s">
        <v>156</v>
      </c>
      <c r="F5158" t="s">
        <v>5874</v>
      </c>
      <c r="G5158" t="s">
        <v>169</v>
      </c>
      <c r="H5158" t="s">
        <v>47</v>
      </c>
      <c r="I5158" t="s">
        <v>129</v>
      </c>
      <c r="J5158" t="s">
        <v>130</v>
      </c>
      <c r="K5158" t="s">
        <v>131</v>
      </c>
      <c r="L5158" t="s">
        <v>14468</v>
      </c>
      <c r="M5158" t="s">
        <v>14469</v>
      </c>
      <c r="N5158">
        <v>0.58472222200000001</v>
      </c>
      <c r="O5158">
        <v>0</v>
      </c>
      <c r="P5158">
        <v>0</v>
      </c>
      <c r="Q5158">
        <v>0</v>
      </c>
      <c r="R5158">
        <v>70</v>
      </c>
      <c r="S5158">
        <v>4</v>
      </c>
      <c r="T5158">
        <v>1030</v>
      </c>
      <c r="U5158">
        <v>0</v>
      </c>
      <c r="V5158">
        <v>0</v>
      </c>
      <c r="W5158">
        <v>0</v>
      </c>
      <c r="X5158">
        <v>40.930556000000003</v>
      </c>
      <c r="Y5158">
        <v>2.338889</v>
      </c>
      <c r="Z5158">
        <v>602.26388899999995</v>
      </c>
    </row>
    <row r="5159" spans="1:26" x14ac:dyDescent="0.3">
      <c r="A5159">
        <v>2678128</v>
      </c>
      <c r="B5159">
        <v>1</v>
      </c>
      <c r="C5159" t="s">
        <v>77</v>
      </c>
      <c r="D5159" t="s">
        <v>123</v>
      </c>
      <c r="E5159" t="s">
        <v>134</v>
      </c>
      <c r="F5159" t="s">
        <v>14348</v>
      </c>
      <c r="G5159" t="s">
        <v>140</v>
      </c>
      <c r="H5159" t="s">
        <v>46</v>
      </c>
      <c r="I5159" t="s">
        <v>129</v>
      </c>
      <c r="J5159" t="s">
        <v>130</v>
      </c>
      <c r="K5159" t="s">
        <v>141</v>
      </c>
      <c r="L5159" t="s">
        <v>14470</v>
      </c>
      <c r="M5159" t="s">
        <v>14471</v>
      </c>
      <c r="N5159">
        <v>0.67027777700000002</v>
      </c>
      <c r="O5159">
        <v>0</v>
      </c>
      <c r="P5159">
        <v>959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642.79638799999998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2678131</v>
      </c>
      <c r="B5160">
        <v>1</v>
      </c>
      <c r="C5160" t="s">
        <v>76</v>
      </c>
      <c r="D5160" t="s">
        <v>91</v>
      </c>
      <c r="E5160" t="s">
        <v>156</v>
      </c>
      <c r="F5160" t="s">
        <v>5488</v>
      </c>
      <c r="G5160" t="s">
        <v>169</v>
      </c>
      <c r="H5160" t="s">
        <v>47</v>
      </c>
      <c r="I5160" t="s">
        <v>129</v>
      </c>
      <c r="J5160" t="s">
        <v>130</v>
      </c>
      <c r="K5160" t="s">
        <v>131</v>
      </c>
      <c r="L5160" t="s">
        <v>14472</v>
      </c>
      <c r="M5160" t="s">
        <v>14473</v>
      </c>
      <c r="N5160">
        <v>5.2222221999999999E-2</v>
      </c>
      <c r="O5160">
        <v>21</v>
      </c>
      <c r="P5160">
        <v>226</v>
      </c>
      <c r="Q5160">
        <v>0</v>
      </c>
      <c r="R5160">
        <v>0</v>
      </c>
      <c r="S5160">
        <v>0</v>
      </c>
      <c r="T5160">
        <v>0</v>
      </c>
      <c r="U5160">
        <v>1.0966670000000001</v>
      </c>
      <c r="V5160">
        <v>11.802222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2678132</v>
      </c>
      <c r="B5161">
        <v>1</v>
      </c>
      <c r="C5161" t="s">
        <v>76</v>
      </c>
      <c r="D5161" t="s">
        <v>90</v>
      </c>
      <c r="E5161" t="s">
        <v>152</v>
      </c>
      <c r="F5161" t="s">
        <v>14474</v>
      </c>
      <c r="G5161" t="s">
        <v>169</v>
      </c>
      <c r="H5161" t="s">
        <v>47</v>
      </c>
      <c r="I5161" t="s">
        <v>129</v>
      </c>
      <c r="J5161" t="s">
        <v>130</v>
      </c>
      <c r="K5161" t="s">
        <v>131</v>
      </c>
      <c r="L5161" t="s">
        <v>14475</v>
      </c>
      <c r="M5161" t="s">
        <v>14476</v>
      </c>
      <c r="N5161">
        <v>0.14583333300000001</v>
      </c>
      <c r="O5161">
        <v>0</v>
      </c>
      <c r="P5161">
        <v>0</v>
      </c>
      <c r="Q5161">
        <v>0</v>
      </c>
      <c r="R5161">
        <v>0</v>
      </c>
      <c r="S5161">
        <v>7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1.0208330000000001</v>
      </c>
      <c r="Z5161">
        <v>0</v>
      </c>
    </row>
    <row r="5162" spans="1:26" x14ac:dyDescent="0.3">
      <c r="A5162">
        <v>2678133</v>
      </c>
      <c r="B5162">
        <v>1</v>
      </c>
      <c r="C5162" t="s">
        <v>76</v>
      </c>
      <c r="D5162" t="s">
        <v>101</v>
      </c>
      <c r="E5162" t="s">
        <v>152</v>
      </c>
      <c r="F5162" t="s">
        <v>14477</v>
      </c>
      <c r="G5162" t="s">
        <v>169</v>
      </c>
      <c r="H5162" t="s">
        <v>47</v>
      </c>
      <c r="I5162" t="s">
        <v>129</v>
      </c>
      <c r="J5162" t="s">
        <v>130</v>
      </c>
      <c r="K5162" t="s">
        <v>131</v>
      </c>
      <c r="L5162" t="s">
        <v>14478</v>
      </c>
      <c r="M5162" t="s">
        <v>14479</v>
      </c>
      <c r="N5162">
        <v>9.5277776999999994E-2</v>
      </c>
      <c r="O5162">
        <v>7</v>
      </c>
      <c r="P5162">
        <v>6833</v>
      </c>
      <c r="Q5162">
        <v>0</v>
      </c>
      <c r="R5162">
        <v>0</v>
      </c>
      <c r="S5162">
        <v>0</v>
      </c>
      <c r="T5162">
        <v>0</v>
      </c>
      <c r="U5162">
        <v>0.66694399999999998</v>
      </c>
      <c r="V5162">
        <v>651.03305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2678139</v>
      </c>
      <c r="B5163">
        <v>1</v>
      </c>
      <c r="C5163" t="s">
        <v>76</v>
      </c>
      <c r="D5163" t="s">
        <v>89</v>
      </c>
      <c r="E5163" t="s">
        <v>134</v>
      </c>
      <c r="F5163" t="s">
        <v>13169</v>
      </c>
      <c r="G5163" t="s">
        <v>240</v>
      </c>
      <c r="H5163" t="s">
        <v>46</v>
      </c>
      <c r="I5163" t="s">
        <v>129</v>
      </c>
      <c r="J5163" t="s">
        <v>130</v>
      </c>
      <c r="K5163" t="s">
        <v>131</v>
      </c>
      <c r="L5163" t="s">
        <v>14480</v>
      </c>
      <c r="M5163" t="s">
        <v>14481</v>
      </c>
      <c r="N5163">
        <v>3.2736111110000001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31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101.481944</v>
      </c>
    </row>
    <row r="5164" spans="1:26" x14ac:dyDescent="0.3">
      <c r="A5164">
        <v>2678143</v>
      </c>
      <c r="B5164">
        <v>1</v>
      </c>
      <c r="C5164" t="s">
        <v>77</v>
      </c>
      <c r="D5164" t="s">
        <v>115</v>
      </c>
      <c r="E5164" t="s">
        <v>152</v>
      </c>
      <c r="F5164" t="s">
        <v>13821</v>
      </c>
      <c r="G5164" t="s">
        <v>169</v>
      </c>
      <c r="H5164" t="s">
        <v>47</v>
      </c>
      <c r="I5164" t="s">
        <v>129</v>
      </c>
      <c r="J5164" t="s">
        <v>130</v>
      </c>
      <c r="K5164" t="s">
        <v>131</v>
      </c>
      <c r="L5164" t="s">
        <v>14482</v>
      </c>
      <c r="M5164" t="s">
        <v>14483</v>
      </c>
      <c r="N5164">
        <v>0.158611111</v>
      </c>
      <c r="O5164">
        <v>0</v>
      </c>
      <c r="P5164">
        <v>0</v>
      </c>
      <c r="Q5164">
        <v>27</v>
      </c>
      <c r="R5164">
        <v>126</v>
      </c>
      <c r="S5164">
        <v>38</v>
      </c>
      <c r="T5164">
        <v>545</v>
      </c>
      <c r="U5164">
        <v>0</v>
      </c>
      <c r="V5164">
        <v>0</v>
      </c>
      <c r="W5164">
        <v>4.2824999999999998</v>
      </c>
      <c r="X5164">
        <v>19.984999999999999</v>
      </c>
      <c r="Y5164">
        <v>6.0272220000000001</v>
      </c>
      <c r="Z5164">
        <v>86.443055000000001</v>
      </c>
    </row>
    <row r="5165" spans="1:26" x14ac:dyDescent="0.3">
      <c r="A5165">
        <v>2678147</v>
      </c>
      <c r="B5165">
        <v>1</v>
      </c>
      <c r="C5165" t="s">
        <v>76</v>
      </c>
      <c r="D5165" t="s">
        <v>101</v>
      </c>
      <c r="E5165" t="s">
        <v>126</v>
      </c>
      <c r="F5165" t="s">
        <v>14484</v>
      </c>
      <c r="G5165" t="s">
        <v>128</v>
      </c>
      <c r="H5165" t="s">
        <v>47</v>
      </c>
      <c r="I5165" t="s">
        <v>129</v>
      </c>
      <c r="J5165" t="s">
        <v>130</v>
      </c>
      <c r="K5165" t="s">
        <v>131</v>
      </c>
      <c r="L5165" t="s">
        <v>14485</v>
      </c>
      <c r="M5165" t="s">
        <v>14486</v>
      </c>
      <c r="N5165">
        <v>0.73</v>
      </c>
      <c r="O5165">
        <v>0</v>
      </c>
      <c r="P5165">
        <v>58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42.34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2678145</v>
      </c>
      <c r="B5166">
        <v>1</v>
      </c>
      <c r="C5166" t="s">
        <v>76</v>
      </c>
      <c r="D5166" t="s">
        <v>81</v>
      </c>
      <c r="E5166" t="s">
        <v>210</v>
      </c>
      <c r="F5166" t="s">
        <v>14487</v>
      </c>
      <c r="G5166" t="s">
        <v>290</v>
      </c>
      <c r="H5166" t="s">
        <v>46</v>
      </c>
      <c r="I5166" t="s">
        <v>129</v>
      </c>
      <c r="J5166" t="s">
        <v>130</v>
      </c>
      <c r="K5166" t="s">
        <v>131</v>
      </c>
      <c r="L5166" t="s">
        <v>14488</v>
      </c>
      <c r="M5166" t="s">
        <v>14489</v>
      </c>
      <c r="N5166">
        <v>1.7641666659999999</v>
      </c>
      <c r="O5166">
        <v>0</v>
      </c>
      <c r="P5166">
        <v>2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3.5283329999999999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2678167</v>
      </c>
      <c r="B5167">
        <v>1</v>
      </c>
      <c r="C5167" t="s">
        <v>77</v>
      </c>
      <c r="D5167" t="s">
        <v>115</v>
      </c>
      <c r="E5167" t="s">
        <v>126</v>
      </c>
      <c r="F5167" t="s">
        <v>14490</v>
      </c>
      <c r="G5167" t="s">
        <v>128</v>
      </c>
      <c r="H5167" t="s">
        <v>47</v>
      </c>
      <c r="I5167" t="s">
        <v>129</v>
      </c>
      <c r="J5167" t="s">
        <v>130</v>
      </c>
      <c r="K5167" t="s">
        <v>131</v>
      </c>
      <c r="L5167" t="s">
        <v>14491</v>
      </c>
      <c r="M5167" t="s">
        <v>14492</v>
      </c>
      <c r="N5167">
        <v>3.3977777769999999</v>
      </c>
      <c r="O5167">
        <v>0</v>
      </c>
      <c r="P5167">
        <v>0</v>
      </c>
      <c r="Q5167">
        <v>1</v>
      </c>
      <c r="R5167">
        <v>12</v>
      </c>
      <c r="S5167">
        <v>0</v>
      </c>
      <c r="T5167">
        <v>0</v>
      </c>
      <c r="U5167">
        <v>0</v>
      </c>
      <c r="V5167">
        <v>0</v>
      </c>
      <c r="W5167">
        <v>3.3977780000000002</v>
      </c>
      <c r="X5167">
        <v>40.773333000000001</v>
      </c>
      <c r="Y5167">
        <v>0</v>
      </c>
      <c r="Z5167">
        <v>0</v>
      </c>
    </row>
    <row r="5168" spans="1:26" x14ac:dyDescent="0.3">
      <c r="A5168">
        <v>2678168</v>
      </c>
      <c r="B5168">
        <v>1</v>
      </c>
      <c r="C5168" t="s">
        <v>77</v>
      </c>
      <c r="D5168" t="s">
        <v>117</v>
      </c>
      <c r="E5168" t="s">
        <v>156</v>
      </c>
      <c r="F5168" t="s">
        <v>3512</v>
      </c>
      <c r="G5168" t="s">
        <v>169</v>
      </c>
      <c r="H5168" t="s">
        <v>47</v>
      </c>
      <c r="I5168" t="s">
        <v>247</v>
      </c>
      <c r="J5168" t="s">
        <v>130</v>
      </c>
      <c r="K5168" t="s">
        <v>131</v>
      </c>
      <c r="L5168" t="s">
        <v>14493</v>
      </c>
      <c r="M5168" t="s">
        <v>14494</v>
      </c>
      <c r="N5168">
        <v>1.0555554999999999E-2</v>
      </c>
      <c r="O5168">
        <v>0</v>
      </c>
      <c r="P5168">
        <v>0</v>
      </c>
      <c r="Q5168">
        <v>7</v>
      </c>
      <c r="R5168">
        <v>332</v>
      </c>
      <c r="S5168">
        <v>0</v>
      </c>
      <c r="T5168">
        <v>20</v>
      </c>
      <c r="U5168">
        <v>0</v>
      </c>
      <c r="V5168">
        <v>0</v>
      </c>
      <c r="W5168">
        <v>7.3888999999999996E-2</v>
      </c>
      <c r="X5168">
        <v>3.5044439999999999</v>
      </c>
      <c r="Y5168">
        <v>0</v>
      </c>
      <c r="Z5168">
        <v>0.21111099999999999</v>
      </c>
    </row>
    <row r="5169" spans="1:26" x14ac:dyDescent="0.3">
      <c r="A5169">
        <v>2678177</v>
      </c>
      <c r="B5169">
        <v>1</v>
      </c>
      <c r="C5169" t="s">
        <v>77</v>
      </c>
      <c r="D5169" t="s">
        <v>114</v>
      </c>
      <c r="E5169" t="s">
        <v>144</v>
      </c>
      <c r="F5169" t="s">
        <v>14495</v>
      </c>
      <c r="G5169" t="s">
        <v>136</v>
      </c>
      <c r="H5169" t="s">
        <v>46</v>
      </c>
      <c r="I5169" t="s">
        <v>129</v>
      </c>
      <c r="J5169" t="s">
        <v>130</v>
      </c>
      <c r="K5169" t="s">
        <v>131</v>
      </c>
      <c r="L5169" t="s">
        <v>14496</v>
      </c>
      <c r="M5169" t="s">
        <v>14497</v>
      </c>
      <c r="N5169">
        <v>3.3222222220000002</v>
      </c>
      <c r="O5169">
        <v>0</v>
      </c>
      <c r="P5169">
        <v>65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215.944444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2678170</v>
      </c>
      <c r="B5170">
        <v>1</v>
      </c>
      <c r="C5170" t="s">
        <v>77</v>
      </c>
      <c r="D5170" t="s">
        <v>109</v>
      </c>
      <c r="E5170" t="s">
        <v>156</v>
      </c>
      <c r="F5170" t="s">
        <v>14498</v>
      </c>
      <c r="G5170" t="s">
        <v>140</v>
      </c>
      <c r="H5170" t="s">
        <v>47</v>
      </c>
      <c r="I5170" t="s">
        <v>129</v>
      </c>
      <c r="J5170" t="s">
        <v>130</v>
      </c>
      <c r="K5170" t="s">
        <v>141</v>
      </c>
      <c r="L5170" t="s">
        <v>14499</v>
      </c>
      <c r="M5170" t="s">
        <v>14500</v>
      </c>
      <c r="N5170">
        <v>1.0027777769999999</v>
      </c>
      <c r="O5170">
        <v>61</v>
      </c>
      <c r="P5170">
        <v>751</v>
      </c>
      <c r="Q5170">
        <v>0</v>
      </c>
      <c r="R5170">
        <v>0</v>
      </c>
      <c r="S5170">
        <v>0</v>
      </c>
      <c r="T5170">
        <v>0</v>
      </c>
      <c r="U5170">
        <v>61.169443999999999</v>
      </c>
      <c r="V5170">
        <v>753.08611099999996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2678172</v>
      </c>
      <c r="B5171">
        <v>1</v>
      </c>
      <c r="C5171" t="s">
        <v>76</v>
      </c>
      <c r="D5171" t="s">
        <v>100</v>
      </c>
      <c r="E5171" t="s">
        <v>210</v>
      </c>
      <c r="F5171" t="s">
        <v>14501</v>
      </c>
      <c r="G5171" t="s">
        <v>212</v>
      </c>
      <c r="H5171" t="s">
        <v>46</v>
      </c>
      <c r="I5171" t="s">
        <v>129</v>
      </c>
      <c r="J5171" t="s">
        <v>130</v>
      </c>
      <c r="K5171" t="s">
        <v>131</v>
      </c>
      <c r="L5171" t="s">
        <v>14502</v>
      </c>
      <c r="M5171" t="s">
        <v>14503</v>
      </c>
      <c r="N5171">
        <v>2.3341666659999998</v>
      </c>
      <c r="O5171">
        <v>0</v>
      </c>
      <c r="P5171">
        <v>2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4.6683329999999996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2678171</v>
      </c>
      <c r="B5172">
        <v>1</v>
      </c>
      <c r="C5172" t="s">
        <v>77</v>
      </c>
      <c r="D5172" t="s">
        <v>116</v>
      </c>
      <c r="E5172" t="s">
        <v>156</v>
      </c>
      <c r="F5172" t="s">
        <v>706</v>
      </c>
      <c r="G5172" t="s">
        <v>169</v>
      </c>
      <c r="H5172" t="s">
        <v>47</v>
      </c>
      <c r="I5172" t="s">
        <v>129</v>
      </c>
      <c r="J5172" t="s">
        <v>130</v>
      </c>
      <c r="K5172" t="s">
        <v>131</v>
      </c>
      <c r="L5172" t="s">
        <v>14504</v>
      </c>
      <c r="M5172" t="s">
        <v>14505</v>
      </c>
      <c r="N5172">
        <v>1.434722222</v>
      </c>
      <c r="O5172">
        <v>32</v>
      </c>
      <c r="P5172">
        <v>604</v>
      </c>
      <c r="Q5172">
        <v>0</v>
      </c>
      <c r="R5172">
        <v>0</v>
      </c>
      <c r="S5172">
        <v>5</v>
      </c>
      <c r="T5172">
        <v>18</v>
      </c>
      <c r="U5172">
        <v>45.911110999999998</v>
      </c>
      <c r="V5172">
        <v>866.57222200000001</v>
      </c>
      <c r="W5172">
        <v>0</v>
      </c>
      <c r="X5172">
        <v>0</v>
      </c>
      <c r="Y5172">
        <v>7.1736110000000002</v>
      </c>
      <c r="Z5172">
        <v>25.824999999999999</v>
      </c>
    </row>
    <row r="5173" spans="1:26" x14ac:dyDescent="0.3">
      <c r="A5173">
        <v>2678173</v>
      </c>
      <c r="B5173">
        <v>1</v>
      </c>
      <c r="C5173" t="s">
        <v>76</v>
      </c>
      <c r="D5173" t="s">
        <v>80</v>
      </c>
      <c r="E5173" t="s">
        <v>126</v>
      </c>
      <c r="F5173" t="s">
        <v>14413</v>
      </c>
      <c r="G5173" t="s">
        <v>169</v>
      </c>
      <c r="H5173" t="s">
        <v>47</v>
      </c>
      <c r="I5173" t="s">
        <v>129</v>
      </c>
      <c r="J5173" t="s">
        <v>130</v>
      </c>
      <c r="K5173" t="s">
        <v>131</v>
      </c>
      <c r="L5173" t="s">
        <v>14506</v>
      </c>
      <c r="M5173" t="s">
        <v>14507</v>
      </c>
      <c r="N5173">
        <v>0.63333333300000005</v>
      </c>
      <c r="O5173">
        <v>17</v>
      </c>
      <c r="P5173">
        <v>745</v>
      </c>
      <c r="Q5173">
        <v>0</v>
      </c>
      <c r="R5173">
        <v>0</v>
      </c>
      <c r="S5173">
        <v>0</v>
      </c>
      <c r="T5173">
        <v>0</v>
      </c>
      <c r="U5173">
        <v>10.766667</v>
      </c>
      <c r="V5173">
        <v>471.83333299999998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2678179</v>
      </c>
      <c r="B5174">
        <v>1</v>
      </c>
      <c r="C5174" t="s">
        <v>77</v>
      </c>
      <c r="D5174" t="s">
        <v>109</v>
      </c>
      <c r="E5174" t="s">
        <v>210</v>
      </c>
      <c r="F5174" t="s">
        <v>14508</v>
      </c>
      <c r="G5174" t="s">
        <v>290</v>
      </c>
      <c r="H5174" t="s">
        <v>46</v>
      </c>
      <c r="I5174" t="s">
        <v>129</v>
      </c>
      <c r="J5174" t="s">
        <v>130</v>
      </c>
      <c r="K5174" t="s">
        <v>131</v>
      </c>
      <c r="L5174" t="s">
        <v>14509</v>
      </c>
      <c r="M5174" t="s">
        <v>14510</v>
      </c>
      <c r="N5174">
        <v>2.0238888880000001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2.023889</v>
      </c>
    </row>
    <row r="5175" spans="1:26" x14ac:dyDescent="0.3">
      <c r="A5175">
        <v>2678176</v>
      </c>
      <c r="B5175">
        <v>1</v>
      </c>
      <c r="C5175" t="s">
        <v>77</v>
      </c>
      <c r="D5175" t="s">
        <v>116</v>
      </c>
      <c r="E5175" t="s">
        <v>126</v>
      </c>
      <c r="F5175" t="s">
        <v>9580</v>
      </c>
      <c r="G5175" t="s">
        <v>146</v>
      </c>
      <c r="H5175" t="s">
        <v>47</v>
      </c>
      <c r="I5175" t="s">
        <v>247</v>
      </c>
      <c r="J5175" t="s">
        <v>130</v>
      </c>
      <c r="K5175" t="s">
        <v>131</v>
      </c>
      <c r="L5175" t="s">
        <v>14511</v>
      </c>
      <c r="M5175" t="s">
        <v>14512</v>
      </c>
      <c r="N5175">
        <v>5.5555550000000002E-3</v>
      </c>
      <c r="O5175">
        <v>127</v>
      </c>
      <c r="P5175">
        <v>433</v>
      </c>
      <c r="Q5175">
        <v>0</v>
      </c>
      <c r="R5175">
        <v>0</v>
      </c>
      <c r="S5175">
        <v>0</v>
      </c>
      <c r="T5175">
        <v>18</v>
      </c>
      <c r="U5175">
        <v>0.70555500000000004</v>
      </c>
      <c r="V5175">
        <v>2.4055550000000001</v>
      </c>
      <c r="W5175">
        <v>0</v>
      </c>
      <c r="X5175">
        <v>0</v>
      </c>
      <c r="Y5175">
        <v>0</v>
      </c>
      <c r="Z5175">
        <v>0.1</v>
      </c>
    </row>
    <row r="5176" spans="1:26" x14ac:dyDescent="0.3">
      <c r="A5176">
        <v>2678181</v>
      </c>
      <c r="B5176">
        <v>1</v>
      </c>
      <c r="C5176" t="s">
        <v>76</v>
      </c>
      <c r="D5176" t="s">
        <v>78</v>
      </c>
      <c r="E5176" t="s">
        <v>210</v>
      </c>
      <c r="F5176" t="s">
        <v>14513</v>
      </c>
      <c r="G5176" t="s">
        <v>627</v>
      </c>
      <c r="H5176" t="s">
        <v>46</v>
      </c>
      <c r="I5176" t="s">
        <v>129</v>
      </c>
      <c r="J5176" t="s">
        <v>130</v>
      </c>
      <c r="K5176" t="s">
        <v>131</v>
      </c>
      <c r="L5176" t="s">
        <v>14514</v>
      </c>
      <c r="M5176" t="s">
        <v>14515</v>
      </c>
      <c r="N5176">
        <v>2.636666666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2.6366670000000001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2678191</v>
      </c>
      <c r="B5177">
        <v>1</v>
      </c>
      <c r="C5177" t="s">
        <v>76</v>
      </c>
      <c r="D5177" t="s">
        <v>96</v>
      </c>
      <c r="E5177" t="s">
        <v>210</v>
      </c>
      <c r="F5177" t="s">
        <v>14516</v>
      </c>
      <c r="G5177" t="s">
        <v>290</v>
      </c>
      <c r="H5177" t="s">
        <v>46</v>
      </c>
      <c r="I5177" t="s">
        <v>129</v>
      </c>
      <c r="J5177" t="s">
        <v>130</v>
      </c>
      <c r="K5177" t="s">
        <v>131</v>
      </c>
      <c r="L5177" t="s">
        <v>14517</v>
      </c>
      <c r="M5177" t="s">
        <v>14518</v>
      </c>
      <c r="N5177">
        <v>1.4522222220000001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1.4522219999999999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2678202</v>
      </c>
      <c r="B5178">
        <v>1</v>
      </c>
      <c r="C5178" t="s">
        <v>77</v>
      </c>
      <c r="D5178" t="s">
        <v>123</v>
      </c>
      <c r="E5178" t="s">
        <v>156</v>
      </c>
      <c r="F5178" t="s">
        <v>2976</v>
      </c>
      <c r="G5178" t="s">
        <v>169</v>
      </c>
      <c r="H5178" t="s">
        <v>47</v>
      </c>
      <c r="I5178" t="s">
        <v>129</v>
      </c>
      <c r="J5178" t="s">
        <v>130</v>
      </c>
      <c r="K5178" t="s">
        <v>131</v>
      </c>
      <c r="L5178" t="s">
        <v>14519</v>
      </c>
      <c r="M5178" t="s">
        <v>14520</v>
      </c>
      <c r="N5178">
        <v>0.73166666599999997</v>
      </c>
      <c r="O5178">
        <v>51</v>
      </c>
      <c r="P5178">
        <v>27</v>
      </c>
      <c r="Q5178">
        <v>0</v>
      </c>
      <c r="R5178">
        <v>0</v>
      </c>
      <c r="S5178">
        <v>0</v>
      </c>
      <c r="T5178">
        <v>0</v>
      </c>
      <c r="U5178">
        <v>37.314999999999998</v>
      </c>
      <c r="V5178">
        <v>19.754999999999999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2678120</v>
      </c>
      <c r="B5179">
        <v>2</v>
      </c>
      <c r="C5179" t="s">
        <v>76</v>
      </c>
      <c r="D5179" t="s">
        <v>89</v>
      </c>
      <c r="E5179" t="s">
        <v>134</v>
      </c>
      <c r="F5179" t="s">
        <v>14521</v>
      </c>
      <c r="G5179" t="s">
        <v>1592</v>
      </c>
      <c r="H5179" t="s">
        <v>46</v>
      </c>
      <c r="I5179" t="s">
        <v>129</v>
      </c>
      <c r="J5179" t="s">
        <v>130</v>
      </c>
      <c r="K5179" t="s">
        <v>131</v>
      </c>
      <c r="L5179" t="s">
        <v>14459</v>
      </c>
      <c r="M5179" t="s">
        <v>14522</v>
      </c>
      <c r="N5179">
        <v>0.45583333300000001</v>
      </c>
      <c r="O5179">
        <v>0</v>
      </c>
      <c r="P5179">
        <v>48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21.88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2678196</v>
      </c>
      <c r="B5180">
        <v>1</v>
      </c>
      <c r="C5180" t="s">
        <v>77</v>
      </c>
      <c r="D5180" t="s">
        <v>110</v>
      </c>
      <c r="E5180" t="s">
        <v>126</v>
      </c>
      <c r="F5180" t="s">
        <v>14523</v>
      </c>
      <c r="G5180" t="s">
        <v>128</v>
      </c>
      <c r="H5180" t="s">
        <v>47</v>
      </c>
      <c r="I5180" t="s">
        <v>129</v>
      </c>
      <c r="J5180" t="s">
        <v>130</v>
      </c>
      <c r="K5180" t="s">
        <v>131</v>
      </c>
      <c r="L5180" t="s">
        <v>14524</v>
      </c>
      <c r="M5180" t="s">
        <v>14525</v>
      </c>
      <c r="N5180">
        <v>1.2227777769999999</v>
      </c>
      <c r="O5180">
        <v>0</v>
      </c>
      <c r="P5180">
        <v>0</v>
      </c>
      <c r="Q5180">
        <v>0</v>
      </c>
      <c r="R5180">
        <v>0</v>
      </c>
      <c r="S5180">
        <v>4</v>
      </c>
      <c r="T5180">
        <v>355</v>
      </c>
      <c r="U5180">
        <v>0</v>
      </c>
      <c r="V5180">
        <v>0</v>
      </c>
      <c r="W5180">
        <v>0</v>
      </c>
      <c r="X5180">
        <v>0</v>
      </c>
      <c r="Y5180">
        <v>4.8911110000000004</v>
      </c>
      <c r="Z5180">
        <v>434.08611100000002</v>
      </c>
    </row>
    <row r="5181" spans="1:26" x14ac:dyDescent="0.3">
      <c r="A5181">
        <v>2678207</v>
      </c>
      <c r="B5181">
        <v>1</v>
      </c>
      <c r="C5181" t="s">
        <v>77</v>
      </c>
      <c r="D5181" t="s">
        <v>117</v>
      </c>
      <c r="E5181" t="s">
        <v>210</v>
      </c>
      <c r="F5181" t="s">
        <v>13755</v>
      </c>
      <c r="G5181" t="s">
        <v>306</v>
      </c>
      <c r="H5181" t="s">
        <v>46</v>
      </c>
      <c r="I5181" t="s">
        <v>129</v>
      </c>
      <c r="J5181" t="s">
        <v>15</v>
      </c>
      <c r="K5181" t="s">
        <v>131</v>
      </c>
      <c r="L5181" t="s">
        <v>14526</v>
      </c>
      <c r="M5181" t="s">
        <v>14527</v>
      </c>
      <c r="N5181">
        <v>1.6530555549999999</v>
      </c>
      <c r="O5181">
        <v>0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1.6530560000000001</v>
      </c>
      <c r="Y5181">
        <v>0</v>
      </c>
      <c r="Z5181">
        <v>0</v>
      </c>
    </row>
    <row r="5182" spans="1:26" x14ac:dyDescent="0.3">
      <c r="A5182">
        <v>2677771</v>
      </c>
      <c r="B5182">
        <v>2</v>
      </c>
      <c r="C5182" t="s">
        <v>76</v>
      </c>
      <c r="D5182" t="s">
        <v>93</v>
      </c>
      <c r="E5182" t="s">
        <v>134</v>
      </c>
      <c r="F5182" t="s">
        <v>14528</v>
      </c>
      <c r="G5182" t="s">
        <v>260</v>
      </c>
      <c r="H5182" t="s">
        <v>46</v>
      </c>
      <c r="I5182" t="s">
        <v>129</v>
      </c>
      <c r="J5182" t="s">
        <v>130</v>
      </c>
      <c r="K5182" t="s">
        <v>141</v>
      </c>
      <c r="L5182" t="s">
        <v>14392</v>
      </c>
      <c r="M5182" t="s">
        <v>14529</v>
      </c>
      <c r="N5182">
        <v>7.8333333000000005E-2</v>
      </c>
      <c r="O5182">
        <v>0</v>
      </c>
      <c r="P5182">
        <v>317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24.831666999999999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2678211</v>
      </c>
      <c r="B5183">
        <v>1</v>
      </c>
      <c r="C5183" t="s">
        <v>76</v>
      </c>
      <c r="D5183" t="s">
        <v>81</v>
      </c>
      <c r="E5183" t="s">
        <v>172</v>
      </c>
      <c r="F5183" t="s">
        <v>12888</v>
      </c>
      <c r="G5183" t="s">
        <v>146</v>
      </c>
      <c r="H5183" t="s">
        <v>46</v>
      </c>
      <c r="I5183" t="s">
        <v>129</v>
      </c>
      <c r="J5183" t="s">
        <v>130</v>
      </c>
      <c r="K5183" t="s">
        <v>131</v>
      </c>
      <c r="L5183" t="s">
        <v>14530</v>
      </c>
      <c r="M5183" t="s">
        <v>14531</v>
      </c>
      <c r="N5183">
        <v>1.1841666660000001</v>
      </c>
      <c r="O5183">
        <v>0</v>
      </c>
      <c r="P5183">
        <v>111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131.4425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2678212</v>
      </c>
      <c r="B5184">
        <v>1</v>
      </c>
      <c r="C5184" t="s">
        <v>76</v>
      </c>
      <c r="D5184" t="s">
        <v>81</v>
      </c>
      <c r="E5184" t="s">
        <v>172</v>
      </c>
      <c r="F5184" t="s">
        <v>12906</v>
      </c>
      <c r="G5184" t="s">
        <v>455</v>
      </c>
      <c r="H5184" t="s">
        <v>46</v>
      </c>
      <c r="I5184" t="s">
        <v>129</v>
      </c>
      <c r="J5184" t="s">
        <v>130</v>
      </c>
      <c r="K5184" t="s">
        <v>131</v>
      </c>
      <c r="L5184" t="s">
        <v>14532</v>
      </c>
      <c r="M5184" t="s">
        <v>14533</v>
      </c>
      <c r="N5184">
        <v>1.7877777770000001</v>
      </c>
      <c r="O5184">
        <v>0</v>
      </c>
      <c r="P5184">
        <v>142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253.86444399999999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2678323</v>
      </c>
      <c r="B5185">
        <v>1</v>
      </c>
      <c r="C5185" t="s">
        <v>77</v>
      </c>
      <c r="D5185" t="s">
        <v>123</v>
      </c>
      <c r="E5185" t="s">
        <v>156</v>
      </c>
      <c r="F5185" t="s">
        <v>7632</v>
      </c>
      <c r="G5185" t="s">
        <v>169</v>
      </c>
      <c r="H5185" t="s">
        <v>47</v>
      </c>
      <c r="I5185" t="s">
        <v>129</v>
      </c>
      <c r="J5185" t="s">
        <v>130</v>
      </c>
      <c r="K5185" t="s">
        <v>131</v>
      </c>
      <c r="L5185" t="s">
        <v>14534</v>
      </c>
      <c r="M5185" t="s">
        <v>14535</v>
      </c>
      <c r="N5185">
        <v>3.0436111110000001</v>
      </c>
      <c r="O5185">
        <v>216</v>
      </c>
      <c r="P5185">
        <v>141</v>
      </c>
      <c r="Q5185">
        <v>0</v>
      </c>
      <c r="R5185">
        <v>0</v>
      </c>
      <c r="S5185">
        <v>0</v>
      </c>
      <c r="T5185">
        <v>0</v>
      </c>
      <c r="U5185">
        <v>657.42</v>
      </c>
      <c r="V5185">
        <v>429.14916699999998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2678218</v>
      </c>
      <c r="B5186">
        <v>1</v>
      </c>
      <c r="C5186" t="s">
        <v>77</v>
      </c>
      <c r="D5186" t="s">
        <v>111</v>
      </c>
      <c r="E5186" t="s">
        <v>156</v>
      </c>
      <c r="F5186" t="s">
        <v>1054</v>
      </c>
      <c r="G5186" t="s">
        <v>169</v>
      </c>
      <c r="H5186" t="s">
        <v>47</v>
      </c>
      <c r="I5186" t="s">
        <v>129</v>
      </c>
      <c r="J5186" t="s">
        <v>130</v>
      </c>
      <c r="K5186" t="s">
        <v>131</v>
      </c>
      <c r="L5186" t="s">
        <v>14536</v>
      </c>
      <c r="M5186" t="s">
        <v>14537</v>
      </c>
      <c r="N5186">
        <v>0.632222222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1089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688.49</v>
      </c>
    </row>
    <row r="5187" spans="1:26" x14ac:dyDescent="0.3">
      <c r="A5187">
        <v>2678220</v>
      </c>
      <c r="B5187">
        <v>1</v>
      </c>
      <c r="C5187" t="s">
        <v>76</v>
      </c>
      <c r="D5187" t="s">
        <v>90</v>
      </c>
      <c r="E5187" t="s">
        <v>144</v>
      </c>
      <c r="F5187" t="s">
        <v>14538</v>
      </c>
      <c r="G5187" t="s">
        <v>306</v>
      </c>
      <c r="H5187" t="s">
        <v>46</v>
      </c>
      <c r="I5187" t="s">
        <v>129</v>
      </c>
      <c r="J5187" t="s">
        <v>15</v>
      </c>
      <c r="K5187" t="s">
        <v>131</v>
      </c>
      <c r="L5187" t="s">
        <v>14539</v>
      </c>
      <c r="M5187" t="s">
        <v>14540</v>
      </c>
      <c r="N5187">
        <v>3.4255555549999999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108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369.96</v>
      </c>
    </row>
    <row r="5188" spans="1:26" x14ac:dyDescent="0.3">
      <c r="A5188">
        <v>2678221</v>
      </c>
      <c r="B5188">
        <v>1</v>
      </c>
      <c r="C5188" t="s">
        <v>76</v>
      </c>
      <c r="D5188" t="s">
        <v>90</v>
      </c>
      <c r="E5188" t="s">
        <v>152</v>
      </c>
      <c r="F5188" t="s">
        <v>14541</v>
      </c>
      <c r="G5188" t="s">
        <v>146</v>
      </c>
      <c r="H5188" t="s">
        <v>47</v>
      </c>
      <c r="I5188" t="s">
        <v>129</v>
      </c>
      <c r="J5188" t="s">
        <v>130</v>
      </c>
      <c r="K5188" t="s">
        <v>131</v>
      </c>
      <c r="L5188" t="s">
        <v>14542</v>
      </c>
      <c r="M5188" t="s">
        <v>14543</v>
      </c>
      <c r="N5188">
        <v>0.128611111</v>
      </c>
      <c r="O5188">
        <v>0</v>
      </c>
      <c r="P5188">
        <v>0</v>
      </c>
      <c r="Q5188">
        <v>0</v>
      </c>
      <c r="R5188">
        <v>35</v>
      </c>
      <c r="S5188">
        <v>1</v>
      </c>
      <c r="T5188">
        <v>106</v>
      </c>
      <c r="U5188">
        <v>0</v>
      </c>
      <c r="V5188">
        <v>0</v>
      </c>
      <c r="W5188">
        <v>0</v>
      </c>
      <c r="X5188">
        <v>4.5013889999999996</v>
      </c>
      <c r="Y5188">
        <v>0.128611</v>
      </c>
      <c r="Z5188">
        <v>13.632778</v>
      </c>
    </row>
    <row r="5189" spans="1:26" x14ac:dyDescent="0.3">
      <c r="A5189">
        <v>2704012</v>
      </c>
      <c r="B5189">
        <v>1</v>
      </c>
      <c r="C5189" t="s">
        <v>77</v>
      </c>
      <c r="D5189" t="s">
        <v>124</v>
      </c>
      <c r="E5189" t="s">
        <v>152</v>
      </c>
      <c r="F5189" t="s">
        <v>14126</v>
      </c>
      <c r="G5189" t="s">
        <v>169</v>
      </c>
      <c r="H5189" t="s">
        <v>47</v>
      </c>
      <c r="I5189" t="s">
        <v>129</v>
      </c>
      <c r="J5189" t="s">
        <v>130</v>
      </c>
      <c r="K5189" t="s">
        <v>131</v>
      </c>
      <c r="L5189" t="s">
        <v>14544</v>
      </c>
      <c r="M5189" t="s">
        <v>14545</v>
      </c>
      <c r="N5189">
        <v>0.63333333300000005</v>
      </c>
      <c r="O5189">
        <v>58</v>
      </c>
      <c r="P5189">
        <v>919</v>
      </c>
      <c r="Q5189">
        <v>0</v>
      </c>
      <c r="R5189">
        <v>0</v>
      </c>
      <c r="S5189">
        <v>0</v>
      </c>
      <c r="T5189">
        <v>0</v>
      </c>
      <c r="U5189">
        <v>36.733333000000002</v>
      </c>
      <c r="V5189">
        <v>582.03333299999997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2678224</v>
      </c>
      <c r="B5190">
        <v>1</v>
      </c>
      <c r="C5190" t="s">
        <v>77</v>
      </c>
      <c r="D5190" t="s">
        <v>114</v>
      </c>
      <c r="E5190" t="s">
        <v>156</v>
      </c>
      <c r="F5190" t="s">
        <v>14546</v>
      </c>
      <c r="G5190" t="s">
        <v>169</v>
      </c>
      <c r="H5190" t="s">
        <v>47</v>
      </c>
      <c r="I5190" t="s">
        <v>247</v>
      </c>
      <c r="J5190" t="s">
        <v>130</v>
      </c>
      <c r="K5190" t="s">
        <v>131</v>
      </c>
      <c r="L5190" t="s">
        <v>14547</v>
      </c>
      <c r="M5190" t="s">
        <v>14548</v>
      </c>
      <c r="N5190">
        <v>3.5555555000000003E-2</v>
      </c>
      <c r="O5190">
        <v>0</v>
      </c>
      <c r="P5190">
        <v>0</v>
      </c>
      <c r="Q5190">
        <v>0</v>
      </c>
      <c r="R5190">
        <v>0</v>
      </c>
      <c r="S5190">
        <v>2</v>
      </c>
      <c r="T5190">
        <v>1006</v>
      </c>
      <c r="U5190">
        <v>0</v>
      </c>
      <c r="V5190">
        <v>0</v>
      </c>
      <c r="W5190">
        <v>0</v>
      </c>
      <c r="X5190">
        <v>0</v>
      </c>
      <c r="Y5190">
        <v>7.1110999999999994E-2</v>
      </c>
      <c r="Z5190">
        <v>35.768887999999997</v>
      </c>
    </row>
    <row r="5191" spans="1:26" x14ac:dyDescent="0.3">
      <c r="A5191">
        <v>2678084</v>
      </c>
      <c r="B5191">
        <v>2</v>
      </c>
      <c r="C5191" t="s">
        <v>77</v>
      </c>
      <c r="D5191" t="s">
        <v>115</v>
      </c>
      <c r="E5191" t="s">
        <v>134</v>
      </c>
      <c r="F5191" t="s">
        <v>13941</v>
      </c>
      <c r="G5191" t="s">
        <v>2826</v>
      </c>
      <c r="H5191" t="s">
        <v>46</v>
      </c>
      <c r="I5191" t="s">
        <v>129</v>
      </c>
      <c r="J5191" t="s">
        <v>130</v>
      </c>
      <c r="K5191" t="s">
        <v>131</v>
      </c>
      <c r="L5191" t="s">
        <v>14429</v>
      </c>
      <c r="M5191" t="s">
        <v>14549</v>
      </c>
      <c r="N5191">
        <v>0.97194444400000002</v>
      </c>
      <c r="O5191">
        <v>0</v>
      </c>
      <c r="P5191">
        <v>0</v>
      </c>
      <c r="Q5191">
        <v>0</v>
      </c>
      <c r="R5191">
        <v>274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266.31277799999998</v>
      </c>
      <c r="Y5191">
        <v>0</v>
      </c>
      <c r="Z5191">
        <v>0</v>
      </c>
    </row>
    <row r="5192" spans="1:26" x14ac:dyDescent="0.3">
      <c r="A5192">
        <v>2678327</v>
      </c>
      <c r="B5192">
        <v>1</v>
      </c>
      <c r="C5192" t="s">
        <v>77</v>
      </c>
      <c r="D5192" t="s">
        <v>124</v>
      </c>
      <c r="E5192" t="s">
        <v>152</v>
      </c>
      <c r="F5192" t="s">
        <v>14550</v>
      </c>
      <c r="G5192" t="s">
        <v>306</v>
      </c>
      <c r="H5192" t="s">
        <v>47</v>
      </c>
      <c r="I5192" t="s">
        <v>129</v>
      </c>
      <c r="J5192" t="s">
        <v>15</v>
      </c>
      <c r="K5192" t="s">
        <v>131</v>
      </c>
      <c r="L5192" t="s">
        <v>14551</v>
      </c>
      <c r="M5192" t="s">
        <v>14552</v>
      </c>
      <c r="N5192">
        <v>1.6611111110000001</v>
      </c>
      <c r="O5192">
        <v>2</v>
      </c>
      <c r="P5192">
        <v>2122</v>
      </c>
      <c r="Q5192">
        <v>0</v>
      </c>
      <c r="R5192">
        <v>0</v>
      </c>
      <c r="S5192">
        <v>0</v>
      </c>
      <c r="T5192">
        <v>0</v>
      </c>
      <c r="U5192">
        <v>3.322222</v>
      </c>
      <c r="V5192">
        <v>3524.877778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2678236</v>
      </c>
      <c r="B5193">
        <v>1</v>
      </c>
      <c r="C5193" t="s">
        <v>76</v>
      </c>
      <c r="D5193" t="s">
        <v>96</v>
      </c>
      <c r="E5193" t="s">
        <v>126</v>
      </c>
      <c r="F5193" t="s">
        <v>14553</v>
      </c>
      <c r="G5193" t="s">
        <v>306</v>
      </c>
      <c r="H5193" t="s">
        <v>47</v>
      </c>
      <c r="I5193" t="s">
        <v>129</v>
      </c>
      <c r="J5193" t="s">
        <v>15</v>
      </c>
      <c r="K5193" t="s">
        <v>131</v>
      </c>
      <c r="L5193" t="s">
        <v>14554</v>
      </c>
      <c r="M5193" t="s">
        <v>14555</v>
      </c>
      <c r="N5193">
        <v>0.97499999999999998</v>
      </c>
      <c r="O5193">
        <v>0</v>
      </c>
      <c r="P5193">
        <v>16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15.6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2678239</v>
      </c>
      <c r="B5194">
        <v>1</v>
      </c>
      <c r="C5194" t="s">
        <v>76</v>
      </c>
      <c r="D5194" t="s">
        <v>97</v>
      </c>
      <c r="E5194" t="s">
        <v>172</v>
      </c>
      <c r="F5194" t="s">
        <v>14556</v>
      </c>
      <c r="G5194" t="s">
        <v>146</v>
      </c>
      <c r="H5194" t="s">
        <v>46</v>
      </c>
      <c r="I5194" t="s">
        <v>129</v>
      </c>
      <c r="J5194" t="s">
        <v>130</v>
      </c>
      <c r="K5194" t="s">
        <v>131</v>
      </c>
      <c r="L5194" t="s">
        <v>14557</v>
      </c>
      <c r="M5194" t="s">
        <v>14558</v>
      </c>
      <c r="N5194">
        <v>0.95250000000000001</v>
      </c>
      <c r="O5194">
        <v>0</v>
      </c>
      <c r="P5194">
        <v>21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20.002500000000001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2678240</v>
      </c>
      <c r="B5195">
        <v>1</v>
      </c>
      <c r="C5195" t="s">
        <v>77</v>
      </c>
      <c r="D5195" t="s">
        <v>110</v>
      </c>
      <c r="E5195" t="s">
        <v>126</v>
      </c>
      <c r="F5195" t="s">
        <v>14559</v>
      </c>
      <c r="G5195" t="s">
        <v>169</v>
      </c>
      <c r="H5195" t="s">
        <v>47</v>
      </c>
      <c r="I5195" t="s">
        <v>129</v>
      </c>
      <c r="J5195" t="s">
        <v>130</v>
      </c>
      <c r="K5195" t="s">
        <v>131</v>
      </c>
      <c r="L5195" t="s">
        <v>14560</v>
      </c>
      <c r="M5195" t="s">
        <v>14561</v>
      </c>
      <c r="N5195">
        <v>0.215277777</v>
      </c>
      <c r="O5195">
        <v>0</v>
      </c>
      <c r="P5195">
        <v>0</v>
      </c>
      <c r="Q5195">
        <v>0</v>
      </c>
      <c r="R5195">
        <v>0</v>
      </c>
      <c r="S5195">
        <v>4</v>
      </c>
      <c r="T5195">
        <v>355</v>
      </c>
      <c r="U5195">
        <v>0</v>
      </c>
      <c r="V5195">
        <v>0</v>
      </c>
      <c r="W5195">
        <v>0</v>
      </c>
      <c r="X5195">
        <v>0</v>
      </c>
      <c r="Y5195">
        <v>0.86111099999999996</v>
      </c>
      <c r="Z5195">
        <v>76.423610999999994</v>
      </c>
    </row>
    <row r="5196" spans="1:26" x14ac:dyDescent="0.3">
      <c r="A5196">
        <v>2678241</v>
      </c>
      <c r="B5196">
        <v>1</v>
      </c>
      <c r="C5196" t="s">
        <v>76</v>
      </c>
      <c r="D5196" t="s">
        <v>101</v>
      </c>
      <c r="E5196" t="s">
        <v>172</v>
      </c>
      <c r="F5196" t="s">
        <v>12729</v>
      </c>
      <c r="G5196" t="s">
        <v>146</v>
      </c>
      <c r="H5196" t="s">
        <v>46</v>
      </c>
      <c r="I5196" t="s">
        <v>129</v>
      </c>
      <c r="J5196" t="s">
        <v>130</v>
      </c>
      <c r="K5196" t="s">
        <v>131</v>
      </c>
      <c r="L5196" t="s">
        <v>14562</v>
      </c>
      <c r="M5196" t="s">
        <v>14563</v>
      </c>
      <c r="N5196">
        <v>1.345</v>
      </c>
      <c r="O5196">
        <v>0</v>
      </c>
      <c r="P5196">
        <v>90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121.05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2678246</v>
      </c>
      <c r="B5197">
        <v>1</v>
      </c>
      <c r="C5197" t="s">
        <v>76</v>
      </c>
      <c r="D5197" t="s">
        <v>103</v>
      </c>
      <c r="E5197" t="s">
        <v>210</v>
      </c>
      <c r="F5197" t="s">
        <v>14564</v>
      </c>
      <c r="G5197" t="s">
        <v>627</v>
      </c>
      <c r="H5197" t="s">
        <v>46</v>
      </c>
      <c r="I5197" t="s">
        <v>129</v>
      </c>
      <c r="J5197" t="s">
        <v>130</v>
      </c>
      <c r="K5197" t="s">
        <v>131</v>
      </c>
      <c r="L5197" t="s">
        <v>14565</v>
      </c>
      <c r="M5197" t="s">
        <v>14566</v>
      </c>
      <c r="N5197">
        <v>0.65194444399999996</v>
      </c>
      <c r="O5197">
        <v>0</v>
      </c>
      <c r="P5197">
        <v>0</v>
      </c>
      <c r="Q5197">
        <v>0</v>
      </c>
      <c r="R5197">
        <v>7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4.5636109999999999</v>
      </c>
      <c r="Y5197">
        <v>0</v>
      </c>
      <c r="Z5197">
        <v>0</v>
      </c>
    </row>
    <row r="5198" spans="1:26" x14ac:dyDescent="0.3">
      <c r="A5198">
        <v>2678252</v>
      </c>
      <c r="B5198">
        <v>1</v>
      </c>
      <c r="C5198" t="s">
        <v>77</v>
      </c>
      <c r="D5198" t="s">
        <v>109</v>
      </c>
      <c r="E5198" t="s">
        <v>144</v>
      </c>
      <c r="F5198" t="s">
        <v>14567</v>
      </c>
      <c r="G5198" t="s">
        <v>306</v>
      </c>
      <c r="H5198" t="s">
        <v>46</v>
      </c>
      <c r="I5198" t="s">
        <v>129</v>
      </c>
      <c r="J5198" t="s">
        <v>15</v>
      </c>
      <c r="K5198" t="s">
        <v>131</v>
      </c>
      <c r="L5198" t="s">
        <v>14568</v>
      </c>
      <c r="M5198" t="s">
        <v>14569</v>
      </c>
      <c r="N5198">
        <v>2.267222222</v>
      </c>
      <c r="O5198">
        <v>0</v>
      </c>
      <c r="P5198">
        <v>109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247.12722199999999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2678310</v>
      </c>
      <c r="B5199">
        <v>1</v>
      </c>
      <c r="C5199" t="s">
        <v>77</v>
      </c>
      <c r="D5199" t="s">
        <v>123</v>
      </c>
      <c r="E5199" t="s">
        <v>152</v>
      </c>
      <c r="F5199" t="s">
        <v>14570</v>
      </c>
      <c r="G5199" t="s">
        <v>306</v>
      </c>
      <c r="H5199" t="s">
        <v>47</v>
      </c>
      <c r="I5199" t="s">
        <v>129</v>
      </c>
      <c r="J5199" t="s">
        <v>15</v>
      </c>
      <c r="K5199" t="s">
        <v>131</v>
      </c>
      <c r="L5199" t="s">
        <v>14571</v>
      </c>
      <c r="M5199" t="s">
        <v>14572</v>
      </c>
      <c r="N5199">
        <v>1.0113888879999999</v>
      </c>
      <c r="O5199">
        <v>14</v>
      </c>
      <c r="P5199">
        <v>947</v>
      </c>
      <c r="Q5199">
        <v>0</v>
      </c>
      <c r="R5199">
        <v>0</v>
      </c>
      <c r="S5199">
        <v>0</v>
      </c>
      <c r="T5199">
        <v>0</v>
      </c>
      <c r="U5199">
        <v>14.159444000000001</v>
      </c>
      <c r="V5199">
        <v>957.78527699999995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2678264</v>
      </c>
      <c r="B5200">
        <v>1</v>
      </c>
      <c r="C5200" t="s">
        <v>76</v>
      </c>
      <c r="D5200" t="s">
        <v>105</v>
      </c>
      <c r="E5200" t="s">
        <v>210</v>
      </c>
      <c r="F5200" t="s">
        <v>14573</v>
      </c>
      <c r="G5200" t="s">
        <v>212</v>
      </c>
      <c r="H5200" t="s">
        <v>46</v>
      </c>
      <c r="I5200" t="s">
        <v>129</v>
      </c>
      <c r="J5200" t="s">
        <v>130</v>
      </c>
      <c r="K5200" t="s">
        <v>131</v>
      </c>
      <c r="L5200" t="s">
        <v>14574</v>
      </c>
      <c r="M5200" t="s">
        <v>14575</v>
      </c>
      <c r="N5200">
        <v>3.82</v>
      </c>
      <c r="O5200">
        <v>0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3.82</v>
      </c>
      <c r="Y5200">
        <v>0</v>
      </c>
      <c r="Z5200">
        <v>0</v>
      </c>
    </row>
    <row r="5201" spans="1:26" x14ac:dyDescent="0.3">
      <c r="A5201">
        <v>2678277</v>
      </c>
      <c r="B5201">
        <v>1</v>
      </c>
      <c r="C5201" t="s">
        <v>76</v>
      </c>
      <c r="D5201" t="s">
        <v>86</v>
      </c>
      <c r="E5201" t="s">
        <v>134</v>
      </c>
      <c r="F5201" t="s">
        <v>14576</v>
      </c>
      <c r="G5201" t="s">
        <v>146</v>
      </c>
      <c r="H5201" t="s">
        <v>46</v>
      </c>
      <c r="I5201" t="s">
        <v>129</v>
      </c>
      <c r="J5201" t="s">
        <v>130</v>
      </c>
      <c r="K5201" t="s">
        <v>131</v>
      </c>
      <c r="L5201" t="s">
        <v>14577</v>
      </c>
      <c r="M5201" t="s">
        <v>14578</v>
      </c>
      <c r="N5201">
        <v>0.21583333299999999</v>
      </c>
      <c r="O5201">
        <v>0</v>
      </c>
      <c r="P5201">
        <v>317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68.419167000000002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2678283</v>
      </c>
      <c r="B5202">
        <v>1</v>
      </c>
      <c r="C5202" t="s">
        <v>77</v>
      </c>
      <c r="D5202" t="s">
        <v>108</v>
      </c>
      <c r="E5202" t="s">
        <v>152</v>
      </c>
      <c r="F5202" t="s">
        <v>11623</v>
      </c>
      <c r="G5202" t="s">
        <v>169</v>
      </c>
      <c r="H5202" t="s">
        <v>47</v>
      </c>
      <c r="I5202" t="s">
        <v>129</v>
      </c>
      <c r="J5202" t="s">
        <v>130</v>
      </c>
      <c r="K5202" t="s">
        <v>131</v>
      </c>
      <c r="L5202" t="s">
        <v>14579</v>
      </c>
      <c r="M5202" t="s">
        <v>14580</v>
      </c>
      <c r="N5202">
        <v>2.0016666660000002</v>
      </c>
      <c r="O5202">
        <v>0</v>
      </c>
      <c r="P5202">
        <v>0</v>
      </c>
      <c r="Q5202">
        <v>111</v>
      </c>
      <c r="R5202">
        <v>16</v>
      </c>
      <c r="S5202">
        <v>0</v>
      </c>
      <c r="T5202">
        <v>0</v>
      </c>
      <c r="U5202">
        <v>0</v>
      </c>
      <c r="V5202">
        <v>0</v>
      </c>
      <c r="W5202">
        <v>222.185</v>
      </c>
      <c r="X5202">
        <v>32.026667000000003</v>
      </c>
      <c r="Y5202">
        <v>0</v>
      </c>
      <c r="Z5202">
        <v>0</v>
      </c>
    </row>
    <row r="5203" spans="1:26" x14ac:dyDescent="0.3">
      <c r="A5203">
        <v>2678284</v>
      </c>
      <c r="B5203">
        <v>1</v>
      </c>
      <c r="C5203" t="s">
        <v>76</v>
      </c>
      <c r="D5203" t="s">
        <v>94</v>
      </c>
      <c r="E5203" t="s">
        <v>134</v>
      </c>
      <c r="F5203" t="s">
        <v>14581</v>
      </c>
      <c r="G5203" t="s">
        <v>240</v>
      </c>
      <c r="H5203" t="s">
        <v>46</v>
      </c>
      <c r="I5203" t="s">
        <v>129</v>
      </c>
      <c r="J5203" t="s">
        <v>130</v>
      </c>
      <c r="K5203" t="s">
        <v>131</v>
      </c>
      <c r="L5203" t="s">
        <v>14582</v>
      </c>
      <c r="M5203" t="s">
        <v>14583</v>
      </c>
      <c r="N5203">
        <v>1.235833333</v>
      </c>
      <c r="O5203">
        <v>0</v>
      </c>
      <c r="P5203">
        <v>17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21.009167000000001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2678285</v>
      </c>
      <c r="B5204">
        <v>1</v>
      </c>
      <c r="C5204" t="s">
        <v>77</v>
      </c>
      <c r="D5204" t="s">
        <v>117</v>
      </c>
      <c r="E5204" t="s">
        <v>126</v>
      </c>
      <c r="F5204" t="s">
        <v>6106</v>
      </c>
      <c r="G5204" t="s">
        <v>128</v>
      </c>
      <c r="H5204" t="s">
        <v>47</v>
      </c>
      <c r="I5204" t="s">
        <v>129</v>
      </c>
      <c r="J5204" t="s">
        <v>130</v>
      </c>
      <c r="K5204" t="s">
        <v>131</v>
      </c>
      <c r="L5204" t="s">
        <v>14584</v>
      </c>
      <c r="M5204" t="s">
        <v>14585</v>
      </c>
      <c r="N5204">
        <v>0.96388888800000005</v>
      </c>
      <c r="O5204">
        <v>0</v>
      </c>
      <c r="P5204">
        <v>0</v>
      </c>
      <c r="Q5204">
        <v>2</v>
      </c>
      <c r="R5204">
        <v>275</v>
      </c>
      <c r="S5204">
        <v>3</v>
      </c>
      <c r="T5204">
        <v>314</v>
      </c>
      <c r="U5204">
        <v>0</v>
      </c>
      <c r="V5204">
        <v>0</v>
      </c>
      <c r="W5204">
        <v>1.927778</v>
      </c>
      <c r="X5204">
        <v>265.06944399999998</v>
      </c>
      <c r="Y5204">
        <v>2.891667</v>
      </c>
      <c r="Z5204">
        <v>302.66111100000001</v>
      </c>
    </row>
    <row r="5205" spans="1:26" x14ac:dyDescent="0.3">
      <c r="A5205">
        <v>2678291</v>
      </c>
      <c r="B5205">
        <v>1</v>
      </c>
      <c r="C5205" t="s">
        <v>76</v>
      </c>
      <c r="D5205" t="s">
        <v>104</v>
      </c>
      <c r="E5205" t="s">
        <v>210</v>
      </c>
      <c r="F5205" t="s">
        <v>14586</v>
      </c>
      <c r="G5205" t="s">
        <v>290</v>
      </c>
      <c r="H5205" t="s">
        <v>46</v>
      </c>
      <c r="I5205" t="s">
        <v>129</v>
      </c>
      <c r="J5205" t="s">
        <v>130</v>
      </c>
      <c r="K5205" t="s">
        <v>131</v>
      </c>
      <c r="L5205" t="s">
        <v>14587</v>
      </c>
      <c r="M5205" t="s">
        <v>14588</v>
      </c>
      <c r="N5205">
        <v>0.94722222199999995</v>
      </c>
      <c r="O5205">
        <v>0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0.94722200000000001</v>
      </c>
      <c r="Y5205">
        <v>0</v>
      </c>
      <c r="Z5205">
        <v>0</v>
      </c>
    </row>
    <row r="5206" spans="1:26" x14ac:dyDescent="0.3">
      <c r="A5206">
        <v>2678290</v>
      </c>
      <c r="B5206">
        <v>1</v>
      </c>
      <c r="C5206" t="s">
        <v>77</v>
      </c>
      <c r="D5206" t="s">
        <v>116</v>
      </c>
      <c r="E5206" t="s">
        <v>156</v>
      </c>
      <c r="F5206" t="s">
        <v>4588</v>
      </c>
      <c r="G5206" t="s">
        <v>169</v>
      </c>
      <c r="H5206" t="s">
        <v>47</v>
      </c>
      <c r="I5206" t="s">
        <v>129</v>
      </c>
      <c r="J5206" t="s">
        <v>130</v>
      </c>
      <c r="K5206" t="s">
        <v>131</v>
      </c>
      <c r="L5206" t="s">
        <v>14589</v>
      </c>
      <c r="M5206" t="s">
        <v>14590</v>
      </c>
      <c r="N5206">
        <v>0.54805555500000003</v>
      </c>
      <c r="O5206">
        <v>74</v>
      </c>
      <c r="P5206">
        <v>32</v>
      </c>
      <c r="Q5206">
        <v>0</v>
      </c>
      <c r="R5206">
        <v>0</v>
      </c>
      <c r="S5206">
        <v>0</v>
      </c>
      <c r="T5206">
        <v>0</v>
      </c>
      <c r="U5206">
        <v>40.556111000000001</v>
      </c>
      <c r="V5206">
        <v>17.537777999999999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2678295</v>
      </c>
      <c r="B5207">
        <v>1</v>
      </c>
      <c r="C5207" t="s">
        <v>76</v>
      </c>
      <c r="D5207" t="s">
        <v>102</v>
      </c>
      <c r="E5207" t="s">
        <v>144</v>
      </c>
      <c r="F5207" t="s">
        <v>14591</v>
      </c>
      <c r="G5207" t="s">
        <v>136</v>
      </c>
      <c r="H5207" t="s">
        <v>46</v>
      </c>
      <c r="I5207" t="s">
        <v>129</v>
      </c>
      <c r="J5207" t="s">
        <v>130</v>
      </c>
      <c r="K5207" t="s">
        <v>131</v>
      </c>
      <c r="L5207" t="s">
        <v>14592</v>
      </c>
      <c r="M5207" t="s">
        <v>14593</v>
      </c>
      <c r="N5207">
        <v>1.476111111</v>
      </c>
      <c r="O5207">
        <v>0</v>
      </c>
      <c r="P5207">
        <v>34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50.187778000000002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2678305</v>
      </c>
      <c r="B5208">
        <v>1</v>
      </c>
      <c r="C5208" t="s">
        <v>76</v>
      </c>
      <c r="D5208" t="s">
        <v>86</v>
      </c>
      <c r="E5208" t="s">
        <v>144</v>
      </c>
      <c r="F5208" t="s">
        <v>14594</v>
      </c>
      <c r="G5208" t="s">
        <v>455</v>
      </c>
      <c r="H5208" t="s">
        <v>46</v>
      </c>
      <c r="I5208" t="s">
        <v>129</v>
      </c>
      <c r="J5208" t="s">
        <v>130</v>
      </c>
      <c r="K5208" t="s">
        <v>131</v>
      </c>
      <c r="L5208" t="s">
        <v>14595</v>
      </c>
      <c r="M5208" t="s">
        <v>14596</v>
      </c>
      <c r="N5208">
        <v>1.199166666</v>
      </c>
      <c r="O5208">
        <v>0</v>
      </c>
      <c r="P5208">
        <v>133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159.48916700000001</v>
      </c>
      <c r="W5208">
        <v>0</v>
      </c>
      <c r="X5208">
        <v>0</v>
      </c>
      <c r="Y5208">
        <v>0</v>
      </c>
      <c r="Z5208">
        <v>0</v>
      </c>
    </row>
    <row r="5209" spans="1:26" x14ac:dyDescent="0.3">
      <c r="A5209">
        <v>2678236</v>
      </c>
      <c r="B5209">
        <v>2</v>
      </c>
      <c r="C5209" t="s">
        <v>76</v>
      </c>
      <c r="D5209" t="s">
        <v>96</v>
      </c>
      <c r="E5209" t="s">
        <v>156</v>
      </c>
      <c r="F5209" t="s">
        <v>14597</v>
      </c>
      <c r="G5209" t="s">
        <v>306</v>
      </c>
      <c r="H5209" t="s">
        <v>47</v>
      </c>
      <c r="I5209" t="s">
        <v>129</v>
      </c>
      <c r="J5209" t="s">
        <v>15</v>
      </c>
      <c r="K5209" t="s">
        <v>131</v>
      </c>
      <c r="L5209" t="s">
        <v>14555</v>
      </c>
      <c r="M5209" t="s">
        <v>14598</v>
      </c>
      <c r="N5209">
        <v>4.6597222220000001</v>
      </c>
      <c r="O5209">
        <v>11</v>
      </c>
      <c r="P5209">
        <v>374</v>
      </c>
      <c r="Q5209">
        <v>0</v>
      </c>
      <c r="R5209">
        <v>0</v>
      </c>
      <c r="S5209">
        <v>0</v>
      </c>
      <c r="T5209">
        <v>0</v>
      </c>
      <c r="U5209">
        <v>51.256943999999997</v>
      </c>
      <c r="V5209">
        <v>1742.7361109999999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2678304</v>
      </c>
      <c r="B5210">
        <v>1</v>
      </c>
      <c r="C5210" t="s">
        <v>77</v>
      </c>
      <c r="D5210" t="s">
        <v>109</v>
      </c>
      <c r="E5210" t="s">
        <v>144</v>
      </c>
      <c r="F5210" t="s">
        <v>14599</v>
      </c>
      <c r="G5210" t="s">
        <v>136</v>
      </c>
      <c r="H5210" t="s">
        <v>46</v>
      </c>
      <c r="I5210" t="s">
        <v>129</v>
      </c>
      <c r="J5210" t="s">
        <v>130</v>
      </c>
      <c r="K5210" t="s">
        <v>131</v>
      </c>
      <c r="L5210" t="s">
        <v>14600</v>
      </c>
      <c r="M5210" t="s">
        <v>14601</v>
      </c>
      <c r="N5210">
        <v>1.578888888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28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44.208888999999999</v>
      </c>
    </row>
    <row r="5211" spans="1:26" x14ac:dyDescent="0.3">
      <c r="A5211">
        <v>2678306</v>
      </c>
      <c r="B5211">
        <v>1</v>
      </c>
      <c r="C5211" t="s">
        <v>76</v>
      </c>
      <c r="D5211" t="s">
        <v>91</v>
      </c>
      <c r="E5211" t="s">
        <v>144</v>
      </c>
      <c r="F5211" t="s">
        <v>14602</v>
      </c>
      <c r="G5211" t="s">
        <v>146</v>
      </c>
      <c r="H5211" t="s">
        <v>46</v>
      </c>
      <c r="I5211" t="s">
        <v>129</v>
      </c>
      <c r="J5211" t="s">
        <v>130</v>
      </c>
      <c r="K5211" t="s">
        <v>131</v>
      </c>
      <c r="L5211" t="s">
        <v>14603</v>
      </c>
      <c r="M5211" t="s">
        <v>14604</v>
      </c>
      <c r="N5211">
        <v>0.77277777700000005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51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39.411667000000001</v>
      </c>
    </row>
    <row r="5212" spans="1:26" x14ac:dyDescent="0.3">
      <c r="A5212">
        <v>2678308</v>
      </c>
      <c r="B5212">
        <v>1</v>
      </c>
      <c r="C5212" t="s">
        <v>76</v>
      </c>
      <c r="D5212" t="s">
        <v>103</v>
      </c>
      <c r="E5212" t="s">
        <v>144</v>
      </c>
      <c r="F5212" t="s">
        <v>14605</v>
      </c>
      <c r="G5212" t="s">
        <v>146</v>
      </c>
      <c r="H5212" t="s">
        <v>46</v>
      </c>
      <c r="I5212" t="s">
        <v>129</v>
      </c>
      <c r="J5212" t="s">
        <v>130</v>
      </c>
      <c r="K5212" t="s">
        <v>131</v>
      </c>
      <c r="L5212" t="s">
        <v>14606</v>
      </c>
      <c r="M5212" t="s">
        <v>14607</v>
      </c>
      <c r="N5212">
        <v>0.37333333299999999</v>
      </c>
      <c r="O5212">
        <v>0</v>
      </c>
      <c r="P5212">
        <v>0</v>
      </c>
      <c r="Q5212">
        <v>0</v>
      </c>
      <c r="R5212">
        <v>84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31.36</v>
      </c>
      <c r="Y5212">
        <v>0</v>
      </c>
      <c r="Z5212">
        <v>0</v>
      </c>
    </row>
    <row r="5213" spans="1:26" x14ac:dyDescent="0.3">
      <c r="A5213">
        <v>2678311</v>
      </c>
      <c r="B5213">
        <v>1</v>
      </c>
      <c r="C5213" t="s">
        <v>77</v>
      </c>
      <c r="D5213" t="s">
        <v>112</v>
      </c>
      <c r="E5213" t="s">
        <v>156</v>
      </c>
      <c r="F5213" t="s">
        <v>14608</v>
      </c>
      <c r="G5213" t="s">
        <v>169</v>
      </c>
      <c r="H5213" t="s">
        <v>47</v>
      </c>
      <c r="I5213" t="s">
        <v>129</v>
      </c>
      <c r="J5213" t="s">
        <v>130</v>
      </c>
      <c r="K5213" t="s">
        <v>131</v>
      </c>
      <c r="L5213" t="s">
        <v>14609</v>
      </c>
      <c r="M5213" t="s">
        <v>14610</v>
      </c>
      <c r="N5213">
        <v>0.24555555500000001</v>
      </c>
      <c r="O5213">
        <v>11</v>
      </c>
      <c r="P5213">
        <v>0</v>
      </c>
      <c r="Q5213">
        <v>172</v>
      </c>
      <c r="R5213">
        <v>0</v>
      </c>
      <c r="S5213">
        <v>0</v>
      </c>
      <c r="T5213">
        <v>0</v>
      </c>
      <c r="U5213">
        <v>2.701111</v>
      </c>
      <c r="V5213">
        <v>0</v>
      </c>
      <c r="W5213">
        <v>42.235554999999998</v>
      </c>
      <c r="X5213">
        <v>0</v>
      </c>
      <c r="Y5213">
        <v>0</v>
      </c>
      <c r="Z5213">
        <v>0</v>
      </c>
    </row>
    <row r="5214" spans="1:26" x14ac:dyDescent="0.3">
      <c r="A5214">
        <v>2678316</v>
      </c>
      <c r="B5214">
        <v>1</v>
      </c>
      <c r="C5214" t="s">
        <v>76</v>
      </c>
      <c r="D5214" t="s">
        <v>80</v>
      </c>
      <c r="E5214" t="s">
        <v>210</v>
      </c>
      <c r="F5214" t="s">
        <v>14611</v>
      </c>
      <c r="G5214" t="s">
        <v>212</v>
      </c>
      <c r="H5214" t="s">
        <v>46</v>
      </c>
      <c r="I5214" t="s">
        <v>129</v>
      </c>
      <c r="J5214" t="s">
        <v>130</v>
      </c>
      <c r="K5214" t="s">
        <v>131</v>
      </c>
      <c r="L5214" t="s">
        <v>14612</v>
      </c>
      <c r="M5214" t="s">
        <v>14613</v>
      </c>
      <c r="N5214">
        <v>1.784166666</v>
      </c>
      <c r="O5214">
        <v>0</v>
      </c>
      <c r="P5214">
        <v>4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7.1366670000000001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2678319</v>
      </c>
      <c r="B5215">
        <v>1</v>
      </c>
      <c r="C5215" t="s">
        <v>76</v>
      </c>
      <c r="D5215" t="s">
        <v>78</v>
      </c>
      <c r="E5215" t="s">
        <v>210</v>
      </c>
      <c r="F5215" t="s">
        <v>14614</v>
      </c>
      <c r="G5215" t="s">
        <v>290</v>
      </c>
      <c r="H5215" t="s">
        <v>46</v>
      </c>
      <c r="I5215" t="s">
        <v>129</v>
      </c>
      <c r="J5215" t="s">
        <v>130</v>
      </c>
      <c r="K5215" t="s">
        <v>131</v>
      </c>
      <c r="L5215" t="s">
        <v>14615</v>
      </c>
      <c r="M5215" t="s">
        <v>14616</v>
      </c>
      <c r="N5215">
        <v>1.2808333329999999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1.2808330000000001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2678325</v>
      </c>
      <c r="B5216">
        <v>1</v>
      </c>
      <c r="C5216" t="s">
        <v>76</v>
      </c>
      <c r="D5216" t="s">
        <v>84</v>
      </c>
      <c r="E5216" t="s">
        <v>210</v>
      </c>
      <c r="F5216" t="s">
        <v>14617</v>
      </c>
      <c r="G5216" t="s">
        <v>306</v>
      </c>
      <c r="H5216" t="s">
        <v>46</v>
      </c>
      <c r="I5216" t="s">
        <v>129</v>
      </c>
      <c r="J5216" t="s">
        <v>130</v>
      </c>
      <c r="K5216" t="s">
        <v>131</v>
      </c>
      <c r="L5216" t="s">
        <v>14618</v>
      </c>
      <c r="M5216" t="s">
        <v>14619</v>
      </c>
      <c r="N5216">
        <v>1.451944444</v>
      </c>
      <c r="O5216">
        <v>0</v>
      </c>
      <c r="P5216">
        <v>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1.4519439999999999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2678321</v>
      </c>
      <c r="B5217">
        <v>1</v>
      </c>
      <c r="C5217" t="s">
        <v>77</v>
      </c>
      <c r="D5217" t="s">
        <v>118</v>
      </c>
      <c r="E5217" t="s">
        <v>144</v>
      </c>
      <c r="F5217" t="s">
        <v>14620</v>
      </c>
      <c r="G5217" t="s">
        <v>146</v>
      </c>
      <c r="H5217" t="s">
        <v>46</v>
      </c>
      <c r="I5217" t="s">
        <v>129</v>
      </c>
      <c r="J5217" t="s">
        <v>130</v>
      </c>
      <c r="K5217" t="s">
        <v>131</v>
      </c>
      <c r="L5217" t="s">
        <v>14621</v>
      </c>
      <c r="M5217" t="s">
        <v>14622</v>
      </c>
      <c r="N5217">
        <v>1.168055555</v>
      </c>
      <c r="O5217">
        <v>0</v>
      </c>
      <c r="P5217">
        <v>115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134.32638900000001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2678329</v>
      </c>
      <c r="B5218">
        <v>1</v>
      </c>
      <c r="C5218" t="s">
        <v>77</v>
      </c>
      <c r="D5218" t="s">
        <v>117</v>
      </c>
      <c r="E5218" t="s">
        <v>134</v>
      </c>
      <c r="F5218" t="s">
        <v>14623</v>
      </c>
      <c r="G5218" t="s">
        <v>240</v>
      </c>
      <c r="H5218" t="s">
        <v>46</v>
      </c>
      <c r="I5218" t="s">
        <v>129</v>
      </c>
      <c r="J5218" t="s">
        <v>130</v>
      </c>
      <c r="K5218" t="s">
        <v>131</v>
      </c>
      <c r="L5218" t="s">
        <v>14624</v>
      </c>
      <c r="M5218" t="s">
        <v>14625</v>
      </c>
      <c r="N5218">
        <v>1.4908333330000001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189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281.76749999999998</v>
      </c>
    </row>
    <row r="5219" spans="1:26" x14ac:dyDescent="0.3">
      <c r="A5219">
        <v>2678326</v>
      </c>
      <c r="B5219">
        <v>1</v>
      </c>
      <c r="C5219" t="s">
        <v>76</v>
      </c>
      <c r="D5219" t="s">
        <v>78</v>
      </c>
      <c r="E5219" t="s">
        <v>210</v>
      </c>
      <c r="F5219" t="s">
        <v>14626</v>
      </c>
      <c r="G5219" t="s">
        <v>290</v>
      </c>
      <c r="H5219" t="s">
        <v>46</v>
      </c>
      <c r="I5219" t="s">
        <v>129</v>
      </c>
      <c r="J5219" t="s">
        <v>130</v>
      </c>
      <c r="K5219" t="s">
        <v>131</v>
      </c>
      <c r="L5219" t="s">
        <v>14627</v>
      </c>
      <c r="M5219" t="s">
        <v>14628</v>
      </c>
      <c r="N5219">
        <v>1.885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1.885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2678343</v>
      </c>
      <c r="B5220">
        <v>1</v>
      </c>
      <c r="C5220" t="s">
        <v>76</v>
      </c>
      <c r="D5220" t="s">
        <v>80</v>
      </c>
      <c r="E5220" t="s">
        <v>126</v>
      </c>
      <c r="F5220" t="s">
        <v>14629</v>
      </c>
      <c r="G5220" t="s">
        <v>128</v>
      </c>
      <c r="H5220" t="s">
        <v>47</v>
      </c>
      <c r="I5220" t="s">
        <v>129</v>
      </c>
      <c r="J5220" t="s">
        <v>130</v>
      </c>
      <c r="K5220" t="s">
        <v>131</v>
      </c>
      <c r="L5220" t="s">
        <v>14630</v>
      </c>
      <c r="M5220" t="s">
        <v>14631</v>
      </c>
      <c r="N5220">
        <v>0.82361111099999995</v>
      </c>
      <c r="O5220">
        <v>0</v>
      </c>
      <c r="P5220">
        <v>15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12.354167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2678348</v>
      </c>
      <c r="B5221">
        <v>1</v>
      </c>
      <c r="C5221" t="s">
        <v>76</v>
      </c>
      <c r="D5221" t="s">
        <v>104</v>
      </c>
      <c r="E5221" t="s">
        <v>156</v>
      </c>
      <c r="F5221" t="s">
        <v>14632</v>
      </c>
      <c r="G5221" t="s">
        <v>169</v>
      </c>
      <c r="H5221" t="s">
        <v>47</v>
      </c>
      <c r="I5221" t="s">
        <v>247</v>
      </c>
      <c r="J5221" t="s">
        <v>130</v>
      </c>
      <c r="K5221" t="s">
        <v>131</v>
      </c>
      <c r="L5221" t="s">
        <v>14633</v>
      </c>
      <c r="M5221" t="s">
        <v>14634</v>
      </c>
      <c r="N5221">
        <v>3.8888888000000003E-2</v>
      </c>
      <c r="O5221">
        <v>0</v>
      </c>
      <c r="P5221">
        <v>0</v>
      </c>
      <c r="Q5221">
        <v>1</v>
      </c>
      <c r="R5221">
        <v>207</v>
      </c>
      <c r="S5221">
        <v>3</v>
      </c>
      <c r="T5221">
        <v>390</v>
      </c>
      <c r="U5221">
        <v>0</v>
      </c>
      <c r="V5221">
        <v>0</v>
      </c>
      <c r="W5221">
        <v>3.8889E-2</v>
      </c>
      <c r="X5221">
        <v>8.0500000000000007</v>
      </c>
      <c r="Y5221">
        <v>0.11666700000000001</v>
      </c>
      <c r="Z5221">
        <v>15.166665999999999</v>
      </c>
    </row>
    <row r="5222" spans="1:26" x14ac:dyDescent="0.3">
      <c r="A5222">
        <v>2678347</v>
      </c>
      <c r="B5222">
        <v>1</v>
      </c>
      <c r="C5222" t="s">
        <v>76</v>
      </c>
      <c r="D5222" t="s">
        <v>90</v>
      </c>
      <c r="E5222" t="s">
        <v>144</v>
      </c>
      <c r="F5222" t="s">
        <v>14635</v>
      </c>
      <c r="G5222" t="s">
        <v>146</v>
      </c>
      <c r="H5222" t="s">
        <v>46</v>
      </c>
      <c r="I5222" t="s">
        <v>129</v>
      </c>
      <c r="J5222" t="s">
        <v>130</v>
      </c>
      <c r="K5222" t="s">
        <v>131</v>
      </c>
      <c r="L5222" t="s">
        <v>14636</v>
      </c>
      <c r="M5222" t="s">
        <v>14637</v>
      </c>
      <c r="N5222">
        <v>0.48305555500000003</v>
      </c>
      <c r="O5222">
        <v>0</v>
      </c>
      <c r="P5222">
        <v>32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15.457777999999999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2678356</v>
      </c>
      <c r="B5223">
        <v>1</v>
      </c>
      <c r="C5223" t="s">
        <v>77</v>
      </c>
      <c r="D5223" t="s">
        <v>124</v>
      </c>
      <c r="E5223" t="s">
        <v>210</v>
      </c>
      <c r="F5223" t="s">
        <v>14200</v>
      </c>
      <c r="G5223" t="s">
        <v>290</v>
      </c>
      <c r="H5223" t="s">
        <v>46</v>
      </c>
      <c r="I5223" t="s">
        <v>129</v>
      </c>
      <c r="J5223" t="s">
        <v>130</v>
      </c>
      <c r="K5223" t="s">
        <v>131</v>
      </c>
      <c r="L5223" t="s">
        <v>14638</v>
      </c>
      <c r="M5223" t="s">
        <v>14639</v>
      </c>
      <c r="N5223">
        <v>1.7975000000000001</v>
      </c>
      <c r="O5223">
        <v>0</v>
      </c>
      <c r="P5223">
        <v>2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3.5950000000000002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2678361</v>
      </c>
      <c r="B5224">
        <v>1</v>
      </c>
      <c r="C5224" t="s">
        <v>76</v>
      </c>
      <c r="D5224" t="s">
        <v>78</v>
      </c>
      <c r="E5224" t="s">
        <v>210</v>
      </c>
      <c r="F5224" t="s">
        <v>14640</v>
      </c>
      <c r="G5224" t="s">
        <v>627</v>
      </c>
      <c r="H5224" t="s">
        <v>46</v>
      </c>
      <c r="I5224" t="s">
        <v>129</v>
      </c>
      <c r="J5224" t="s">
        <v>130</v>
      </c>
      <c r="K5224" t="s">
        <v>131</v>
      </c>
      <c r="L5224" t="s">
        <v>14641</v>
      </c>
      <c r="M5224" t="s">
        <v>14642</v>
      </c>
      <c r="N5224">
        <v>1.2152777770000001</v>
      </c>
      <c r="O5224">
        <v>0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2.4305560000000002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2678358</v>
      </c>
      <c r="B5225">
        <v>1</v>
      </c>
      <c r="C5225" t="s">
        <v>76</v>
      </c>
      <c r="D5225" t="s">
        <v>91</v>
      </c>
      <c r="E5225" t="s">
        <v>144</v>
      </c>
      <c r="F5225" t="s">
        <v>14643</v>
      </c>
      <c r="G5225" t="s">
        <v>136</v>
      </c>
      <c r="H5225" t="s">
        <v>46</v>
      </c>
      <c r="I5225" t="s">
        <v>129</v>
      </c>
      <c r="J5225" t="s">
        <v>130</v>
      </c>
      <c r="K5225" t="s">
        <v>131</v>
      </c>
      <c r="L5225" t="s">
        <v>14644</v>
      </c>
      <c r="M5225" t="s">
        <v>14645</v>
      </c>
      <c r="N5225">
        <v>4.7605555549999998</v>
      </c>
      <c r="O5225">
        <v>0</v>
      </c>
      <c r="P5225">
        <v>11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52.366110999999997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2678366</v>
      </c>
      <c r="B5226">
        <v>1</v>
      </c>
      <c r="C5226" t="s">
        <v>77</v>
      </c>
      <c r="D5226" t="s">
        <v>124</v>
      </c>
      <c r="E5226" t="s">
        <v>134</v>
      </c>
      <c r="F5226" t="s">
        <v>14267</v>
      </c>
      <c r="G5226" t="s">
        <v>703</v>
      </c>
      <c r="H5226" t="s">
        <v>46</v>
      </c>
      <c r="I5226" t="s">
        <v>129</v>
      </c>
      <c r="J5226" t="s">
        <v>130</v>
      </c>
      <c r="K5226" t="s">
        <v>131</v>
      </c>
      <c r="L5226" t="s">
        <v>14646</v>
      </c>
      <c r="M5226" t="s">
        <v>14647</v>
      </c>
      <c r="N5226">
        <v>3.4533333329999998</v>
      </c>
      <c r="O5226">
        <v>0</v>
      </c>
      <c r="P5226">
        <v>6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20.72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2678364</v>
      </c>
      <c r="B5227">
        <v>1</v>
      </c>
      <c r="C5227" t="s">
        <v>77</v>
      </c>
      <c r="D5227" t="s">
        <v>124</v>
      </c>
      <c r="E5227" t="s">
        <v>210</v>
      </c>
      <c r="F5227" t="s">
        <v>14648</v>
      </c>
      <c r="G5227" t="s">
        <v>212</v>
      </c>
      <c r="H5227" t="s">
        <v>46</v>
      </c>
      <c r="I5227" t="s">
        <v>129</v>
      </c>
      <c r="J5227" t="s">
        <v>130</v>
      </c>
      <c r="K5227" t="s">
        <v>131</v>
      </c>
      <c r="L5227" t="s">
        <v>14649</v>
      </c>
      <c r="M5227" t="s">
        <v>14650</v>
      </c>
      <c r="N5227">
        <v>2.1122222220000002</v>
      </c>
      <c r="O5227">
        <v>0</v>
      </c>
      <c r="P5227">
        <v>16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33.795555999999998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2678343</v>
      </c>
      <c r="B5228">
        <v>2</v>
      </c>
      <c r="C5228" t="s">
        <v>76</v>
      </c>
      <c r="D5228" t="s">
        <v>80</v>
      </c>
      <c r="E5228" t="s">
        <v>126</v>
      </c>
      <c r="F5228" t="s">
        <v>14651</v>
      </c>
      <c r="G5228" t="s">
        <v>128</v>
      </c>
      <c r="H5228" t="s">
        <v>47</v>
      </c>
      <c r="I5228" t="s">
        <v>129</v>
      </c>
      <c r="J5228" t="s">
        <v>130</v>
      </c>
      <c r="K5228" t="s">
        <v>131</v>
      </c>
      <c r="L5228" t="s">
        <v>14631</v>
      </c>
      <c r="M5228" t="s">
        <v>14652</v>
      </c>
      <c r="N5228">
        <v>0.42861111099999999</v>
      </c>
      <c r="O5228">
        <v>36</v>
      </c>
      <c r="P5228">
        <v>1129</v>
      </c>
      <c r="Q5228">
        <v>0</v>
      </c>
      <c r="R5228">
        <v>0</v>
      </c>
      <c r="S5228">
        <v>0</v>
      </c>
      <c r="T5228">
        <v>0</v>
      </c>
      <c r="U5228">
        <v>15.43</v>
      </c>
      <c r="V5228">
        <v>483.90194400000001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2678365</v>
      </c>
      <c r="B5229">
        <v>1</v>
      </c>
      <c r="C5229" t="s">
        <v>77</v>
      </c>
      <c r="D5229" t="s">
        <v>114</v>
      </c>
      <c r="E5229" t="s">
        <v>144</v>
      </c>
      <c r="F5229" t="s">
        <v>14653</v>
      </c>
      <c r="G5229" t="s">
        <v>146</v>
      </c>
      <c r="H5229" t="s">
        <v>46</v>
      </c>
      <c r="I5229" t="s">
        <v>129</v>
      </c>
      <c r="J5229" t="s">
        <v>130</v>
      </c>
      <c r="K5229" t="s">
        <v>131</v>
      </c>
      <c r="L5229" t="s">
        <v>14654</v>
      </c>
      <c r="M5229" t="s">
        <v>14655</v>
      </c>
      <c r="N5229">
        <v>0.73722222199999998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4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2.9488889999999999</v>
      </c>
    </row>
    <row r="5230" spans="1:26" x14ac:dyDescent="0.3">
      <c r="A5230">
        <v>2678367</v>
      </c>
      <c r="B5230">
        <v>1</v>
      </c>
      <c r="C5230" t="s">
        <v>77</v>
      </c>
      <c r="D5230" t="s">
        <v>108</v>
      </c>
      <c r="E5230" t="s">
        <v>134</v>
      </c>
      <c r="F5230" t="s">
        <v>14656</v>
      </c>
      <c r="G5230" t="s">
        <v>240</v>
      </c>
      <c r="H5230" t="s">
        <v>46</v>
      </c>
      <c r="I5230" t="s">
        <v>129</v>
      </c>
      <c r="J5230" t="s">
        <v>130</v>
      </c>
      <c r="K5230" t="s">
        <v>131</v>
      </c>
      <c r="L5230" t="s">
        <v>14657</v>
      </c>
      <c r="M5230" t="s">
        <v>14658</v>
      </c>
      <c r="N5230">
        <v>0.58361111099999996</v>
      </c>
      <c r="O5230">
        <v>0</v>
      </c>
      <c r="P5230">
        <v>58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33.849443999999998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2678369</v>
      </c>
      <c r="B5231">
        <v>1</v>
      </c>
      <c r="C5231" t="s">
        <v>77</v>
      </c>
      <c r="D5231" t="s">
        <v>124</v>
      </c>
      <c r="E5231" t="s">
        <v>152</v>
      </c>
      <c r="F5231" t="s">
        <v>14659</v>
      </c>
      <c r="G5231" t="s">
        <v>169</v>
      </c>
      <c r="H5231" t="s">
        <v>47</v>
      </c>
      <c r="I5231" t="s">
        <v>129</v>
      </c>
      <c r="J5231" t="s">
        <v>130</v>
      </c>
      <c r="K5231" t="s">
        <v>131</v>
      </c>
      <c r="L5231" t="s">
        <v>14660</v>
      </c>
      <c r="M5231" t="s">
        <v>14661</v>
      </c>
      <c r="N5231">
        <v>2.3566666660000002</v>
      </c>
      <c r="O5231">
        <v>2</v>
      </c>
      <c r="P5231">
        <v>5</v>
      </c>
      <c r="Q5231">
        <v>0</v>
      </c>
      <c r="R5231">
        <v>0</v>
      </c>
      <c r="S5231">
        <v>0</v>
      </c>
      <c r="T5231">
        <v>0</v>
      </c>
      <c r="U5231">
        <v>4.7133330000000004</v>
      </c>
      <c r="V5231">
        <v>11.783333000000001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2678370</v>
      </c>
      <c r="B5232">
        <v>1</v>
      </c>
      <c r="C5232" t="s">
        <v>76</v>
      </c>
      <c r="D5232" t="s">
        <v>84</v>
      </c>
      <c r="E5232" t="s">
        <v>172</v>
      </c>
      <c r="F5232" t="s">
        <v>14662</v>
      </c>
      <c r="G5232" t="s">
        <v>174</v>
      </c>
      <c r="H5232" t="s">
        <v>46</v>
      </c>
      <c r="I5232" t="s">
        <v>129</v>
      </c>
      <c r="J5232" t="s">
        <v>130</v>
      </c>
      <c r="K5232" t="s">
        <v>131</v>
      </c>
      <c r="L5232" t="s">
        <v>14663</v>
      </c>
      <c r="M5232" t="s">
        <v>14664</v>
      </c>
      <c r="N5232">
        <v>1.431944444</v>
      </c>
      <c r="O5232">
        <v>0</v>
      </c>
      <c r="P5232">
        <v>9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12.887499999999999</v>
      </c>
      <c r="W5232">
        <v>0</v>
      </c>
      <c r="X5232">
        <v>0</v>
      </c>
      <c r="Y5232">
        <v>0</v>
      </c>
      <c r="Z5232">
        <v>0</v>
      </c>
    </row>
    <row r="5233" spans="1:26" x14ac:dyDescent="0.3">
      <c r="A5233">
        <v>2678373</v>
      </c>
      <c r="B5233">
        <v>1</v>
      </c>
      <c r="C5233" t="s">
        <v>76</v>
      </c>
      <c r="D5233" t="s">
        <v>86</v>
      </c>
      <c r="E5233" t="s">
        <v>210</v>
      </c>
      <c r="F5233" t="s">
        <v>14665</v>
      </c>
      <c r="G5233" t="s">
        <v>290</v>
      </c>
      <c r="H5233" t="s">
        <v>46</v>
      </c>
      <c r="I5233" t="s">
        <v>129</v>
      </c>
      <c r="J5233" t="s">
        <v>130</v>
      </c>
      <c r="K5233" t="s">
        <v>131</v>
      </c>
      <c r="L5233" t="s">
        <v>14666</v>
      </c>
      <c r="M5233" t="s">
        <v>14667</v>
      </c>
      <c r="N5233">
        <v>0.52083333300000001</v>
      </c>
      <c r="O5233">
        <v>0</v>
      </c>
      <c r="P5233">
        <v>2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1.0416669999999999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2678374</v>
      </c>
      <c r="B5234">
        <v>1</v>
      </c>
      <c r="C5234" t="s">
        <v>77</v>
      </c>
      <c r="D5234" t="s">
        <v>114</v>
      </c>
      <c r="E5234" t="s">
        <v>144</v>
      </c>
      <c r="F5234" t="s">
        <v>14668</v>
      </c>
      <c r="G5234" t="s">
        <v>703</v>
      </c>
      <c r="H5234" t="s">
        <v>46</v>
      </c>
      <c r="I5234" t="s">
        <v>129</v>
      </c>
      <c r="J5234" t="s">
        <v>130</v>
      </c>
      <c r="K5234" t="s">
        <v>131</v>
      </c>
      <c r="L5234" t="s">
        <v>14669</v>
      </c>
      <c r="M5234" t="s">
        <v>14670</v>
      </c>
      <c r="N5234">
        <v>1.3572222220000001</v>
      </c>
      <c r="O5234">
        <v>0</v>
      </c>
      <c r="P5234">
        <v>185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251.08611099999999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2678375</v>
      </c>
      <c r="B5235">
        <v>1</v>
      </c>
      <c r="C5235" t="s">
        <v>76</v>
      </c>
      <c r="D5235" t="s">
        <v>101</v>
      </c>
      <c r="E5235" t="s">
        <v>172</v>
      </c>
      <c r="F5235" t="s">
        <v>13266</v>
      </c>
      <c r="G5235" t="s">
        <v>455</v>
      </c>
      <c r="H5235" t="s">
        <v>46</v>
      </c>
      <c r="I5235" t="s">
        <v>129</v>
      </c>
      <c r="J5235" t="s">
        <v>130</v>
      </c>
      <c r="K5235" t="s">
        <v>131</v>
      </c>
      <c r="L5235" t="s">
        <v>14671</v>
      </c>
      <c r="M5235" t="s">
        <v>14672</v>
      </c>
      <c r="N5235">
        <v>0.97972222200000003</v>
      </c>
      <c r="O5235">
        <v>0</v>
      </c>
      <c r="P5235">
        <v>72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70.540000000000006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2678376</v>
      </c>
      <c r="B5236">
        <v>1</v>
      </c>
      <c r="C5236" t="s">
        <v>76</v>
      </c>
      <c r="D5236" t="s">
        <v>83</v>
      </c>
      <c r="E5236" t="s">
        <v>126</v>
      </c>
      <c r="F5236" t="s">
        <v>14673</v>
      </c>
      <c r="G5236" t="s">
        <v>567</v>
      </c>
      <c r="H5236" t="s">
        <v>47</v>
      </c>
      <c r="I5236" t="s">
        <v>247</v>
      </c>
      <c r="J5236" t="s">
        <v>130</v>
      </c>
      <c r="K5236" t="s">
        <v>141</v>
      </c>
      <c r="L5236" t="s">
        <v>14674</v>
      </c>
      <c r="M5236" t="s">
        <v>14675</v>
      </c>
      <c r="N5236">
        <v>1.1666665999999999E-2</v>
      </c>
      <c r="O5236">
        <v>0</v>
      </c>
      <c r="P5236">
        <v>3300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38.499997999999998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2678377</v>
      </c>
      <c r="B5237">
        <v>1</v>
      </c>
      <c r="C5237" t="s">
        <v>76</v>
      </c>
      <c r="D5237" t="s">
        <v>86</v>
      </c>
      <c r="E5237" t="s">
        <v>126</v>
      </c>
      <c r="F5237" t="s">
        <v>14676</v>
      </c>
      <c r="G5237" t="s">
        <v>140</v>
      </c>
      <c r="H5237" t="s">
        <v>47</v>
      </c>
      <c r="I5237" t="s">
        <v>129</v>
      </c>
      <c r="J5237" t="s">
        <v>130</v>
      </c>
      <c r="K5237" t="s">
        <v>141</v>
      </c>
      <c r="L5237" t="s">
        <v>14677</v>
      </c>
      <c r="M5237" t="s">
        <v>14678</v>
      </c>
      <c r="N5237">
        <v>0.3775</v>
      </c>
      <c r="O5237">
        <v>0</v>
      </c>
      <c r="P5237">
        <v>1253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473.00749999999999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2678380</v>
      </c>
      <c r="B5238">
        <v>1</v>
      </c>
      <c r="C5238" t="s">
        <v>77</v>
      </c>
      <c r="D5238" t="s">
        <v>119</v>
      </c>
      <c r="E5238" t="s">
        <v>156</v>
      </c>
      <c r="F5238" t="s">
        <v>14679</v>
      </c>
      <c r="G5238" t="s">
        <v>169</v>
      </c>
      <c r="H5238" t="s">
        <v>47</v>
      </c>
      <c r="I5238" t="s">
        <v>129</v>
      </c>
      <c r="J5238" t="s">
        <v>130</v>
      </c>
      <c r="K5238" t="s">
        <v>131</v>
      </c>
      <c r="L5238" t="s">
        <v>14680</v>
      </c>
      <c r="M5238" t="s">
        <v>14681</v>
      </c>
      <c r="N5238">
        <v>1.425277777</v>
      </c>
      <c r="O5238">
        <v>55</v>
      </c>
      <c r="P5238">
        <v>744</v>
      </c>
      <c r="Q5238">
        <v>20</v>
      </c>
      <c r="R5238">
        <v>6</v>
      </c>
      <c r="S5238">
        <v>38</v>
      </c>
      <c r="T5238">
        <v>0</v>
      </c>
      <c r="U5238">
        <v>78.390277999999995</v>
      </c>
      <c r="V5238">
        <v>1060.4066660000001</v>
      </c>
      <c r="W5238">
        <v>28.505555999999999</v>
      </c>
      <c r="X5238">
        <v>8.5516670000000001</v>
      </c>
      <c r="Y5238">
        <v>54.160556</v>
      </c>
      <c r="Z5238">
        <v>0</v>
      </c>
    </row>
    <row r="5239" spans="1:26" x14ac:dyDescent="0.3">
      <c r="A5239">
        <v>2678383</v>
      </c>
      <c r="B5239">
        <v>1</v>
      </c>
      <c r="C5239" t="s">
        <v>76</v>
      </c>
      <c r="D5239" t="s">
        <v>95</v>
      </c>
      <c r="E5239" t="s">
        <v>152</v>
      </c>
      <c r="F5239" t="s">
        <v>14682</v>
      </c>
      <c r="G5239" t="s">
        <v>140</v>
      </c>
      <c r="H5239" t="s">
        <v>47</v>
      </c>
      <c r="I5239" t="s">
        <v>129</v>
      </c>
      <c r="J5239" t="s">
        <v>130</v>
      </c>
      <c r="K5239" t="s">
        <v>141</v>
      </c>
      <c r="L5239" t="s">
        <v>14683</v>
      </c>
      <c r="M5239" t="s">
        <v>14684</v>
      </c>
      <c r="N5239">
        <v>0.38888888799999999</v>
      </c>
      <c r="O5239">
        <v>2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0.77777799999999997</v>
      </c>
      <c r="V5239">
        <v>0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2678374</v>
      </c>
      <c r="B5240">
        <v>2</v>
      </c>
      <c r="C5240" t="s">
        <v>77</v>
      </c>
      <c r="D5240" t="s">
        <v>114</v>
      </c>
      <c r="E5240" t="s">
        <v>134</v>
      </c>
      <c r="F5240" t="s">
        <v>14685</v>
      </c>
      <c r="G5240" t="s">
        <v>703</v>
      </c>
      <c r="H5240" t="s">
        <v>46</v>
      </c>
      <c r="I5240" t="s">
        <v>129</v>
      </c>
      <c r="J5240" t="s">
        <v>130</v>
      </c>
      <c r="K5240" t="s">
        <v>131</v>
      </c>
      <c r="L5240" t="s">
        <v>14670</v>
      </c>
      <c r="M5240" t="s">
        <v>14686</v>
      </c>
      <c r="N5240">
        <v>1.3791666659999999</v>
      </c>
      <c r="O5240">
        <v>0</v>
      </c>
      <c r="P5240">
        <v>482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664.75833299999999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2678366</v>
      </c>
      <c r="B5241">
        <v>2</v>
      </c>
      <c r="C5241" t="s">
        <v>77</v>
      </c>
      <c r="D5241" t="s">
        <v>124</v>
      </c>
      <c r="E5241" t="s">
        <v>126</v>
      </c>
      <c r="F5241" t="s">
        <v>12638</v>
      </c>
      <c r="G5241" t="s">
        <v>146</v>
      </c>
      <c r="H5241" t="s">
        <v>47</v>
      </c>
      <c r="I5241" t="s">
        <v>129</v>
      </c>
      <c r="J5241" t="s">
        <v>130</v>
      </c>
      <c r="K5241" t="s">
        <v>131</v>
      </c>
      <c r="L5241" t="s">
        <v>14647</v>
      </c>
      <c r="M5241" t="s">
        <v>14687</v>
      </c>
      <c r="N5241">
        <v>2.1747222220000002</v>
      </c>
      <c r="O5241">
        <v>24</v>
      </c>
      <c r="P5241">
        <v>209</v>
      </c>
      <c r="Q5241">
        <v>0</v>
      </c>
      <c r="R5241">
        <v>0</v>
      </c>
      <c r="S5241">
        <v>0</v>
      </c>
      <c r="T5241">
        <v>0</v>
      </c>
      <c r="U5241">
        <v>52.193333000000003</v>
      </c>
      <c r="V5241">
        <v>454.51694400000002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2678393</v>
      </c>
      <c r="B5242">
        <v>1</v>
      </c>
      <c r="C5242" t="s">
        <v>76</v>
      </c>
      <c r="D5242" t="s">
        <v>79</v>
      </c>
      <c r="E5242" t="s">
        <v>152</v>
      </c>
      <c r="F5242" t="s">
        <v>14688</v>
      </c>
      <c r="G5242" t="s">
        <v>260</v>
      </c>
      <c r="H5242" t="s">
        <v>47</v>
      </c>
      <c r="I5242" t="s">
        <v>129</v>
      </c>
      <c r="J5242" t="s">
        <v>130</v>
      </c>
      <c r="K5242" t="s">
        <v>141</v>
      </c>
      <c r="L5242" t="s">
        <v>14689</v>
      </c>
      <c r="M5242" t="s">
        <v>14690</v>
      </c>
      <c r="N5242">
        <v>1.511666666</v>
      </c>
      <c r="O5242">
        <v>1</v>
      </c>
      <c r="P5242">
        <v>113</v>
      </c>
      <c r="Q5242">
        <v>0</v>
      </c>
      <c r="R5242">
        <v>0</v>
      </c>
      <c r="S5242">
        <v>0</v>
      </c>
      <c r="T5242">
        <v>0</v>
      </c>
      <c r="U5242">
        <v>1.5116670000000001</v>
      </c>
      <c r="V5242">
        <v>170.818333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2678398</v>
      </c>
      <c r="B5243">
        <v>1</v>
      </c>
      <c r="C5243" t="s">
        <v>76</v>
      </c>
      <c r="D5243" t="s">
        <v>94</v>
      </c>
      <c r="E5243" t="s">
        <v>156</v>
      </c>
      <c r="F5243" t="s">
        <v>4506</v>
      </c>
      <c r="G5243" t="s">
        <v>169</v>
      </c>
      <c r="H5243" t="s">
        <v>47</v>
      </c>
      <c r="I5243" t="s">
        <v>129</v>
      </c>
      <c r="J5243" t="s">
        <v>130</v>
      </c>
      <c r="K5243" t="s">
        <v>131</v>
      </c>
      <c r="L5243" t="s">
        <v>14691</v>
      </c>
      <c r="M5243" t="s">
        <v>14692</v>
      </c>
      <c r="N5243">
        <v>0.115</v>
      </c>
      <c r="O5243">
        <v>18</v>
      </c>
      <c r="P5243">
        <v>733</v>
      </c>
      <c r="Q5243">
        <v>0</v>
      </c>
      <c r="R5243">
        <v>0</v>
      </c>
      <c r="S5243">
        <v>0</v>
      </c>
      <c r="T5243">
        <v>0</v>
      </c>
      <c r="U5243">
        <v>2.0699999999999998</v>
      </c>
      <c r="V5243">
        <v>84.295000000000002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2678399</v>
      </c>
      <c r="B5244">
        <v>1</v>
      </c>
      <c r="C5244" t="s">
        <v>76</v>
      </c>
      <c r="D5244" t="s">
        <v>78</v>
      </c>
      <c r="E5244" t="s">
        <v>152</v>
      </c>
      <c r="F5244" t="s">
        <v>14693</v>
      </c>
      <c r="G5244" t="s">
        <v>567</v>
      </c>
      <c r="H5244" t="s">
        <v>47</v>
      </c>
      <c r="I5244" t="s">
        <v>247</v>
      </c>
      <c r="J5244" t="s">
        <v>130</v>
      </c>
      <c r="K5244" t="s">
        <v>141</v>
      </c>
      <c r="L5244" t="s">
        <v>14694</v>
      </c>
      <c r="M5244" t="s">
        <v>14695</v>
      </c>
      <c r="N5244">
        <v>2.7222222000000001E-2</v>
      </c>
      <c r="O5244">
        <v>1</v>
      </c>
      <c r="P5244">
        <v>5281</v>
      </c>
      <c r="Q5244">
        <v>0</v>
      </c>
      <c r="R5244">
        <v>0</v>
      </c>
      <c r="S5244">
        <v>0</v>
      </c>
      <c r="T5244">
        <v>0</v>
      </c>
      <c r="U5244">
        <v>2.7222E-2</v>
      </c>
      <c r="V5244">
        <v>143.76055400000001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2678401</v>
      </c>
      <c r="B5245">
        <v>1</v>
      </c>
      <c r="C5245" t="s">
        <v>76</v>
      </c>
      <c r="D5245" t="s">
        <v>100</v>
      </c>
      <c r="E5245" t="s">
        <v>152</v>
      </c>
      <c r="F5245" t="s">
        <v>7393</v>
      </c>
      <c r="G5245" t="s">
        <v>169</v>
      </c>
      <c r="H5245" t="s">
        <v>47</v>
      </c>
      <c r="I5245" t="s">
        <v>129</v>
      </c>
      <c r="J5245" t="s">
        <v>130</v>
      </c>
      <c r="K5245" t="s">
        <v>131</v>
      </c>
      <c r="L5245" t="s">
        <v>14696</v>
      </c>
      <c r="M5245" t="s">
        <v>14697</v>
      </c>
      <c r="N5245">
        <v>0.29666666600000002</v>
      </c>
      <c r="O5245">
        <v>242</v>
      </c>
      <c r="P5245">
        <v>589</v>
      </c>
      <c r="Q5245">
        <v>0</v>
      </c>
      <c r="R5245">
        <v>0</v>
      </c>
      <c r="S5245">
        <v>0</v>
      </c>
      <c r="T5245">
        <v>0</v>
      </c>
      <c r="U5245">
        <v>71.793333000000004</v>
      </c>
      <c r="V5245">
        <v>174.73666600000001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2678404</v>
      </c>
      <c r="B5246">
        <v>1</v>
      </c>
      <c r="C5246" t="s">
        <v>76</v>
      </c>
      <c r="D5246" t="s">
        <v>78</v>
      </c>
      <c r="E5246" t="s">
        <v>210</v>
      </c>
      <c r="F5246" t="s">
        <v>14698</v>
      </c>
      <c r="G5246" t="s">
        <v>627</v>
      </c>
      <c r="H5246" t="s">
        <v>46</v>
      </c>
      <c r="I5246" t="s">
        <v>129</v>
      </c>
      <c r="J5246" t="s">
        <v>130</v>
      </c>
      <c r="K5246" t="s">
        <v>131</v>
      </c>
      <c r="L5246" t="s">
        <v>14699</v>
      </c>
      <c r="M5246" t="s">
        <v>14700</v>
      </c>
      <c r="N5246">
        <v>0.97166666599999996</v>
      </c>
      <c r="O5246">
        <v>0</v>
      </c>
      <c r="P5246">
        <v>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1.943333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2678406</v>
      </c>
      <c r="B5247">
        <v>1</v>
      </c>
      <c r="C5247" t="s">
        <v>77</v>
      </c>
      <c r="D5247" t="s">
        <v>124</v>
      </c>
      <c r="E5247" t="s">
        <v>156</v>
      </c>
      <c r="F5247" t="s">
        <v>14701</v>
      </c>
      <c r="G5247" t="s">
        <v>169</v>
      </c>
      <c r="H5247" t="s">
        <v>47</v>
      </c>
      <c r="I5247" t="s">
        <v>129</v>
      </c>
      <c r="J5247" t="s">
        <v>130</v>
      </c>
      <c r="K5247" t="s">
        <v>131</v>
      </c>
      <c r="L5247" t="s">
        <v>14702</v>
      </c>
      <c r="M5247" t="s">
        <v>14703</v>
      </c>
      <c r="N5247">
        <v>0.13611111100000001</v>
      </c>
      <c r="O5247">
        <v>61</v>
      </c>
      <c r="P5247">
        <v>1647</v>
      </c>
      <c r="Q5247">
        <v>0</v>
      </c>
      <c r="R5247">
        <v>0</v>
      </c>
      <c r="S5247">
        <v>0</v>
      </c>
      <c r="T5247">
        <v>0</v>
      </c>
      <c r="U5247">
        <v>8.302778</v>
      </c>
      <c r="V5247">
        <v>224.17500000000001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2678405</v>
      </c>
      <c r="B5248">
        <v>1</v>
      </c>
      <c r="C5248" t="s">
        <v>77</v>
      </c>
      <c r="D5248" t="s">
        <v>123</v>
      </c>
      <c r="E5248" t="s">
        <v>152</v>
      </c>
      <c r="F5248" t="s">
        <v>13263</v>
      </c>
      <c r="G5248" t="s">
        <v>169</v>
      </c>
      <c r="H5248" t="s">
        <v>47</v>
      </c>
      <c r="I5248" t="s">
        <v>129</v>
      </c>
      <c r="J5248" t="s">
        <v>130</v>
      </c>
      <c r="K5248" t="s">
        <v>131</v>
      </c>
      <c r="L5248" t="s">
        <v>14704</v>
      </c>
      <c r="M5248" t="s">
        <v>14705</v>
      </c>
      <c r="N5248">
        <v>0.23583333300000001</v>
      </c>
      <c r="O5248">
        <v>2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0.471667</v>
      </c>
      <c r="V5248">
        <v>0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2678408</v>
      </c>
      <c r="B5249">
        <v>1</v>
      </c>
      <c r="C5249" t="s">
        <v>76</v>
      </c>
      <c r="D5249" t="s">
        <v>84</v>
      </c>
      <c r="E5249" t="s">
        <v>325</v>
      </c>
      <c r="F5249" t="s">
        <v>14706</v>
      </c>
      <c r="G5249" t="s">
        <v>169</v>
      </c>
      <c r="H5249" t="s">
        <v>47</v>
      </c>
      <c r="I5249" t="s">
        <v>129</v>
      </c>
      <c r="J5249" t="s">
        <v>130</v>
      </c>
      <c r="K5249" t="s">
        <v>131</v>
      </c>
      <c r="L5249" t="s">
        <v>14707</v>
      </c>
      <c r="M5249" t="s">
        <v>14708</v>
      </c>
      <c r="N5249">
        <v>0.86027777699999997</v>
      </c>
      <c r="O5249">
        <v>0</v>
      </c>
      <c r="P5249">
        <v>624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536.81333299999994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2678411</v>
      </c>
      <c r="B5250">
        <v>1</v>
      </c>
      <c r="C5250" t="s">
        <v>77</v>
      </c>
      <c r="D5250" t="s">
        <v>113</v>
      </c>
      <c r="E5250" t="s">
        <v>152</v>
      </c>
      <c r="F5250" t="s">
        <v>14709</v>
      </c>
      <c r="G5250" t="s">
        <v>169</v>
      </c>
      <c r="H5250" t="s">
        <v>47</v>
      </c>
      <c r="I5250" t="s">
        <v>129</v>
      </c>
      <c r="J5250" t="s">
        <v>130</v>
      </c>
      <c r="K5250" t="s">
        <v>131</v>
      </c>
      <c r="L5250" t="s">
        <v>14710</v>
      </c>
      <c r="M5250" t="s">
        <v>14711</v>
      </c>
      <c r="N5250">
        <v>0.86527777699999997</v>
      </c>
      <c r="O5250">
        <v>0</v>
      </c>
      <c r="P5250">
        <v>0</v>
      </c>
      <c r="Q5250">
        <v>12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10.383333</v>
      </c>
      <c r="X5250">
        <v>0</v>
      </c>
      <c r="Y5250">
        <v>0</v>
      </c>
      <c r="Z5250">
        <v>0</v>
      </c>
    </row>
    <row r="5251" spans="1:26" x14ac:dyDescent="0.3">
      <c r="A5251">
        <v>2678409</v>
      </c>
      <c r="B5251">
        <v>1</v>
      </c>
      <c r="C5251" t="s">
        <v>77</v>
      </c>
      <c r="D5251" t="s">
        <v>114</v>
      </c>
      <c r="E5251" t="s">
        <v>134</v>
      </c>
      <c r="F5251" t="s">
        <v>14712</v>
      </c>
      <c r="G5251" t="s">
        <v>146</v>
      </c>
      <c r="H5251" t="s">
        <v>46</v>
      </c>
      <c r="I5251" t="s">
        <v>129</v>
      </c>
      <c r="J5251" t="s">
        <v>130</v>
      </c>
      <c r="K5251" t="s">
        <v>131</v>
      </c>
      <c r="L5251" t="s">
        <v>14713</v>
      </c>
      <c r="M5251" t="s">
        <v>14714</v>
      </c>
      <c r="N5251">
        <v>0.37222222199999999</v>
      </c>
      <c r="O5251">
        <v>0</v>
      </c>
      <c r="P5251">
        <v>76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28.288889000000001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2678412</v>
      </c>
      <c r="B5252">
        <v>1</v>
      </c>
      <c r="C5252" t="s">
        <v>76</v>
      </c>
      <c r="D5252" t="s">
        <v>104</v>
      </c>
      <c r="E5252" t="s">
        <v>144</v>
      </c>
      <c r="F5252" t="s">
        <v>14715</v>
      </c>
      <c r="G5252" t="s">
        <v>146</v>
      </c>
      <c r="H5252" t="s">
        <v>46</v>
      </c>
      <c r="I5252" t="s">
        <v>129</v>
      </c>
      <c r="J5252" t="s">
        <v>130</v>
      </c>
      <c r="K5252" t="s">
        <v>131</v>
      </c>
      <c r="L5252" t="s">
        <v>14716</v>
      </c>
      <c r="M5252" t="s">
        <v>14717</v>
      </c>
      <c r="N5252">
        <v>2.7708333330000001</v>
      </c>
      <c r="O5252">
        <v>0</v>
      </c>
      <c r="P5252">
        <v>0</v>
      </c>
      <c r="Q5252">
        <v>0</v>
      </c>
      <c r="R5252">
        <v>36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99.75</v>
      </c>
      <c r="Y5252">
        <v>0</v>
      </c>
      <c r="Z5252">
        <v>0</v>
      </c>
    </row>
    <row r="5253" spans="1:26" x14ac:dyDescent="0.3">
      <c r="A5253">
        <v>2678414</v>
      </c>
      <c r="B5253">
        <v>1</v>
      </c>
      <c r="C5253" t="s">
        <v>77</v>
      </c>
      <c r="D5253" t="s">
        <v>116</v>
      </c>
      <c r="E5253" t="s">
        <v>152</v>
      </c>
      <c r="F5253" t="s">
        <v>9849</v>
      </c>
      <c r="G5253" t="s">
        <v>169</v>
      </c>
      <c r="H5253" t="s">
        <v>47</v>
      </c>
      <c r="I5253" t="s">
        <v>247</v>
      </c>
      <c r="J5253" t="s">
        <v>130</v>
      </c>
      <c r="K5253" t="s">
        <v>131</v>
      </c>
      <c r="L5253" t="s">
        <v>14718</v>
      </c>
      <c r="M5253" t="s">
        <v>14719</v>
      </c>
      <c r="N5253">
        <v>0.01</v>
      </c>
      <c r="O5253">
        <v>135</v>
      </c>
      <c r="P5253">
        <v>1081</v>
      </c>
      <c r="Q5253">
        <v>0</v>
      </c>
      <c r="R5253">
        <v>0</v>
      </c>
      <c r="S5253">
        <v>0</v>
      </c>
      <c r="T5253">
        <v>0</v>
      </c>
      <c r="U5253">
        <v>1.35</v>
      </c>
      <c r="V5253">
        <v>10.81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2678418</v>
      </c>
      <c r="B5254">
        <v>1</v>
      </c>
      <c r="C5254" t="s">
        <v>76</v>
      </c>
      <c r="D5254" t="s">
        <v>78</v>
      </c>
      <c r="E5254" t="s">
        <v>172</v>
      </c>
      <c r="F5254" t="s">
        <v>14720</v>
      </c>
      <c r="G5254" t="s">
        <v>455</v>
      </c>
      <c r="H5254" t="s">
        <v>46</v>
      </c>
      <c r="I5254" t="s">
        <v>129</v>
      </c>
      <c r="J5254" t="s">
        <v>130</v>
      </c>
      <c r="K5254" t="s">
        <v>131</v>
      </c>
      <c r="L5254" t="s">
        <v>14721</v>
      </c>
      <c r="M5254" t="s">
        <v>14722</v>
      </c>
      <c r="N5254">
        <v>4.2024999999999997</v>
      </c>
      <c r="O5254">
        <v>0</v>
      </c>
      <c r="P5254">
        <v>2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8.4049999999999994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2678420</v>
      </c>
      <c r="B5255">
        <v>1</v>
      </c>
      <c r="C5255" t="s">
        <v>77</v>
      </c>
      <c r="D5255" t="s">
        <v>119</v>
      </c>
      <c r="E5255" t="s">
        <v>156</v>
      </c>
      <c r="F5255" t="s">
        <v>10675</v>
      </c>
      <c r="G5255" t="s">
        <v>169</v>
      </c>
      <c r="H5255" t="s">
        <v>47</v>
      </c>
      <c r="I5255" t="s">
        <v>129</v>
      </c>
      <c r="J5255" t="s">
        <v>130</v>
      </c>
      <c r="K5255" t="s">
        <v>131</v>
      </c>
      <c r="L5255" t="s">
        <v>14723</v>
      </c>
      <c r="M5255" t="s">
        <v>14724</v>
      </c>
      <c r="N5255">
        <v>0.94222222200000005</v>
      </c>
      <c r="O5255">
        <v>49</v>
      </c>
      <c r="P5255">
        <v>293</v>
      </c>
      <c r="Q5255">
        <v>0</v>
      </c>
      <c r="R5255">
        <v>0</v>
      </c>
      <c r="S5255">
        <v>0</v>
      </c>
      <c r="T5255">
        <v>0</v>
      </c>
      <c r="U5255">
        <v>46.168889</v>
      </c>
      <c r="V5255">
        <v>276.07111099999997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2678421</v>
      </c>
      <c r="B5256">
        <v>1</v>
      </c>
      <c r="C5256" t="s">
        <v>76</v>
      </c>
      <c r="D5256" t="s">
        <v>99</v>
      </c>
      <c r="E5256" t="s">
        <v>156</v>
      </c>
      <c r="F5256" t="s">
        <v>14296</v>
      </c>
      <c r="G5256" t="s">
        <v>169</v>
      </c>
      <c r="H5256" t="s">
        <v>47</v>
      </c>
      <c r="I5256" t="s">
        <v>129</v>
      </c>
      <c r="J5256" t="s">
        <v>130</v>
      </c>
      <c r="K5256" t="s">
        <v>131</v>
      </c>
      <c r="L5256" t="s">
        <v>14725</v>
      </c>
      <c r="M5256" t="s">
        <v>14726</v>
      </c>
      <c r="N5256">
        <v>0.112777777</v>
      </c>
      <c r="O5256">
        <v>34</v>
      </c>
      <c r="P5256">
        <v>468</v>
      </c>
      <c r="Q5256">
        <v>0</v>
      </c>
      <c r="R5256">
        <v>0</v>
      </c>
      <c r="S5256">
        <v>0</v>
      </c>
      <c r="T5256">
        <v>0</v>
      </c>
      <c r="U5256">
        <v>3.834444</v>
      </c>
      <c r="V5256">
        <v>52.78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2678422</v>
      </c>
      <c r="B5257">
        <v>1</v>
      </c>
      <c r="C5257" t="s">
        <v>76</v>
      </c>
      <c r="D5257" t="s">
        <v>96</v>
      </c>
      <c r="E5257" t="s">
        <v>126</v>
      </c>
      <c r="F5257" t="s">
        <v>14727</v>
      </c>
      <c r="G5257" t="s">
        <v>128</v>
      </c>
      <c r="H5257" t="s">
        <v>47</v>
      </c>
      <c r="I5257" t="s">
        <v>129</v>
      </c>
      <c r="J5257" t="s">
        <v>130</v>
      </c>
      <c r="K5257" t="s">
        <v>131</v>
      </c>
      <c r="L5257" t="s">
        <v>14728</v>
      </c>
      <c r="M5257" t="s">
        <v>14729</v>
      </c>
      <c r="N5257">
        <v>2.0277777769999998</v>
      </c>
      <c r="O5257">
        <v>0</v>
      </c>
      <c r="P5257">
        <v>16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32.444443999999997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2678423</v>
      </c>
      <c r="B5258">
        <v>1</v>
      </c>
      <c r="C5258" t="s">
        <v>76</v>
      </c>
      <c r="D5258" t="s">
        <v>101</v>
      </c>
      <c r="E5258" t="s">
        <v>172</v>
      </c>
      <c r="F5258" t="s">
        <v>12729</v>
      </c>
      <c r="G5258" t="s">
        <v>455</v>
      </c>
      <c r="H5258" t="s">
        <v>46</v>
      </c>
      <c r="I5258" t="s">
        <v>129</v>
      </c>
      <c r="J5258" t="s">
        <v>130</v>
      </c>
      <c r="K5258" t="s">
        <v>131</v>
      </c>
      <c r="L5258" t="s">
        <v>14730</v>
      </c>
      <c r="M5258" t="s">
        <v>14731</v>
      </c>
      <c r="N5258">
        <v>7.8797222219999998</v>
      </c>
      <c r="O5258">
        <v>0</v>
      </c>
      <c r="P5258">
        <v>90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709.17499999999995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2678424</v>
      </c>
      <c r="B5259">
        <v>1</v>
      </c>
      <c r="C5259" t="s">
        <v>77</v>
      </c>
      <c r="D5259" t="s">
        <v>108</v>
      </c>
      <c r="E5259" t="s">
        <v>126</v>
      </c>
      <c r="F5259" t="s">
        <v>14732</v>
      </c>
      <c r="G5259" t="s">
        <v>128</v>
      </c>
      <c r="H5259" t="s">
        <v>47</v>
      </c>
      <c r="I5259" t="s">
        <v>129</v>
      </c>
      <c r="J5259" t="s">
        <v>130</v>
      </c>
      <c r="K5259" t="s">
        <v>131</v>
      </c>
      <c r="L5259" t="s">
        <v>14733</v>
      </c>
      <c r="M5259" t="s">
        <v>14734</v>
      </c>
      <c r="N5259">
        <v>2.381388888</v>
      </c>
      <c r="O5259">
        <v>0</v>
      </c>
      <c r="P5259">
        <v>0</v>
      </c>
      <c r="Q5259">
        <v>0</v>
      </c>
      <c r="R5259">
        <v>0</v>
      </c>
      <c r="S5259">
        <v>37</v>
      </c>
      <c r="T5259">
        <v>302</v>
      </c>
      <c r="U5259">
        <v>0</v>
      </c>
      <c r="V5259">
        <v>0</v>
      </c>
      <c r="W5259">
        <v>0</v>
      </c>
      <c r="X5259">
        <v>0</v>
      </c>
      <c r="Y5259">
        <v>88.111389000000003</v>
      </c>
      <c r="Z5259">
        <v>719.17944399999999</v>
      </c>
    </row>
    <row r="5260" spans="1:26" x14ac:dyDescent="0.3">
      <c r="A5260">
        <v>2678429</v>
      </c>
      <c r="B5260">
        <v>1</v>
      </c>
      <c r="C5260" t="s">
        <v>76</v>
      </c>
      <c r="D5260" t="s">
        <v>92</v>
      </c>
      <c r="E5260" t="s">
        <v>325</v>
      </c>
      <c r="F5260" t="s">
        <v>12900</v>
      </c>
      <c r="G5260" t="s">
        <v>169</v>
      </c>
      <c r="H5260" t="s">
        <v>47</v>
      </c>
      <c r="I5260" t="s">
        <v>129</v>
      </c>
      <c r="J5260" t="s">
        <v>130</v>
      </c>
      <c r="K5260" t="s">
        <v>131</v>
      </c>
      <c r="L5260" t="s">
        <v>14735</v>
      </c>
      <c r="M5260" t="s">
        <v>14736</v>
      </c>
      <c r="N5260">
        <v>0.40805555500000001</v>
      </c>
      <c r="O5260">
        <v>0</v>
      </c>
      <c r="P5260">
        <v>0</v>
      </c>
      <c r="Q5260">
        <v>12</v>
      </c>
      <c r="R5260">
        <v>3</v>
      </c>
      <c r="S5260">
        <v>6</v>
      </c>
      <c r="T5260">
        <v>0</v>
      </c>
      <c r="U5260">
        <v>0</v>
      </c>
      <c r="V5260">
        <v>0</v>
      </c>
      <c r="W5260">
        <v>4.8966669999999999</v>
      </c>
      <c r="X5260">
        <v>1.224167</v>
      </c>
      <c r="Y5260">
        <v>2.4483329999999999</v>
      </c>
      <c r="Z5260">
        <v>0</v>
      </c>
    </row>
    <row r="5261" spans="1:26" x14ac:dyDescent="0.3">
      <c r="A5261">
        <v>2678600</v>
      </c>
      <c r="B5261">
        <v>1</v>
      </c>
      <c r="C5261" t="s">
        <v>77</v>
      </c>
      <c r="D5261" t="s">
        <v>110</v>
      </c>
      <c r="E5261" t="s">
        <v>126</v>
      </c>
      <c r="F5261" t="s">
        <v>4546</v>
      </c>
      <c r="G5261" t="s">
        <v>128</v>
      </c>
      <c r="H5261" t="s">
        <v>47</v>
      </c>
      <c r="I5261" t="s">
        <v>129</v>
      </c>
      <c r="J5261" t="s">
        <v>130</v>
      </c>
      <c r="K5261" t="s">
        <v>131</v>
      </c>
      <c r="L5261" t="s">
        <v>14737</v>
      </c>
      <c r="M5261" t="s">
        <v>14738</v>
      </c>
      <c r="N5261">
        <v>3.9219444440000002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312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1223.646667</v>
      </c>
    </row>
    <row r="5262" spans="1:26" x14ac:dyDescent="0.3">
      <c r="A5262">
        <v>2678428</v>
      </c>
      <c r="B5262">
        <v>1</v>
      </c>
      <c r="C5262" t="s">
        <v>77</v>
      </c>
      <c r="D5262" t="s">
        <v>123</v>
      </c>
      <c r="E5262" t="s">
        <v>156</v>
      </c>
      <c r="F5262" t="s">
        <v>3243</v>
      </c>
      <c r="G5262" t="s">
        <v>169</v>
      </c>
      <c r="H5262" t="s">
        <v>47</v>
      </c>
      <c r="I5262" t="s">
        <v>129</v>
      </c>
      <c r="J5262" t="s">
        <v>130</v>
      </c>
      <c r="K5262" t="s">
        <v>131</v>
      </c>
      <c r="L5262" t="s">
        <v>14739</v>
      </c>
      <c r="M5262" t="s">
        <v>14740</v>
      </c>
      <c r="N5262">
        <v>0.229722222</v>
      </c>
      <c r="O5262">
        <v>24</v>
      </c>
      <c r="P5262">
        <v>27</v>
      </c>
      <c r="Q5262">
        <v>0</v>
      </c>
      <c r="R5262">
        <v>0</v>
      </c>
      <c r="S5262">
        <v>0</v>
      </c>
      <c r="T5262">
        <v>0</v>
      </c>
      <c r="U5262">
        <v>5.5133330000000003</v>
      </c>
      <c r="V5262">
        <v>6.2024999999999997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2678589</v>
      </c>
      <c r="B5263">
        <v>1</v>
      </c>
      <c r="C5263" t="s">
        <v>76</v>
      </c>
      <c r="D5263" t="s">
        <v>80</v>
      </c>
      <c r="E5263" t="s">
        <v>134</v>
      </c>
      <c r="F5263" t="s">
        <v>14741</v>
      </c>
      <c r="G5263" t="s">
        <v>260</v>
      </c>
      <c r="H5263" t="s">
        <v>46</v>
      </c>
      <c r="I5263" t="s">
        <v>129</v>
      </c>
      <c r="J5263" t="s">
        <v>130</v>
      </c>
      <c r="K5263" t="s">
        <v>141</v>
      </c>
      <c r="L5263" t="s">
        <v>14742</v>
      </c>
      <c r="M5263" t="s">
        <v>14743</v>
      </c>
      <c r="N5263">
        <v>8.8972222219999999</v>
      </c>
      <c r="O5263">
        <v>0</v>
      </c>
      <c r="P5263">
        <v>150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1334.583333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2678434</v>
      </c>
      <c r="B5264">
        <v>1</v>
      </c>
      <c r="C5264" t="s">
        <v>76</v>
      </c>
      <c r="D5264" t="s">
        <v>81</v>
      </c>
      <c r="E5264" t="s">
        <v>144</v>
      </c>
      <c r="F5264" t="s">
        <v>14744</v>
      </c>
      <c r="G5264" t="s">
        <v>136</v>
      </c>
      <c r="H5264" t="s">
        <v>46</v>
      </c>
      <c r="I5264" t="s">
        <v>129</v>
      </c>
      <c r="J5264" t="s">
        <v>130</v>
      </c>
      <c r="K5264" t="s">
        <v>131</v>
      </c>
      <c r="L5264" t="s">
        <v>14745</v>
      </c>
      <c r="M5264" t="s">
        <v>14746</v>
      </c>
      <c r="N5264">
        <v>1.038611111</v>
      </c>
      <c r="O5264">
        <v>0</v>
      </c>
      <c r="P5264">
        <v>49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50.891944000000002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2678431</v>
      </c>
      <c r="B5265">
        <v>1</v>
      </c>
      <c r="C5265" t="s">
        <v>77</v>
      </c>
      <c r="D5265" t="s">
        <v>124</v>
      </c>
      <c r="E5265" t="s">
        <v>152</v>
      </c>
      <c r="F5265" t="s">
        <v>10847</v>
      </c>
      <c r="G5265" t="s">
        <v>169</v>
      </c>
      <c r="H5265" t="s">
        <v>47</v>
      </c>
      <c r="I5265" t="s">
        <v>129</v>
      </c>
      <c r="J5265" t="s">
        <v>130</v>
      </c>
      <c r="K5265" t="s">
        <v>131</v>
      </c>
      <c r="L5265" t="s">
        <v>14747</v>
      </c>
      <c r="M5265" t="s">
        <v>14748</v>
      </c>
      <c r="N5265">
        <v>0.41305555500000002</v>
      </c>
      <c r="O5265">
        <v>714</v>
      </c>
      <c r="P5265">
        <v>6443</v>
      </c>
      <c r="Q5265">
        <v>0</v>
      </c>
      <c r="R5265">
        <v>0</v>
      </c>
      <c r="S5265">
        <v>0</v>
      </c>
      <c r="T5265">
        <v>0</v>
      </c>
      <c r="U5265">
        <v>294.92166600000002</v>
      </c>
      <c r="V5265">
        <v>2661.316941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2678432</v>
      </c>
      <c r="B5266">
        <v>1</v>
      </c>
      <c r="C5266" t="s">
        <v>77</v>
      </c>
      <c r="D5266" t="s">
        <v>123</v>
      </c>
      <c r="E5266" t="s">
        <v>152</v>
      </c>
      <c r="F5266" t="s">
        <v>13263</v>
      </c>
      <c r="G5266" t="s">
        <v>169</v>
      </c>
      <c r="H5266" t="s">
        <v>47</v>
      </c>
      <c r="I5266" t="s">
        <v>129</v>
      </c>
      <c r="J5266" t="s">
        <v>130</v>
      </c>
      <c r="K5266" t="s">
        <v>131</v>
      </c>
      <c r="L5266" t="s">
        <v>14749</v>
      </c>
      <c r="M5266" t="s">
        <v>14750</v>
      </c>
      <c r="N5266">
        <v>0.39722222200000001</v>
      </c>
      <c r="O5266">
        <v>2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0.79444400000000004</v>
      </c>
      <c r="V5266">
        <v>0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2678435</v>
      </c>
      <c r="B5267">
        <v>1</v>
      </c>
      <c r="C5267" t="s">
        <v>76</v>
      </c>
      <c r="D5267" t="s">
        <v>101</v>
      </c>
      <c r="E5267" t="s">
        <v>126</v>
      </c>
      <c r="F5267" t="s">
        <v>11830</v>
      </c>
      <c r="G5267" t="s">
        <v>169</v>
      </c>
      <c r="H5267" t="s">
        <v>47</v>
      </c>
      <c r="I5267" t="s">
        <v>129</v>
      </c>
      <c r="J5267" t="s">
        <v>130</v>
      </c>
      <c r="K5267" t="s">
        <v>131</v>
      </c>
      <c r="L5267" t="s">
        <v>14751</v>
      </c>
      <c r="M5267" t="s">
        <v>14752</v>
      </c>
      <c r="N5267">
        <v>0.27833333300000002</v>
      </c>
      <c r="O5267">
        <v>2</v>
      </c>
      <c r="P5267">
        <v>1573</v>
      </c>
      <c r="Q5267">
        <v>0</v>
      </c>
      <c r="R5267">
        <v>0</v>
      </c>
      <c r="S5267">
        <v>0</v>
      </c>
      <c r="T5267">
        <v>0</v>
      </c>
      <c r="U5267">
        <v>0.55666700000000002</v>
      </c>
      <c r="V5267">
        <v>437.818333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2678437</v>
      </c>
      <c r="B5268">
        <v>1</v>
      </c>
      <c r="C5268" t="s">
        <v>76</v>
      </c>
      <c r="D5268" t="s">
        <v>100</v>
      </c>
      <c r="E5268" t="s">
        <v>156</v>
      </c>
      <c r="F5268" t="s">
        <v>14753</v>
      </c>
      <c r="G5268" t="s">
        <v>169</v>
      </c>
      <c r="H5268" t="s">
        <v>47</v>
      </c>
      <c r="I5268" t="s">
        <v>129</v>
      </c>
      <c r="J5268" t="s">
        <v>130</v>
      </c>
      <c r="K5268" t="s">
        <v>131</v>
      </c>
      <c r="L5268" t="s">
        <v>14754</v>
      </c>
      <c r="M5268" t="s">
        <v>14755</v>
      </c>
      <c r="N5268">
        <v>1.0261111110000001</v>
      </c>
      <c r="O5268">
        <v>31</v>
      </c>
      <c r="P5268">
        <v>1148</v>
      </c>
      <c r="Q5268">
        <v>0</v>
      </c>
      <c r="R5268">
        <v>0</v>
      </c>
      <c r="S5268">
        <v>0</v>
      </c>
      <c r="T5268">
        <v>0</v>
      </c>
      <c r="U5268">
        <v>31.809443999999999</v>
      </c>
      <c r="V5268">
        <v>1177.975555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2678441</v>
      </c>
      <c r="B5269">
        <v>1</v>
      </c>
      <c r="C5269" t="s">
        <v>76</v>
      </c>
      <c r="D5269" t="s">
        <v>80</v>
      </c>
      <c r="E5269" t="s">
        <v>210</v>
      </c>
      <c r="F5269" t="s">
        <v>14756</v>
      </c>
      <c r="G5269" t="s">
        <v>212</v>
      </c>
      <c r="H5269" t="s">
        <v>46</v>
      </c>
      <c r="I5269" t="s">
        <v>129</v>
      </c>
      <c r="J5269" t="s">
        <v>130</v>
      </c>
      <c r="K5269" t="s">
        <v>131</v>
      </c>
      <c r="L5269" t="s">
        <v>14757</v>
      </c>
      <c r="M5269" t="s">
        <v>14758</v>
      </c>
      <c r="N5269">
        <v>6.307222222</v>
      </c>
      <c r="O5269">
        <v>0</v>
      </c>
      <c r="P5269">
        <v>8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50.457777999999998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2678500</v>
      </c>
      <c r="B5270">
        <v>1</v>
      </c>
      <c r="C5270" t="s">
        <v>77</v>
      </c>
      <c r="D5270" t="s">
        <v>123</v>
      </c>
      <c r="E5270" t="s">
        <v>126</v>
      </c>
      <c r="F5270" t="s">
        <v>8668</v>
      </c>
      <c r="G5270" t="s">
        <v>260</v>
      </c>
      <c r="H5270" t="s">
        <v>47</v>
      </c>
      <c r="I5270" t="s">
        <v>129</v>
      </c>
      <c r="J5270" t="s">
        <v>130</v>
      </c>
      <c r="K5270" t="s">
        <v>141</v>
      </c>
      <c r="L5270" t="s">
        <v>14759</v>
      </c>
      <c r="M5270" t="s">
        <v>14760</v>
      </c>
      <c r="N5270">
        <v>8.2594444439999997</v>
      </c>
      <c r="O5270">
        <v>29</v>
      </c>
      <c r="P5270">
        <v>222</v>
      </c>
      <c r="Q5270">
        <v>0</v>
      </c>
      <c r="R5270">
        <v>0</v>
      </c>
      <c r="S5270">
        <v>0</v>
      </c>
      <c r="T5270">
        <v>0</v>
      </c>
      <c r="U5270">
        <v>239.523889</v>
      </c>
      <c r="V5270">
        <v>1833.596667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2678444</v>
      </c>
      <c r="B5271">
        <v>1</v>
      </c>
      <c r="C5271" t="s">
        <v>77</v>
      </c>
      <c r="D5271" t="s">
        <v>123</v>
      </c>
      <c r="E5271" t="s">
        <v>126</v>
      </c>
      <c r="F5271" t="s">
        <v>6401</v>
      </c>
      <c r="G5271" t="s">
        <v>169</v>
      </c>
      <c r="H5271" t="s">
        <v>47</v>
      </c>
      <c r="I5271" t="s">
        <v>129</v>
      </c>
      <c r="J5271" t="s">
        <v>130</v>
      </c>
      <c r="K5271" t="s">
        <v>131</v>
      </c>
      <c r="L5271" t="s">
        <v>14761</v>
      </c>
      <c r="M5271" t="s">
        <v>14762</v>
      </c>
      <c r="N5271">
        <v>1.0377777770000001</v>
      </c>
      <c r="O5271">
        <v>48</v>
      </c>
      <c r="P5271">
        <v>474</v>
      </c>
      <c r="Q5271">
        <v>0</v>
      </c>
      <c r="R5271">
        <v>0</v>
      </c>
      <c r="S5271">
        <v>0</v>
      </c>
      <c r="T5271">
        <v>0</v>
      </c>
      <c r="U5271">
        <v>49.813333</v>
      </c>
      <c r="V5271">
        <v>491.90666599999997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2678446</v>
      </c>
      <c r="B5272">
        <v>1</v>
      </c>
      <c r="C5272" t="s">
        <v>77</v>
      </c>
      <c r="D5272" t="s">
        <v>114</v>
      </c>
      <c r="E5272" t="s">
        <v>144</v>
      </c>
      <c r="F5272" t="s">
        <v>14763</v>
      </c>
      <c r="G5272" t="s">
        <v>306</v>
      </c>
      <c r="H5272" t="s">
        <v>46</v>
      </c>
      <c r="I5272" t="s">
        <v>129</v>
      </c>
      <c r="J5272" t="s">
        <v>15</v>
      </c>
      <c r="K5272" t="s">
        <v>131</v>
      </c>
      <c r="L5272" t="s">
        <v>14764</v>
      </c>
      <c r="M5272" t="s">
        <v>14765</v>
      </c>
      <c r="N5272">
        <v>1.4841666659999999</v>
      </c>
      <c r="O5272">
        <v>0</v>
      </c>
      <c r="P5272">
        <v>157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233.01416699999999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2678472</v>
      </c>
      <c r="B5273">
        <v>1</v>
      </c>
      <c r="C5273" t="s">
        <v>77</v>
      </c>
      <c r="D5273" t="s">
        <v>117</v>
      </c>
      <c r="E5273" t="s">
        <v>156</v>
      </c>
      <c r="F5273" t="s">
        <v>2942</v>
      </c>
      <c r="G5273" t="s">
        <v>169</v>
      </c>
      <c r="H5273" t="s">
        <v>47</v>
      </c>
      <c r="I5273" t="s">
        <v>129</v>
      </c>
      <c r="J5273" t="s">
        <v>130</v>
      </c>
      <c r="K5273" t="s">
        <v>131</v>
      </c>
      <c r="L5273" t="s">
        <v>14766</v>
      </c>
      <c r="M5273" t="s">
        <v>14767</v>
      </c>
      <c r="N5273">
        <v>1.358333333</v>
      </c>
      <c r="O5273">
        <v>0</v>
      </c>
      <c r="P5273">
        <v>0</v>
      </c>
      <c r="Q5273">
        <v>4</v>
      </c>
      <c r="R5273">
        <v>388</v>
      </c>
      <c r="S5273">
        <v>17</v>
      </c>
      <c r="T5273">
        <v>1371</v>
      </c>
      <c r="U5273">
        <v>0</v>
      </c>
      <c r="V5273">
        <v>0</v>
      </c>
      <c r="W5273">
        <v>5.4333330000000002</v>
      </c>
      <c r="X5273">
        <v>527.03333299999997</v>
      </c>
      <c r="Y5273">
        <v>23.091667000000001</v>
      </c>
      <c r="Z5273">
        <v>1862.2750000000001</v>
      </c>
    </row>
    <row r="5274" spans="1:26" x14ac:dyDescent="0.3">
      <c r="A5274">
        <v>2678449</v>
      </c>
      <c r="B5274">
        <v>1</v>
      </c>
      <c r="C5274" t="s">
        <v>76</v>
      </c>
      <c r="D5274" t="s">
        <v>91</v>
      </c>
      <c r="E5274" t="s">
        <v>156</v>
      </c>
      <c r="F5274" t="s">
        <v>14768</v>
      </c>
      <c r="G5274" t="s">
        <v>169</v>
      </c>
      <c r="H5274" t="s">
        <v>47</v>
      </c>
      <c r="I5274" t="s">
        <v>129</v>
      </c>
      <c r="J5274" t="s">
        <v>130</v>
      </c>
      <c r="K5274" t="s">
        <v>131</v>
      </c>
      <c r="L5274" t="s">
        <v>14769</v>
      </c>
      <c r="M5274" t="s">
        <v>14770</v>
      </c>
      <c r="N5274">
        <v>0.521666666</v>
      </c>
      <c r="O5274">
        <v>8</v>
      </c>
      <c r="P5274">
        <v>728</v>
      </c>
      <c r="Q5274">
        <v>0</v>
      </c>
      <c r="R5274">
        <v>0</v>
      </c>
      <c r="S5274">
        <v>0</v>
      </c>
      <c r="T5274">
        <v>0</v>
      </c>
      <c r="U5274">
        <v>4.1733330000000004</v>
      </c>
      <c r="V5274">
        <v>379.77333299999998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2678451</v>
      </c>
      <c r="B5275">
        <v>1</v>
      </c>
      <c r="C5275" t="s">
        <v>76</v>
      </c>
      <c r="D5275" t="s">
        <v>91</v>
      </c>
      <c r="E5275" t="s">
        <v>134</v>
      </c>
      <c r="F5275" t="s">
        <v>14771</v>
      </c>
      <c r="G5275" t="s">
        <v>146</v>
      </c>
      <c r="H5275" t="s">
        <v>46</v>
      </c>
      <c r="I5275" t="s">
        <v>129</v>
      </c>
      <c r="J5275" t="s">
        <v>130</v>
      </c>
      <c r="K5275" t="s">
        <v>131</v>
      </c>
      <c r="L5275" t="s">
        <v>14772</v>
      </c>
      <c r="M5275" t="s">
        <v>14773</v>
      </c>
      <c r="N5275">
        <v>2.7805555549999998</v>
      </c>
      <c r="O5275">
        <v>0</v>
      </c>
      <c r="P5275">
        <v>164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456.01111100000003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2678524</v>
      </c>
      <c r="B5276">
        <v>1</v>
      </c>
      <c r="C5276" t="s">
        <v>76</v>
      </c>
      <c r="D5276" t="s">
        <v>86</v>
      </c>
      <c r="E5276" t="s">
        <v>126</v>
      </c>
      <c r="F5276" t="s">
        <v>14774</v>
      </c>
      <c r="G5276" t="s">
        <v>140</v>
      </c>
      <c r="H5276" t="s">
        <v>47</v>
      </c>
      <c r="I5276" t="s">
        <v>129</v>
      </c>
      <c r="J5276" t="s">
        <v>130</v>
      </c>
      <c r="K5276" t="s">
        <v>141</v>
      </c>
      <c r="L5276" t="s">
        <v>14775</v>
      </c>
      <c r="M5276" t="s">
        <v>14776</v>
      </c>
      <c r="N5276">
        <v>2.4566666659999998</v>
      </c>
      <c r="O5276">
        <v>0</v>
      </c>
      <c r="P5276">
        <v>731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1795.823333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2678456</v>
      </c>
      <c r="B5277">
        <v>1</v>
      </c>
      <c r="C5277" t="s">
        <v>76</v>
      </c>
      <c r="D5277" t="s">
        <v>79</v>
      </c>
      <c r="E5277" t="s">
        <v>325</v>
      </c>
      <c r="F5277" t="s">
        <v>14777</v>
      </c>
      <c r="G5277" t="s">
        <v>169</v>
      </c>
      <c r="H5277" t="s">
        <v>47</v>
      </c>
      <c r="I5277" t="s">
        <v>129</v>
      </c>
      <c r="J5277" t="s">
        <v>130</v>
      </c>
      <c r="K5277" t="s">
        <v>131</v>
      </c>
      <c r="L5277" t="s">
        <v>14778</v>
      </c>
      <c r="M5277" t="s">
        <v>14779</v>
      </c>
      <c r="N5277">
        <v>3.1163888879999999</v>
      </c>
      <c r="O5277">
        <v>0</v>
      </c>
      <c r="P5277">
        <v>1664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5185.6711100000002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2678455</v>
      </c>
      <c r="B5278">
        <v>1</v>
      </c>
      <c r="C5278" t="s">
        <v>76</v>
      </c>
      <c r="D5278" t="s">
        <v>79</v>
      </c>
      <c r="E5278" t="s">
        <v>325</v>
      </c>
      <c r="F5278" t="s">
        <v>14780</v>
      </c>
      <c r="G5278" t="s">
        <v>169</v>
      </c>
      <c r="H5278" t="s">
        <v>47</v>
      </c>
      <c r="I5278" t="s">
        <v>129</v>
      </c>
      <c r="J5278" t="s">
        <v>130</v>
      </c>
      <c r="K5278" t="s">
        <v>131</v>
      </c>
      <c r="L5278" t="s">
        <v>14781</v>
      </c>
      <c r="M5278" t="s">
        <v>14782</v>
      </c>
      <c r="N5278">
        <v>1.5477777770000001</v>
      </c>
      <c r="O5278">
        <v>27</v>
      </c>
      <c r="P5278">
        <v>1464</v>
      </c>
      <c r="Q5278">
        <v>0</v>
      </c>
      <c r="R5278">
        <v>0</v>
      </c>
      <c r="S5278">
        <v>0</v>
      </c>
      <c r="T5278">
        <v>0</v>
      </c>
      <c r="U5278">
        <v>41.79</v>
      </c>
      <c r="V5278">
        <v>2265.9466659999998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2678461</v>
      </c>
      <c r="B5279">
        <v>1</v>
      </c>
      <c r="C5279" t="s">
        <v>76</v>
      </c>
      <c r="D5279" t="s">
        <v>96</v>
      </c>
      <c r="E5279" t="s">
        <v>152</v>
      </c>
      <c r="F5279" t="s">
        <v>14783</v>
      </c>
      <c r="G5279" t="s">
        <v>140</v>
      </c>
      <c r="H5279" t="s">
        <v>47</v>
      </c>
      <c r="I5279" t="s">
        <v>129</v>
      </c>
      <c r="J5279" t="s">
        <v>130</v>
      </c>
      <c r="K5279" t="s">
        <v>141</v>
      </c>
      <c r="L5279" t="s">
        <v>14784</v>
      </c>
      <c r="M5279" t="s">
        <v>14785</v>
      </c>
      <c r="N5279">
        <v>2.3341666659999998</v>
      </c>
      <c r="O5279">
        <v>6</v>
      </c>
      <c r="P5279">
        <v>3358</v>
      </c>
      <c r="Q5279">
        <v>0</v>
      </c>
      <c r="R5279">
        <v>0</v>
      </c>
      <c r="S5279">
        <v>0</v>
      </c>
      <c r="T5279">
        <v>0</v>
      </c>
      <c r="U5279">
        <v>14.005000000000001</v>
      </c>
      <c r="V5279">
        <v>7838.1316639999995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2678475</v>
      </c>
      <c r="B5280">
        <v>1</v>
      </c>
      <c r="C5280" t="s">
        <v>76</v>
      </c>
      <c r="D5280" t="s">
        <v>98</v>
      </c>
      <c r="E5280" t="s">
        <v>126</v>
      </c>
      <c r="F5280" t="s">
        <v>5639</v>
      </c>
      <c r="G5280" t="s">
        <v>128</v>
      </c>
      <c r="H5280" t="s">
        <v>47</v>
      </c>
      <c r="I5280" t="s">
        <v>129</v>
      </c>
      <c r="J5280" t="s">
        <v>130</v>
      </c>
      <c r="K5280" t="s">
        <v>131</v>
      </c>
      <c r="L5280" t="s">
        <v>14786</v>
      </c>
      <c r="M5280" t="s">
        <v>14787</v>
      </c>
      <c r="N5280">
        <v>1.2075</v>
      </c>
      <c r="O5280">
        <v>2</v>
      </c>
      <c r="P5280">
        <v>106</v>
      </c>
      <c r="Q5280">
        <v>0</v>
      </c>
      <c r="R5280">
        <v>0</v>
      </c>
      <c r="S5280">
        <v>1</v>
      </c>
      <c r="T5280">
        <v>138</v>
      </c>
      <c r="U5280">
        <v>2.415</v>
      </c>
      <c r="V5280">
        <v>127.995</v>
      </c>
      <c r="W5280">
        <v>0</v>
      </c>
      <c r="X5280">
        <v>0</v>
      </c>
      <c r="Y5280">
        <v>1.2075</v>
      </c>
      <c r="Z5280">
        <v>166.63499999999999</v>
      </c>
    </row>
    <row r="5281" spans="1:26" x14ac:dyDescent="0.3">
      <c r="A5281">
        <v>2678462</v>
      </c>
      <c r="B5281">
        <v>1</v>
      </c>
      <c r="C5281" t="s">
        <v>76</v>
      </c>
      <c r="D5281" t="s">
        <v>79</v>
      </c>
      <c r="E5281" t="s">
        <v>126</v>
      </c>
      <c r="F5281" t="s">
        <v>14788</v>
      </c>
      <c r="G5281" t="s">
        <v>260</v>
      </c>
      <c r="H5281" t="s">
        <v>47</v>
      </c>
      <c r="I5281" t="s">
        <v>129</v>
      </c>
      <c r="J5281" t="s">
        <v>130</v>
      </c>
      <c r="K5281" t="s">
        <v>141</v>
      </c>
      <c r="L5281" t="s">
        <v>14789</v>
      </c>
      <c r="M5281" t="s">
        <v>14790</v>
      </c>
      <c r="N5281">
        <v>5.6286111109999997</v>
      </c>
      <c r="O5281">
        <v>1</v>
      </c>
      <c r="P5281">
        <v>137</v>
      </c>
      <c r="Q5281">
        <v>0</v>
      </c>
      <c r="R5281">
        <v>0</v>
      </c>
      <c r="S5281">
        <v>0</v>
      </c>
      <c r="T5281">
        <v>0</v>
      </c>
      <c r="U5281">
        <v>5.6286110000000003</v>
      </c>
      <c r="V5281">
        <v>771.11972200000002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2678463</v>
      </c>
      <c r="B5282">
        <v>1</v>
      </c>
      <c r="C5282" t="s">
        <v>76</v>
      </c>
      <c r="D5282" t="s">
        <v>100</v>
      </c>
      <c r="E5282" t="s">
        <v>126</v>
      </c>
      <c r="F5282" t="s">
        <v>14791</v>
      </c>
      <c r="G5282" t="s">
        <v>140</v>
      </c>
      <c r="H5282" t="s">
        <v>47</v>
      </c>
      <c r="I5282" t="s">
        <v>129</v>
      </c>
      <c r="J5282" t="s">
        <v>130</v>
      </c>
      <c r="K5282" t="s">
        <v>141</v>
      </c>
      <c r="L5282" t="s">
        <v>14792</v>
      </c>
      <c r="M5282" t="s">
        <v>14793</v>
      </c>
      <c r="N5282">
        <v>6.625</v>
      </c>
      <c r="O5282">
        <v>69</v>
      </c>
      <c r="P5282">
        <v>18</v>
      </c>
      <c r="Q5282">
        <v>0</v>
      </c>
      <c r="R5282">
        <v>0</v>
      </c>
      <c r="S5282">
        <v>0</v>
      </c>
      <c r="T5282">
        <v>0</v>
      </c>
      <c r="U5282">
        <v>457.125</v>
      </c>
      <c r="V5282">
        <v>119.25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2678464</v>
      </c>
      <c r="B5283">
        <v>1</v>
      </c>
      <c r="C5283" t="s">
        <v>77</v>
      </c>
      <c r="D5283" t="s">
        <v>118</v>
      </c>
      <c r="E5283" t="s">
        <v>134</v>
      </c>
      <c r="F5283" t="s">
        <v>14794</v>
      </c>
      <c r="G5283" t="s">
        <v>140</v>
      </c>
      <c r="H5283" t="s">
        <v>46</v>
      </c>
      <c r="I5283" t="s">
        <v>129</v>
      </c>
      <c r="J5283" t="s">
        <v>130</v>
      </c>
      <c r="K5283" t="s">
        <v>141</v>
      </c>
      <c r="L5283" t="s">
        <v>14795</v>
      </c>
      <c r="M5283" t="s">
        <v>14796</v>
      </c>
      <c r="N5283">
        <v>6.1116666659999996</v>
      </c>
      <c r="O5283">
        <v>0</v>
      </c>
      <c r="P5283">
        <v>678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4143.71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2678465</v>
      </c>
      <c r="B5284">
        <v>1</v>
      </c>
      <c r="C5284" t="s">
        <v>76</v>
      </c>
      <c r="D5284" t="s">
        <v>86</v>
      </c>
      <c r="E5284" t="s">
        <v>126</v>
      </c>
      <c r="F5284" t="s">
        <v>14797</v>
      </c>
      <c r="G5284" t="s">
        <v>140</v>
      </c>
      <c r="H5284" t="s">
        <v>47</v>
      </c>
      <c r="I5284" t="s">
        <v>129</v>
      </c>
      <c r="J5284" t="s">
        <v>130</v>
      </c>
      <c r="K5284" t="s">
        <v>141</v>
      </c>
      <c r="L5284" t="s">
        <v>14798</v>
      </c>
      <c r="M5284" t="s">
        <v>14799</v>
      </c>
      <c r="N5284">
        <v>3.5505555549999999</v>
      </c>
      <c r="O5284">
        <v>1</v>
      </c>
      <c r="P5284">
        <v>769</v>
      </c>
      <c r="Q5284">
        <v>0</v>
      </c>
      <c r="R5284">
        <v>0</v>
      </c>
      <c r="S5284">
        <v>0</v>
      </c>
      <c r="T5284">
        <v>0</v>
      </c>
      <c r="U5284">
        <v>3.5505559999999998</v>
      </c>
      <c r="V5284">
        <v>2730.3772220000001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2678467</v>
      </c>
      <c r="B5285">
        <v>1</v>
      </c>
      <c r="C5285" t="s">
        <v>77</v>
      </c>
      <c r="D5285" t="s">
        <v>119</v>
      </c>
      <c r="E5285" t="s">
        <v>144</v>
      </c>
      <c r="F5285" t="s">
        <v>5760</v>
      </c>
      <c r="G5285" t="s">
        <v>455</v>
      </c>
      <c r="H5285" t="s">
        <v>46</v>
      </c>
      <c r="I5285" t="s">
        <v>129</v>
      </c>
      <c r="J5285" t="s">
        <v>130</v>
      </c>
      <c r="K5285" t="s">
        <v>131</v>
      </c>
      <c r="L5285" t="s">
        <v>14800</v>
      </c>
      <c r="M5285" t="s">
        <v>14801</v>
      </c>
      <c r="N5285">
        <v>3.733055555</v>
      </c>
      <c r="O5285">
        <v>0</v>
      </c>
      <c r="P5285">
        <v>278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1037.789444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2678466</v>
      </c>
      <c r="B5286">
        <v>1</v>
      </c>
      <c r="C5286" t="s">
        <v>77</v>
      </c>
      <c r="D5286" t="s">
        <v>108</v>
      </c>
      <c r="E5286" t="s">
        <v>152</v>
      </c>
      <c r="F5286" t="s">
        <v>14802</v>
      </c>
      <c r="G5286" t="s">
        <v>260</v>
      </c>
      <c r="H5286" t="s">
        <v>47</v>
      </c>
      <c r="I5286" t="s">
        <v>129</v>
      </c>
      <c r="J5286" t="s">
        <v>130</v>
      </c>
      <c r="K5286" t="s">
        <v>141</v>
      </c>
      <c r="L5286" t="s">
        <v>14803</v>
      </c>
      <c r="M5286" t="s">
        <v>14804</v>
      </c>
      <c r="N5286">
        <v>7.437777777</v>
      </c>
      <c r="O5286">
        <v>248</v>
      </c>
      <c r="P5286">
        <v>1692</v>
      </c>
      <c r="Q5286">
        <v>232</v>
      </c>
      <c r="R5286">
        <v>2070</v>
      </c>
      <c r="S5286">
        <v>307</v>
      </c>
      <c r="T5286">
        <v>3071</v>
      </c>
      <c r="U5286">
        <v>1844.5688889999999</v>
      </c>
      <c r="V5286">
        <v>12584.719999000001</v>
      </c>
      <c r="W5286">
        <v>1725.5644440000001</v>
      </c>
      <c r="X5286">
        <v>15396.199998</v>
      </c>
      <c r="Y5286">
        <v>2283.397778</v>
      </c>
      <c r="Z5286">
        <v>22841.415552999999</v>
      </c>
    </row>
    <row r="5287" spans="1:26" x14ac:dyDescent="0.3">
      <c r="A5287">
        <v>2678469</v>
      </c>
      <c r="B5287">
        <v>1</v>
      </c>
      <c r="C5287" t="s">
        <v>76</v>
      </c>
      <c r="D5287" t="s">
        <v>80</v>
      </c>
      <c r="E5287" t="s">
        <v>134</v>
      </c>
      <c r="F5287" t="s">
        <v>11488</v>
      </c>
      <c r="G5287" t="s">
        <v>260</v>
      </c>
      <c r="H5287" t="s">
        <v>46</v>
      </c>
      <c r="I5287" t="s">
        <v>129</v>
      </c>
      <c r="J5287" t="s">
        <v>130</v>
      </c>
      <c r="K5287" t="s">
        <v>141</v>
      </c>
      <c r="L5287" t="s">
        <v>14805</v>
      </c>
      <c r="M5287" t="s">
        <v>14806</v>
      </c>
      <c r="N5287">
        <v>1.0522222219999999</v>
      </c>
      <c r="O5287">
        <v>0</v>
      </c>
      <c r="P5287">
        <v>957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1006.976666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2678471</v>
      </c>
      <c r="B5288">
        <v>1</v>
      </c>
      <c r="C5288" t="s">
        <v>76</v>
      </c>
      <c r="D5288" t="s">
        <v>92</v>
      </c>
      <c r="E5288" t="s">
        <v>126</v>
      </c>
      <c r="F5288" t="s">
        <v>13472</v>
      </c>
      <c r="G5288" t="s">
        <v>319</v>
      </c>
      <c r="H5288" t="s">
        <v>47</v>
      </c>
      <c r="I5288" t="s">
        <v>129</v>
      </c>
      <c r="J5288" t="s">
        <v>130</v>
      </c>
      <c r="K5288" t="s">
        <v>141</v>
      </c>
      <c r="L5288" t="s">
        <v>14807</v>
      </c>
      <c r="M5288" t="s">
        <v>14808</v>
      </c>
      <c r="N5288">
        <v>4.8280555549999997</v>
      </c>
      <c r="O5288">
        <v>0</v>
      </c>
      <c r="P5288">
        <v>0</v>
      </c>
      <c r="Q5288">
        <v>1</v>
      </c>
      <c r="R5288">
        <v>239</v>
      </c>
      <c r="S5288">
        <v>0</v>
      </c>
      <c r="T5288">
        <v>0</v>
      </c>
      <c r="U5288">
        <v>0</v>
      </c>
      <c r="V5288">
        <v>0</v>
      </c>
      <c r="W5288">
        <v>4.8280560000000001</v>
      </c>
      <c r="X5288">
        <v>1153.905278</v>
      </c>
      <c r="Y5288">
        <v>0</v>
      </c>
      <c r="Z5288">
        <v>0</v>
      </c>
    </row>
    <row r="5289" spans="1:26" x14ac:dyDescent="0.3">
      <c r="A5289">
        <v>2678476</v>
      </c>
      <c r="B5289">
        <v>1</v>
      </c>
      <c r="C5289" t="s">
        <v>77</v>
      </c>
      <c r="D5289" t="s">
        <v>124</v>
      </c>
      <c r="E5289" t="s">
        <v>156</v>
      </c>
      <c r="F5289" t="s">
        <v>10712</v>
      </c>
      <c r="G5289" t="s">
        <v>140</v>
      </c>
      <c r="H5289" t="s">
        <v>47</v>
      </c>
      <c r="I5289" t="s">
        <v>129</v>
      </c>
      <c r="J5289" t="s">
        <v>130</v>
      </c>
      <c r="K5289" t="s">
        <v>141</v>
      </c>
      <c r="L5289" t="s">
        <v>14809</v>
      </c>
      <c r="M5289" t="s">
        <v>14810</v>
      </c>
      <c r="N5289">
        <v>1.361388888</v>
      </c>
      <c r="O5289">
        <v>111</v>
      </c>
      <c r="P5289">
        <v>747</v>
      </c>
      <c r="Q5289">
        <v>0</v>
      </c>
      <c r="R5289">
        <v>0</v>
      </c>
      <c r="S5289">
        <v>0</v>
      </c>
      <c r="T5289">
        <v>0</v>
      </c>
      <c r="U5289">
        <v>151.11416700000001</v>
      </c>
      <c r="V5289">
        <v>1016.957499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2678679</v>
      </c>
      <c r="B5290">
        <v>1</v>
      </c>
      <c r="C5290" t="s">
        <v>77</v>
      </c>
      <c r="D5290" t="s">
        <v>116</v>
      </c>
      <c r="E5290" t="s">
        <v>134</v>
      </c>
      <c r="F5290" t="s">
        <v>13493</v>
      </c>
      <c r="G5290" t="s">
        <v>260</v>
      </c>
      <c r="H5290" t="s">
        <v>46</v>
      </c>
      <c r="I5290" t="s">
        <v>129</v>
      </c>
      <c r="J5290" t="s">
        <v>130</v>
      </c>
      <c r="K5290" t="s">
        <v>141</v>
      </c>
      <c r="L5290" t="s">
        <v>14811</v>
      </c>
      <c r="M5290" t="s">
        <v>14812</v>
      </c>
      <c r="N5290">
        <v>6.079722222</v>
      </c>
      <c r="O5290">
        <v>0</v>
      </c>
      <c r="P5290">
        <v>105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638.37083299999995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2678478</v>
      </c>
      <c r="B5291">
        <v>1</v>
      </c>
      <c r="C5291" t="s">
        <v>76</v>
      </c>
      <c r="D5291" t="s">
        <v>100</v>
      </c>
      <c r="E5291" t="s">
        <v>126</v>
      </c>
      <c r="F5291" t="s">
        <v>14813</v>
      </c>
      <c r="G5291" t="s">
        <v>140</v>
      </c>
      <c r="H5291" t="s">
        <v>47</v>
      </c>
      <c r="I5291" t="s">
        <v>129</v>
      </c>
      <c r="J5291" t="s">
        <v>130</v>
      </c>
      <c r="K5291" t="s">
        <v>141</v>
      </c>
      <c r="L5291" t="s">
        <v>14814</v>
      </c>
      <c r="M5291" t="s">
        <v>14815</v>
      </c>
      <c r="N5291">
        <v>6.45</v>
      </c>
      <c r="O5291">
        <v>16</v>
      </c>
      <c r="P5291">
        <v>71</v>
      </c>
      <c r="Q5291">
        <v>0</v>
      </c>
      <c r="R5291">
        <v>0</v>
      </c>
      <c r="S5291">
        <v>0</v>
      </c>
      <c r="T5291">
        <v>0</v>
      </c>
      <c r="U5291">
        <v>103.2</v>
      </c>
      <c r="V5291">
        <v>457.95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2678484</v>
      </c>
      <c r="B5292">
        <v>1</v>
      </c>
      <c r="C5292" t="s">
        <v>76</v>
      </c>
      <c r="D5292" t="s">
        <v>89</v>
      </c>
      <c r="E5292" t="s">
        <v>134</v>
      </c>
      <c r="F5292" t="s">
        <v>14816</v>
      </c>
      <c r="G5292" t="s">
        <v>240</v>
      </c>
      <c r="H5292" t="s">
        <v>46</v>
      </c>
      <c r="I5292" t="s">
        <v>129</v>
      </c>
      <c r="J5292" t="s">
        <v>130</v>
      </c>
      <c r="K5292" t="s">
        <v>131</v>
      </c>
      <c r="L5292" t="s">
        <v>14817</v>
      </c>
      <c r="M5292" t="s">
        <v>14818</v>
      </c>
      <c r="N5292">
        <v>1.8944444439999999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124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234.91111100000001</v>
      </c>
    </row>
    <row r="5293" spans="1:26" x14ac:dyDescent="0.3">
      <c r="A5293">
        <v>2678483</v>
      </c>
      <c r="B5293">
        <v>1</v>
      </c>
      <c r="C5293" t="s">
        <v>77</v>
      </c>
      <c r="D5293" t="s">
        <v>113</v>
      </c>
      <c r="E5293" t="s">
        <v>156</v>
      </c>
      <c r="F5293" t="s">
        <v>14819</v>
      </c>
      <c r="G5293" t="s">
        <v>169</v>
      </c>
      <c r="H5293" t="s">
        <v>47</v>
      </c>
      <c r="I5293" t="s">
        <v>247</v>
      </c>
      <c r="J5293" t="s">
        <v>130</v>
      </c>
      <c r="K5293" t="s">
        <v>131</v>
      </c>
      <c r="L5293" t="s">
        <v>14820</v>
      </c>
      <c r="M5293" t="s">
        <v>14821</v>
      </c>
      <c r="N5293">
        <v>1.666666E-3</v>
      </c>
      <c r="O5293">
        <v>0</v>
      </c>
      <c r="P5293">
        <v>0</v>
      </c>
      <c r="Q5293">
        <v>1</v>
      </c>
      <c r="R5293">
        <v>0</v>
      </c>
      <c r="S5293">
        <v>26</v>
      </c>
      <c r="T5293">
        <v>399</v>
      </c>
      <c r="U5293">
        <v>0</v>
      </c>
      <c r="V5293">
        <v>0</v>
      </c>
      <c r="W5293">
        <v>1.6670000000000001E-3</v>
      </c>
      <c r="X5293">
        <v>0</v>
      </c>
      <c r="Y5293">
        <v>4.3333000000000003E-2</v>
      </c>
      <c r="Z5293">
        <v>0.66500000000000004</v>
      </c>
    </row>
    <row r="5294" spans="1:26" x14ac:dyDescent="0.3">
      <c r="A5294">
        <v>2678485</v>
      </c>
      <c r="B5294">
        <v>1</v>
      </c>
      <c r="C5294" t="s">
        <v>76</v>
      </c>
      <c r="D5294" t="s">
        <v>81</v>
      </c>
      <c r="E5294" t="s">
        <v>210</v>
      </c>
      <c r="F5294" t="s">
        <v>14822</v>
      </c>
      <c r="G5294" t="s">
        <v>212</v>
      </c>
      <c r="H5294" t="s">
        <v>46</v>
      </c>
      <c r="I5294" t="s">
        <v>129</v>
      </c>
      <c r="J5294" t="s">
        <v>130</v>
      </c>
      <c r="K5294" t="s">
        <v>131</v>
      </c>
      <c r="L5294" t="s">
        <v>14823</v>
      </c>
      <c r="M5294" t="s">
        <v>14824</v>
      </c>
      <c r="N5294">
        <v>0.71722222199999996</v>
      </c>
      <c r="O5294">
        <v>0</v>
      </c>
      <c r="P5294">
        <v>11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7.8894440000000001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2678506</v>
      </c>
      <c r="B5295">
        <v>1</v>
      </c>
      <c r="C5295" t="s">
        <v>76</v>
      </c>
      <c r="D5295" t="s">
        <v>79</v>
      </c>
      <c r="E5295" t="s">
        <v>210</v>
      </c>
      <c r="F5295" t="s">
        <v>14825</v>
      </c>
      <c r="G5295" t="s">
        <v>627</v>
      </c>
      <c r="H5295" t="s">
        <v>46</v>
      </c>
      <c r="I5295" t="s">
        <v>129</v>
      </c>
      <c r="J5295" t="s">
        <v>130</v>
      </c>
      <c r="K5295" t="s">
        <v>131</v>
      </c>
      <c r="L5295" t="s">
        <v>14826</v>
      </c>
      <c r="M5295" t="s">
        <v>14827</v>
      </c>
      <c r="N5295">
        <v>1.8916666660000001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1.891667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2678494</v>
      </c>
      <c r="B5296">
        <v>1</v>
      </c>
      <c r="C5296" t="s">
        <v>77</v>
      </c>
      <c r="D5296" t="s">
        <v>109</v>
      </c>
      <c r="E5296" t="s">
        <v>152</v>
      </c>
      <c r="F5296" t="s">
        <v>14828</v>
      </c>
      <c r="G5296" t="s">
        <v>140</v>
      </c>
      <c r="H5296" t="s">
        <v>47</v>
      </c>
      <c r="I5296" t="s">
        <v>129</v>
      </c>
      <c r="J5296" t="s">
        <v>130</v>
      </c>
      <c r="K5296" t="s">
        <v>141</v>
      </c>
      <c r="L5296" t="s">
        <v>14829</v>
      </c>
      <c r="M5296" t="s">
        <v>14830</v>
      </c>
      <c r="N5296">
        <v>5.6830555550000001</v>
      </c>
      <c r="O5296">
        <v>40</v>
      </c>
      <c r="P5296">
        <v>391</v>
      </c>
      <c r="Q5296">
        <v>0</v>
      </c>
      <c r="R5296">
        <v>0</v>
      </c>
      <c r="S5296">
        <v>0</v>
      </c>
      <c r="T5296">
        <v>67</v>
      </c>
      <c r="U5296">
        <v>227.32222200000001</v>
      </c>
      <c r="V5296">
        <v>2222.0747219999998</v>
      </c>
      <c r="W5296">
        <v>0</v>
      </c>
      <c r="X5296">
        <v>0</v>
      </c>
      <c r="Y5296">
        <v>0</v>
      </c>
      <c r="Z5296">
        <v>380.76472200000001</v>
      </c>
    </row>
    <row r="5297" spans="1:26" x14ac:dyDescent="0.3">
      <c r="A5297">
        <v>2678496</v>
      </c>
      <c r="B5297">
        <v>1</v>
      </c>
      <c r="C5297" t="s">
        <v>76</v>
      </c>
      <c r="D5297" t="s">
        <v>101</v>
      </c>
      <c r="E5297" t="s">
        <v>144</v>
      </c>
      <c r="F5297" t="s">
        <v>14831</v>
      </c>
      <c r="G5297" t="s">
        <v>260</v>
      </c>
      <c r="H5297" t="s">
        <v>46</v>
      </c>
      <c r="I5297" t="s">
        <v>129</v>
      </c>
      <c r="J5297" t="s">
        <v>130</v>
      </c>
      <c r="K5297" t="s">
        <v>141</v>
      </c>
      <c r="L5297" t="s">
        <v>14832</v>
      </c>
      <c r="M5297" t="s">
        <v>14833</v>
      </c>
      <c r="N5297">
        <v>9.3766666660000002</v>
      </c>
      <c r="O5297">
        <v>0</v>
      </c>
      <c r="P5297">
        <v>4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37.506667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2678497</v>
      </c>
      <c r="B5298">
        <v>1</v>
      </c>
      <c r="C5298" t="s">
        <v>77</v>
      </c>
      <c r="D5298" t="s">
        <v>118</v>
      </c>
      <c r="E5298" t="s">
        <v>134</v>
      </c>
      <c r="F5298" t="s">
        <v>14834</v>
      </c>
      <c r="G5298" t="s">
        <v>140</v>
      </c>
      <c r="H5298" t="s">
        <v>46</v>
      </c>
      <c r="I5298" t="s">
        <v>129</v>
      </c>
      <c r="J5298" t="s">
        <v>130</v>
      </c>
      <c r="K5298" t="s">
        <v>141</v>
      </c>
      <c r="L5298" t="s">
        <v>14835</v>
      </c>
      <c r="M5298" t="s">
        <v>14836</v>
      </c>
      <c r="N5298">
        <v>6.1088888880000001</v>
      </c>
      <c r="O5298">
        <v>0</v>
      </c>
      <c r="P5298">
        <v>115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702.52222200000006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2678499</v>
      </c>
      <c r="B5299">
        <v>1</v>
      </c>
      <c r="C5299" t="s">
        <v>76</v>
      </c>
      <c r="D5299" t="s">
        <v>81</v>
      </c>
      <c r="E5299" t="s">
        <v>134</v>
      </c>
      <c r="F5299" t="s">
        <v>14837</v>
      </c>
      <c r="G5299" t="s">
        <v>146</v>
      </c>
      <c r="H5299" t="s">
        <v>46</v>
      </c>
      <c r="I5299" t="s">
        <v>129</v>
      </c>
      <c r="J5299" t="s">
        <v>130</v>
      </c>
      <c r="K5299" t="s">
        <v>131</v>
      </c>
      <c r="L5299" t="s">
        <v>14838</v>
      </c>
      <c r="M5299" t="s">
        <v>14839</v>
      </c>
      <c r="N5299">
        <v>2.0127777770000002</v>
      </c>
      <c r="O5299">
        <v>0</v>
      </c>
      <c r="P5299">
        <v>348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700.44666600000005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2678422</v>
      </c>
      <c r="B5300">
        <v>2</v>
      </c>
      <c r="C5300" t="s">
        <v>76</v>
      </c>
      <c r="D5300" t="s">
        <v>96</v>
      </c>
      <c r="E5300" t="s">
        <v>152</v>
      </c>
      <c r="F5300" t="s">
        <v>9686</v>
      </c>
      <c r="G5300" t="s">
        <v>128</v>
      </c>
      <c r="H5300" t="s">
        <v>47</v>
      </c>
      <c r="I5300" t="s">
        <v>129</v>
      </c>
      <c r="J5300" t="s">
        <v>130</v>
      </c>
      <c r="K5300" t="s">
        <v>131</v>
      </c>
      <c r="L5300" t="s">
        <v>14729</v>
      </c>
      <c r="M5300" t="s">
        <v>14840</v>
      </c>
      <c r="N5300">
        <v>0.78166666600000001</v>
      </c>
      <c r="O5300">
        <v>11</v>
      </c>
      <c r="P5300">
        <v>519</v>
      </c>
      <c r="Q5300">
        <v>0</v>
      </c>
      <c r="R5300">
        <v>0</v>
      </c>
      <c r="S5300">
        <v>0</v>
      </c>
      <c r="T5300">
        <v>0</v>
      </c>
      <c r="U5300">
        <v>8.5983330000000002</v>
      </c>
      <c r="V5300">
        <v>405.685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2678507</v>
      </c>
      <c r="B5301">
        <v>1</v>
      </c>
      <c r="C5301" t="s">
        <v>76</v>
      </c>
      <c r="D5301" t="s">
        <v>90</v>
      </c>
      <c r="E5301" t="s">
        <v>126</v>
      </c>
      <c r="F5301" t="s">
        <v>14841</v>
      </c>
      <c r="G5301" t="s">
        <v>128</v>
      </c>
      <c r="H5301" t="s">
        <v>47</v>
      </c>
      <c r="I5301" t="s">
        <v>129</v>
      </c>
      <c r="J5301" t="s">
        <v>130</v>
      </c>
      <c r="K5301" t="s">
        <v>131</v>
      </c>
      <c r="L5301" t="s">
        <v>14842</v>
      </c>
      <c r="M5301" t="s">
        <v>14843</v>
      </c>
      <c r="N5301">
        <v>1.957777777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52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101.804444</v>
      </c>
    </row>
    <row r="5302" spans="1:26" x14ac:dyDescent="0.3">
      <c r="A5302">
        <v>2678504</v>
      </c>
      <c r="B5302">
        <v>1</v>
      </c>
      <c r="C5302" t="s">
        <v>76</v>
      </c>
      <c r="D5302" t="s">
        <v>85</v>
      </c>
      <c r="E5302" t="s">
        <v>172</v>
      </c>
      <c r="F5302" t="s">
        <v>14844</v>
      </c>
      <c r="G5302" t="s">
        <v>260</v>
      </c>
      <c r="H5302" t="s">
        <v>46</v>
      </c>
      <c r="I5302" t="s">
        <v>129</v>
      </c>
      <c r="J5302" t="s">
        <v>130</v>
      </c>
      <c r="K5302" t="s">
        <v>141</v>
      </c>
      <c r="L5302" t="s">
        <v>14845</v>
      </c>
      <c r="M5302" t="s">
        <v>14846</v>
      </c>
      <c r="N5302">
        <v>0.82805555500000005</v>
      </c>
      <c r="O5302">
        <v>0</v>
      </c>
      <c r="P5302">
        <v>36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29.81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2678509</v>
      </c>
      <c r="B5303">
        <v>1</v>
      </c>
      <c r="C5303" t="s">
        <v>76</v>
      </c>
      <c r="D5303" t="s">
        <v>95</v>
      </c>
      <c r="E5303" t="s">
        <v>152</v>
      </c>
      <c r="F5303" t="s">
        <v>14847</v>
      </c>
      <c r="G5303" t="s">
        <v>140</v>
      </c>
      <c r="H5303" t="s">
        <v>47</v>
      </c>
      <c r="I5303" t="s">
        <v>129</v>
      </c>
      <c r="J5303" t="s">
        <v>130</v>
      </c>
      <c r="K5303" t="s">
        <v>141</v>
      </c>
      <c r="L5303" t="s">
        <v>14848</v>
      </c>
      <c r="M5303" t="s">
        <v>14849</v>
      </c>
      <c r="N5303">
        <v>6.375277777</v>
      </c>
      <c r="O5303">
        <v>2</v>
      </c>
      <c r="P5303">
        <v>578</v>
      </c>
      <c r="Q5303">
        <v>7</v>
      </c>
      <c r="R5303">
        <v>581</v>
      </c>
      <c r="S5303">
        <v>1</v>
      </c>
      <c r="T5303">
        <v>1084</v>
      </c>
      <c r="U5303">
        <v>12.750556</v>
      </c>
      <c r="V5303">
        <v>3684.9105549999999</v>
      </c>
      <c r="W5303">
        <v>44.626944000000002</v>
      </c>
      <c r="X5303">
        <v>3704.036388</v>
      </c>
      <c r="Y5303">
        <v>6.3752779999999998</v>
      </c>
      <c r="Z5303">
        <v>6910.8011100000003</v>
      </c>
    </row>
    <row r="5304" spans="1:26" x14ac:dyDescent="0.3">
      <c r="A5304">
        <v>2678512</v>
      </c>
      <c r="B5304">
        <v>1</v>
      </c>
      <c r="C5304" t="s">
        <v>76</v>
      </c>
      <c r="D5304" t="s">
        <v>86</v>
      </c>
      <c r="E5304" t="s">
        <v>126</v>
      </c>
      <c r="F5304" t="s">
        <v>14120</v>
      </c>
      <c r="G5304" t="s">
        <v>140</v>
      </c>
      <c r="H5304" t="s">
        <v>47</v>
      </c>
      <c r="I5304" t="s">
        <v>129</v>
      </c>
      <c r="J5304" t="s">
        <v>130</v>
      </c>
      <c r="K5304" t="s">
        <v>141</v>
      </c>
      <c r="L5304" t="s">
        <v>14850</v>
      </c>
      <c r="M5304" t="s">
        <v>14851</v>
      </c>
      <c r="N5304">
        <v>5.8419444440000001</v>
      </c>
      <c r="O5304">
        <v>0</v>
      </c>
      <c r="P5304">
        <v>1199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7004.4913880000004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2678514</v>
      </c>
      <c r="B5305">
        <v>1</v>
      </c>
      <c r="C5305" t="s">
        <v>77</v>
      </c>
      <c r="D5305" t="s">
        <v>120</v>
      </c>
      <c r="E5305" t="s">
        <v>144</v>
      </c>
      <c r="F5305" t="s">
        <v>14852</v>
      </c>
      <c r="G5305" t="s">
        <v>136</v>
      </c>
      <c r="H5305" t="s">
        <v>46</v>
      </c>
      <c r="I5305" t="s">
        <v>129</v>
      </c>
      <c r="J5305" t="s">
        <v>130</v>
      </c>
      <c r="K5305" t="s">
        <v>131</v>
      </c>
      <c r="L5305" t="s">
        <v>14853</v>
      </c>
      <c r="M5305" t="s">
        <v>14854</v>
      </c>
      <c r="N5305">
        <v>3.6191666659999999</v>
      </c>
      <c r="O5305">
        <v>0</v>
      </c>
      <c r="P5305">
        <v>0</v>
      </c>
      <c r="Q5305">
        <v>0</v>
      </c>
      <c r="R5305">
        <v>79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285.91416700000002</v>
      </c>
      <c r="Y5305">
        <v>0</v>
      </c>
      <c r="Z5305">
        <v>0</v>
      </c>
    </row>
    <row r="5306" spans="1:26" x14ac:dyDescent="0.3">
      <c r="A5306">
        <v>2678513</v>
      </c>
      <c r="B5306">
        <v>1</v>
      </c>
      <c r="C5306" t="s">
        <v>77</v>
      </c>
      <c r="D5306" t="s">
        <v>124</v>
      </c>
      <c r="E5306" t="s">
        <v>134</v>
      </c>
      <c r="F5306" t="s">
        <v>12318</v>
      </c>
      <c r="G5306" t="s">
        <v>260</v>
      </c>
      <c r="H5306" t="s">
        <v>46</v>
      </c>
      <c r="I5306" t="s">
        <v>129</v>
      </c>
      <c r="J5306" t="s">
        <v>130</v>
      </c>
      <c r="K5306" t="s">
        <v>141</v>
      </c>
      <c r="L5306" t="s">
        <v>14855</v>
      </c>
      <c r="M5306" t="s">
        <v>14856</v>
      </c>
      <c r="N5306">
        <v>1.9111111110000001</v>
      </c>
      <c r="O5306">
        <v>0</v>
      </c>
      <c r="P5306">
        <v>311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594.35555599999998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2678515</v>
      </c>
      <c r="B5307">
        <v>1</v>
      </c>
      <c r="C5307" t="s">
        <v>77</v>
      </c>
      <c r="D5307" t="s">
        <v>112</v>
      </c>
      <c r="E5307" t="s">
        <v>156</v>
      </c>
      <c r="F5307" t="s">
        <v>14608</v>
      </c>
      <c r="G5307" t="s">
        <v>169</v>
      </c>
      <c r="H5307" t="s">
        <v>47</v>
      </c>
      <c r="I5307" t="s">
        <v>129</v>
      </c>
      <c r="J5307" t="s">
        <v>130</v>
      </c>
      <c r="K5307" t="s">
        <v>131</v>
      </c>
      <c r="L5307" t="s">
        <v>14857</v>
      </c>
      <c r="M5307" t="s">
        <v>14858</v>
      </c>
      <c r="N5307">
        <v>2.5536111109999999</v>
      </c>
      <c r="O5307">
        <v>11</v>
      </c>
      <c r="P5307">
        <v>0</v>
      </c>
      <c r="Q5307">
        <v>172</v>
      </c>
      <c r="R5307">
        <v>0</v>
      </c>
      <c r="S5307">
        <v>0</v>
      </c>
      <c r="T5307">
        <v>0</v>
      </c>
      <c r="U5307">
        <v>28.089721999999998</v>
      </c>
      <c r="V5307">
        <v>0</v>
      </c>
      <c r="W5307">
        <v>439.22111100000001</v>
      </c>
      <c r="X5307">
        <v>0</v>
      </c>
      <c r="Y5307">
        <v>0</v>
      </c>
      <c r="Z5307">
        <v>0</v>
      </c>
    </row>
    <row r="5308" spans="1:26" x14ac:dyDescent="0.3">
      <c r="A5308">
        <v>2678518</v>
      </c>
      <c r="B5308">
        <v>1</v>
      </c>
      <c r="C5308" t="s">
        <v>77</v>
      </c>
      <c r="D5308" t="s">
        <v>108</v>
      </c>
      <c r="E5308" t="s">
        <v>152</v>
      </c>
      <c r="F5308" t="s">
        <v>3193</v>
      </c>
      <c r="G5308" t="s">
        <v>169</v>
      </c>
      <c r="H5308" t="s">
        <v>47</v>
      </c>
      <c r="I5308" t="s">
        <v>129</v>
      </c>
      <c r="J5308" t="s">
        <v>130</v>
      </c>
      <c r="K5308" t="s">
        <v>131</v>
      </c>
      <c r="L5308" t="s">
        <v>14859</v>
      </c>
      <c r="M5308" t="s">
        <v>14860</v>
      </c>
      <c r="N5308">
        <v>0.391666666</v>
      </c>
      <c r="O5308">
        <v>115</v>
      </c>
      <c r="P5308">
        <v>1941</v>
      </c>
      <c r="Q5308">
        <v>0</v>
      </c>
      <c r="R5308">
        <v>0</v>
      </c>
      <c r="S5308">
        <v>98</v>
      </c>
      <c r="T5308">
        <v>4056</v>
      </c>
      <c r="U5308">
        <v>45.041666999999997</v>
      </c>
      <c r="V5308">
        <v>760.22499900000003</v>
      </c>
      <c r="W5308">
        <v>0</v>
      </c>
      <c r="X5308">
        <v>0</v>
      </c>
      <c r="Y5308">
        <v>38.383333</v>
      </c>
      <c r="Z5308">
        <v>1588.599997</v>
      </c>
    </row>
    <row r="5309" spans="1:26" x14ac:dyDescent="0.3">
      <c r="A5309">
        <v>2678519</v>
      </c>
      <c r="B5309">
        <v>1</v>
      </c>
      <c r="C5309" t="s">
        <v>76</v>
      </c>
      <c r="D5309" t="s">
        <v>91</v>
      </c>
      <c r="E5309" t="s">
        <v>152</v>
      </c>
      <c r="F5309" t="s">
        <v>14861</v>
      </c>
      <c r="G5309" t="s">
        <v>169</v>
      </c>
      <c r="H5309" t="s">
        <v>47</v>
      </c>
      <c r="I5309" t="s">
        <v>129</v>
      </c>
      <c r="J5309" t="s">
        <v>130</v>
      </c>
      <c r="K5309" t="s">
        <v>131</v>
      </c>
      <c r="L5309" t="s">
        <v>14862</v>
      </c>
      <c r="M5309" t="s">
        <v>14863</v>
      </c>
      <c r="N5309">
        <v>0.27944444400000001</v>
      </c>
      <c r="O5309">
        <v>55</v>
      </c>
      <c r="P5309">
        <v>427</v>
      </c>
      <c r="Q5309">
        <v>0</v>
      </c>
      <c r="R5309">
        <v>0</v>
      </c>
      <c r="S5309">
        <v>0</v>
      </c>
      <c r="T5309">
        <v>0</v>
      </c>
      <c r="U5309">
        <v>15.369444</v>
      </c>
      <c r="V5309">
        <v>119.322778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2678523</v>
      </c>
      <c r="B5310">
        <v>1</v>
      </c>
      <c r="C5310" t="s">
        <v>76</v>
      </c>
      <c r="D5310" t="s">
        <v>84</v>
      </c>
      <c r="E5310" t="s">
        <v>210</v>
      </c>
      <c r="F5310" t="s">
        <v>14864</v>
      </c>
      <c r="G5310" t="s">
        <v>306</v>
      </c>
      <c r="H5310" t="s">
        <v>46</v>
      </c>
      <c r="I5310" t="s">
        <v>129</v>
      </c>
      <c r="J5310" t="s">
        <v>15</v>
      </c>
      <c r="K5310" t="s">
        <v>131</v>
      </c>
      <c r="L5310" t="s">
        <v>14865</v>
      </c>
      <c r="M5310" t="s">
        <v>14866</v>
      </c>
      <c r="N5310">
        <v>3.289722222</v>
      </c>
      <c r="O5310">
        <v>0</v>
      </c>
      <c r="P5310">
        <v>10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32.897221999999999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2678535</v>
      </c>
      <c r="B5311">
        <v>1</v>
      </c>
      <c r="C5311" t="s">
        <v>76</v>
      </c>
      <c r="D5311" t="s">
        <v>101</v>
      </c>
      <c r="E5311" t="s">
        <v>172</v>
      </c>
      <c r="F5311" t="s">
        <v>14867</v>
      </c>
      <c r="G5311" t="s">
        <v>455</v>
      </c>
      <c r="H5311" t="s">
        <v>46</v>
      </c>
      <c r="I5311" t="s">
        <v>129</v>
      </c>
      <c r="J5311" t="s">
        <v>130</v>
      </c>
      <c r="K5311" t="s">
        <v>131</v>
      </c>
      <c r="L5311" t="s">
        <v>14868</v>
      </c>
      <c r="M5311" t="s">
        <v>14869</v>
      </c>
      <c r="N5311">
        <v>9.2094444440000007</v>
      </c>
      <c r="O5311">
        <v>0</v>
      </c>
      <c r="P5311">
        <v>138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1270.903333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2678525</v>
      </c>
      <c r="B5312">
        <v>1</v>
      </c>
      <c r="C5312" t="s">
        <v>76</v>
      </c>
      <c r="D5312" t="s">
        <v>89</v>
      </c>
      <c r="E5312" t="s">
        <v>152</v>
      </c>
      <c r="F5312" t="s">
        <v>14870</v>
      </c>
      <c r="G5312" t="s">
        <v>169</v>
      </c>
      <c r="H5312" t="s">
        <v>47</v>
      </c>
      <c r="I5312" t="s">
        <v>129</v>
      </c>
      <c r="J5312" t="s">
        <v>130</v>
      </c>
      <c r="K5312" t="s">
        <v>131</v>
      </c>
      <c r="L5312" t="s">
        <v>14871</v>
      </c>
      <c r="M5312" t="s">
        <v>14872</v>
      </c>
      <c r="N5312">
        <v>7.7777777000000006E-2</v>
      </c>
      <c r="O5312">
        <v>211</v>
      </c>
      <c r="P5312">
        <v>5837</v>
      </c>
      <c r="Q5312">
        <v>0</v>
      </c>
      <c r="R5312">
        <v>0</v>
      </c>
      <c r="S5312">
        <v>3</v>
      </c>
      <c r="T5312">
        <v>324</v>
      </c>
      <c r="U5312">
        <v>16.411110999999998</v>
      </c>
      <c r="V5312">
        <v>453.98888399999998</v>
      </c>
      <c r="W5312">
        <v>0</v>
      </c>
      <c r="X5312">
        <v>0</v>
      </c>
      <c r="Y5312">
        <v>0.23333300000000001</v>
      </c>
      <c r="Z5312">
        <v>25.2</v>
      </c>
    </row>
    <row r="5313" spans="1:26" x14ac:dyDescent="0.3">
      <c r="A5313">
        <v>2678527</v>
      </c>
      <c r="B5313">
        <v>1</v>
      </c>
      <c r="C5313" t="s">
        <v>76</v>
      </c>
      <c r="D5313" t="s">
        <v>80</v>
      </c>
      <c r="E5313" t="s">
        <v>134</v>
      </c>
      <c r="F5313" t="s">
        <v>9819</v>
      </c>
      <c r="G5313" t="s">
        <v>146</v>
      </c>
      <c r="H5313" t="s">
        <v>46</v>
      </c>
      <c r="I5313" t="s">
        <v>129</v>
      </c>
      <c r="J5313" t="s">
        <v>130</v>
      </c>
      <c r="K5313" t="s">
        <v>131</v>
      </c>
      <c r="L5313" t="s">
        <v>14873</v>
      </c>
      <c r="M5313" t="s">
        <v>14874</v>
      </c>
      <c r="N5313">
        <v>6.5658333329999996</v>
      </c>
      <c r="O5313">
        <v>0</v>
      </c>
      <c r="P5313">
        <v>1046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6867.8616659999998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2678533</v>
      </c>
      <c r="B5314">
        <v>1</v>
      </c>
      <c r="C5314" t="s">
        <v>76</v>
      </c>
      <c r="D5314" t="s">
        <v>81</v>
      </c>
      <c r="E5314" t="s">
        <v>134</v>
      </c>
      <c r="F5314" t="s">
        <v>14875</v>
      </c>
      <c r="G5314" t="s">
        <v>319</v>
      </c>
      <c r="H5314" t="s">
        <v>46</v>
      </c>
      <c r="I5314" t="s">
        <v>129</v>
      </c>
      <c r="J5314" t="s">
        <v>130</v>
      </c>
      <c r="K5314" t="s">
        <v>141</v>
      </c>
      <c r="L5314" t="s">
        <v>14876</v>
      </c>
      <c r="M5314" t="s">
        <v>14877</v>
      </c>
      <c r="N5314">
        <v>1.78</v>
      </c>
      <c r="O5314">
        <v>0</v>
      </c>
      <c r="P5314">
        <v>351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624.78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2678538</v>
      </c>
      <c r="B5315">
        <v>1</v>
      </c>
      <c r="C5315" t="s">
        <v>76</v>
      </c>
      <c r="D5315" t="s">
        <v>103</v>
      </c>
      <c r="E5315" t="s">
        <v>156</v>
      </c>
      <c r="F5315" t="s">
        <v>10322</v>
      </c>
      <c r="G5315" t="s">
        <v>169</v>
      </c>
      <c r="H5315" t="s">
        <v>47</v>
      </c>
      <c r="I5315" t="s">
        <v>129</v>
      </c>
      <c r="J5315" t="s">
        <v>130</v>
      </c>
      <c r="K5315" t="s">
        <v>131</v>
      </c>
      <c r="L5315" t="s">
        <v>14878</v>
      </c>
      <c r="M5315" t="s">
        <v>14879</v>
      </c>
      <c r="N5315">
        <v>0.45833333300000001</v>
      </c>
      <c r="O5315">
        <v>0</v>
      </c>
      <c r="P5315">
        <v>0</v>
      </c>
      <c r="Q5315">
        <v>88</v>
      </c>
      <c r="R5315">
        <v>329</v>
      </c>
      <c r="S5315">
        <v>0</v>
      </c>
      <c r="T5315">
        <v>0</v>
      </c>
      <c r="U5315">
        <v>0</v>
      </c>
      <c r="V5315">
        <v>0</v>
      </c>
      <c r="W5315">
        <v>40.333333000000003</v>
      </c>
      <c r="X5315">
        <v>150.79166699999999</v>
      </c>
      <c r="Y5315">
        <v>0</v>
      </c>
      <c r="Z5315">
        <v>0</v>
      </c>
    </row>
    <row r="5316" spans="1:26" x14ac:dyDescent="0.3">
      <c r="A5316">
        <v>2678539</v>
      </c>
      <c r="B5316">
        <v>1</v>
      </c>
      <c r="C5316" t="s">
        <v>77</v>
      </c>
      <c r="D5316" t="s">
        <v>108</v>
      </c>
      <c r="E5316" t="s">
        <v>134</v>
      </c>
      <c r="F5316" t="s">
        <v>14880</v>
      </c>
      <c r="G5316" t="s">
        <v>140</v>
      </c>
      <c r="H5316" t="s">
        <v>46</v>
      </c>
      <c r="I5316" t="s">
        <v>129</v>
      </c>
      <c r="J5316" t="s">
        <v>130</v>
      </c>
      <c r="K5316" t="s">
        <v>141</v>
      </c>
      <c r="L5316" t="s">
        <v>14881</v>
      </c>
      <c r="M5316" t="s">
        <v>14882</v>
      </c>
      <c r="N5316">
        <v>1.2227777769999999</v>
      </c>
      <c r="O5316">
        <v>0</v>
      </c>
      <c r="P5316">
        <v>538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657.85444399999994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2678549</v>
      </c>
      <c r="B5317">
        <v>1</v>
      </c>
      <c r="C5317" t="s">
        <v>77</v>
      </c>
      <c r="D5317" t="s">
        <v>114</v>
      </c>
      <c r="E5317" t="s">
        <v>126</v>
      </c>
      <c r="F5317" t="s">
        <v>14883</v>
      </c>
      <c r="G5317" t="s">
        <v>128</v>
      </c>
      <c r="H5317" t="s">
        <v>47</v>
      </c>
      <c r="I5317" t="s">
        <v>129</v>
      </c>
      <c r="J5317" t="s">
        <v>130</v>
      </c>
      <c r="K5317" t="s">
        <v>131</v>
      </c>
      <c r="L5317" t="s">
        <v>14884</v>
      </c>
      <c r="M5317" t="s">
        <v>14885</v>
      </c>
      <c r="N5317">
        <v>3.8286111109999998</v>
      </c>
      <c r="O5317">
        <v>1</v>
      </c>
      <c r="P5317">
        <v>502</v>
      </c>
      <c r="Q5317">
        <v>0</v>
      </c>
      <c r="R5317">
        <v>0</v>
      </c>
      <c r="S5317">
        <v>0</v>
      </c>
      <c r="T5317">
        <v>0</v>
      </c>
      <c r="U5317">
        <v>3.828611</v>
      </c>
      <c r="V5317">
        <v>1921.9627780000001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2678485</v>
      </c>
      <c r="B5318">
        <v>2</v>
      </c>
      <c r="C5318" t="s">
        <v>76</v>
      </c>
      <c r="D5318" t="s">
        <v>81</v>
      </c>
      <c r="E5318" t="s">
        <v>144</v>
      </c>
      <c r="F5318" t="s">
        <v>14744</v>
      </c>
      <c r="G5318" t="s">
        <v>212</v>
      </c>
      <c r="H5318" t="s">
        <v>46</v>
      </c>
      <c r="I5318" t="s">
        <v>129</v>
      </c>
      <c r="J5318" t="s">
        <v>130</v>
      </c>
      <c r="K5318" t="s">
        <v>131</v>
      </c>
      <c r="L5318" t="s">
        <v>14824</v>
      </c>
      <c r="M5318" t="s">
        <v>14886</v>
      </c>
      <c r="N5318">
        <v>0.69138888799999998</v>
      </c>
      <c r="O5318">
        <v>0</v>
      </c>
      <c r="P5318">
        <v>49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33.878056000000001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2678563</v>
      </c>
      <c r="B5319">
        <v>1</v>
      </c>
      <c r="C5319" t="s">
        <v>76</v>
      </c>
      <c r="D5319" t="s">
        <v>86</v>
      </c>
      <c r="E5319" t="s">
        <v>134</v>
      </c>
      <c r="F5319" t="s">
        <v>14887</v>
      </c>
      <c r="G5319" t="s">
        <v>140</v>
      </c>
      <c r="H5319" t="s">
        <v>46</v>
      </c>
      <c r="I5319" t="s">
        <v>129</v>
      </c>
      <c r="J5319" t="s">
        <v>130</v>
      </c>
      <c r="K5319" t="s">
        <v>141</v>
      </c>
      <c r="L5319" t="s">
        <v>14888</v>
      </c>
      <c r="M5319" t="s">
        <v>14889</v>
      </c>
      <c r="N5319">
        <v>6.6330555550000003</v>
      </c>
      <c r="O5319">
        <v>0</v>
      </c>
      <c r="P5319">
        <v>451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2991.5080549999998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2678552</v>
      </c>
      <c r="B5320">
        <v>1</v>
      </c>
      <c r="C5320" t="s">
        <v>76</v>
      </c>
      <c r="D5320" t="s">
        <v>89</v>
      </c>
      <c r="E5320" t="s">
        <v>152</v>
      </c>
      <c r="F5320" t="s">
        <v>952</v>
      </c>
      <c r="G5320" t="s">
        <v>169</v>
      </c>
      <c r="H5320" t="s">
        <v>47</v>
      </c>
      <c r="I5320" t="s">
        <v>129</v>
      </c>
      <c r="J5320" t="s">
        <v>130</v>
      </c>
      <c r="K5320" t="s">
        <v>131</v>
      </c>
      <c r="L5320" t="s">
        <v>14890</v>
      </c>
      <c r="M5320" t="s">
        <v>14891</v>
      </c>
      <c r="N5320">
        <v>4.6752777769999998</v>
      </c>
      <c r="O5320">
        <v>1</v>
      </c>
      <c r="P5320">
        <v>346</v>
      </c>
      <c r="Q5320">
        <v>0</v>
      </c>
      <c r="R5320">
        <v>0</v>
      </c>
      <c r="S5320">
        <v>0</v>
      </c>
      <c r="T5320">
        <v>0</v>
      </c>
      <c r="U5320">
        <v>4.6752779999999996</v>
      </c>
      <c r="V5320">
        <v>1617.646111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2678548</v>
      </c>
      <c r="B5321">
        <v>1</v>
      </c>
      <c r="C5321" t="s">
        <v>76</v>
      </c>
      <c r="D5321" t="s">
        <v>94</v>
      </c>
      <c r="E5321" t="s">
        <v>152</v>
      </c>
      <c r="F5321" t="s">
        <v>12818</v>
      </c>
      <c r="G5321" t="s">
        <v>567</v>
      </c>
      <c r="H5321" t="s">
        <v>47</v>
      </c>
      <c r="I5321" t="s">
        <v>129</v>
      </c>
      <c r="J5321" t="s">
        <v>130</v>
      </c>
      <c r="K5321" t="s">
        <v>141</v>
      </c>
      <c r="L5321" t="s">
        <v>14892</v>
      </c>
      <c r="M5321" t="s">
        <v>14893</v>
      </c>
      <c r="N5321">
        <v>0.22333333299999999</v>
      </c>
      <c r="O5321">
        <v>169</v>
      </c>
      <c r="P5321">
        <v>3696</v>
      </c>
      <c r="Q5321">
        <v>0</v>
      </c>
      <c r="R5321">
        <v>0</v>
      </c>
      <c r="S5321">
        <v>0</v>
      </c>
      <c r="T5321">
        <v>0</v>
      </c>
      <c r="U5321">
        <v>37.743333</v>
      </c>
      <c r="V5321">
        <v>825.43999899999994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2678556</v>
      </c>
      <c r="B5322">
        <v>1</v>
      </c>
      <c r="C5322" t="s">
        <v>76</v>
      </c>
      <c r="D5322" t="s">
        <v>79</v>
      </c>
      <c r="E5322" t="s">
        <v>126</v>
      </c>
      <c r="F5322" t="s">
        <v>293</v>
      </c>
      <c r="G5322" t="s">
        <v>169</v>
      </c>
      <c r="H5322" t="s">
        <v>47</v>
      </c>
      <c r="I5322" t="s">
        <v>129</v>
      </c>
      <c r="J5322" t="s">
        <v>130</v>
      </c>
      <c r="K5322" t="s">
        <v>131</v>
      </c>
      <c r="L5322" t="s">
        <v>14894</v>
      </c>
      <c r="M5322" t="s">
        <v>14895</v>
      </c>
      <c r="N5322">
        <v>1.1675</v>
      </c>
      <c r="O5322">
        <v>3</v>
      </c>
      <c r="P5322">
        <v>10781</v>
      </c>
      <c r="Q5322">
        <v>0</v>
      </c>
      <c r="R5322">
        <v>0</v>
      </c>
      <c r="S5322">
        <v>0</v>
      </c>
      <c r="T5322">
        <v>0</v>
      </c>
      <c r="U5322">
        <v>3.5024999999999999</v>
      </c>
      <c r="V5322">
        <v>12586.817499999999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2678554</v>
      </c>
      <c r="B5323">
        <v>1</v>
      </c>
      <c r="C5323" t="s">
        <v>76</v>
      </c>
      <c r="D5323" t="s">
        <v>105</v>
      </c>
      <c r="E5323" t="s">
        <v>144</v>
      </c>
      <c r="F5323" t="s">
        <v>14896</v>
      </c>
      <c r="G5323" t="s">
        <v>140</v>
      </c>
      <c r="H5323" t="s">
        <v>46</v>
      </c>
      <c r="I5323" t="s">
        <v>129</v>
      </c>
      <c r="J5323" t="s">
        <v>130</v>
      </c>
      <c r="K5323" t="s">
        <v>141</v>
      </c>
      <c r="L5323" t="s">
        <v>14897</v>
      </c>
      <c r="M5323" t="s">
        <v>14898</v>
      </c>
      <c r="N5323">
        <v>6.0188888880000002</v>
      </c>
      <c r="O5323">
        <v>0</v>
      </c>
      <c r="P5323">
        <v>0</v>
      </c>
      <c r="Q5323">
        <v>0</v>
      </c>
      <c r="R5323">
        <v>14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84.264443999999997</v>
      </c>
      <c r="Y5323">
        <v>0</v>
      </c>
      <c r="Z5323">
        <v>0</v>
      </c>
    </row>
    <row r="5324" spans="1:26" x14ac:dyDescent="0.3">
      <c r="A5324">
        <v>2678683</v>
      </c>
      <c r="B5324">
        <v>1</v>
      </c>
      <c r="C5324" t="s">
        <v>76</v>
      </c>
      <c r="D5324" t="s">
        <v>88</v>
      </c>
      <c r="E5324" t="s">
        <v>152</v>
      </c>
      <c r="F5324" t="s">
        <v>14899</v>
      </c>
      <c r="G5324" t="s">
        <v>260</v>
      </c>
      <c r="H5324" t="s">
        <v>47</v>
      </c>
      <c r="I5324" t="s">
        <v>129</v>
      </c>
      <c r="J5324" t="s">
        <v>130</v>
      </c>
      <c r="K5324" t="s">
        <v>141</v>
      </c>
      <c r="L5324" t="s">
        <v>14900</v>
      </c>
      <c r="M5324" t="s">
        <v>14901</v>
      </c>
      <c r="N5324">
        <v>6.1791666660000004</v>
      </c>
      <c r="O5324">
        <v>7</v>
      </c>
      <c r="P5324">
        <v>1337</v>
      </c>
      <c r="Q5324">
        <v>0</v>
      </c>
      <c r="R5324">
        <v>0</v>
      </c>
      <c r="S5324">
        <v>0</v>
      </c>
      <c r="T5324">
        <v>0</v>
      </c>
      <c r="U5324">
        <v>43.254167000000002</v>
      </c>
      <c r="V5324">
        <v>8261.5458319999998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2678559</v>
      </c>
      <c r="B5325">
        <v>1</v>
      </c>
      <c r="C5325" t="s">
        <v>77</v>
      </c>
      <c r="D5325" t="s">
        <v>124</v>
      </c>
      <c r="E5325" t="s">
        <v>156</v>
      </c>
      <c r="F5325" t="s">
        <v>8821</v>
      </c>
      <c r="G5325" t="s">
        <v>260</v>
      </c>
      <c r="H5325" t="s">
        <v>47</v>
      </c>
      <c r="I5325" t="s">
        <v>129</v>
      </c>
      <c r="J5325" t="s">
        <v>130</v>
      </c>
      <c r="K5325" t="s">
        <v>141</v>
      </c>
      <c r="L5325" t="s">
        <v>14902</v>
      </c>
      <c r="M5325" t="s">
        <v>14903</v>
      </c>
      <c r="N5325">
        <v>7.6574999999999998</v>
      </c>
      <c r="O5325">
        <v>12</v>
      </c>
      <c r="P5325">
        <v>685</v>
      </c>
      <c r="Q5325">
        <v>0</v>
      </c>
      <c r="R5325">
        <v>0</v>
      </c>
      <c r="S5325">
        <v>0</v>
      </c>
      <c r="T5325">
        <v>0</v>
      </c>
      <c r="U5325">
        <v>91.89</v>
      </c>
      <c r="V5325">
        <v>5245.3874999999998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2678564</v>
      </c>
      <c r="B5326">
        <v>1</v>
      </c>
      <c r="C5326" t="s">
        <v>76</v>
      </c>
      <c r="D5326" t="s">
        <v>90</v>
      </c>
      <c r="E5326" t="s">
        <v>134</v>
      </c>
      <c r="F5326" t="s">
        <v>14904</v>
      </c>
      <c r="G5326" t="s">
        <v>146</v>
      </c>
      <c r="H5326" t="s">
        <v>46</v>
      </c>
      <c r="I5326" t="s">
        <v>129</v>
      </c>
      <c r="J5326" t="s">
        <v>130</v>
      </c>
      <c r="K5326" t="s">
        <v>131</v>
      </c>
      <c r="L5326" t="s">
        <v>14905</v>
      </c>
      <c r="M5326" t="s">
        <v>14906</v>
      </c>
      <c r="N5326">
        <v>0.43666666599999998</v>
      </c>
      <c r="O5326">
        <v>0</v>
      </c>
      <c r="P5326">
        <v>46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20.086666999999998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2678566</v>
      </c>
      <c r="B5327">
        <v>1</v>
      </c>
      <c r="C5327" t="s">
        <v>76</v>
      </c>
      <c r="D5327" t="s">
        <v>80</v>
      </c>
      <c r="E5327" t="s">
        <v>134</v>
      </c>
      <c r="F5327" t="s">
        <v>10473</v>
      </c>
      <c r="G5327" t="s">
        <v>146</v>
      </c>
      <c r="H5327" t="s">
        <v>46</v>
      </c>
      <c r="I5327" t="s">
        <v>129</v>
      </c>
      <c r="J5327" t="s">
        <v>130</v>
      </c>
      <c r="K5327" t="s">
        <v>131</v>
      </c>
      <c r="L5327" t="s">
        <v>14907</v>
      </c>
      <c r="M5327" t="s">
        <v>14908</v>
      </c>
      <c r="N5327">
        <v>4.71</v>
      </c>
      <c r="O5327">
        <v>0</v>
      </c>
      <c r="P5327">
        <v>807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3800.97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2678567</v>
      </c>
      <c r="B5328">
        <v>1</v>
      </c>
      <c r="C5328" t="s">
        <v>77</v>
      </c>
      <c r="D5328" t="s">
        <v>111</v>
      </c>
      <c r="E5328" t="s">
        <v>134</v>
      </c>
      <c r="F5328" t="s">
        <v>12278</v>
      </c>
      <c r="G5328" t="s">
        <v>260</v>
      </c>
      <c r="H5328" t="s">
        <v>46</v>
      </c>
      <c r="I5328" t="s">
        <v>129</v>
      </c>
      <c r="J5328" t="s">
        <v>130</v>
      </c>
      <c r="K5328" t="s">
        <v>141</v>
      </c>
      <c r="L5328" t="s">
        <v>14909</v>
      </c>
      <c r="M5328" t="s">
        <v>14910</v>
      </c>
      <c r="N5328">
        <v>4.7469444440000004</v>
      </c>
      <c r="O5328">
        <v>0</v>
      </c>
      <c r="P5328">
        <v>0</v>
      </c>
      <c r="Q5328">
        <v>0</v>
      </c>
      <c r="R5328">
        <v>61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289.56361099999998</v>
      </c>
      <c r="Y5328">
        <v>0</v>
      </c>
      <c r="Z5328">
        <v>0</v>
      </c>
    </row>
    <row r="5329" spans="1:26" x14ac:dyDescent="0.3">
      <c r="A5329">
        <v>2678584</v>
      </c>
      <c r="B5329">
        <v>1</v>
      </c>
      <c r="C5329" t="s">
        <v>76</v>
      </c>
      <c r="D5329" t="s">
        <v>91</v>
      </c>
      <c r="E5329" t="s">
        <v>126</v>
      </c>
      <c r="F5329" t="s">
        <v>4019</v>
      </c>
      <c r="G5329" t="s">
        <v>128</v>
      </c>
      <c r="H5329" t="s">
        <v>47</v>
      </c>
      <c r="I5329" t="s">
        <v>129</v>
      </c>
      <c r="J5329" t="s">
        <v>130</v>
      </c>
      <c r="K5329" t="s">
        <v>131</v>
      </c>
      <c r="L5329" t="s">
        <v>14911</v>
      </c>
      <c r="M5329" t="s">
        <v>14912</v>
      </c>
      <c r="N5329">
        <v>2.1749999999999998</v>
      </c>
      <c r="O5329">
        <v>3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6.5250000000000004</v>
      </c>
      <c r="V5329">
        <v>0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2678573</v>
      </c>
      <c r="B5330">
        <v>1</v>
      </c>
      <c r="C5330" t="s">
        <v>77</v>
      </c>
      <c r="D5330" t="s">
        <v>118</v>
      </c>
      <c r="E5330" t="s">
        <v>152</v>
      </c>
      <c r="F5330" t="s">
        <v>10446</v>
      </c>
      <c r="G5330" t="s">
        <v>169</v>
      </c>
      <c r="H5330" t="s">
        <v>47</v>
      </c>
      <c r="I5330" t="s">
        <v>129</v>
      </c>
      <c r="J5330" t="s">
        <v>130</v>
      </c>
      <c r="K5330" t="s">
        <v>131</v>
      </c>
      <c r="L5330" t="s">
        <v>14913</v>
      </c>
      <c r="M5330" t="s">
        <v>14914</v>
      </c>
      <c r="N5330">
        <v>0.28666666600000001</v>
      </c>
      <c r="O5330">
        <v>41</v>
      </c>
      <c r="P5330">
        <v>411</v>
      </c>
      <c r="Q5330">
        <v>156</v>
      </c>
      <c r="R5330">
        <v>430</v>
      </c>
      <c r="S5330">
        <v>33</v>
      </c>
      <c r="T5330">
        <v>51</v>
      </c>
      <c r="U5330">
        <v>11.753333</v>
      </c>
      <c r="V5330">
        <v>117.82</v>
      </c>
      <c r="W5330">
        <v>44.72</v>
      </c>
      <c r="X5330">
        <v>123.266666</v>
      </c>
      <c r="Y5330">
        <v>9.4600000000000009</v>
      </c>
      <c r="Z5330">
        <v>14.62</v>
      </c>
    </row>
    <row r="5331" spans="1:26" x14ac:dyDescent="0.3">
      <c r="A5331">
        <v>2678576</v>
      </c>
      <c r="B5331">
        <v>1</v>
      </c>
      <c r="C5331" t="s">
        <v>77</v>
      </c>
      <c r="D5331" t="s">
        <v>114</v>
      </c>
      <c r="E5331" t="s">
        <v>144</v>
      </c>
      <c r="F5331" t="s">
        <v>14915</v>
      </c>
      <c r="G5331" t="s">
        <v>136</v>
      </c>
      <c r="H5331" t="s">
        <v>46</v>
      </c>
      <c r="I5331" t="s">
        <v>129</v>
      </c>
      <c r="J5331" t="s">
        <v>130</v>
      </c>
      <c r="K5331" t="s">
        <v>131</v>
      </c>
      <c r="L5331" t="s">
        <v>14916</v>
      </c>
      <c r="M5331" t="s">
        <v>14917</v>
      </c>
      <c r="N5331">
        <v>0.69166666600000004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9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6.2249999999999996</v>
      </c>
    </row>
    <row r="5332" spans="1:26" x14ac:dyDescent="0.3">
      <c r="A5332">
        <v>2678575</v>
      </c>
      <c r="B5332">
        <v>1</v>
      </c>
      <c r="C5332" t="s">
        <v>76</v>
      </c>
      <c r="D5332" t="s">
        <v>93</v>
      </c>
      <c r="E5332" t="s">
        <v>144</v>
      </c>
      <c r="F5332" t="s">
        <v>14918</v>
      </c>
      <c r="G5332" t="s">
        <v>260</v>
      </c>
      <c r="H5332" t="s">
        <v>46</v>
      </c>
      <c r="I5332" t="s">
        <v>129</v>
      </c>
      <c r="J5332" t="s">
        <v>130</v>
      </c>
      <c r="K5332" t="s">
        <v>141</v>
      </c>
      <c r="L5332" t="s">
        <v>14919</v>
      </c>
      <c r="M5332" t="s">
        <v>14920</v>
      </c>
      <c r="N5332">
        <v>7.6686111109999997</v>
      </c>
      <c r="O5332">
        <v>0</v>
      </c>
      <c r="P5332">
        <v>71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544.47138900000004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2678580</v>
      </c>
      <c r="B5333">
        <v>1</v>
      </c>
      <c r="C5333" t="s">
        <v>76</v>
      </c>
      <c r="D5333" t="s">
        <v>86</v>
      </c>
      <c r="E5333" t="s">
        <v>210</v>
      </c>
      <c r="F5333" t="s">
        <v>14921</v>
      </c>
      <c r="G5333" t="s">
        <v>290</v>
      </c>
      <c r="H5333" t="s">
        <v>46</v>
      </c>
      <c r="I5333" t="s">
        <v>129</v>
      </c>
      <c r="J5333" t="s">
        <v>130</v>
      </c>
      <c r="K5333" t="s">
        <v>131</v>
      </c>
      <c r="L5333" t="s">
        <v>14922</v>
      </c>
      <c r="M5333" t="s">
        <v>14923</v>
      </c>
      <c r="N5333">
        <v>2.0491666660000001</v>
      </c>
      <c r="O5333">
        <v>0</v>
      </c>
      <c r="P5333">
        <v>2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4.0983330000000002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2678585</v>
      </c>
      <c r="B5334">
        <v>1</v>
      </c>
      <c r="C5334" t="s">
        <v>76</v>
      </c>
      <c r="D5334" t="s">
        <v>85</v>
      </c>
      <c r="E5334" t="s">
        <v>134</v>
      </c>
      <c r="F5334" t="s">
        <v>14924</v>
      </c>
      <c r="G5334" t="s">
        <v>260</v>
      </c>
      <c r="H5334" t="s">
        <v>46</v>
      </c>
      <c r="I5334" t="s">
        <v>129</v>
      </c>
      <c r="J5334" t="s">
        <v>130</v>
      </c>
      <c r="K5334" t="s">
        <v>141</v>
      </c>
      <c r="L5334" t="s">
        <v>14925</v>
      </c>
      <c r="M5334" t="s">
        <v>14926</v>
      </c>
      <c r="N5334">
        <v>0.39944444400000001</v>
      </c>
      <c r="O5334">
        <v>0</v>
      </c>
      <c r="P5334">
        <v>99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39.545000000000002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2678587</v>
      </c>
      <c r="B5335">
        <v>1</v>
      </c>
      <c r="C5335" t="s">
        <v>76</v>
      </c>
      <c r="D5335" t="s">
        <v>93</v>
      </c>
      <c r="E5335" t="s">
        <v>126</v>
      </c>
      <c r="F5335" t="s">
        <v>14927</v>
      </c>
      <c r="G5335" t="s">
        <v>260</v>
      </c>
      <c r="H5335" t="s">
        <v>47</v>
      </c>
      <c r="I5335" t="s">
        <v>129</v>
      </c>
      <c r="J5335" t="s">
        <v>130</v>
      </c>
      <c r="K5335" t="s">
        <v>141</v>
      </c>
      <c r="L5335" t="s">
        <v>14928</v>
      </c>
      <c r="M5335" t="s">
        <v>14929</v>
      </c>
      <c r="N5335">
        <v>7.0322222219999997</v>
      </c>
      <c r="O5335">
        <v>1</v>
      </c>
      <c r="P5335">
        <v>168</v>
      </c>
      <c r="Q5335">
        <v>0</v>
      </c>
      <c r="R5335">
        <v>0</v>
      </c>
      <c r="S5335">
        <v>0</v>
      </c>
      <c r="T5335">
        <v>0</v>
      </c>
      <c r="U5335">
        <v>7.032222</v>
      </c>
      <c r="V5335">
        <v>1181.413333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2678485</v>
      </c>
      <c r="B5336">
        <v>3</v>
      </c>
      <c r="C5336" t="s">
        <v>76</v>
      </c>
      <c r="D5336" t="s">
        <v>81</v>
      </c>
      <c r="E5336" t="s">
        <v>210</v>
      </c>
      <c r="F5336" t="s">
        <v>14822</v>
      </c>
      <c r="G5336" t="s">
        <v>212</v>
      </c>
      <c r="H5336" t="s">
        <v>46</v>
      </c>
      <c r="I5336" t="s">
        <v>129</v>
      </c>
      <c r="J5336" t="s">
        <v>130</v>
      </c>
      <c r="K5336" t="s">
        <v>131</v>
      </c>
      <c r="L5336" t="s">
        <v>14886</v>
      </c>
      <c r="M5336" t="s">
        <v>14930</v>
      </c>
      <c r="N5336">
        <v>0.101111111</v>
      </c>
      <c r="O5336">
        <v>0</v>
      </c>
      <c r="P5336">
        <v>11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1.112222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2678723</v>
      </c>
      <c r="B5337">
        <v>1</v>
      </c>
      <c r="C5337" t="s">
        <v>76</v>
      </c>
      <c r="D5337" t="s">
        <v>82</v>
      </c>
      <c r="E5337" t="s">
        <v>325</v>
      </c>
      <c r="F5337" t="s">
        <v>14931</v>
      </c>
      <c r="G5337" t="s">
        <v>140</v>
      </c>
      <c r="H5337" t="s">
        <v>47</v>
      </c>
      <c r="I5337" t="s">
        <v>129</v>
      </c>
      <c r="J5337" t="s">
        <v>130</v>
      </c>
      <c r="K5337" t="s">
        <v>141</v>
      </c>
      <c r="L5337" t="s">
        <v>14932</v>
      </c>
      <c r="M5337" t="s">
        <v>14933</v>
      </c>
      <c r="N5337">
        <v>7.1266666660000002</v>
      </c>
      <c r="O5337">
        <v>3</v>
      </c>
      <c r="P5337">
        <v>1093</v>
      </c>
      <c r="Q5337">
        <v>0</v>
      </c>
      <c r="R5337">
        <v>0</v>
      </c>
      <c r="S5337">
        <v>0</v>
      </c>
      <c r="T5337">
        <v>0</v>
      </c>
      <c r="U5337">
        <v>21.38</v>
      </c>
      <c r="V5337">
        <v>7789.4466659999998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2678598</v>
      </c>
      <c r="B5338">
        <v>1</v>
      </c>
      <c r="C5338" t="s">
        <v>76</v>
      </c>
      <c r="D5338" t="s">
        <v>80</v>
      </c>
      <c r="E5338" t="s">
        <v>134</v>
      </c>
      <c r="F5338" t="s">
        <v>14934</v>
      </c>
      <c r="G5338" t="s">
        <v>146</v>
      </c>
      <c r="H5338" t="s">
        <v>46</v>
      </c>
      <c r="I5338" t="s">
        <v>129</v>
      </c>
      <c r="J5338" t="s">
        <v>130</v>
      </c>
      <c r="K5338" t="s">
        <v>131</v>
      </c>
      <c r="L5338" t="s">
        <v>14935</v>
      </c>
      <c r="M5338" t="s">
        <v>14936</v>
      </c>
      <c r="N5338">
        <v>3.8908333329999998</v>
      </c>
      <c r="O5338">
        <v>0</v>
      </c>
      <c r="P5338">
        <v>601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2338.3908329999999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2678602</v>
      </c>
      <c r="B5339">
        <v>1</v>
      </c>
      <c r="C5339" t="s">
        <v>77</v>
      </c>
      <c r="D5339" t="s">
        <v>117</v>
      </c>
      <c r="E5339" t="s">
        <v>172</v>
      </c>
      <c r="F5339" t="s">
        <v>14937</v>
      </c>
      <c r="G5339" t="s">
        <v>306</v>
      </c>
      <c r="H5339" t="s">
        <v>46</v>
      </c>
      <c r="I5339" t="s">
        <v>129</v>
      </c>
      <c r="J5339" t="s">
        <v>15</v>
      </c>
      <c r="K5339" t="s">
        <v>131</v>
      </c>
      <c r="L5339" t="s">
        <v>14938</v>
      </c>
      <c r="M5339" t="s">
        <v>14939</v>
      </c>
      <c r="N5339">
        <v>9.8063888880000007</v>
      </c>
      <c r="O5339">
        <v>0</v>
      </c>
      <c r="P5339">
        <v>0</v>
      </c>
      <c r="Q5339">
        <v>0</v>
      </c>
      <c r="R5339">
        <v>14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137.289444</v>
      </c>
      <c r="Y5339">
        <v>0</v>
      </c>
      <c r="Z5339">
        <v>0</v>
      </c>
    </row>
    <row r="5340" spans="1:26" x14ac:dyDescent="0.3">
      <c r="A5340">
        <v>2678611</v>
      </c>
      <c r="B5340">
        <v>1</v>
      </c>
      <c r="C5340" t="s">
        <v>77</v>
      </c>
      <c r="D5340" t="s">
        <v>118</v>
      </c>
      <c r="E5340" t="s">
        <v>152</v>
      </c>
      <c r="F5340" t="s">
        <v>14940</v>
      </c>
      <c r="G5340" t="s">
        <v>169</v>
      </c>
      <c r="H5340" t="s">
        <v>47</v>
      </c>
      <c r="I5340" t="s">
        <v>129</v>
      </c>
      <c r="J5340" t="s">
        <v>130</v>
      </c>
      <c r="K5340" t="s">
        <v>131</v>
      </c>
      <c r="L5340" t="s">
        <v>14941</v>
      </c>
      <c r="M5340" t="s">
        <v>14942</v>
      </c>
      <c r="N5340">
        <v>0.242777777</v>
      </c>
      <c r="O5340">
        <v>3</v>
      </c>
      <c r="P5340">
        <v>6484</v>
      </c>
      <c r="Q5340">
        <v>0</v>
      </c>
      <c r="R5340">
        <v>0</v>
      </c>
      <c r="S5340">
        <v>0</v>
      </c>
      <c r="T5340">
        <v>0</v>
      </c>
      <c r="U5340">
        <v>0.72833300000000001</v>
      </c>
      <c r="V5340">
        <v>1574.171106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2678612</v>
      </c>
      <c r="B5341">
        <v>1</v>
      </c>
      <c r="C5341" t="s">
        <v>77</v>
      </c>
      <c r="D5341" t="s">
        <v>116</v>
      </c>
      <c r="E5341" t="s">
        <v>156</v>
      </c>
      <c r="F5341" t="s">
        <v>13743</v>
      </c>
      <c r="G5341" t="s">
        <v>169</v>
      </c>
      <c r="H5341" t="s">
        <v>47</v>
      </c>
      <c r="I5341" t="s">
        <v>129</v>
      </c>
      <c r="J5341" t="s">
        <v>130</v>
      </c>
      <c r="K5341" t="s">
        <v>131</v>
      </c>
      <c r="L5341" t="s">
        <v>14943</v>
      </c>
      <c r="M5341" t="s">
        <v>14944</v>
      </c>
      <c r="N5341">
        <v>0.26277777699999999</v>
      </c>
      <c r="O5341">
        <v>47</v>
      </c>
      <c r="P5341">
        <v>1107</v>
      </c>
      <c r="Q5341">
        <v>0</v>
      </c>
      <c r="R5341">
        <v>0</v>
      </c>
      <c r="S5341">
        <v>0</v>
      </c>
      <c r="T5341">
        <v>0</v>
      </c>
      <c r="U5341">
        <v>12.350555999999999</v>
      </c>
      <c r="V5341">
        <v>290.89499899999998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2678614</v>
      </c>
      <c r="B5342">
        <v>1</v>
      </c>
      <c r="C5342" t="s">
        <v>76</v>
      </c>
      <c r="D5342" t="s">
        <v>89</v>
      </c>
      <c r="E5342" t="s">
        <v>134</v>
      </c>
      <c r="F5342" t="s">
        <v>14945</v>
      </c>
      <c r="G5342" t="s">
        <v>140</v>
      </c>
      <c r="H5342" t="s">
        <v>46</v>
      </c>
      <c r="I5342" t="s">
        <v>129</v>
      </c>
      <c r="J5342" t="s">
        <v>130</v>
      </c>
      <c r="K5342" t="s">
        <v>141</v>
      </c>
      <c r="L5342" t="s">
        <v>14946</v>
      </c>
      <c r="M5342" t="s">
        <v>14947</v>
      </c>
      <c r="N5342">
        <v>4.2027777769999997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25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105.069444</v>
      </c>
    </row>
    <row r="5343" spans="1:26" x14ac:dyDescent="0.3">
      <c r="A5343">
        <v>2678615</v>
      </c>
      <c r="B5343">
        <v>1</v>
      </c>
      <c r="C5343" t="s">
        <v>77</v>
      </c>
      <c r="D5343" t="s">
        <v>124</v>
      </c>
      <c r="E5343" t="s">
        <v>152</v>
      </c>
      <c r="F5343" t="s">
        <v>14948</v>
      </c>
      <c r="G5343" t="s">
        <v>140</v>
      </c>
      <c r="H5343" t="s">
        <v>47</v>
      </c>
      <c r="I5343" t="s">
        <v>129</v>
      </c>
      <c r="J5343" t="s">
        <v>130</v>
      </c>
      <c r="K5343" t="s">
        <v>141</v>
      </c>
      <c r="L5343" t="s">
        <v>14949</v>
      </c>
      <c r="M5343" t="s">
        <v>14950</v>
      </c>
      <c r="N5343">
        <v>0.97333333300000002</v>
      </c>
      <c r="O5343">
        <v>11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10.706666999999999</v>
      </c>
      <c r="V5343">
        <v>0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2678616</v>
      </c>
      <c r="B5344">
        <v>1</v>
      </c>
      <c r="C5344" t="s">
        <v>76</v>
      </c>
      <c r="D5344" t="s">
        <v>94</v>
      </c>
      <c r="E5344" t="s">
        <v>152</v>
      </c>
      <c r="F5344" t="s">
        <v>14951</v>
      </c>
      <c r="G5344" t="s">
        <v>140</v>
      </c>
      <c r="H5344" t="s">
        <v>47</v>
      </c>
      <c r="I5344" t="s">
        <v>129</v>
      </c>
      <c r="J5344" t="s">
        <v>130</v>
      </c>
      <c r="K5344" t="s">
        <v>141</v>
      </c>
      <c r="L5344" t="s">
        <v>14952</v>
      </c>
      <c r="M5344" t="s">
        <v>14953</v>
      </c>
      <c r="N5344">
        <v>0.43916666599999998</v>
      </c>
      <c r="O5344">
        <v>72</v>
      </c>
      <c r="P5344">
        <v>5779</v>
      </c>
      <c r="Q5344">
        <v>3</v>
      </c>
      <c r="R5344">
        <v>1355</v>
      </c>
      <c r="S5344">
        <v>0</v>
      </c>
      <c r="T5344">
        <v>279</v>
      </c>
      <c r="U5344">
        <v>31.62</v>
      </c>
      <c r="V5344">
        <v>2537.9441630000001</v>
      </c>
      <c r="W5344">
        <v>1.3174999999999999</v>
      </c>
      <c r="X5344">
        <v>595.070832</v>
      </c>
      <c r="Y5344">
        <v>0</v>
      </c>
      <c r="Z5344">
        <v>122.5275</v>
      </c>
    </row>
    <row r="5345" spans="1:26" x14ac:dyDescent="0.3">
      <c r="A5345">
        <v>2678619</v>
      </c>
      <c r="B5345">
        <v>1</v>
      </c>
      <c r="C5345" t="s">
        <v>77</v>
      </c>
      <c r="D5345" t="s">
        <v>108</v>
      </c>
      <c r="E5345" t="s">
        <v>152</v>
      </c>
      <c r="F5345" t="s">
        <v>2877</v>
      </c>
      <c r="G5345" t="s">
        <v>260</v>
      </c>
      <c r="H5345" t="s">
        <v>47</v>
      </c>
      <c r="I5345" t="s">
        <v>129</v>
      </c>
      <c r="J5345" t="s">
        <v>130</v>
      </c>
      <c r="K5345" t="s">
        <v>141</v>
      </c>
      <c r="L5345" t="s">
        <v>14954</v>
      </c>
      <c r="M5345" t="s">
        <v>14955</v>
      </c>
      <c r="N5345">
        <v>6.4011111109999996</v>
      </c>
      <c r="O5345">
        <v>14</v>
      </c>
      <c r="P5345">
        <v>76</v>
      </c>
      <c r="Q5345">
        <v>0</v>
      </c>
      <c r="R5345">
        <v>0</v>
      </c>
      <c r="S5345">
        <v>0</v>
      </c>
      <c r="T5345">
        <v>0</v>
      </c>
      <c r="U5345">
        <v>89.615555999999998</v>
      </c>
      <c r="V5345">
        <v>486.484444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2678622</v>
      </c>
      <c r="B5346">
        <v>1</v>
      </c>
      <c r="C5346" t="s">
        <v>76</v>
      </c>
      <c r="D5346" t="s">
        <v>93</v>
      </c>
      <c r="E5346" t="s">
        <v>144</v>
      </c>
      <c r="F5346" t="s">
        <v>3592</v>
      </c>
      <c r="G5346" t="s">
        <v>2826</v>
      </c>
      <c r="H5346" t="s">
        <v>46</v>
      </c>
      <c r="I5346" t="s">
        <v>129</v>
      </c>
      <c r="J5346" t="s">
        <v>130</v>
      </c>
      <c r="K5346" t="s">
        <v>131</v>
      </c>
      <c r="L5346" t="s">
        <v>14956</v>
      </c>
      <c r="M5346" t="s">
        <v>14957</v>
      </c>
      <c r="N5346">
        <v>1.466111111</v>
      </c>
      <c r="O5346">
        <v>0</v>
      </c>
      <c r="P5346">
        <v>26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38.118889000000003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2678620</v>
      </c>
      <c r="B5347">
        <v>1</v>
      </c>
      <c r="C5347" t="s">
        <v>76</v>
      </c>
      <c r="D5347" t="s">
        <v>85</v>
      </c>
      <c r="E5347" t="s">
        <v>134</v>
      </c>
      <c r="F5347" t="s">
        <v>14958</v>
      </c>
      <c r="G5347" t="s">
        <v>260</v>
      </c>
      <c r="H5347" t="s">
        <v>46</v>
      </c>
      <c r="I5347" t="s">
        <v>129</v>
      </c>
      <c r="J5347" t="s">
        <v>130</v>
      </c>
      <c r="K5347" t="s">
        <v>141</v>
      </c>
      <c r="L5347" t="s">
        <v>14959</v>
      </c>
      <c r="M5347" t="s">
        <v>14960</v>
      </c>
      <c r="N5347">
        <v>0.61250000000000004</v>
      </c>
      <c r="O5347">
        <v>0</v>
      </c>
      <c r="P5347">
        <v>76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46.55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2678626</v>
      </c>
      <c r="B5348">
        <v>1</v>
      </c>
      <c r="C5348" t="s">
        <v>76</v>
      </c>
      <c r="D5348" t="s">
        <v>87</v>
      </c>
      <c r="E5348" t="s">
        <v>210</v>
      </c>
      <c r="F5348" t="s">
        <v>14961</v>
      </c>
      <c r="G5348" t="s">
        <v>290</v>
      </c>
      <c r="H5348" t="s">
        <v>46</v>
      </c>
      <c r="I5348" t="s">
        <v>129</v>
      </c>
      <c r="J5348" t="s">
        <v>130</v>
      </c>
      <c r="K5348" t="s">
        <v>131</v>
      </c>
      <c r="L5348" t="s">
        <v>14962</v>
      </c>
      <c r="M5348" t="s">
        <v>14963</v>
      </c>
      <c r="N5348">
        <v>0.85916666600000002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0.85916700000000001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2678630</v>
      </c>
      <c r="B5349">
        <v>1</v>
      </c>
      <c r="C5349" t="s">
        <v>77</v>
      </c>
      <c r="D5349" t="s">
        <v>123</v>
      </c>
      <c r="E5349" t="s">
        <v>172</v>
      </c>
      <c r="F5349" t="s">
        <v>14964</v>
      </c>
      <c r="G5349" t="s">
        <v>174</v>
      </c>
      <c r="H5349" t="s">
        <v>46</v>
      </c>
      <c r="I5349" t="s">
        <v>129</v>
      </c>
      <c r="J5349" t="s">
        <v>130</v>
      </c>
      <c r="K5349" t="s">
        <v>131</v>
      </c>
      <c r="L5349" t="s">
        <v>14965</v>
      </c>
      <c r="M5349" t="s">
        <v>14966</v>
      </c>
      <c r="N5349">
        <v>8.0738888880000008</v>
      </c>
      <c r="O5349">
        <v>0</v>
      </c>
      <c r="P5349">
        <v>62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500.58111100000002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2678632</v>
      </c>
      <c r="B5350">
        <v>1</v>
      </c>
      <c r="C5350" t="s">
        <v>77</v>
      </c>
      <c r="D5350" t="s">
        <v>114</v>
      </c>
      <c r="E5350" t="s">
        <v>210</v>
      </c>
      <c r="F5350" t="s">
        <v>14967</v>
      </c>
      <c r="G5350" t="s">
        <v>290</v>
      </c>
      <c r="H5350" t="s">
        <v>46</v>
      </c>
      <c r="I5350" t="s">
        <v>129</v>
      </c>
      <c r="J5350" t="s">
        <v>130</v>
      </c>
      <c r="K5350" t="s">
        <v>131</v>
      </c>
      <c r="L5350" t="s">
        <v>14968</v>
      </c>
      <c r="M5350" t="s">
        <v>14969</v>
      </c>
      <c r="N5350">
        <v>0.86777777700000003</v>
      </c>
      <c r="O5350">
        <v>0</v>
      </c>
      <c r="P5350">
        <v>1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0.86777800000000005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2678556</v>
      </c>
      <c r="B5351">
        <v>2</v>
      </c>
      <c r="C5351" t="s">
        <v>76</v>
      </c>
      <c r="D5351" t="s">
        <v>79</v>
      </c>
      <c r="E5351" t="s">
        <v>126</v>
      </c>
      <c r="F5351" t="s">
        <v>14970</v>
      </c>
      <c r="G5351" t="s">
        <v>169</v>
      </c>
      <c r="H5351" t="s">
        <v>47</v>
      </c>
      <c r="I5351" t="s">
        <v>129</v>
      </c>
      <c r="J5351" t="s">
        <v>130</v>
      </c>
      <c r="K5351" t="s">
        <v>131</v>
      </c>
      <c r="L5351" t="s">
        <v>14895</v>
      </c>
      <c r="M5351" t="s">
        <v>14971</v>
      </c>
      <c r="N5351">
        <v>0.95361111099999996</v>
      </c>
      <c r="O5351">
        <v>3</v>
      </c>
      <c r="P5351">
        <v>7407</v>
      </c>
      <c r="Q5351">
        <v>0</v>
      </c>
      <c r="R5351">
        <v>0</v>
      </c>
      <c r="S5351">
        <v>0</v>
      </c>
      <c r="T5351">
        <v>0</v>
      </c>
      <c r="U5351">
        <v>2.860833</v>
      </c>
      <c r="V5351">
        <v>7063.3974989999997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2678644</v>
      </c>
      <c r="B5352">
        <v>1</v>
      </c>
      <c r="C5352" t="s">
        <v>76</v>
      </c>
      <c r="D5352" t="s">
        <v>79</v>
      </c>
      <c r="E5352" t="s">
        <v>126</v>
      </c>
      <c r="F5352" t="s">
        <v>14972</v>
      </c>
      <c r="G5352" t="s">
        <v>169</v>
      </c>
      <c r="H5352" t="s">
        <v>47</v>
      </c>
      <c r="I5352" t="s">
        <v>129</v>
      </c>
      <c r="J5352" t="s">
        <v>130</v>
      </c>
      <c r="K5352" t="s">
        <v>131</v>
      </c>
      <c r="L5352" t="s">
        <v>14973</v>
      </c>
      <c r="M5352" t="s">
        <v>14974</v>
      </c>
      <c r="N5352">
        <v>0.77055555499999995</v>
      </c>
      <c r="O5352">
        <v>33</v>
      </c>
      <c r="P5352">
        <v>1052</v>
      </c>
      <c r="Q5352">
        <v>0</v>
      </c>
      <c r="R5352">
        <v>0</v>
      </c>
      <c r="S5352">
        <v>0</v>
      </c>
      <c r="T5352">
        <v>0</v>
      </c>
      <c r="U5352">
        <v>25.428332999999999</v>
      </c>
      <c r="V5352">
        <v>810.62444400000004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2678647</v>
      </c>
      <c r="B5353">
        <v>1</v>
      </c>
      <c r="C5353" t="s">
        <v>76</v>
      </c>
      <c r="D5353" t="s">
        <v>97</v>
      </c>
      <c r="E5353" t="s">
        <v>126</v>
      </c>
      <c r="F5353" t="s">
        <v>14975</v>
      </c>
      <c r="G5353" t="s">
        <v>128</v>
      </c>
      <c r="H5353" t="s">
        <v>47</v>
      </c>
      <c r="I5353" t="s">
        <v>129</v>
      </c>
      <c r="J5353" t="s">
        <v>130</v>
      </c>
      <c r="K5353" t="s">
        <v>131</v>
      </c>
      <c r="L5353" t="s">
        <v>14976</v>
      </c>
      <c r="M5353" t="s">
        <v>14977</v>
      </c>
      <c r="N5353">
        <v>5.4061111110000004</v>
      </c>
      <c r="O5353">
        <v>0</v>
      </c>
      <c r="P5353">
        <v>185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1000.130556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2678643</v>
      </c>
      <c r="B5354">
        <v>1</v>
      </c>
      <c r="C5354" t="s">
        <v>76</v>
      </c>
      <c r="D5354" t="s">
        <v>80</v>
      </c>
      <c r="E5354" t="s">
        <v>134</v>
      </c>
      <c r="F5354" t="s">
        <v>14978</v>
      </c>
      <c r="G5354" t="s">
        <v>146</v>
      </c>
      <c r="H5354" t="s">
        <v>46</v>
      </c>
      <c r="I5354" t="s">
        <v>129</v>
      </c>
      <c r="J5354" t="s">
        <v>130</v>
      </c>
      <c r="K5354" t="s">
        <v>131</v>
      </c>
      <c r="L5354" t="s">
        <v>14979</v>
      </c>
      <c r="M5354" t="s">
        <v>14980</v>
      </c>
      <c r="N5354">
        <v>2.9775</v>
      </c>
      <c r="O5354">
        <v>0</v>
      </c>
      <c r="P5354">
        <v>782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2328.4050000000002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2678645</v>
      </c>
      <c r="B5355">
        <v>1</v>
      </c>
      <c r="C5355" t="s">
        <v>76</v>
      </c>
      <c r="D5355" t="s">
        <v>90</v>
      </c>
      <c r="E5355" t="s">
        <v>152</v>
      </c>
      <c r="F5355" t="s">
        <v>4374</v>
      </c>
      <c r="G5355" t="s">
        <v>169</v>
      </c>
      <c r="H5355" t="s">
        <v>47</v>
      </c>
      <c r="I5355" t="s">
        <v>129</v>
      </c>
      <c r="J5355" t="s">
        <v>130</v>
      </c>
      <c r="K5355" t="s">
        <v>131</v>
      </c>
      <c r="L5355" t="s">
        <v>14981</v>
      </c>
      <c r="M5355" t="s">
        <v>14982</v>
      </c>
      <c r="N5355">
        <v>0.75833333300000005</v>
      </c>
      <c r="O5355">
        <v>0</v>
      </c>
      <c r="P5355">
        <v>0</v>
      </c>
      <c r="Q5355">
        <v>0</v>
      </c>
      <c r="R5355">
        <v>0</v>
      </c>
      <c r="S5355">
        <v>6</v>
      </c>
      <c r="T5355">
        <v>69</v>
      </c>
      <c r="U5355">
        <v>0</v>
      </c>
      <c r="V5355">
        <v>0</v>
      </c>
      <c r="W5355">
        <v>0</v>
      </c>
      <c r="X5355">
        <v>0</v>
      </c>
      <c r="Y5355">
        <v>4.55</v>
      </c>
      <c r="Z5355">
        <v>52.325000000000003</v>
      </c>
    </row>
    <row r="5356" spans="1:26" x14ac:dyDescent="0.3">
      <c r="A5356">
        <v>2678650</v>
      </c>
      <c r="B5356">
        <v>1</v>
      </c>
      <c r="C5356" t="s">
        <v>77</v>
      </c>
      <c r="D5356" t="s">
        <v>124</v>
      </c>
      <c r="E5356" t="s">
        <v>172</v>
      </c>
      <c r="F5356" t="s">
        <v>14983</v>
      </c>
      <c r="G5356" t="s">
        <v>136</v>
      </c>
      <c r="H5356" t="s">
        <v>46</v>
      </c>
      <c r="I5356" t="s">
        <v>129</v>
      </c>
      <c r="J5356" t="s">
        <v>130</v>
      </c>
      <c r="K5356" t="s">
        <v>131</v>
      </c>
      <c r="L5356" t="s">
        <v>14984</v>
      </c>
      <c r="M5356" t="s">
        <v>14985</v>
      </c>
      <c r="N5356">
        <v>2.255833333</v>
      </c>
      <c r="O5356">
        <v>0</v>
      </c>
      <c r="P5356">
        <v>41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92.489166999999995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2678749</v>
      </c>
      <c r="B5357">
        <v>1</v>
      </c>
      <c r="C5357" t="s">
        <v>77</v>
      </c>
      <c r="D5357" t="s">
        <v>108</v>
      </c>
      <c r="E5357" t="s">
        <v>134</v>
      </c>
      <c r="F5357" t="s">
        <v>14986</v>
      </c>
      <c r="G5357" t="s">
        <v>140</v>
      </c>
      <c r="H5357" t="s">
        <v>46</v>
      </c>
      <c r="I5357" t="s">
        <v>129</v>
      </c>
      <c r="J5357" t="s">
        <v>130</v>
      </c>
      <c r="K5357" t="s">
        <v>141</v>
      </c>
      <c r="L5357" t="s">
        <v>14987</v>
      </c>
      <c r="M5357" t="s">
        <v>14988</v>
      </c>
      <c r="N5357">
        <v>2.6658333330000001</v>
      </c>
      <c r="O5357">
        <v>0</v>
      </c>
      <c r="P5357">
        <v>179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477.184167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2678656</v>
      </c>
      <c r="B5358">
        <v>1</v>
      </c>
      <c r="C5358" t="s">
        <v>76</v>
      </c>
      <c r="D5358" t="s">
        <v>103</v>
      </c>
      <c r="E5358" t="s">
        <v>144</v>
      </c>
      <c r="F5358" t="s">
        <v>14989</v>
      </c>
      <c r="G5358" t="s">
        <v>146</v>
      </c>
      <c r="H5358" t="s">
        <v>46</v>
      </c>
      <c r="I5358" t="s">
        <v>129</v>
      </c>
      <c r="J5358" t="s">
        <v>130</v>
      </c>
      <c r="K5358" t="s">
        <v>131</v>
      </c>
      <c r="L5358" t="s">
        <v>14990</v>
      </c>
      <c r="M5358" t="s">
        <v>14991</v>
      </c>
      <c r="N5358">
        <v>1.238611111</v>
      </c>
      <c r="O5358">
        <v>0</v>
      </c>
      <c r="P5358">
        <v>0</v>
      </c>
      <c r="Q5358">
        <v>0</v>
      </c>
      <c r="R5358">
        <v>53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65.646388999999999</v>
      </c>
      <c r="Y5358">
        <v>0</v>
      </c>
      <c r="Z5358">
        <v>0</v>
      </c>
    </row>
    <row r="5359" spans="1:26" x14ac:dyDescent="0.3">
      <c r="A5359">
        <v>2678659</v>
      </c>
      <c r="B5359">
        <v>1</v>
      </c>
      <c r="C5359" t="s">
        <v>76</v>
      </c>
      <c r="D5359" t="s">
        <v>85</v>
      </c>
      <c r="E5359" t="s">
        <v>134</v>
      </c>
      <c r="F5359" t="s">
        <v>14992</v>
      </c>
      <c r="G5359" t="s">
        <v>260</v>
      </c>
      <c r="H5359" t="s">
        <v>46</v>
      </c>
      <c r="I5359" t="s">
        <v>129</v>
      </c>
      <c r="J5359" t="s">
        <v>130</v>
      </c>
      <c r="K5359" t="s">
        <v>141</v>
      </c>
      <c r="L5359" t="s">
        <v>14993</v>
      </c>
      <c r="M5359" t="s">
        <v>14994</v>
      </c>
      <c r="N5359">
        <v>0.85111111100000003</v>
      </c>
      <c r="O5359">
        <v>0</v>
      </c>
      <c r="P5359">
        <v>82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69.791111000000001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2678669</v>
      </c>
      <c r="B5360">
        <v>1</v>
      </c>
      <c r="C5360" t="s">
        <v>76</v>
      </c>
      <c r="D5360" t="s">
        <v>102</v>
      </c>
      <c r="E5360" t="s">
        <v>156</v>
      </c>
      <c r="F5360" t="s">
        <v>14995</v>
      </c>
      <c r="G5360" t="s">
        <v>169</v>
      </c>
      <c r="H5360" t="s">
        <v>47</v>
      </c>
      <c r="I5360" t="s">
        <v>129</v>
      </c>
      <c r="J5360" t="s">
        <v>130</v>
      </c>
      <c r="K5360" t="s">
        <v>131</v>
      </c>
      <c r="L5360" t="s">
        <v>14996</v>
      </c>
      <c r="M5360" t="s">
        <v>14997</v>
      </c>
      <c r="N5360">
        <v>1.4724999999999999</v>
      </c>
      <c r="O5360">
        <v>0</v>
      </c>
      <c r="P5360">
        <v>0</v>
      </c>
      <c r="Q5360">
        <v>0</v>
      </c>
      <c r="R5360">
        <v>0</v>
      </c>
      <c r="S5360">
        <v>23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33.8675</v>
      </c>
      <c r="Z5360">
        <v>0</v>
      </c>
    </row>
    <row r="5361" spans="1:26" x14ac:dyDescent="0.3">
      <c r="A5361">
        <v>2678671</v>
      </c>
      <c r="B5361">
        <v>1</v>
      </c>
      <c r="C5361" t="s">
        <v>77</v>
      </c>
      <c r="D5361" t="s">
        <v>109</v>
      </c>
      <c r="E5361" t="s">
        <v>126</v>
      </c>
      <c r="F5361" t="s">
        <v>14998</v>
      </c>
      <c r="G5361" t="s">
        <v>128</v>
      </c>
      <c r="H5361" t="s">
        <v>47</v>
      </c>
      <c r="I5361" t="s">
        <v>129</v>
      </c>
      <c r="J5361" t="s">
        <v>130</v>
      </c>
      <c r="K5361" t="s">
        <v>131</v>
      </c>
      <c r="L5361" t="s">
        <v>14999</v>
      </c>
      <c r="M5361" t="s">
        <v>15000</v>
      </c>
      <c r="N5361">
        <v>1.601111111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50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80.055555999999996</v>
      </c>
    </row>
    <row r="5362" spans="1:26" x14ac:dyDescent="0.3">
      <c r="A5362">
        <v>2678556</v>
      </c>
      <c r="B5362">
        <v>3</v>
      </c>
      <c r="C5362" t="s">
        <v>76</v>
      </c>
      <c r="D5362" t="s">
        <v>79</v>
      </c>
      <c r="E5362" t="s">
        <v>126</v>
      </c>
      <c r="F5362" t="s">
        <v>15001</v>
      </c>
      <c r="G5362" t="s">
        <v>169</v>
      </c>
      <c r="H5362" t="s">
        <v>47</v>
      </c>
      <c r="I5362" t="s">
        <v>129</v>
      </c>
      <c r="J5362" t="s">
        <v>130</v>
      </c>
      <c r="K5362" t="s">
        <v>131</v>
      </c>
      <c r="L5362" t="s">
        <v>14971</v>
      </c>
      <c r="M5362" t="s">
        <v>15002</v>
      </c>
      <c r="N5362">
        <v>0.68166666600000003</v>
      </c>
      <c r="O5362">
        <v>0</v>
      </c>
      <c r="P5362">
        <v>399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271.98500000000001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2678705</v>
      </c>
      <c r="B5363">
        <v>1</v>
      </c>
      <c r="C5363" t="s">
        <v>77</v>
      </c>
      <c r="D5363" t="s">
        <v>108</v>
      </c>
      <c r="E5363" t="s">
        <v>134</v>
      </c>
      <c r="F5363" t="s">
        <v>15003</v>
      </c>
      <c r="G5363" t="s">
        <v>140</v>
      </c>
      <c r="H5363" t="s">
        <v>46</v>
      </c>
      <c r="I5363" t="s">
        <v>129</v>
      </c>
      <c r="J5363" t="s">
        <v>130</v>
      </c>
      <c r="K5363" t="s">
        <v>141</v>
      </c>
      <c r="L5363" t="s">
        <v>15004</v>
      </c>
      <c r="M5363" t="s">
        <v>15005</v>
      </c>
      <c r="N5363">
        <v>0.95250000000000001</v>
      </c>
      <c r="O5363">
        <v>0</v>
      </c>
      <c r="P5363">
        <v>513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488.63249999999999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2678680</v>
      </c>
      <c r="B5364">
        <v>1</v>
      </c>
      <c r="C5364" t="s">
        <v>77</v>
      </c>
      <c r="D5364" t="s">
        <v>124</v>
      </c>
      <c r="E5364" t="s">
        <v>134</v>
      </c>
      <c r="F5364" t="s">
        <v>15006</v>
      </c>
      <c r="G5364" t="s">
        <v>140</v>
      </c>
      <c r="H5364" t="s">
        <v>46</v>
      </c>
      <c r="I5364" t="s">
        <v>129</v>
      </c>
      <c r="J5364" t="s">
        <v>130</v>
      </c>
      <c r="K5364" t="s">
        <v>141</v>
      </c>
      <c r="L5364" t="s">
        <v>15007</v>
      </c>
      <c r="M5364" t="s">
        <v>15008</v>
      </c>
      <c r="N5364">
        <v>3.1436111109999998</v>
      </c>
      <c r="O5364">
        <v>0</v>
      </c>
      <c r="P5364">
        <v>683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2147.0863890000001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2678689</v>
      </c>
      <c r="B5365">
        <v>1</v>
      </c>
      <c r="C5365" t="s">
        <v>76</v>
      </c>
      <c r="D5365" t="s">
        <v>79</v>
      </c>
      <c r="E5365" t="s">
        <v>134</v>
      </c>
      <c r="F5365" t="s">
        <v>15009</v>
      </c>
      <c r="G5365" t="s">
        <v>260</v>
      </c>
      <c r="H5365" t="s">
        <v>46</v>
      </c>
      <c r="I5365" t="s">
        <v>129</v>
      </c>
      <c r="J5365" t="s">
        <v>130</v>
      </c>
      <c r="K5365" t="s">
        <v>141</v>
      </c>
      <c r="L5365" t="s">
        <v>15010</v>
      </c>
      <c r="M5365" t="s">
        <v>15011</v>
      </c>
      <c r="N5365">
        <v>3.466388888</v>
      </c>
      <c r="O5365">
        <v>0</v>
      </c>
      <c r="P5365">
        <v>559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1937.7113879999999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2678692</v>
      </c>
      <c r="B5366">
        <v>1</v>
      </c>
      <c r="C5366" t="s">
        <v>76</v>
      </c>
      <c r="D5366" t="s">
        <v>103</v>
      </c>
      <c r="E5366" t="s">
        <v>144</v>
      </c>
      <c r="F5366" t="s">
        <v>15012</v>
      </c>
      <c r="G5366" t="s">
        <v>406</v>
      </c>
      <c r="H5366" t="s">
        <v>46</v>
      </c>
      <c r="I5366" t="s">
        <v>129</v>
      </c>
      <c r="J5366" t="s">
        <v>130</v>
      </c>
      <c r="K5366" t="s">
        <v>131</v>
      </c>
      <c r="L5366" t="s">
        <v>15013</v>
      </c>
      <c r="M5366" t="s">
        <v>15014</v>
      </c>
      <c r="N5366">
        <v>3.4363888880000002</v>
      </c>
      <c r="O5366">
        <v>0</v>
      </c>
      <c r="P5366">
        <v>0</v>
      </c>
      <c r="Q5366">
        <v>0</v>
      </c>
      <c r="R5366">
        <v>35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120.273611</v>
      </c>
      <c r="Y5366">
        <v>0</v>
      </c>
      <c r="Z5366">
        <v>0</v>
      </c>
    </row>
    <row r="5367" spans="1:26" x14ac:dyDescent="0.3">
      <c r="A5367">
        <v>2678694</v>
      </c>
      <c r="B5367">
        <v>1</v>
      </c>
      <c r="C5367" t="s">
        <v>76</v>
      </c>
      <c r="D5367" t="s">
        <v>96</v>
      </c>
      <c r="E5367" t="s">
        <v>152</v>
      </c>
      <c r="F5367" t="s">
        <v>15015</v>
      </c>
      <c r="G5367" t="s">
        <v>140</v>
      </c>
      <c r="H5367" t="s">
        <v>47</v>
      </c>
      <c r="I5367" t="s">
        <v>129</v>
      </c>
      <c r="J5367" t="s">
        <v>130</v>
      </c>
      <c r="K5367" t="s">
        <v>141</v>
      </c>
      <c r="L5367" t="s">
        <v>15016</v>
      </c>
      <c r="M5367" t="s">
        <v>15017</v>
      </c>
      <c r="N5367">
        <v>3.3319444439999999</v>
      </c>
      <c r="O5367">
        <v>1</v>
      </c>
      <c r="P5367">
        <v>2671</v>
      </c>
      <c r="Q5367">
        <v>0</v>
      </c>
      <c r="R5367">
        <v>0</v>
      </c>
      <c r="S5367">
        <v>0</v>
      </c>
      <c r="T5367">
        <v>0</v>
      </c>
      <c r="U5367">
        <v>3.331944</v>
      </c>
      <c r="V5367">
        <v>8899.6236100000006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2678702</v>
      </c>
      <c r="B5368">
        <v>1</v>
      </c>
      <c r="C5368" t="s">
        <v>76</v>
      </c>
      <c r="D5368" t="s">
        <v>91</v>
      </c>
      <c r="E5368" t="s">
        <v>325</v>
      </c>
      <c r="F5368" t="s">
        <v>15018</v>
      </c>
      <c r="G5368" t="s">
        <v>140</v>
      </c>
      <c r="H5368" t="s">
        <v>47</v>
      </c>
      <c r="I5368" t="s">
        <v>129</v>
      </c>
      <c r="J5368" t="s">
        <v>130</v>
      </c>
      <c r="K5368" t="s">
        <v>141</v>
      </c>
      <c r="L5368" t="s">
        <v>15019</v>
      </c>
      <c r="M5368" t="s">
        <v>15020</v>
      </c>
      <c r="N5368">
        <v>1.696111111</v>
      </c>
      <c r="O5368">
        <v>10</v>
      </c>
      <c r="P5368">
        <v>715</v>
      </c>
      <c r="Q5368">
        <v>21</v>
      </c>
      <c r="R5368">
        <v>4488</v>
      </c>
      <c r="S5368">
        <v>15</v>
      </c>
      <c r="T5368">
        <v>74</v>
      </c>
      <c r="U5368">
        <v>16.961110999999999</v>
      </c>
      <c r="V5368">
        <v>1212.7194440000001</v>
      </c>
      <c r="W5368">
        <v>35.618333</v>
      </c>
      <c r="X5368">
        <v>7612.1466659999996</v>
      </c>
      <c r="Y5368">
        <v>25.441666999999999</v>
      </c>
      <c r="Z5368">
        <v>125.51222199999999</v>
      </c>
    </row>
    <row r="5369" spans="1:26" x14ac:dyDescent="0.3">
      <c r="A5369">
        <v>2678707</v>
      </c>
      <c r="B5369">
        <v>1</v>
      </c>
      <c r="C5369" t="s">
        <v>76</v>
      </c>
      <c r="D5369" t="s">
        <v>81</v>
      </c>
      <c r="E5369" t="s">
        <v>144</v>
      </c>
      <c r="F5369" t="s">
        <v>15021</v>
      </c>
      <c r="G5369" t="s">
        <v>260</v>
      </c>
      <c r="H5369" t="s">
        <v>46</v>
      </c>
      <c r="I5369" t="s">
        <v>129</v>
      </c>
      <c r="J5369" t="s">
        <v>130</v>
      </c>
      <c r="K5369" t="s">
        <v>141</v>
      </c>
      <c r="L5369" t="s">
        <v>15022</v>
      </c>
      <c r="M5369" t="s">
        <v>15023</v>
      </c>
      <c r="N5369">
        <v>1.3125</v>
      </c>
      <c r="O5369">
        <v>0</v>
      </c>
      <c r="P5369">
        <v>106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139.125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2678717</v>
      </c>
      <c r="B5370">
        <v>1</v>
      </c>
      <c r="C5370" t="s">
        <v>76</v>
      </c>
      <c r="D5370" t="s">
        <v>85</v>
      </c>
      <c r="E5370" t="s">
        <v>134</v>
      </c>
      <c r="F5370" t="s">
        <v>15024</v>
      </c>
      <c r="G5370" t="s">
        <v>260</v>
      </c>
      <c r="H5370" t="s">
        <v>46</v>
      </c>
      <c r="I5370" t="s">
        <v>129</v>
      </c>
      <c r="J5370" t="s">
        <v>130</v>
      </c>
      <c r="K5370" t="s">
        <v>141</v>
      </c>
      <c r="L5370" t="s">
        <v>15025</v>
      </c>
      <c r="M5370" t="s">
        <v>15026</v>
      </c>
      <c r="N5370">
        <v>0.99777777700000003</v>
      </c>
      <c r="O5370">
        <v>0</v>
      </c>
      <c r="P5370">
        <v>53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52.882221999999999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2678760</v>
      </c>
      <c r="B5371">
        <v>1</v>
      </c>
      <c r="C5371" t="s">
        <v>77</v>
      </c>
      <c r="D5371" t="s">
        <v>117</v>
      </c>
      <c r="E5371" t="s">
        <v>210</v>
      </c>
      <c r="F5371" t="s">
        <v>15027</v>
      </c>
      <c r="G5371" t="s">
        <v>212</v>
      </c>
      <c r="H5371" t="s">
        <v>46</v>
      </c>
      <c r="I5371" t="s">
        <v>129</v>
      </c>
      <c r="J5371" t="s">
        <v>130</v>
      </c>
      <c r="K5371" t="s">
        <v>131</v>
      </c>
      <c r="L5371" t="s">
        <v>15028</v>
      </c>
      <c r="M5371" t="s">
        <v>15029</v>
      </c>
      <c r="N5371">
        <v>3.0722222220000002</v>
      </c>
      <c r="O5371">
        <v>0</v>
      </c>
      <c r="P5371">
        <v>0</v>
      </c>
      <c r="Q5371">
        <v>0</v>
      </c>
      <c r="R5371">
        <v>5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15.361110999999999</v>
      </c>
      <c r="Y5371">
        <v>0</v>
      </c>
      <c r="Z5371">
        <v>0</v>
      </c>
    </row>
    <row r="5372" spans="1:26" x14ac:dyDescent="0.3">
      <c r="A5372">
        <v>2678725</v>
      </c>
      <c r="B5372">
        <v>1</v>
      </c>
      <c r="C5372" t="s">
        <v>76</v>
      </c>
      <c r="D5372" t="s">
        <v>89</v>
      </c>
      <c r="E5372" t="s">
        <v>210</v>
      </c>
      <c r="F5372" t="s">
        <v>15030</v>
      </c>
      <c r="G5372" t="s">
        <v>290</v>
      </c>
      <c r="H5372" t="s">
        <v>46</v>
      </c>
      <c r="I5372" t="s">
        <v>129</v>
      </c>
      <c r="J5372" t="s">
        <v>130</v>
      </c>
      <c r="K5372" t="s">
        <v>131</v>
      </c>
      <c r="L5372" t="s">
        <v>15031</v>
      </c>
      <c r="M5372" t="s">
        <v>15032</v>
      </c>
      <c r="N5372">
        <v>3.6069444439999998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3.6069439999999999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2678728</v>
      </c>
      <c r="B5373">
        <v>1</v>
      </c>
      <c r="C5373" t="s">
        <v>77</v>
      </c>
      <c r="D5373" t="s">
        <v>124</v>
      </c>
      <c r="E5373" t="s">
        <v>126</v>
      </c>
      <c r="F5373" t="s">
        <v>10118</v>
      </c>
      <c r="G5373" t="s">
        <v>169</v>
      </c>
      <c r="H5373" t="s">
        <v>47</v>
      </c>
      <c r="I5373" t="s">
        <v>129</v>
      </c>
      <c r="J5373" t="s">
        <v>130</v>
      </c>
      <c r="K5373" t="s">
        <v>131</v>
      </c>
      <c r="L5373" t="s">
        <v>15033</v>
      </c>
      <c r="M5373" t="s">
        <v>15034</v>
      </c>
      <c r="N5373">
        <v>1.057222222</v>
      </c>
      <c r="O5373">
        <v>13</v>
      </c>
      <c r="P5373">
        <v>44</v>
      </c>
      <c r="Q5373">
        <v>0</v>
      </c>
      <c r="R5373">
        <v>0</v>
      </c>
      <c r="S5373">
        <v>0</v>
      </c>
      <c r="T5373">
        <v>0</v>
      </c>
      <c r="U5373">
        <v>13.743888999999999</v>
      </c>
      <c r="V5373">
        <v>46.517778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2678737</v>
      </c>
      <c r="B5374">
        <v>1</v>
      </c>
      <c r="C5374" t="s">
        <v>77</v>
      </c>
      <c r="D5374" t="s">
        <v>109</v>
      </c>
      <c r="E5374" t="s">
        <v>152</v>
      </c>
      <c r="F5374" t="s">
        <v>340</v>
      </c>
      <c r="G5374" t="s">
        <v>169</v>
      </c>
      <c r="H5374" t="s">
        <v>47</v>
      </c>
      <c r="I5374" t="s">
        <v>129</v>
      </c>
      <c r="J5374" t="s">
        <v>130</v>
      </c>
      <c r="K5374" t="s">
        <v>131</v>
      </c>
      <c r="L5374" t="s">
        <v>15035</v>
      </c>
      <c r="M5374" t="s">
        <v>15036</v>
      </c>
      <c r="N5374">
        <v>0.42777777700000003</v>
      </c>
      <c r="O5374">
        <v>0</v>
      </c>
      <c r="P5374">
        <v>0</v>
      </c>
      <c r="Q5374">
        <v>43</v>
      </c>
      <c r="R5374">
        <v>60</v>
      </c>
      <c r="S5374">
        <v>150</v>
      </c>
      <c r="T5374">
        <v>539</v>
      </c>
      <c r="U5374">
        <v>0</v>
      </c>
      <c r="V5374">
        <v>0</v>
      </c>
      <c r="W5374">
        <v>18.394444</v>
      </c>
      <c r="X5374">
        <v>25.666667</v>
      </c>
      <c r="Y5374">
        <v>64.166667000000004</v>
      </c>
      <c r="Z5374">
        <v>230.57222200000001</v>
      </c>
    </row>
    <row r="5375" spans="1:26" x14ac:dyDescent="0.3">
      <c r="A5375">
        <v>2678755</v>
      </c>
      <c r="B5375">
        <v>1</v>
      </c>
      <c r="C5375" t="s">
        <v>77</v>
      </c>
      <c r="D5375" t="s">
        <v>112</v>
      </c>
      <c r="E5375" t="s">
        <v>152</v>
      </c>
      <c r="F5375" t="s">
        <v>15037</v>
      </c>
      <c r="G5375" t="s">
        <v>169</v>
      </c>
      <c r="H5375" t="s">
        <v>47</v>
      </c>
      <c r="I5375" t="s">
        <v>129</v>
      </c>
      <c r="J5375" t="s">
        <v>130</v>
      </c>
      <c r="K5375" t="s">
        <v>131</v>
      </c>
      <c r="L5375" t="s">
        <v>15038</v>
      </c>
      <c r="M5375" t="s">
        <v>15039</v>
      </c>
      <c r="N5375">
        <v>0.47249999999999998</v>
      </c>
      <c r="O5375">
        <v>0</v>
      </c>
      <c r="P5375">
        <v>0</v>
      </c>
      <c r="Q5375">
        <v>3</v>
      </c>
      <c r="R5375">
        <v>3783</v>
      </c>
      <c r="S5375">
        <v>0</v>
      </c>
      <c r="T5375">
        <v>0</v>
      </c>
      <c r="U5375">
        <v>0</v>
      </c>
      <c r="V5375">
        <v>0</v>
      </c>
      <c r="W5375">
        <v>1.4175</v>
      </c>
      <c r="X5375">
        <v>1787.4675</v>
      </c>
      <c r="Y5375">
        <v>0</v>
      </c>
      <c r="Z5375">
        <v>0</v>
      </c>
    </row>
    <row r="5376" spans="1:26" x14ac:dyDescent="0.3">
      <c r="A5376">
        <v>2678810</v>
      </c>
      <c r="B5376">
        <v>1</v>
      </c>
      <c r="C5376" t="s">
        <v>76</v>
      </c>
      <c r="D5376" t="s">
        <v>101</v>
      </c>
      <c r="E5376" t="s">
        <v>172</v>
      </c>
      <c r="F5376" t="s">
        <v>15040</v>
      </c>
      <c r="G5376" t="s">
        <v>703</v>
      </c>
      <c r="H5376" t="s">
        <v>46</v>
      </c>
      <c r="I5376" t="s">
        <v>129</v>
      </c>
      <c r="J5376" t="s">
        <v>130</v>
      </c>
      <c r="K5376" t="s">
        <v>131</v>
      </c>
      <c r="L5376" t="s">
        <v>15041</v>
      </c>
      <c r="M5376" t="s">
        <v>15042</v>
      </c>
      <c r="N5376">
        <v>8.9811111110000006</v>
      </c>
      <c r="O5376">
        <v>0</v>
      </c>
      <c r="P5376">
        <v>6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53.886667000000003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2678786</v>
      </c>
      <c r="B5377">
        <v>1</v>
      </c>
      <c r="C5377" t="s">
        <v>77</v>
      </c>
      <c r="D5377" t="s">
        <v>119</v>
      </c>
      <c r="E5377" t="s">
        <v>144</v>
      </c>
      <c r="F5377" t="s">
        <v>5760</v>
      </c>
      <c r="G5377" t="s">
        <v>455</v>
      </c>
      <c r="H5377" t="s">
        <v>46</v>
      </c>
      <c r="I5377" t="s">
        <v>129</v>
      </c>
      <c r="J5377" t="s">
        <v>130</v>
      </c>
      <c r="K5377" t="s">
        <v>131</v>
      </c>
      <c r="L5377" t="s">
        <v>15043</v>
      </c>
      <c r="M5377" t="s">
        <v>15044</v>
      </c>
      <c r="N5377">
        <v>2.213055555</v>
      </c>
      <c r="O5377">
        <v>0</v>
      </c>
      <c r="P5377">
        <v>278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615.22944399999994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2678784</v>
      </c>
      <c r="B5378">
        <v>1</v>
      </c>
      <c r="C5378" t="s">
        <v>76</v>
      </c>
      <c r="D5378" t="s">
        <v>101</v>
      </c>
      <c r="E5378" t="s">
        <v>152</v>
      </c>
      <c r="F5378" t="s">
        <v>15045</v>
      </c>
      <c r="G5378" t="s">
        <v>306</v>
      </c>
      <c r="H5378" t="s">
        <v>47</v>
      </c>
      <c r="I5378" t="s">
        <v>129</v>
      </c>
      <c r="J5378" t="s">
        <v>15</v>
      </c>
      <c r="K5378" t="s">
        <v>131</v>
      </c>
      <c r="L5378" t="s">
        <v>15046</v>
      </c>
      <c r="M5378" t="s">
        <v>15047</v>
      </c>
      <c r="N5378">
        <v>1.080833333</v>
      </c>
      <c r="O5378">
        <v>1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1.0808329999999999</v>
      </c>
      <c r="V5378">
        <v>0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2678788</v>
      </c>
      <c r="B5379">
        <v>1</v>
      </c>
      <c r="C5379" t="s">
        <v>76</v>
      </c>
      <c r="D5379" t="s">
        <v>101</v>
      </c>
      <c r="E5379" t="s">
        <v>156</v>
      </c>
      <c r="F5379" t="s">
        <v>15048</v>
      </c>
      <c r="G5379" t="s">
        <v>169</v>
      </c>
      <c r="H5379" t="s">
        <v>47</v>
      </c>
      <c r="I5379" t="s">
        <v>129</v>
      </c>
      <c r="J5379" t="s">
        <v>130</v>
      </c>
      <c r="K5379" t="s">
        <v>131</v>
      </c>
      <c r="L5379" t="s">
        <v>15049</v>
      </c>
      <c r="M5379" t="s">
        <v>15050</v>
      </c>
      <c r="N5379">
        <v>1.0972222220000001</v>
      </c>
      <c r="O5379">
        <v>56</v>
      </c>
      <c r="P5379">
        <v>6326</v>
      </c>
      <c r="Q5379">
        <v>0</v>
      </c>
      <c r="R5379">
        <v>0</v>
      </c>
      <c r="S5379">
        <v>0</v>
      </c>
      <c r="T5379">
        <v>0</v>
      </c>
      <c r="U5379">
        <v>61.444443999999997</v>
      </c>
      <c r="V5379">
        <v>6941.0277759999999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2678798</v>
      </c>
      <c r="B5380">
        <v>1</v>
      </c>
      <c r="C5380" t="s">
        <v>76</v>
      </c>
      <c r="D5380" t="s">
        <v>92</v>
      </c>
      <c r="E5380" t="s">
        <v>156</v>
      </c>
      <c r="F5380" t="s">
        <v>15051</v>
      </c>
      <c r="G5380" t="s">
        <v>7235</v>
      </c>
      <c r="H5380" t="s">
        <v>47</v>
      </c>
      <c r="I5380" t="s">
        <v>129</v>
      </c>
      <c r="J5380" t="s">
        <v>130</v>
      </c>
      <c r="K5380" t="s">
        <v>141</v>
      </c>
      <c r="L5380" t="s">
        <v>15052</v>
      </c>
      <c r="M5380" t="s">
        <v>15053</v>
      </c>
      <c r="N5380">
        <v>3.5</v>
      </c>
      <c r="O5380">
        <v>5</v>
      </c>
      <c r="P5380">
        <v>451</v>
      </c>
      <c r="Q5380">
        <v>0</v>
      </c>
      <c r="R5380">
        <v>0</v>
      </c>
      <c r="S5380">
        <v>19</v>
      </c>
      <c r="T5380">
        <v>522</v>
      </c>
      <c r="U5380">
        <v>17.5</v>
      </c>
      <c r="V5380">
        <v>1578.5</v>
      </c>
      <c r="W5380">
        <v>0</v>
      </c>
      <c r="X5380">
        <v>0</v>
      </c>
      <c r="Y5380">
        <v>66.5</v>
      </c>
      <c r="Z5380">
        <v>1827</v>
      </c>
    </row>
    <row r="5381" spans="1:26" x14ac:dyDescent="0.3">
      <c r="A5381">
        <v>2678801</v>
      </c>
      <c r="B5381">
        <v>1</v>
      </c>
      <c r="C5381" t="s">
        <v>76</v>
      </c>
      <c r="D5381" t="s">
        <v>81</v>
      </c>
      <c r="E5381" t="s">
        <v>126</v>
      </c>
      <c r="F5381" t="s">
        <v>15054</v>
      </c>
      <c r="G5381" t="s">
        <v>1915</v>
      </c>
      <c r="H5381" t="s">
        <v>47</v>
      </c>
      <c r="I5381" t="s">
        <v>129</v>
      </c>
      <c r="J5381" t="s">
        <v>130</v>
      </c>
      <c r="K5381" t="s">
        <v>131</v>
      </c>
      <c r="L5381" t="s">
        <v>15055</v>
      </c>
      <c r="M5381" t="s">
        <v>15056</v>
      </c>
      <c r="N5381">
        <v>2.9558333330000002</v>
      </c>
      <c r="O5381">
        <v>0</v>
      </c>
      <c r="P5381">
        <v>92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271.936667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2678809</v>
      </c>
      <c r="B5382">
        <v>1</v>
      </c>
      <c r="C5382" t="s">
        <v>76</v>
      </c>
      <c r="D5382" t="s">
        <v>85</v>
      </c>
      <c r="E5382" t="s">
        <v>152</v>
      </c>
      <c r="F5382" t="s">
        <v>15057</v>
      </c>
      <c r="G5382" t="s">
        <v>306</v>
      </c>
      <c r="H5382" t="s">
        <v>47</v>
      </c>
      <c r="I5382" t="s">
        <v>129</v>
      </c>
      <c r="J5382" t="s">
        <v>15</v>
      </c>
      <c r="K5382" t="s">
        <v>131</v>
      </c>
      <c r="L5382" t="s">
        <v>15058</v>
      </c>
      <c r="M5382" t="s">
        <v>15059</v>
      </c>
      <c r="N5382">
        <v>0.34777777700000001</v>
      </c>
      <c r="O5382">
        <v>1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0.34777799999999998</v>
      </c>
      <c r="V5382">
        <v>0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2678808</v>
      </c>
      <c r="B5383">
        <v>1</v>
      </c>
      <c r="C5383" t="s">
        <v>76</v>
      </c>
      <c r="D5383" t="s">
        <v>101</v>
      </c>
      <c r="E5383" t="s">
        <v>144</v>
      </c>
      <c r="F5383" t="s">
        <v>15060</v>
      </c>
      <c r="G5383" t="s">
        <v>406</v>
      </c>
      <c r="H5383" t="s">
        <v>46</v>
      </c>
      <c r="I5383" t="s">
        <v>129</v>
      </c>
      <c r="J5383" t="s">
        <v>130</v>
      </c>
      <c r="K5383" t="s">
        <v>131</v>
      </c>
      <c r="L5383" t="s">
        <v>15061</v>
      </c>
      <c r="M5383" t="s">
        <v>15062</v>
      </c>
      <c r="N5383">
        <v>0.78444444400000002</v>
      </c>
      <c r="O5383">
        <v>0</v>
      </c>
      <c r="P5383">
        <v>33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25.886666999999999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2678816</v>
      </c>
      <c r="B5384">
        <v>1</v>
      </c>
      <c r="C5384" t="s">
        <v>76</v>
      </c>
      <c r="D5384" t="s">
        <v>103</v>
      </c>
      <c r="E5384" t="s">
        <v>134</v>
      </c>
      <c r="F5384" t="s">
        <v>15063</v>
      </c>
      <c r="G5384" t="s">
        <v>240</v>
      </c>
      <c r="H5384" t="s">
        <v>46</v>
      </c>
      <c r="I5384" t="s">
        <v>129</v>
      </c>
      <c r="J5384" t="s">
        <v>130</v>
      </c>
      <c r="K5384" t="s">
        <v>131</v>
      </c>
      <c r="L5384" t="s">
        <v>15064</v>
      </c>
      <c r="M5384" t="s">
        <v>15065</v>
      </c>
      <c r="N5384">
        <v>3.0805555550000001</v>
      </c>
      <c r="O5384">
        <v>0</v>
      </c>
      <c r="P5384">
        <v>0</v>
      </c>
      <c r="Q5384">
        <v>0</v>
      </c>
      <c r="R5384">
        <v>268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825.58888899999999</v>
      </c>
      <c r="Y5384">
        <v>0</v>
      </c>
      <c r="Z5384">
        <v>0</v>
      </c>
    </row>
    <row r="5385" spans="1:26" x14ac:dyDescent="0.3">
      <c r="A5385">
        <v>2678802</v>
      </c>
      <c r="B5385">
        <v>1</v>
      </c>
      <c r="C5385" t="s">
        <v>77</v>
      </c>
      <c r="D5385" t="s">
        <v>108</v>
      </c>
      <c r="E5385" t="s">
        <v>134</v>
      </c>
      <c r="F5385" t="s">
        <v>15066</v>
      </c>
      <c r="G5385" t="s">
        <v>140</v>
      </c>
      <c r="H5385" t="s">
        <v>46</v>
      </c>
      <c r="I5385" t="s">
        <v>129</v>
      </c>
      <c r="J5385" t="s">
        <v>130</v>
      </c>
      <c r="K5385" t="s">
        <v>141</v>
      </c>
      <c r="L5385" t="s">
        <v>15067</v>
      </c>
      <c r="M5385" t="s">
        <v>15068</v>
      </c>
      <c r="N5385">
        <v>0.46500000000000002</v>
      </c>
      <c r="O5385">
        <v>0</v>
      </c>
      <c r="P5385">
        <v>339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157.63499999999999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2678804</v>
      </c>
      <c r="B5386">
        <v>1</v>
      </c>
      <c r="C5386" t="s">
        <v>76</v>
      </c>
      <c r="D5386" t="s">
        <v>81</v>
      </c>
      <c r="E5386" t="s">
        <v>144</v>
      </c>
      <c r="F5386" t="s">
        <v>15069</v>
      </c>
      <c r="G5386" t="s">
        <v>140</v>
      </c>
      <c r="H5386" t="s">
        <v>46</v>
      </c>
      <c r="I5386" t="s">
        <v>129</v>
      </c>
      <c r="J5386" t="s">
        <v>130</v>
      </c>
      <c r="K5386" t="s">
        <v>141</v>
      </c>
      <c r="L5386" t="s">
        <v>15070</v>
      </c>
      <c r="M5386" t="s">
        <v>15071</v>
      </c>
      <c r="N5386">
        <v>0.51</v>
      </c>
      <c r="O5386">
        <v>0</v>
      </c>
      <c r="P5386">
        <v>48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24.48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2678822</v>
      </c>
      <c r="B5387">
        <v>1</v>
      </c>
      <c r="C5387" t="s">
        <v>77</v>
      </c>
      <c r="D5387" t="s">
        <v>116</v>
      </c>
      <c r="E5387" t="s">
        <v>156</v>
      </c>
      <c r="F5387" t="s">
        <v>8235</v>
      </c>
      <c r="G5387" t="s">
        <v>169</v>
      </c>
      <c r="H5387" t="s">
        <v>47</v>
      </c>
      <c r="I5387" t="s">
        <v>129</v>
      </c>
      <c r="J5387" t="s">
        <v>130</v>
      </c>
      <c r="K5387" t="s">
        <v>131</v>
      </c>
      <c r="L5387" t="s">
        <v>15072</v>
      </c>
      <c r="M5387" t="s">
        <v>15073</v>
      </c>
      <c r="N5387">
        <v>0.171944444</v>
      </c>
      <c r="O5387">
        <v>59</v>
      </c>
      <c r="P5387">
        <v>20</v>
      </c>
      <c r="Q5387">
        <v>0</v>
      </c>
      <c r="R5387">
        <v>0</v>
      </c>
      <c r="S5387">
        <v>0</v>
      </c>
      <c r="T5387">
        <v>18</v>
      </c>
      <c r="U5387">
        <v>10.144722</v>
      </c>
      <c r="V5387">
        <v>3.4388890000000001</v>
      </c>
      <c r="W5387">
        <v>0</v>
      </c>
      <c r="X5387">
        <v>0</v>
      </c>
      <c r="Y5387">
        <v>0</v>
      </c>
      <c r="Z5387">
        <v>3.0950000000000002</v>
      </c>
    </row>
    <row r="5388" spans="1:26" x14ac:dyDescent="0.3">
      <c r="A5388">
        <v>2678817</v>
      </c>
      <c r="B5388">
        <v>1</v>
      </c>
      <c r="C5388" t="s">
        <v>77</v>
      </c>
      <c r="D5388" t="s">
        <v>108</v>
      </c>
      <c r="E5388" t="s">
        <v>152</v>
      </c>
      <c r="F5388" t="s">
        <v>10797</v>
      </c>
      <c r="G5388" t="s">
        <v>169</v>
      </c>
      <c r="H5388" t="s">
        <v>47</v>
      </c>
      <c r="I5388" t="s">
        <v>129</v>
      </c>
      <c r="J5388" t="s">
        <v>130</v>
      </c>
      <c r="K5388" t="s">
        <v>131</v>
      </c>
      <c r="L5388" t="s">
        <v>15074</v>
      </c>
      <c r="M5388" t="s">
        <v>15075</v>
      </c>
      <c r="N5388">
        <v>0.17</v>
      </c>
      <c r="O5388">
        <v>78</v>
      </c>
      <c r="P5388">
        <v>604</v>
      </c>
      <c r="Q5388">
        <v>0</v>
      </c>
      <c r="R5388">
        <v>0</v>
      </c>
      <c r="S5388">
        <v>38</v>
      </c>
      <c r="T5388">
        <v>529</v>
      </c>
      <c r="U5388">
        <v>13.26</v>
      </c>
      <c r="V5388">
        <v>102.68</v>
      </c>
      <c r="W5388">
        <v>0</v>
      </c>
      <c r="X5388">
        <v>0</v>
      </c>
      <c r="Y5388">
        <v>6.46</v>
      </c>
      <c r="Z5388">
        <v>89.93</v>
      </c>
    </row>
    <row r="5389" spans="1:26" x14ac:dyDescent="0.3">
      <c r="A5389">
        <v>2678860</v>
      </c>
      <c r="B5389">
        <v>1</v>
      </c>
      <c r="C5389" t="s">
        <v>76</v>
      </c>
      <c r="D5389" t="s">
        <v>89</v>
      </c>
      <c r="E5389" t="s">
        <v>172</v>
      </c>
      <c r="F5389" t="s">
        <v>15076</v>
      </c>
      <c r="G5389" t="s">
        <v>306</v>
      </c>
      <c r="H5389" t="s">
        <v>46</v>
      </c>
      <c r="I5389" t="s">
        <v>129</v>
      </c>
      <c r="J5389" t="s">
        <v>15</v>
      </c>
      <c r="K5389" t="s">
        <v>131</v>
      </c>
      <c r="L5389" t="s">
        <v>15077</v>
      </c>
      <c r="M5389" t="s">
        <v>15078</v>
      </c>
      <c r="N5389">
        <v>1.7024999999999999</v>
      </c>
      <c r="O5389">
        <v>0</v>
      </c>
      <c r="P5389">
        <v>36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61.29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2678824</v>
      </c>
      <c r="B5390">
        <v>1</v>
      </c>
      <c r="C5390" t="s">
        <v>76</v>
      </c>
      <c r="D5390" t="s">
        <v>93</v>
      </c>
      <c r="E5390" t="s">
        <v>152</v>
      </c>
      <c r="F5390" t="s">
        <v>2847</v>
      </c>
      <c r="G5390" t="s">
        <v>169</v>
      </c>
      <c r="H5390" t="s">
        <v>47</v>
      </c>
      <c r="I5390" t="s">
        <v>129</v>
      </c>
      <c r="J5390" t="s">
        <v>130</v>
      </c>
      <c r="K5390" t="s">
        <v>131</v>
      </c>
      <c r="L5390" t="s">
        <v>15079</v>
      </c>
      <c r="M5390" t="s">
        <v>15080</v>
      </c>
      <c r="N5390">
        <v>0.28333333300000002</v>
      </c>
      <c r="O5390">
        <v>2</v>
      </c>
      <c r="P5390">
        <v>469</v>
      </c>
      <c r="Q5390">
        <v>0</v>
      </c>
      <c r="R5390">
        <v>0</v>
      </c>
      <c r="S5390">
        <v>0</v>
      </c>
      <c r="T5390">
        <v>0</v>
      </c>
      <c r="U5390">
        <v>0.56666700000000003</v>
      </c>
      <c r="V5390">
        <v>132.88333299999999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2678828</v>
      </c>
      <c r="B5391">
        <v>1</v>
      </c>
      <c r="C5391" t="s">
        <v>77</v>
      </c>
      <c r="D5391" t="s">
        <v>124</v>
      </c>
      <c r="E5391" t="s">
        <v>172</v>
      </c>
      <c r="F5391" t="s">
        <v>15081</v>
      </c>
      <c r="G5391" t="s">
        <v>174</v>
      </c>
      <c r="H5391" t="s">
        <v>46</v>
      </c>
      <c r="I5391" t="s">
        <v>129</v>
      </c>
      <c r="J5391" t="s">
        <v>130</v>
      </c>
      <c r="K5391" t="s">
        <v>131</v>
      </c>
      <c r="L5391" t="s">
        <v>15082</v>
      </c>
      <c r="M5391" t="s">
        <v>15083</v>
      </c>
      <c r="N5391">
        <v>6.1452777770000004</v>
      </c>
      <c r="O5391">
        <v>0</v>
      </c>
      <c r="P5391">
        <v>147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903.35583299999996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2678808</v>
      </c>
      <c r="B5392">
        <v>2</v>
      </c>
      <c r="C5392" t="s">
        <v>76</v>
      </c>
      <c r="D5392" t="s">
        <v>101</v>
      </c>
      <c r="E5392" t="s">
        <v>134</v>
      </c>
      <c r="F5392" t="s">
        <v>15084</v>
      </c>
      <c r="G5392" t="s">
        <v>406</v>
      </c>
      <c r="H5392" t="s">
        <v>46</v>
      </c>
      <c r="I5392" t="s">
        <v>129</v>
      </c>
      <c r="J5392" t="s">
        <v>130</v>
      </c>
      <c r="K5392" t="s">
        <v>131</v>
      </c>
      <c r="L5392" t="s">
        <v>15062</v>
      </c>
      <c r="M5392" t="s">
        <v>15085</v>
      </c>
      <c r="N5392">
        <v>5.7666666659999999</v>
      </c>
      <c r="O5392">
        <v>0</v>
      </c>
      <c r="P5392">
        <v>114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657.4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2678833</v>
      </c>
      <c r="B5393">
        <v>1</v>
      </c>
      <c r="C5393" t="s">
        <v>77</v>
      </c>
      <c r="D5393" t="s">
        <v>123</v>
      </c>
      <c r="E5393" t="s">
        <v>152</v>
      </c>
      <c r="F5393" t="s">
        <v>15086</v>
      </c>
      <c r="G5393" t="s">
        <v>306</v>
      </c>
      <c r="H5393" t="s">
        <v>47</v>
      </c>
      <c r="I5393" t="s">
        <v>129</v>
      </c>
      <c r="J5393" t="s">
        <v>15</v>
      </c>
      <c r="K5393" t="s">
        <v>131</v>
      </c>
      <c r="L5393" t="s">
        <v>15087</v>
      </c>
      <c r="M5393" t="s">
        <v>15088</v>
      </c>
      <c r="N5393">
        <v>3.4683333329999999</v>
      </c>
      <c r="O5393">
        <v>1</v>
      </c>
      <c r="P5393">
        <v>385</v>
      </c>
      <c r="Q5393">
        <v>0</v>
      </c>
      <c r="R5393">
        <v>0</v>
      </c>
      <c r="S5393">
        <v>0</v>
      </c>
      <c r="T5393">
        <v>0</v>
      </c>
      <c r="U5393">
        <v>3.4683329999999999</v>
      </c>
      <c r="V5393">
        <v>1335.3083329999999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2678832</v>
      </c>
      <c r="B5394">
        <v>1</v>
      </c>
      <c r="C5394" t="s">
        <v>77</v>
      </c>
      <c r="D5394" t="s">
        <v>114</v>
      </c>
      <c r="E5394" t="s">
        <v>156</v>
      </c>
      <c r="F5394" t="s">
        <v>654</v>
      </c>
      <c r="G5394" t="s">
        <v>169</v>
      </c>
      <c r="H5394" t="s">
        <v>47</v>
      </c>
      <c r="I5394" t="s">
        <v>247</v>
      </c>
      <c r="J5394" t="s">
        <v>130</v>
      </c>
      <c r="K5394" t="s">
        <v>131</v>
      </c>
      <c r="L5394" t="s">
        <v>15089</v>
      </c>
      <c r="M5394" t="s">
        <v>15090</v>
      </c>
      <c r="N5394">
        <v>2.7777769999999999E-3</v>
      </c>
      <c r="O5394">
        <v>0</v>
      </c>
      <c r="P5394">
        <v>0</v>
      </c>
      <c r="Q5394">
        <v>3</v>
      </c>
      <c r="R5394">
        <v>0</v>
      </c>
      <c r="S5394">
        <v>63</v>
      </c>
      <c r="T5394">
        <v>501</v>
      </c>
      <c r="U5394">
        <v>0</v>
      </c>
      <c r="V5394">
        <v>0</v>
      </c>
      <c r="W5394">
        <v>8.3330000000000001E-3</v>
      </c>
      <c r="X5394">
        <v>0</v>
      </c>
      <c r="Y5394">
        <v>0.17499999999999999</v>
      </c>
      <c r="Z5394">
        <v>1.3916660000000001</v>
      </c>
    </row>
    <row r="5395" spans="1:26" x14ac:dyDescent="0.3">
      <c r="A5395">
        <v>2678838</v>
      </c>
      <c r="B5395">
        <v>1</v>
      </c>
      <c r="C5395" t="s">
        <v>77</v>
      </c>
      <c r="D5395" t="s">
        <v>111</v>
      </c>
      <c r="E5395" t="s">
        <v>144</v>
      </c>
      <c r="F5395" t="s">
        <v>15091</v>
      </c>
      <c r="G5395" t="s">
        <v>406</v>
      </c>
      <c r="H5395" t="s">
        <v>46</v>
      </c>
      <c r="I5395" t="s">
        <v>129</v>
      </c>
      <c r="J5395" t="s">
        <v>130</v>
      </c>
      <c r="K5395" t="s">
        <v>131</v>
      </c>
      <c r="L5395" t="s">
        <v>15092</v>
      </c>
      <c r="M5395" t="s">
        <v>15093</v>
      </c>
      <c r="N5395">
        <v>1.0719444440000001</v>
      </c>
      <c r="O5395">
        <v>0</v>
      </c>
      <c r="P5395">
        <v>0</v>
      </c>
      <c r="Q5395">
        <v>0</v>
      </c>
      <c r="R5395">
        <v>63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67.532499999999999</v>
      </c>
      <c r="Y5395">
        <v>0</v>
      </c>
      <c r="Z5395">
        <v>0</v>
      </c>
    </row>
    <row r="5396" spans="1:26" x14ac:dyDescent="0.3">
      <c r="A5396">
        <v>2678861</v>
      </c>
      <c r="B5396">
        <v>1</v>
      </c>
      <c r="C5396" t="s">
        <v>76</v>
      </c>
      <c r="D5396" t="s">
        <v>80</v>
      </c>
      <c r="E5396" t="s">
        <v>210</v>
      </c>
      <c r="F5396" t="s">
        <v>15094</v>
      </c>
      <c r="G5396" t="s">
        <v>627</v>
      </c>
      <c r="H5396" t="s">
        <v>46</v>
      </c>
      <c r="I5396" t="s">
        <v>129</v>
      </c>
      <c r="J5396" t="s">
        <v>130</v>
      </c>
      <c r="K5396" t="s">
        <v>131</v>
      </c>
      <c r="L5396" t="s">
        <v>15095</v>
      </c>
      <c r="M5396" t="s">
        <v>15096</v>
      </c>
      <c r="N5396">
        <v>1.872222222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9.3611109999999993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2678842</v>
      </c>
      <c r="B5397">
        <v>1</v>
      </c>
      <c r="C5397" t="s">
        <v>76</v>
      </c>
      <c r="D5397" t="s">
        <v>103</v>
      </c>
      <c r="E5397" t="s">
        <v>210</v>
      </c>
      <c r="F5397" t="s">
        <v>15097</v>
      </c>
      <c r="G5397" t="s">
        <v>306</v>
      </c>
      <c r="H5397" t="s">
        <v>46</v>
      </c>
      <c r="I5397" t="s">
        <v>129</v>
      </c>
      <c r="J5397" t="s">
        <v>130</v>
      </c>
      <c r="K5397" t="s">
        <v>131</v>
      </c>
      <c r="L5397" t="s">
        <v>15098</v>
      </c>
      <c r="M5397" t="s">
        <v>15099</v>
      </c>
      <c r="N5397">
        <v>3.042777777</v>
      </c>
      <c r="O5397">
        <v>0</v>
      </c>
      <c r="P5397">
        <v>0</v>
      </c>
      <c r="Q5397">
        <v>0</v>
      </c>
      <c r="R5397">
        <v>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18.256667</v>
      </c>
      <c r="Y5397">
        <v>0</v>
      </c>
      <c r="Z5397">
        <v>0</v>
      </c>
    </row>
    <row r="5398" spans="1:26" x14ac:dyDescent="0.3">
      <c r="A5398">
        <v>2678845</v>
      </c>
      <c r="B5398">
        <v>1</v>
      </c>
      <c r="C5398" t="s">
        <v>77</v>
      </c>
      <c r="D5398" t="s">
        <v>114</v>
      </c>
      <c r="E5398" t="s">
        <v>144</v>
      </c>
      <c r="F5398" t="s">
        <v>15100</v>
      </c>
      <c r="G5398" t="s">
        <v>146</v>
      </c>
      <c r="H5398" t="s">
        <v>46</v>
      </c>
      <c r="I5398" t="s">
        <v>129</v>
      </c>
      <c r="J5398" t="s">
        <v>130</v>
      </c>
      <c r="K5398" t="s">
        <v>131</v>
      </c>
      <c r="L5398" t="s">
        <v>15101</v>
      </c>
      <c r="M5398" t="s">
        <v>15102</v>
      </c>
      <c r="N5398">
        <v>0.229444444</v>
      </c>
      <c r="O5398">
        <v>0</v>
      </c>
      <c r="P5398">
        <v>67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15.372778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2678851</v>
      </c>
      <c r="B5399">
        <v>1</v>
      </c>
      <c r="C5399" t="s">
        <v>76</v>
      </c>
      <c r="D5399" t="s">
        <v>92</v>
      </c>
      <c r="E5399" t="s">
        <v>126</v>
      </c>
      <c r="F5399" t="s">
        <v>15103</v>
      </c>
      <c r="G5399" t="s">
        <v>128</v>
      </c>
      <c r="H5399" t="s">
        <v>47</v>
      </c>
      <c r="I5399" t="s">
        <v>129</v>
      </c>
      <c r="J5399" t="s">
        <v>130</v>
      </c>
      <c r="K5399" t="s">
        <v>131</v>
      </c>
      <c r="L5399" t="s">
        <v>15104</v>
      </c>
      <c r="M5399" t="s">
        <v>15105</v>
      </c>
      <c r="N5399">
        <v>1.9622222220000001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123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241.35333299999999</v>
      </c>
    </row>
    <row r="5400" spans="1:26" x14ac:dyDescent="0.3">
      <c r="A5400">
        <v>2678855</v>
      </c>
      <c r="B5400">
        <v>1</v>
      </c>
      <c r="C5400" t="s">
        <v>76</v>
      </c>
      <c r="D5400" t="s">
        <v>99</v>
      </c>
      <c r="E5400" t="s">
        <v>144</v>
      </c>
      <c r="F5400" t="s">
        <v>15106</v>
      </c>
      <c r="G5400" t="s">
        <v>136</v>
      </c>
      <c r="H5400" t="s">
        <v>46</v>
      </c>
      <c r="I5400" t="s">
        <v>129</v>
      </c>
      <c r="J5400" t="s">
        <v>130</v>
      </c>
      <c r="K5400" t="s">
        <v>131</v>
      </c>
      <c r="L5400" t="s">
        <v>15107</v>
      </c>
      <c r="M5400" t="s">
        <v>15108</v>
      </c>
      <c r="N5400">
        <v>1.6755555550000001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1.675556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2678865</v>
      </c>
      <c r="B5401">
        <v>1</v>
      </c>
      <c r="C5401" t="s">
        <v>77</v>
      </c>
      <c r="D5401" t="s">
        <v>116</v>
      </c>
      <c r="E5401" t="s">
        <v>156</v>
      </c>
      <c r="F5401" t="s">
        <v>8235</v>
      </c>
      <c r="G5401" t="s">
        <v>169</v>
      </c>
      <c r="H5401" t="s">
        <v>47</v>
      </c>
      <c r="I5401" t="s">
        <v>129</v>
      </c>
      <c r="J5401" t="s">
        <v>130</v>
      </c>
      <c r="K5401" t="s">
        <v>131</v>
      </c>
      <c r="L5401" t="s">
        <v>15109</v>
      </c>
      <c r="M5401" t="s">
        <v>15110</v>
      </c>
      <c r="N5401">
        <v>0.69499999999999995</v>
      </c>
      <c r="O5401">
        <v>59</v>
      </c>
      <c r="P5401">
        <v>20</v>
      </c>
      <c r="Q5401">
        <v>0</v>
      </c>
      <c r="R5401">
        <v>0</v>
      </c>
      <c r="S5401">
        <v>0</v>
      </c>
      <c r="T5401">
        <v>18</v>
      </c>
      <c r="U5401">
        <v>41.005000000000003</v>
      </c>
      <c r="V5401">
        <v>13.9</v>
      </c>
      <c r="W5401">
        <v>0</v>
      </c>
      <c r="X5401">
        <v>0</v>
      </c>
      <c r="Y5401">
        <v>0</v>
      </c>
      <c r="Z5401">
        <v>12.51</v>
      </c>
    </row>
    <row r="5402" spans="1:26" x14ac:dyDescent="0.3">
      <c r="A5402">
        <v>2678876</v>
      </c>
      <c r="B5402">
        <v>1</v>
      </c>
      <c r="C5402" t="s">
        <v>76</v>
      </c>
      <c r="D5402" t="s">
        <v>82</v>
      </c>
      <c r="E5402" t="s">
        <v>144</v>
      </c>
      <c r="F5402" t="s">
        <v>15111</v>
      </c>
      <c r="G5402" t="s">
        <v>136</v>
      </c>
      <c r="H5402" t="s">
        <v>46</v>
      </c>
      <c r="I5402" t="s">
        <v>129</v>
      </c>
      <c r="J5402" t="s">
        <v>130</v>
      </c>
      <c r="K5402" t="s">
        <v>131</v>
      </c>
      <c r="L5402" t="s">
        <v>15112</v>
      </c>
      <c r="M5402" t="s">
        <v>15113</v>
      </c>
      <c r="N5402">
        <v>1.170555555</v>
      </c>
      <c r="O5402">
        <v>0</v>
      </c>
      <c r="P5402">
        <v>71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83.109443999999996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2678845</v>
      </c>
      <c r="B5403">
        <v>2</v>
      </c>
      <c r="C5403" t="s">
        <v>77</v>
      </c>
      <c r="D5403" t="s">
        <v>114</v>
      </c>
      <c r="E5403" t="s">
        <v>134</v>
      </c>
      <c r="F5403" t="s">
        <v>15114</v>
      </c>
      <c r="G5403" t="s">
        <v>146</v>
      </c>
      <c r="H5403" t="s">
        <v>46</v>
      </c>
      <c r="I5403" t="s">
        <v>129</v>
      </c>
      <c r="J5403" t="s">
        <v>130</v>
      </c>
      <c r="K5403" t="s">
        <v>131</v>
      </c>
      <c r="L5403" t="s">
        <v>15102</v>
      </c>
      <c r="M5403" t="s">
        <v>15115</v>
      </c>
      <c r="N5403">
        <v>0.54194444399999997</v>
      </c>
      <c r="O5403">
        <v>0</v>
      </c>
      <c r="P5403">
        <v>123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66.659166999999997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2678874</v>
      </c>
      <c r="B5404">
        <v>1</v>
      </c>
      <c r="C5404" t="s">
        <v>76</v>
      </c>
      <c r="D5404" t="s">
        <v>96</v>
      </c>
      <c r="E5404" t="s">
        <v>172</v>
      </c>
      <c r="F5404" t="s">
        <v>15116</v>
      </c>
      <c r="G5404" t="s">
        <v>455</v>
      </c>
      <c r="H5404" t="s">
        <v>46</v>
      </c>
      <c r="I5404" t="s">
        <v>129</v>
      </c>
      <c r="J5404" t="s">
        <v>130</v>
      </c>
      <c r="K5404" t="s">
        <v>131</v>
      </c>
      <c r="L5404" t="s">
        <v>15117</v>
      </c>
      <c r="M5404" t="s">
        <v>15118</v>
      </c>
      <c r="N5404">
        <v>4.6155555550000003</v>
      </c>
      <c r="O5404">
        <v>0</v>
      </c>
      <c r="P5404">
        <v>141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650.79333299999996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2678878</v>
      </c>
      <c r="B5405">
        <v>1</v>
      </c>
      <c r="C5405" t="s">
        <v>76</v>
      </c>
      <c r="D5405" t="s">
        <v>86</v>
      </c>
      <c r="E5405" t="s">
        <v>126</v>
      </c>
      <c r="F5405" t="s">
        <v>15119</v>
      </c>
      <c r="G5405" t="s">
        <v>1915</v>
      </c>
      <c r="H5405" t="s">
        <v>47</v>
      </c>
      <c r="I5405" t="s">
        <v>129</v>
      </c>
      <c r="J5405" t="s">
        <v>130</v>
      </c>
      <c r="K5405" t="s">
        <v>131</v>
      </c>
      <c r="L5405" t="s">
        <v>15120</v>
      </c>
      <c r="M5405" t="s">
        <v>15121</v>
      </c>
      <c r="N5405">
        <v>2.1772222220000002</v>
      </c>
      <c r="O5405">
        <v>0</v>
      </c>
      <c r="P5405">
        <v>540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1175.7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2678894</v>
      </c>
      <c r="B5406">
        <v>1</v>
      </c>
      <c r="C5406" t="s">
        <v>77</v>
      </c>
      <c r="D5406" t="s">
        <v>109</v>
      </c>
      <c r="E5406" t="s">
        <v>156</v>
      </c>
      <c r="F5406" t="s">
        <v>15122</v>
      </c>
      <c r="G5406" t="s">
        <v>169</v>
      </c>
      <c r="H5406" t="s">
        <v>47</v>
      </c>
      <c r="I5406" t="s">
        <v>129</v>
      </c>
      <c r="J5406" t="s">
        <v>130</v>
      </c>
      <c r="K5406" t="s">
        <v>131</v>
      </c>
      <c r="L5406" t="s">
        <v>15123</v>
      </c>
      <c r="M5406" t="s">
        <v>15124</v>
      </c>
      <c r="N5406">
        <v>1.1000000000000001</v>
      </c>
      <c r="O5406">
        <v>9</v>
      </c>
      <c r="P5406">
        <v>178</v>
      </c>
      <c r="Q5406">
        <v>0</v>
      </c>
      <c r="R5406">
        <v>0</v>
      </c>
      <c r="S5406">
        <v>0</v>
      </c>
      <c r="T5406">
        <v>0</v>
      </c>
      <c r="U5406">
        <v>9.9</v>
      </c>
      <c r="V5406">
        <v>195.8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2678891</v>
      </c>
      <c r="B5407">
        <v>1</v>
      </c>
      <c r="C5407" t="s">
        <v>76</v>
      </c>
      <c r="D5407" t="s">
        <v>90</v>
      </c>
      <c r="E5407" t="s">
        <v>152</v>
      </c>
      <c r="F5407" t="s">
        <v>15125</v>
      </c>
      <c r="G5407" t="s">
        <v>169</v>
      </c>
      <c r="H5407" t="s">
        <v>47</v>
      </c>
      <c r="I5407" t="s">
        <v>129</v>
      </c>
      <c r="J5407" t="s">
        <v>130</v>
      </c>
      <c r="K5407" t="s">
        <v>131</v>
      </c>
      <c r="L5407" t="s">
        <v>15126</v>
      </c>
      <c r="M5407" t="s">
        <v>15127</v>
      </c>
      <c r="N5407">
        <v>1.0547222220000001</v>
      </c>
      <c r="O5407">
        <v>28</v>
      </c>
      <c r="P5407">
        <v>0</v>
      </c>
      <c r="Q5407">
        <v>1</v>
      </c>
      <c r="R5407">
        <v>7</v>
      </c>
      <c r="S5407">
        <v>107</v>
      </c>
      <c r="T5407">
        <v>4645</v>
      </c>
      <c r="U5407">
        <v>29.532222000000001</v>
      </c>
      <c r="V5407">
        <v>0</v>
      </c>
      <c r="W5407">
        <v>1.0547219999999999</v>
      </c>
      <c r="X5407">
        <v>7.3830559999999998</v>
      </c>
      <c r="Y5407">
        <v>112.855278</v>
      </c>
      <c r="Z5407">
        <v>4899.1847209999996</v>
      </c>
    </row>
    <row r="5408" spans="1:26" x14ac:dyDescent="0.3">
      <c r="A5408">
        <v>2678898</v>
      </c>
      <c r="B5408">
        <v>1</v>
      </c>
      <c r="C5408" t="s">
        <v>76</v>
      </c>
      <c r="D5408" t="s">
        <v>101</v>
      </c>
      <c r="E5408" t="s">
        <v>126</v>
      </c>
      <c r="F5408" t="s">
        <v>11854</v>
      </c>
      <c r="G5408" t="s">
        <v>128</v>
      </c>
      <c r="H5408" t="s">
        <v>47</v>
      </c>
      <c r="I5408" t="s">
        <v>129</v>
      </c>
      <c r="J5408" t="s">
        <v>130</v>
      </c>
      <c r="K5408" t="s">
        <v>131</v>
      </c>
      <c r="L5408" t="s">
        <v>15128</v>
      </c>
      <c r="M5408" t="s">
        <v>15129</v>
      </c>
      <c r="N5408">
        <v>4.113611111</v>
      </c>
      <c r="O5408">
        <v>0</v>
      </c>
      <c r="P5408">
        <v>169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695.20027800000003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2678901</v>
      </c>
      <c r="B5409">
        <v>1</v>
      </c>
      <c r="C5409" t="s">
        <v>77</v>
      </c>
      <c r="D5409" t="s">
        <v>111</v>
      </c>
      <c r="E5409" t="s">
        <v>126</v>
      </c>
      <c r="F5409" t="s">
        <v>15130</v>
      </c>
      <c r="G5409" t="s">
        <v>128</v>
      </c>
      <c r="H5409" t="s">
        <v>47</v>
      </c>
      <c r="I5409" t="s">
        <v>129</v>
      </c>
      <c r="J5409" t="s">
        <v>130</v>
      </c>
      <c r="K5409" t="s">
        <v>131</v>
      </c>
      <c r="L5409" t="s">
        <v>15131</v>
      </c>
      <c r="M5409" t="s">
        <v>15132</v>
      </c>
      <c r="N5409">
        <v>1.693333333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65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110.066667</v>
      </c>
    </row>
    <row r="5410" spans="1:26" x14ac:dyDescent="0.3">
      <c r="A5410">
        <v>2678904</v>
      </c>
      <c r="B5410">
        <v>1</v>
      </c>
      <c r="C5410" t="s">
        <v>77</v>
      </c>
      <c r="D5410" t="s">
        <v>109</v>
      </c>
      <c r="E5410" t="s">
        <v>126</v>
      </c>
      <c r="F5410" t="s">
        <v>15133</v>
      </c>
      <c r="G5410" t="s">
        <v>128</v>
      </c>
      <c r="H5410" t="s">
        <v>47</v>
      </c>
      <c r="I5410" t="s">
        <v>129</v>
      </c>
      <c r="J5410" t="s">
        <v>130</v>
      </c>
      <c r="K5410" t="s">
        <v>131</v>
      </c>
      <c r="L5410" t="s">
        <v>15134</v>
      </c>
      <c r="M5410" t="s">
        <v>15135</v>
      </c>
      <c r="N5410">
        <v>1.801111111</v>
      </c>
      <c r="O5410">
        <v>0</v>
      </c>
      <c r="P5410">
        <v>182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327.80222199999997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2678907</v>
      </c>
      <c r="B5411">
        <v>1</v>
      </c>
      <c r="C5411" t="s">
        <v>76</v>
      </c>
      <c r="D5411" t="s">
        <v>89</v>
      </c>
      <c r="E5411" t="s">
        <v>152</v>
      </c>
      <c r="F5411" t="s">
        <v>15136</v>
      </c>
      <c r="G5411" t="s">
        <v>169</v>
      </c>
      <c r="H5411" t="s">
        <v>47</v>
      </c>
      <c r="I5411" t="s">
        <v>129</v>
      </c>
      <c r="J5411" t="s">
        <v>130</v>
      </c>
      <c r="K5411" t="s">
        <v>131</v>
      </c>
      <c r="L5411" t="s">
        <v>15137</v>
      </c>
      <c r="M5411" t="s">
        <v>15138</v>
      </c>
      <c r="N5411">
        <v>0.53361111100000003</v>
      </c>
      <c r="O5411">
        <v>7</v>
      </c>
      <c r="P5411">
        <v>375</v>
      </c>
      <c r="Q5411">
        <v>0</v>
      </c>
      <c r="R5411">
        <v>0</v>
      </c>
      <c r="S5411">
        <v>0</v>
      </c>
      <c r="T5411">
        <v>0</v>
      </c>
      <c r="U5411">
        <v>3.7352780000000001</v>
      </c>
      <c r="V5411">
        <v>200.10416699999999</v>
      </c>
      <c r="W5411">
        <v>0</v>
      </c>
      <c r="X5411">
        <v>0</v>
      </c>
      <c r="Y5411">
        <v>0</v>
      </c>
      <c r="Z5411">
        <v>0</v>
      </c>
    </row>
    <row r="5412" spans="1:26" x14ac:dyDescent="0.3">
      <c r="A5412">
        <v>2678910</v>
      </c>
      <c r="B5412">
        <v>1</v>
      </c>
      <c r="C5412" t="s">
        <v>76</v>
      </c>
      <c r="D5412" t="s">
        <v>91</v>
      </c>
      <c r="E5412" t="s">
        <v>325</v>
      </c>
      <c r="F5412" t="s">
        <v>15139</v>
      </c>
      <c r="G5412" t="s">
        <v>169</v>
      </c>
      <c r="H5412" t="s">
        <v>47</v>
      </c>
      <c r="I5412" t="s">
        <v>129</v>
      </c>
      <c r="J5412" t="s">
        <v>130</v>
      </c>
      <c r="K5412" t="s">
        <v>131</v>
      </c>
      <c r="L5412" t="s">
        <v>15140</v>
      </c>
      <c r="M5412" t="s">
        <v>15141</v>
      </c>
      <c r="N5412">
        <v>1.1527777770000001</v>
      </c>
      <c r="O5412">
        <v>12</v>
      </c>
      <c r="P5412">
        <v>645</v>
      </c>
      <c r="Q5412">
        <v>0</v>
      </c>
      <c r="R5412">
        <v>0</v>
      </c>
      <c r="S5412">
        <v>0</v>
      </c>
      <c r="T5412">
        <v>0</v>
      </c>
      <c r="U5412">
        <v>13.833333</v>
      </c>
      <c r="V5412">
        <v>743.54166599999996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2678917</v>
      </c>
      <c r="B5413">
        <v>1</v>
      </c>
      <c r="C5413" t="s">
        <v>76</v>
      </c>
      <c r="D5413" t="s">
        <v>97</v>
      </c>
      <c r="E5413" t="s">
        <v>144</v>
      </c>
      <c r="F5413" t="s">
        <v>15142</v>
      </c>
      <c r="G5413" t="s">
        <v>136</v>
      </c>
      <c r="H5413" t="s">
        <v>46</v>
      </c>
      <c r="I5413" t="s">
        <v>129</v>
      </c>
      <c r="J5413" t="s">
        <v>130</v>
      </c>
      <c r="K5413" t="s">
        <v>131</v>
      </c>
      <c r="L5413" t="s">
        <v>15143</v>
      </c>
      <c r="M5413" t="s">
        <v>15144</v>
      </c>
      <c r="N5413">
        <v>4.1775000000000002</v>
      </c>
      <c r="O5413">
        <v>0</v>
      </c>
      <c r="P5413">
        <v>229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956.64750000000004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2678921</v>
      </c>
      <c r="B5414">
        <v>1</v>
      </c>
      <c r="C5414" t="s">
        <v>77</v>
      </c>
      <c r="D5414" t="s">
        <v>114</v>
      </c>
      <c r="E5414" t="s">
        <v>126</v>
      </c>
      <c r="F5414" t="s">
        <v>14460</v>
      </c>
      <c r="G5414" t="s">
        <v>169</v>
      </c>
      <c r="H5414" t="s">
        <v>47</v>
      </c>
      <c r="I5414" t="s">
        <v>129</v>
      </c>
      <c r="J5414" t="s">
        <v>130</v>
      </c>
      <c r="K5414" t="s">
        <v>131</v>
      </c>
      <c r="L5414" t="s">
        <v>15145</v>
      </c>
      <c r="M5414" t="s">
        <v>15146</v>
      </c>
      <c r="N5414">
        <v>0.328333333</v>
      </c>
      <c r="O5414">
        <v>0</v>
      </c>
      <c r="P5414">
        <v>0</v>
      </c>
      <c r="Q5414">
        <v>0</v>
      </c>
      <c r="R5414">
        <v>0</v>
      </c>
      <c r="S5414">
        <v>229</v>
      </c>
      <c r="T5414">
        <v>1741</v>
      </c>
      <c r="U5414">
        <v>0</v>
      </c>
      <c r="V5414">
        <v>0</v>
      </c>
      <c r="W5414">
        <v>0</v>
      </c>
      <c r="X5414">
        <v>0</v>
      </c>
      <c r="Y5414">
        <v>75.188333</v>
      </c>
      <c r="Z5414">
        <v>571.628333</v>
      </c>
    </row>
    <row r="5415" spans="1:26" x14ac:dyDescent="0.3">
      <c r="A5415">
        <v>2678924</v>
      </c>
      <c r="B5415">
        <v>1</v>
      </c>
      <c r="C5415" t="s">
        <v>76</v>
      </c>
      <c r="D5415" t="s">
        <v>91</v>
      </c>
      <c r="E5415" t="s">
        <v>156</v>
      </c>
      <c r="F5415" t="s">
        <v>15147</v>
      </c>
      <c r="G5415" t="s">
        <v>169</v>
      </c>
      <c r="H5415" t="s">
        <v>47</v>
      </c>
      <c r="I5415" t="s">
        <v>129</v>
      </c>
      <c r="J5415" t="s">
        <v>130</v>
      </c>
      <c r="K5415" t="s">
        <v>131</v>
      </c>
      <c r="L5415" t="s">
        <v>15148</v>
      </c>
      <c r="M5415" t="s">
        <v>15149</v>
      </c>
      <c r="N5415">
        <v>0.39805555500000001</v>
      </c>
      <c r="O5415">
        <v>4</v>
      </c>
      <c r="P5415">
        <v>93</v>
      </c>
      <c r="Q5415">
        <v>19</v>
      </c>
      <c r="R5415">
        <v>40</v>
      </c>
      <c r="S5415">
        <v>15</v>
      </c>
      <c r="T5415">
        <v>74</v>
      </c>
      <c r="U5415">
        <v>1.592222</v>
      </c>
      <c r="V5415">
        <v>37.019167000000003</v>
      </c>
      <c r="W5415">
        <v>7.5630559999999996</v>
      </c>
      <c r="X5415">
        <v>15.922222</v>
      </c>
      <c r="Y5415">
        <v>5.9708329999999998</v>
      </c>
      <c r="Z5415">
        <v>29.456111</v>
      </c>
    </row>
    <row r="5416" spans="1:26" x14ac:dyDescent="0.3">
      <c r="A5416">
        <v>2678923</v>
      </c>
      <c r="B5416">
        <v>1</v>
      </c>
      <c r="C5416" t="s">
        <v>77</v>
      </c>
      <c r="D5416" t="s">
        <v>117</v>
      </c>
      <c r="E5416" t="s">
        <v>156</v>
      </c>
      <c r="F5416" t="s">
        <v>2942</v>
      </c>
      <c r="G5416" t="s">
        <v>169</v>
      </c>
      <c r="H5416" t="s">
        <v>47</v>
      </c>
      <c r="I5416" t="s">
        <v>129</v>
      </c>
      <c r="J5416" t="s">
        <v>130</v>
      </c>
      <c r="K5416" t="s">
        <v>131</v>
      </c>
      <c r="L5416" t="s">
        <v>15150</v>
      </c>
      <c r="M5416" t="s">
        <v>15151</v>
      </c>
      <c r="N5416">
        <v>0.243888888</v>
      </c>
      <c r="O5416">
        <v>0</v>
      </c>
      <c r="P5416">
        <v>0</v>
      </c>
      <c r="Q5416">
        <v>4</v>
      </c>
      <c r="R5416">
        <v>388</v>
      </c>
      <c r="S5416">
        <v>17</v>
      </c>
      <c r="T5416">
        <v>1371</v>
      </c>
      <c r="U5416">
        <v>0</v>
      </c>
      <c r="V5416">
        <v>0</v>
      </c>
      <c r="W5416">
        <v>0.97555599999999998</v>
      </c>
      <c r="X5416">
        <v>94.628889000000001</v>
      </c>
      <c r="Y5416">
        <v>4.1461110000000003</v>
      </c>
      <c r="Z5416">
        <v>334.37166500000001</v>
      </c>
    </row>
    <row r="5417" spans="1:26" x14ac:dyDescent="0.3">
      <c r="A5417">
        <v>2678925</v>
      </c>
      <c r="B5417">
        <v>1</v>
      </c>
      <c r="C5417" t="s">
        <v>77</v>
      </c>
      <c r="D5417" t="s">
        <v>108</v>
      </c>
      <c r="E5417" t="s">
        <v>152</v>
      </c>
      <c r="F5417" t="s">
        <v>15152</v>
      </c>
      <c r="G5417" t="s">
        <v>169</v>
      </c>
      <c r="H5417" t="s">
        <v>47</v>
      </c>
      <c r="I5417" t="s">
        <v>129</v>
      </c>
      <c r="J5417" t="s">
        <v>130</v>
      </c>
      <c r="K5417" t="s">
        <v>131</v>
      </c>
      <c r="L5417" t="s">
        <v>15153</v>
      </c>
      <c r="M5417" t="s">
        <v>15154</v>
      </c>
      <c r="N5417">
        <v>0.322222222</v>
      </c>
      <c r="O5417">
        <v>50</v>
      </c>
      <c r="P5417">
        <v>834</v>
      </c>
      <c r="Q5417">
        <v>0</v>
      </c>
      <c r="R5417">
        <v>0</v>
      </c>
      <c r="S5417">
        <v>0</v>
      </c>
      <c r="T5417">
        <v>0</v>
      </c>
      <c r="U5417">
        <v>16.111111000000001</v>
      </c>
      <c r="V5417">
        <v>268.73333300000002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2678929</v>
      </c>
      <c r="B5418">
        <v>1</v>
      </c>
      <c r="C5418" t="s">
        <v>77</v>
      </c>
      <c r="D5418" t="s">
        <v>117</v>
      </c>
      <c r="E5418" t="s">
        <v>152</v>
      </c>
      <c r="F5418" t="s">
        <v>13602</v>
      </c>
      <c r="G5418" t="s">
        <v>260</v>
      </c>
      <c r="H5418" t="s">
        <v>47</v>
      </c>
      <c r="I5418" t="s">
        <v>129</v>
      </c>
      <c r="J5418" t="s">
        <v>130</v>
      </c>
      <c r="K5418" t="s">
        <v>141</v>
      </c>
      <c r="L5418" t="s">
        <v>15155</v>
      </c>
      <c r="M5418" t="s">
        <v>15156</v>
      </c>
      <c r="N5418">
        <v>1.6074999999999999</v>
      </c>
      <c r="O5418">
        <v>0</v>
      </c>
      <c r="P5418">
        <v>0</v>
      </c>
      <c r="Q5418">
        <v>3</v>
      </c>
      <c r="R5418">
        <v>180</v>
      </c>
      <c r="S5418">
        <v>0</v>
      </c>
      <c r="T5418">
        <v>0</v>
      </c>
      <c r="U5418">
        <v>0</v>
      </c>
      <c r="V5418">
        <v>0</v>
      </c>
      <c r="W5418">
        <v>4.8224999999999998</v>
      </c>
      <c r="X5418">
        <v>289.35000000000002</v>
      </c>
      <c r="Y5418">
        <v>0</v>
      </c>
      <c r="Z5418">
        <v>0</v>
      </c>
    </row>
    <row r="5419" spans="1:26" x14ac:dyDescent="0.3">
      <c r="A5419">
        <v>2678933</v>
      </c>
      <c r="B5419">
        <v>1</v>
      </c>
      <c r="C5419" t="s">
        <v>76</v>
      </c>
      <c r="D5419" t="s">
        <v>99</v>
      </c>
      <c r="E5419" t="s">
        <v>144</v>
      </c>
      <c r="F5419" t="s">
        <v>15157</v>
      </c>
      <c r="G5419" t="s">
        <v>136</v>
      </c>
      <c r="H5419" t="s">
        <v>46</v>
      </c>
      <c r="I5419" t="s">
        <v>129</v>
      </c>
      <c r="J5419" t="s">
        <v>130</v>
      </c>
      <c r="K5419" t="s">
        <v>131</v>
      </c>
      <c r="L5419" t="s">
        <v>15158</v>
      </c>
      <c r="M5419" t="s">
        <v>15159</v>
      </c>
      <c r="N5419">
        <v>0.81166666600000004</v>
      </c>
      <c r="O5419">
        <v>0</v>
      </c>
      <c r="P5419">
        <v>16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12.986667000000001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2678937</v>
      </c>
      <c r="B5420">
        <v>1</v>
      </c>
      <c r="C5420" t="s">
        <v>76</v>
      </c>
      <c r="D5420" t="s">
        <v>89</v>
      </c>
      <c r="E5420" t="s">
        <v>134</v>
      </c>
      <c r="F5420" t="s">
        <v>14816</v>
      </c>
      <c r="G5420" t="s">
        <v>240</v>
      </c>
      <c r="H5420" t="s">
        <v>46</v>
      </c>
      <c r="I5420" t="s">
        <v>129</v>
      </c>
      <c r="J5420" t="s">
        <v>130</v>
      </c>
      <c r="K5420" t="s">
        <v>131</v>
      </c>
      <c r="L5420" t="s">
        <v>15160</v>
      </c>
      <c r="M5420" t="s">
        <v>15161</v>
      </c>
      <c r="N5420">
        <v>1.5672222220000001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124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194.335556</v>
      </c>
    </row>
    <row r="5421" spans="1:26" x14ac:dyDescent="0.3">
      <c r="A5421">
        <v>2678943</v>
      </c>
      <c r="B5421">
        <v>1</v>
      </c>
      <c r="C5421" t="s">
        <v>77</v>
      </c>
      <c r="D5421" t="s">
        <v>114</v>
      </c>
      <c r="E5421" t="s">
        <v>126</v>
      </c>
      <c r="F5421" t="s">
        <v>2321</v>
      </c>
      <c r="G5421" t="s">
        <v>128</v>
      </c>
      <c r="H5421" t="s">
        <v>47</v>
      </c>
      <c r="I5421" t="s">
        <v>129</v>
      </c>
      <c r="J5421" t="s">
        <v>130</v>
      </c>
      <c r="K5421" t="s">
        <v>131</v>
      </c>
      <c r="L5421" t="s">
        <v>15162</v>
      </c>
      <c r="M5421" t="s">
        <v>15163</v>
      </c>
      <c r="N5421">
        <v>1.1116666660000001</v>
      </c>
      <c r="O5421">
        <v>0</v>
      </c>
      <c r="P5421">
        <v>0</v>
      </c>
      <c r="Q5421">
        <v>0</v>
      </c>
      <c r="R5421">
        <v>0</v>
      </c>
      <c r="S5421">
        <v>39</v>
      </c>
      <c r="T5421">
        <v>12</v>
      </c>
      <c r="U5421">
        <v>0</v>
      </c>
      <c r="V5421">
        <v>0</v>
      </c>
      <c r="W5421">
        <v>0</v>
      </c>
      <c r="X5421">
        <v>0</v>
      </c>
      <c r="Y5421">
        <v>43.354999999999997</v>
      </c>
      <c r="Z5421">
        <v>13.34</v>
      </c>
    </row>
    <row r="5422" spans="1:26" x14ac:dyDescent="0.3">
      <c r="A5422">
        <v>2678944</v>
      </c>
      <c r="B5422">
        <v>1</v>
      </c>
      <c r="C5422" t="s">
        <v>77</v>
      </c>
      <c r="D5422" t="s">
        <v>109</v>
      </c>
      <c r="E5422" t="s">
        <v>152</v>
      </c>
      <c r="F5422" t="s">
        <v>15164</v>
      </c>
      <c r="G5422" t="s">
        <v>169</v>
      </c>
      <c r="H5422" t="s">
        <v>47</v>
      </c>
      <c r="I5422" t="s">
        <v>129</v>
      </c>
      <c r="J5422" t="s">
        <v>130</v>
      </c>
      <c r="K5422" t="s">
        <v>131</v>
      </c>
      <c r="L5422" t="s">
        <v>15162</v>
      </c>
      <c r="M5422" t="s">
        <v>15165</v>
      </c>
      <c r="N5422">
        <v>0.97666666599999996</v>
      </c>
      <c r="O5422">
        <v>0</v>
      </c>
      <c r="P5422">
        <v>89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86.923333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2678725</v>
      </c>
      <c r="B5423">
        <v>2</v>
      </c>
      <c r="C5423" t="s">
        <v>76</v>
      </c>
      <c r="D5423" t="s">
        <v>89</v>
      </c>
      <c r="E5423" t="s">
        <v>134</v>
      </c>
      <c r="F5423" t="s">
        <v>15166</v>
      </c>
      <c r="G5423" t="s">
        <v>290</v>
      </c>
      <c r="H5423" t="s">
        <v>46</v>
      </c>
      <c r="I5423" t="s">
        <v>129</v>
      </c>
      <c r="J5423" t="s">
        <v>130</v>
      </c>
      <c r="K5423" t="s">
        <v>131</v>
      </c>
      <c r="L5423" t="s">
        <v>15032</v>
      </c>
      <c r="M5423" t="s">
        <v>15167</v>
      </c>
      <c r="N5423">
        <v>0.70388888800000005</v>
      </c>
      <c r="O5423">
        <v>0</v>
      </c>
      <c r="P5423">
        <v>59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41.529443999999998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2678941</v>
      </c>
      <c r="B5424">
        <v>1</v>
      </c>
      <c r="C5424" t="s">
        <v>77</v>
      </c>
      <c r="D5424" t="s">
        <v>119</v>
      </c>
      <c r="E5424" t="s">
        <v>152</v>
      </c>
      <c r="F5424" t="s">
        <v>15168</v>
      </c>
      <c r="G5424" t="s">
        <v>169</v>
      </c>
      <c r="H5424" t="s">
        <v>47</v>
      </c>
      <c r="I5424" t="s">
        <v>129</v>
      </c>
      <c r="J5424" t="s">
        <v>130</v>
      </c>
      <c r="K5424" t="s">
        <v>131</v>
      </c>
      <c r="L5424" t="s">
        <v>15169</v>
      </c>
      <c r="M5424" t="s">
        <v>15170</v>
      </c>
      <c r="N5424">
        <v>0.315</v>
      </c>
      <c r="O5424">
        <v>105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33.075000000000003</v>
      </c>
      <c r="V5424">
        <v>0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2678946</v>
      </c>
      <c r="B5425">
        <v>1</v>
      </c>
      <c r="C5425" t="s">
        <v>76</v>
      </c>
      <c r="D5425" t="s">
        <v>99</v>
      </c>
      <c r="E5425" t="s">
        <v>325</v>
      </c>
      <c r="F5425" t="s">
        <v>15171</v>
      </c>
      <c r="G5425" t="s">
        <v>169</v>
      </c>
      <c r="H5425" t="s">
        <v>47</v>
      </c>
      <c r="I5425" t="s">
        <v>129</v>
      </c>
      <c r="J5425" t="s">
        <v>130</v>
      </c>
      <c r="K5425" t="s">
        <v>131</v>
      </c>
      <c r="L5425" t="s">
        <v>15172</v>
      </c>
      <c r="M5425" t="s">
        <v>15173</v>
      </c>
      <c r="N5425">
        <v>7.7499999999999999E-2</v>
      </c>
      <c r="O5425">
        <v>166</v>
      </c>
      <c r="P5425">
        <v>2828</v>
      </c>
      <c r="Q5425">
        <v>0</v>
      </c>
      <c r="R5425">
        <v>0</v>
      </c>
      <c r="S5425">
        <v>0</v>
      </c>
      <c r="T5425">
        <v>0</v>
      </c>
      <c r="U5425">
        <v>12.865</v>
      </c>
      <c r="V5425">
        <v>219.17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2678947</v>
      </c>
      <c r="B5426">
        <v>1</v>
      </c>
      <c r="C5426" t="s">
        <v>77</v>
      </c>
      <c r="D5426" t="s">
        <v>114</v>
      </c>
      <c r="E5426" t="s">
        <v>144</v>
      </c>
      <c r="F5426" t="s">
        <v>15174</v>
      </c>
      <c r="G5426" t="s">
        <v>146</v>
      </c>
      <c r="H5426" t="s">
        <v>46</v>
      </c>
      <c r="I5426" t="s">
        <v>129</v>
      </c>
      <c r="J5426" t="s">
        <v>130</v>
      </c>
      <c r="K5426" t="s">
        <v>131</v>
      </c>
      <c r="L5426" t="s">
        <v>15175</v>
      </c>
      <c r="M5426" t="s">
        <v>15176</v>
      </c>
      <c r="N5426">
        <v>0.33805555500000001</v>
      </c>
      <c r="O5426">
        <v>0</v>
      </c>
      <c r="P5426">
        <v>27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9.1274999999999995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2678970</v>
      </c>
      <c r="B5427">
        <v>1</v>
      </c>
      <c r="C5427" t="s">
        <v>76</v>
      </c>
      <c r="D5427" t="s">
        <v>89</v>
      </c>
      <c r="E5427" t="s">
        <v>210</v>
      </c>
      <c r="F5427" t="s">
        <v>15177</v>
      </c>
      <c r="G5427" t="s">
        <v>627</v>
      </c>
      <c r="H5427" t="s">
        <v>46</v>
      </c>
      <c r="I5427" t="s">
        <v>129</v>
      </c>
      <c r="J5427" t="s">
        <v>130</v>
      </c>
      <c r="K5427" t="s">
        <v>131</v>
      </c>
      <c r="L5427" t="s">
        <v>15178</v>
      </c>
      <c r="M5427" t="s">
        <v>15179</v>
      </c>
      <c r="N5427">
        <v>2.1005555550000001</v>
      </c>
      <c r="O5427">
        <v>0</v>
      </c>
      <c r="P5427">
        <v>13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27.307221999999999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2678956</v>
      </c>
      <c r="B5428">
        <v>1</v>
      </c>
      <c r="C5428" t="s">
        <v>76</v>
      </c>
      <c r="D5428" t="s">
        <v>93</v>
      </c>
      <c r="E5428" t="s">
        <v>172</v>
      </c>
      <c r="F5428" t="s">
        <v>15180</v>
      </c>
      <c r="G5428" t="s">
        <v>306</v>
      </c>
      <c r="H5428" t="s">
        <v>46</v>
      </c>
      <c r="I5428" t="s">
        <v>129</v>
      </c>
      <c r="J5428" t="s">
        <v>15</v>
      </c>
      <c r="K5428" t="s">
        <v>131</v>
      </c>
      <c r="L5428" t="s">
        <v>15181</v>
      </c>
      <c r="M5428" t="s">
        <v>15182</v>
      </c>
      <c r="N5428">
        <v>4.1238888879999998</v>
      </c>
      <c r="O5428">
        <v>0</v>
      </c>
      <c r="P5428">
        <v>73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301.04388899999998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2678951</v>
      </c>
      <c r="B5429">
        <v>1</v>
      </c>
      <c r="C5429" t="s">
        <v>77</v>
      </c>
      <c r="D5429" t="s">
        <v>114</v>
      </c>
      <c r="E5429" t="s">
        <v>144</v>
      </c>
      <c r="F5429" t="s">
        <v>15183</v>
      </c>
      <c r="G5429" t="s">
        <v>146</v>
      </c>
      <c r="H5429" t="s">
        <v>46</v>
      </c>
      <c r="I5429" t="s">
        <v>129</v>
      </c>
      <c r="J5429" t="s">
        <v>130</v>
      </c>
      <c r="K5429" t="s">
        <v>131</v>
      </c>
      <c r="L5429" t="s">
        <v>15184</v>
      </c>
      <c r="M5429" t="s">
        <v>15185</v>
      </c>
      <c r="N5429">
        <v>0.37222222199999999</v>
      </c>
      <c r="O5429">
        <v>0</v>
      </c>
      <c r="P5429">
        <v>214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79.655556000000004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2678952</v>
      </c>
      <c r="B5430">
        <v>1</v>
      </c>
      <c r="C5430" t="s">
        <v>76</v>
      </c>
      <c r="D5430" t="s">
        <v>93</v>
      </c>
      <c r="E5430" t="s">
        <v>152</v>
      </c>
      <c r="F5430" t="s">
        <v>4540</v>
      </c>
      <c r="G5430" t="s">
        <v>169</v>
      </c>
      <c r="H5430" t="s">
        <v>47</v>
      </c>
      <c r="I5430" t="s">
        <v>129</v>
      </c>
      <c r="J5430" t="s">
        <v>130</v>
      </c>
      <c r="K5430" t="s">
        <v>131</v>
      </c>
      <c r="L5430" t="s">
        <v>15186</v>
      </c>
      <c r="M5430" t="s">
        <v>15187</v>
      </c>
      <c r="N5430">
        <v>8.1944444000000005E-2</v>
      </c>
      <c r="O5430">
        <v>26</v>
      </c>
      <c r="P5430">
        <v>1839</v>
      </c>
      <c r="Q5430">
        <v>0</v>
      </c>
      <c r="R5430">
        <v>0</v>
      </c>
      <c r="S5430">
        <v>0</v>
      </c>
      <c r="T5430">
        <v>0</v>
      </c>
      <c r="U5430">
        <v>2.1305559999999999</v>
      </c>
      <c r="V5430">
        <v>150.69583299999999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2678953</v>
      </c>
      <c r="B5431">
        <v>1</v>
      </c>
      <c r="C5431" t="s">
        <v>76</v>
      </c>
      <c r="D5431" t="s">
        <v>95</v>
      </c>
      <c r="E5431" t="s">
        <v>134</v>
      </c>
      <c r="F5431" t="s">
        <v>15188</v>
      </c>
      <c r="G5431" t="s">
        <v>146</v>
      </c>
      <c r="H5431" t="s">
        <v>46</v>
      </c>
      <c r="I5431" t="s">
        <v>247</v>
      </c>
      <c r="J5431" t="s">
        <v>130</v>
      </c>
      <c r="K5431" t="s">
        <v>131</v>
      </c>
      <c r="L5431" t="s">
        <v>15189</v>
      </c>
      <c r="M5431" t="s">
        <v>15190</v>
      </c>
      <c r="N5431">
        <v>4.3055555000000002E-2</v>
      </c>
      <c r="O5431">
        <v>0</v>
      </c>
      <c r="P5431">
        <v>226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9.7305550000000007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2678976</v>
      </c>
      <c r="B5432">
        <v>1</v>
      </c>
      <c r="C5432" t="s">
        <v>76</v>
      </c>
      <c r="D5432" t="s">
        <v>85</v>
      </c>
      <c r="E5432" t="s">
        <v>152</v>
      </c>
      <c r="F5432" t="s">
        <v>15191</v>
      </c>
      <c r="G5432" t="s">
        <v>169</v>
      </c>
      <c r="H5432" t="s">
        <v>47</v>
      </c>
      <c r="I5432" t="s">
        <v>129</v>
      </c>
      <c r="J5432" t="s">
        <v>130</v>
      </c>
      <c r="K5432" t="s">
        <v>131</v>
      </c>
      <c r="L5432" t="s">
        <v>15192</v>
      </c>
      <c r="M5432" t="s">
        <v>15193</v>
      </c>
      <c r="N5432">
        <v>1.1158333330000001</v>
      </c>
      <c r="O5432">
        <v>9</v>
      </c>
      <c r="P5432">
        <v>4021</v>
      </c>
      <c r="Q5432">
        <v>0</v>
      </c>
      <c r="R5432">
        <v>0</v>
      </c>
      <c r="S5432">
        <v>0</v>
      </c>
      <c r="T5432">
        <v>0</v>
      </c>
      <c r="U5432">
        <v>10.0425</v>
      </c>
      <c r="V5432">
        <v>4486.765832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2678966</v>
      </c>
      <c r="B5433">
        <v>1</v>
      </c>
      <c r="C5433" t="s">
        <v>76</v>
      </c>
      <c r="D5433" t="s">
        <v>92</v>
      </c>
      <c r="E5433" t="s">
        <v>210</v>
      </c>
      <c r="F5433" t="s">
        <v>15194</v>
      </c>
      <c r="G5433" t="s">
        <v>290</v>
      </c>
      <c r="H5433" t="s">
        <v>46</v>
      </c>
      <c r="I5433" t="s">
        <v>129</v>
      </c>
      <c r="J5433" t="s">
        <v>130</v>
      </c>
      <c r="K5433" t="s">
        <v>131</v>
      </c>
      <c r="L5433" t="s">
        <v>15195</v>
      </c>
      <c r="M5433" t="s">
        <v>15196</v>
      </c>
      <c r="N5433">
        <v>3.3391666660000001</v>
      </c>
      <c r="O5433">
        <v>0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3.3391670000000002</v>
      </c>
      <c r="Y5433">
        <v>0</v>
      </c>
      <c r="Z5433">
        <v>0</v>
      </c>
    </row>
    <row r="5434" spans="1:26" x14ac:dyDescent="0.3">
      <c r="A5434">
        <v>2678967</v>
      </c>
      <c r="B5434">
        <v>1</v>
      </c>
      <c r="C5434" t="s">
        <v>76</v>
      </c>
      <c r="D5434" t="s">
        <v>95</v>
      </c>
      <c r="E5434" t="s">
        <v>144</v>
      </c>
      <c r="F5434" t="s">
        <v>15197</v>
      </c>
      <c r="G5434" t="s">
        <v>146</v>
      </c>
      <c r="H5434" t="s">
        <v>46</v>
      </c>
      <c r="I5434" t="s">
        <v>129</v>
      </c>
      <c r="J5434" t="s">
        <v>130</v>
      </c>
      <c r="K5434" t="s">
        <v>131</v>
      </c>
      <c r="L5434" t="s">
        <v>15198</v>
      </c>
      <c r="M5434" t="s">
        <v>15199</v>
      </c>
      <c r="N5434">
        <v>1.4330555549999999</v>
      </c>
      <c r="O5434">
        <v>0</v>
      </c>
      <c r="P5434">
        <v>62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88.849444000000005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2678971</v>
      </c>
      <c r="B5435">
        <v>1</v>
      </c>
      <c r="C5435" t="s">
        <v>76</v>
      </c>
      <c r="D5435" t="s">
        <v>94</v>
      </c>
      <c r="E5435" t="s">
        <v>144</v>
      </c>
      <c r="F5435" t="s">
        <v>15200</v>
      </c>
      <c r="G5435" t="s">
        <v>136</v>
      </c>
      <c r="H5435" t="s">
        <v>46</v>
      </c>
      <c r="I5435" t="s">
        <v>129</v>
      </c>
      <c r="J5435" t="s">
        <v>130</v>
      </c>
      <c r="K5435" t="s">
        <v>131</v>
      </c>
      <c r="L5435" t="s">
        <v>15201</v>
      </c>
      <c r="M5435" t="s">
        <v>15202</v>
      </c>
      <c r="N5435">
        <v>2.4533333329999998</v>
      </c>
      <c r="O5435">
        <v>0</v>
      </c>
      <c r="P5435">
        <v>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12.266667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2678958</v>
      </c>
      <c r="B5436">
        <v>1</v>
      </c>
      <c r="C5436" t="s">
        <v>76</v>
      </c>
      <c r="D5436" t="s">
        <v>99</v>
      </c>
      <c r="E5436" t="s">
        <v>126</v>
      </c>
      <c r="F5436" t="s">
        <v>15203</v>
      </c>
      <c r="G5436" t="s">
        <v>169</v>
      </c>
      <c r="H5436" t="s">
        <v>47</v>
      </c>
      <c r="I5436" t="s">
        <v>247</v>
      </c>
      <c r="J5436" t="s">
        <v>130</v>
      </c>
      <c r="K5436" t="s">
        <v>131</v>
      </c>
      <c r="L5436" t="s">
        <v>15204</v>
      </c>
      <c r="M5436" t="s">
        <v>15205</v>
      </c>
      <c r="N5436">
        <v>0.01</v>
      </c>
      <c r="O5436">
        <v>1</v>
      </c>
      <c r="P5436">
        <v>3301</v>
      </c>
      <c r="Q5436">
        <v>0</v>
      </c>
      <c r="R5436">
        <v>0</v>
      </c>
      <c r="S5436">
        <v>0</v>
      </c>
      <c r="T5436">
        <v>0</v>
      </c>
      <c r="U5436">
        <v>0.01</v>
      </c>
      <c r="V5436">
        <v>33.01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2678960</v>
      </c>
      <c r="B5437">
        <v>1</v>
      </c>
      <c r="C5437" t="s">
        <v>77</v>
      </c>
      <c r="D5437" t="s">
        <v>114</v>
      </c>
      <c r="E5437" t="s">
        <v>126</v>
      </c>
      <c r="F5437" t="s">
        <v>15206</v>
      </c>
      <c r="G5437" t="s">
        <v>169</v>
      </c>
      <c r="H5437" t="s">
        <v>47</v>
      </c>
      <c r="I5437" t="s">
        <v>247</v>
      </c>
      <c r="J5437" t="s">
        <v>130</v>
      </c>
      <c r="K5437" t="s">
        <v>131</v>
      </c>
      <c r="L5437" t="s">
        <v>15207</v>
      </c>
      <c r="M5437" t="s">
        <v>15208</v>
      </c>
      <c r="N5437">
        <v>7.7777769999999996E-3</v>
      </c>
      <c r="O5437">
        <v>5</v>
      </c>
      <c r="P5437">
        <v>36</v>
      </c>
      <c r="Q5437">
        <v>0</v>
      </c>
      <c r="R5437">
        <v>0</v>
      </c>
      <c r="S5437">
        <v>0</v>
      </c>
      <c r="T5437">
        <v>0</v>
      </c>
      <c r="U5437">
        <v>3.8889E-2</v>
      </c>
      <c r="V5437">
        <v>0.28000000000000003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2678964</v>
      </c>
      <c r="B5438">
        <v>1</v>
      </c>
      <c r="C5438" t="s">
        <v>77</v>
      </c>
      <c r="D5438" t="s">
        <v>109</v>
      </c>
      <c r="E5438" t="s">
        <v>210</v>
      </c>
      <c r="F5438" t="s">
        <v>15209</v>
      </c>
      <c r="G5438" t="s">
        <v>290</v>
      </c>
      <c r="H5438" t="s">
        <v>46</v>
      </c>
      <c r="I5438" t="s">
        <v>129</v>
      </c>
      <c r="J5438" t="s">
        <v>130</v>
      </c>
      <c r="K5438" t="s">
        <v>131</v>
      </c>
      <c r="L5438" t="s">
        <v>15210</v>
      </c>
      <c r="M5438" t="s">
        <v>15211</v>
      </c>
      <c r="N5438">
        <v>0.91388888800000001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0.91388899999999995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2678968</v>
      </c>
      <c r="B5439">
        <v>1</v>
      </c>
      <c r="C5439" t="s">
        <v>77</v>
      </c>
      <c r="D5439" t="s">
        <v>119</v>
      </c>
      <c r="E5439" t="s">
        <v>156</v>
      </c>
      <c r="F5439" t="s">
        <v>10675</v>
      </c>
      <c r="G5439" t="s">
        <v>169</v>
      </c>
      <c r="H5439" t="s">
        <v>47</v>
      </c>
      <c r="I5439" t="s">
        <v>129</v>
      </c>
      <c r="J5439" t="s">
        <v>130</v>
      </c>
      <c r="K5439" t="s">
        <v>131</v>
      </c>
      <c r="L5439" t="s">
        <v>15212</v>
      </c>
      <c r="M5439" t="s">
        <v>15213</v>
      </c>
      <c r="N5439">
        <v>0.81388888800000003</v>
      </c>
      <c r="O5439">
        <v>49</v>
      </c>
      <c r="P5439">
        <v>293</v>
      </c>
      <c r="Q5439">
        <v>0</v>
      </c>
      <c r="R5439">
        <v>0</v>
      </c>
      <c r="S5439">
        <v>0</v>
      </c>
      <c r="T5439">
        <v>0</v>
      </c>
      <c r="U5439">
        <v>39.880555999999999</v>
      </c>
      <c r="V5439">
        <v>238.46944400000001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2678979</v>
      </c>
      <c r="B5440">
        <v>1</v>
      </c>
      <c r="C5440" t="s">
        <v>76</v>
      </c>
      <c r="D5440" t="s">
        <v>90</v>
      </c>
      <c r="E5440" t="s">
        <v>134</v>
      </c>
      <c r="F5440" t="s">
        <v>7677</v>
      </c>
      <c r="G5440" t="s">
        <v>240</v>
      </c>
      <c r="H5440" t="s">
        <v>46</v>
      </c>
      <c r="I5440" t="s">
        <v>129</v>
      </c>
      <c r="J5440" t="s">
        <v>130</v>
      </c>
      <c r="K5440" t="s">
        <v>131</v>
      </c>
      <c r="L5440" t="s">
        <v>15214</v>
      </c>
      <c r="M5440" t="s">
        <v>15215</v>
      </c>
      <c r="N5440">
        <v>2.1277777769999999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64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136.17777799999999</v>
      </c>
    </row>
    <row r="5441" spans="1:26" x14ac:dyDescent="0.3">
      <c r="A5441">
        <v>2678974</v>
      </c>
      <c r="B5441">
        <v>1</v>
      </c>
      <c r="C5441" t="s">
        <v>77</v>
      </c>
      <c r="D5441" t="s">
        <v>108</v>
      </c>
      <c r="E5441" t="s">
        <v>152</v>
      </c>
      <c r="F5441" t="s">
        <v>10797</v>
      </c>
      <c r="G5441" t="s">
        <v>169</v>
      </c>
      <c r="H5441" t="s">
        <v>47</v>
      </c>
      <c r="I5441" t="s">
        <v>129</v>
      </c>
      <c r="J5441" t="s">
        <v>130</v>
      </c>
      <c r="K5441" t="s">
        <v>131</v>
      </c>
      <c r="L5441" t="s">
        <v>15216</v>
      </c>
      <c r="M5441" t="s">
        <v>15217</v>
      </c>
      <c r="N5441">
        <v>0.15111111099999999</v>
      </c>
      <c r="O5441">
        <v>78</v>
      </c>
      <c r="P5441">
        <v>604</v>
      </c>
      <c r="Q5441">
        <v>0</v>
      </c>
      <c r="R5441">
        <v>0</v>
      </c>
      <c r="S5441">
        <v>38</v>
      </c>
      <c r="T5441">
        <v>529</v>
      </c>
      <c r="U5441">
        <v>11.786667</v>
      </c>
      <c r="V5441">
        <v>91.271111000000005</v>
      </c>
      <c r="W5441">
        <v>0</v>
      </c>
      <c r="X5441">
        <v>0</v>
      </c>
      <c r="Y5441">
        <v>5.7422219999999999</v>
      </c>
      <c r="Z5441">
        <v>79.937777999999994</v>
      </c>
    </row>
    <row r="5442" spans="1:26" x14ac:dyDescent="0.3">
      <c r="A5442">
        <v>2678977</v>
      </c>
      <c r="B5442">
        <v>1</v>
      </c>
      <c r="C5442" t="s">
        <v>76</v>
      </c>
      <c r="D5442" t="s">
        <v>91</v>
      </c>
      <c r="E5442" t="s">
        <v>126</v>
      </c>
      <c r="F5442" t="s">
        <v>15218</v>
      </c>
      <c r="G5442" t="s">
        <v>306</v>
      </c>
      <c r="H5442" t="s">
        <v>47</v>
      </c>
      <c r="I5442" t="s">
        <v>129</v>
      </c>
      <c r="J5442" t="s">
        <v>15</v>
      </c>
      <c r="K5442" t="s">
        <v>131</v>
      </c>
      <c r="L5442" t="s">
        <v>15219</v>
      </c>
      <c r="M5442" t="s">
        <v>15220</v>
      </c>
      <c r="N5442">
        <v>0.85972222200000004</v>
      </c>
      <c r="O5442">
        <v>10</v>
      </c>
      <c r="P5442">
        <v>590</v>
      </c>
      <c r="Q5442">
        <v>0</v>
      </c>
      <c r="R5442">
        <v>0</v>
      </c>
      <c r="S5442">
        <v>0</v>
      </c>
      <c r="T5442">
        <v>0</v>
      </c>
      <c r="U5442">
        <v>8.5972220000000004</v>
      </c>
      <c r="V5442">
        <v>507.23611099999999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2678985</v>
      </c>
      <c r="B5443">
        <v>1</v>
      </c>
      <c r="C5443" t="s">
        <v>76</v>
      </c>
      <c r="D5443" t="s">
        <v>86</v>
      </c>
      <c r="E5443" t="s">
        <v>126</v>
      </c>
      <c r="F5443" t="s">
        <v>14797</v>
      </c>
      <c r="G5443" t="s">
        <v>567</v>
      </c>
      <c r="H5443" t="s">
        <v>47</v>
      </c>
      <c r="I5443" t="s">
        <v>247</v>
      </c>
      <c r="J5443" t="s">
        <v>130</v>
      </c>
      <c r="K5443" t="s">
        <v>131</v>
      </c>
      <c r="L5443" t="s">
        <v>15221</v>
      </c>
      <c r="M5443" t="s">
        <v>15222</v>
      </c>
      <c r="N5443">
        <v>2.2222222E-2</v>
      </c>
      <c r="O5443">
        <v>1</v>
      </c>
      <c r="P5443">
        <v>769</v>
      </c>
      <c r="Q5443">
        <v>0</v>
      </c>
      <c r="R5443">
        <v>0</v>
      </c>
      <c r="S5443">
        <v>0</v>
      </c>
      <c r="T5443">
        <v>0</v>
      </c>
      <c r="U5443">
        <v>2.2221999999999999E-2</v>
      </c>
      <c r="V5443">
        <v>17.088889000000002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2678987</v>
      </c>
      <c r="B5444">
        <v>1</v>
      </c>
      <c r="C5444" t="s">
        <v>76</v>
      </c>
      <c r="D5444" t="s">
        <v>80</v>
      </c>
      <c r="E5444" t="s">
        <v>210</v>
      </c>
      <c r="F5444" t="s">
        <v>15223</v>
      </c>
      <c r="G5444" t="s">
        <v>212</v>
      </c>
      <c r="H5444" t="s">
        <v>46</v>
      </c>
      <c r="I5444" t="s">
        <v>129</v>
      </c>
      <c r="J5444" t="s">
        <v>130</v>
      </c>
      <c r="K5444" t="s">
        <v>131</v>
      </c>
      <c r="L5444" t="s">
        <v>15224</v>
      </c>
      <c r="M5444" t="s">
        <v>15225</v>
      </c>
      <c r="N5444">
        <v>2.2066666659999998</v>
      </c>
      <c r="O5444">
        <v>0</v>
      </c>
      <c r="P5444">
        <v>3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6.62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2678992</v>
      </c>
      <c r="B5445">
        <v>1</v>
      </c>
      <c r="C5445" t="s">
        <v>76</v>
      </c>
      <c r="D5445" t="s">
        <v>91</v>
      </c>
      <c r="E5445" t="s">
        <v>152</v>
      </c>
      <c r="F5445" t="s">
        <v>1597</v>
      </c>
      <c r="G5445" t="s">
        <v>169</v>
      </c>
      <c r="H5445" t="s">
        <v>47</v>
      </c>
      <c r="I5445" t="s">
        <v>129</v>
      </c>
      <c r="J5445" t="s">
        <v>130</v>
      </c>
      <c r="K5445" t="s">
        <v>131</v>
      </c>
      <c r="L5445" t="s">
        <v>15226</v>
      </c>
      <c r="M5445" t="s">
        <v>15227</v>
      </c>
      <c r="N5445">
        <v>0.86805555499999998</v>
      </c>
      <c r="O5445">
        <v>64</v>
      </c>
      <c r="P5445">
        <v>814</v>
      </c>
      <c r="Q5445">
        <v>0</v>
      </c>
      <c r="R5445">
        <v>0</v>
      </c>
      <c r="S5445">
        <v>0</v>
      </c>
      <c r="T5445">
        <v>0</v>
      </c>
      <c r="U5445">
        <v>55.555556000000003</v>
      </c>
      <c r="V5445">
        <v>706.59722199999999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2678993</v>
      </c>
      <c r="B5446">
        <v>1</v>
      </c>
      <c r="C5446" t="s">
        <v>77</v>
      </c>
      <c r="D5446" t="s">
        <v>109</v>
      </c>
      <c r="E5446" t="s">
        <v>210</v>
      </c>
      <c r="F5446" t="s">
        <v>15228</v>
      </c>
      <c r="G5446" t="s">
        <v>290</v>
      </c>
      <c r="H5446" t="s">
        <v>46</v>
      </c>
      <c r="I5446" t="s">
        <v>129</v>
      </c>
      <c r="J5446" t="s">
        <v>130</v>
      </c>
      <c r="K5446" t="s">
        <v>131</v>
      </c>
      <c r="L5446" t="s">
        <v>15229</v>
      </c>
      <c r="M5446" t="s">
        <v>15230</v>
      </c>
      <c r="N5446">
        <v>0.71722222199999996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0.71722200000000003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2678995</v>
      </c>
      <c r="B5447">
        <v>1</v>
      </c>
      <c r="C5447" t="s">
        <v>76</v>
      </c>
      <c r="D5447" t="s">
        <v>103</v>
      </c>
      <c r="E5447" t="s">
        <v>144</v>
      </c>
      <c r="F5447" t="s">
        <v>15231</v>
      </c>
      <c r="G5447" t="s">
        <v>136</v>
      </c>
      <c r="H5447" t="s">
        <v>46</v>
      </c>
      <c r="I5447" t="s">
        <v>129</v>
      </c>
      <c r="J5447" t="s">
        <v>130</v>
      </c>
      <c r="K5447" t="s">
        <v>131</v>
      </c>
      <c r="L5447" t="s">
        <v>15232</v>
      </c>
      <c r="M5447" t="s">
        <v>15233</v>
      </c>
      <c r="N5447">
        <v>0.632222222</v>
      </c>
      <c r="O5447">
        <v>0</v>
      </c>
      <c r="P5447">
        <v>0</v>
      </c>
      <c r="Q5447">
        <v>0</v>
      </c>
      <c r="R5447">
        <v>33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20.863333000000001</v>
      </c>
      <c r="Y5447">
        <v>0</v>
      </c>
      <c r="Z5447">
        <v>0</v>
      </c>
    </row>
    <row r="5448" spans="1:26" x14ac:dyDescent="0.3">
      <c r="A5448">
        <v>2679000</v>
      </c>
      <c r="B5448">
        <v>1</v>
      </c>
      <c r="C5448" t="s">
        <v>77</v>
      </c>
      <c r="D5448" t="s">
        <v>114</v>
      </c>
      <c r="E5448" t="s">
        <v>126</v>
      </c>
      <c r="F5448" t="s">
        <v>15234</v>
      </c>
      <c r="G5448" t="s">
        <v>128</v>
      </c>
      <c r="H5448" t="s">
        <v>47</v>
      </c>
      <c r="I5448" t="s">
        <v>129</v>
      </c>
      <c r="J5448" t="s">
        <v>130</v>
      </c>
      <c r="K5448" t="s">
        <v>131</v>
      </c>
      <c r="L5448" t="s">
        <v>15235</v>
      </c>
      <c r="M5448" t="s">
        <v>15236</v>
      </c>
      <c r="N5448">
        <v>0.91027777700000001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45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40.962499999999999</v>
      </c>
    </row>
    <row r="5449" spans="1:26" x14ac:dyDescent="0.3">
      <c r="A5449">
        <v>2678998</v>
      </c>
      <c r="B5449">
        <v>1</v>
      </c>
      <c r="C5449" t="s">
        <v>76</v>
      </c>
      <c r="D5449" t="s">
        <v>97</v>
      </c>
      <c r="E5449" t="s">
        <v>134</v>
      </c>
      <c r="F5449" t="s">
        <v>4486</v>
      </c>
      <c r="G5449" t="s">
        <v>146</v>
      </c>
      <c r="H5449" t="s">
        <v>46</v>
      </c>
      <c r="I5449" t="s">
        <v>129</v>
      </c>
      <c r="J5449" t="s">
        <v>130</v>
      </c>
      <c r="K5449" t="s">
        <v>131</v>
      </c>
      <c r="L5449" t="s">
        <v>15237</v>
      </c>
      <c r="M5449" t="s">
        <v>15238</v>
      </c>
      <c r="N5449">
        <v>0.72638888800000001</v>
      </c>
      <c r="O5449">
        <v>0</v>
      </c>
      <c r="P5449">
        <v>158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114.76944399999999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2678999</v>
      </c>
      <c r="B5450">
        <v>1</v>
      </c>
      <c r="C5450" t="s">
        <v>76</v>
      </c>
      <c r="D5450" t="s">
        <v>97</v>
      </c>
      <c r="E5450" t="s">
        <v>144</v>
      </c>
      <c r="F5450" t="s">
        <v>15239</v>
      </c>
      <c r="G5450" t="s">
        <v>406</v>
      </c>
      <c r="H5450" t="s">
        <v>46</v>
      </c>
      <c r="I5450" t="s">
        <v>129</v>
      </c>
      <c r="J5450" t="s">
        <v>130</v>
      </c>
      <c r="K5450" t="s">
        <v>131</v>
      </c>
      <c r="L5450" t="s">
        <v>15240</v>
      </c>
      <c r="M5450" t="s">
        <v>15241</v>
      </c>
      <c r="N5450">
        <v>4.7480555549999997</v>
      </c>
      <c r="O5450">
        <v>0</v>
      </c>
      <c r="P5450">
        <v>50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237.40277800000001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2679001</v>
      </c>
      <c r="B5451">
        <v>1</v>
      </c>
      <c r="C5451" t="s">
        <v>77</v>
      </c>
      <c r="D5451" t="s">
        <v>114</v>
      </c>
      <c r="E5451" t="s">
        <v>172</v>
      </c>
      <c r="F5451" t="s">
        <v>15242</v>
      </c>
      <c r="G5451" t="s">
        <v>174</v>
      </c>
      <c r="H5451" t="s">
        <v>46</v>
      </c>
      <c r="I5451" t="s">
        <v>129</v>
      </c>
      <c r="J5451" t="s">
        <v>130</v>
      </c>
      <c r="K5451" t="s">
        <v>131</v>
      </c>
      <c r="L5451" t="s">
        <v>15243</v>
      </c>
      <c r="M5451" t="s">
        <v>15244</v>
      </c>
      <c r="N5451">
        <v>1.3186111110000001</v>
      </c>
      <c r="O5451">
        <v>0</v>
      </c>
      <c r="P5451">
        <v>11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14.504721999999999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2679002</v>
      </c>
      <c r="B5452">
        <v>1</v>
      </c>
      <c r="C5452" t="s">
        <v>76</v>
      </c>
      <c r="D5452" t="s">
        <v>98</v>
      </c>
      <c r="E5452" t="s">
        <v>156</v>
      </c>
      <c r="F5452" t="s">
        <v>15245</v>
      </c>
      <c r="G5452" t="s">
        <v>169</v>
      </c>
      <c r="H5452" t="s">
        <v>47</v>
      </c>
      <c r="I5452" t="s">
        <v>129</v>
      </c>
      <c r="J5452" t="s">
        <v>130</v>
      </c>
      <c r="K5452" t="s">
        <v>131</v>
      </c>
      <c r="L5452" t="s">
        <v>15246</v>
      </c>
      <c r="M5452" t="s">
        <v>15247</v>
      </c>
      <c r="N5452">
        <v>0.81055555499999998</v>
      </c>
      <c r="O5452">
        <v>0</v>
      </c>
      <c r="P5452">
        <v>24</v>
      </c>
      <c r="Q5452">
        <v>42</v>
      </c>
      <c r="R5452">
        <v>574</v>
      </c>
      <c r="S5452">
        <v>0</v>
      </c>
      <c r="T5452">
        <v>0</v>
      </c>
      <c r="U5452">
        <v>0</v>
      </c>
      <c r="V5452">
        <v>19.453333000000001</v>
      </c>
      <c r="W5452">
        <v>34.043332999999997</v>
      </c>
      <c r="X5452">
        <v>465.25888900000001</v>
      </c>
      <c r="Y5452">
        <v>0</v>
      </c>
      <c r="Z5452">
        <v>0</v>
      </c>
    </row>
    <row r="5453" spans="1:26" x14ac:dyDescent="0.3">
      <c r="A5453">
        <v>2679005</v>
      </c>
      <c r="B5453">
        <v>1</v>
      </c>
      <c r="C5453" t="s">
        <v>76</v>
      </c>
      <c r="D5453" t="s">
        <v>94</v>
      </c>
      <c r="E5453" t="s">
        <v>152</v>
      </c>
      <c r="F5453" t="s">
        <v>15248</v>
      </c>
      <c r="G5453" t="s">
        <v>169</v>
      </c>
      <c r="H5453" t="s">
        <v>47</v>
      </c>
      <c r="I5453" t="s">
        <v>129</v>
      </c>
      <c r="J5453" t="s">
        <v>130</v>
      </c>
      <c r="K5453" t="s">
        <v>131</v>
      </c>
      <c r="L5453" t="s">
        <v>15249</v>
      </c>
      <c r="M5453" t="s">
        <v>15250</v>
      </c>
      <c r="N5453">
        <v>6.5555555000000001E-2</v>
      </c>
      <c r="O5453">
        <v>49</v>
      </c>
      <c r="P5453">
        <v>443</v>
      </c>
      <c r="Q5453">
        <v>0</v>
      </c>
      <c r="R5453">
        <v>0</v>
      </c>
      <c r="S5453">
        <v>0</v>
      </c>
      <c r="T5453">
        <v>0</v>
      </c>
      <c r="U5453">
        <v>3.2122220000000001</v>
      </c>
      <c r="V5453">
        <v>29.041111000000001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2679009</v>
      </c>
      <c r="B5454">
        <v>1</v>
      </c>
      <c r="C5454" t="s">
        <v>77</v>
      </c>
      <c r="D5454" t="s">
        <v>116</v>
      </c>
      <c r="E5454" t="s">
        <v>156</v>
      </c>
      <c r="F5454" t="s">
        <v>8038</v>
      </c>
      <c r="G5454" t="s">
        <v>169</v>
      </c>
      <c r="H5454" t="s">
        <v>47</v>
      </c>
      <c r="I5454" t="s">
        <v>129</v>
      </c>
      <c r="J5454" t="s">
        <v>130</v>
      </c>
      <c r="K5454" t="s">
        <v>131</v>
      </c>
      <c r="L5454" t="s">
        <v>15251</v>
      </c>
      <c r="M5454" t="s">
        <v>15252</v>
      </c>
      <c r="N5454">
        <v>0.57777777699999999</v>
      </c>
      <c r="O5454">
        <v>15</v>
      </c>
      <c r="P5454">
        <v>737</v>
      </c>
      <c r="Q5454">
        <v>0</v>
      </c>
      <c r="R5454">
        <v>0</v>
      </c>
      <c r="S5454">
        <v>0</v>
      </c>
      <c r="T5454">
        <v>0</v>
      </c>
      <c r="U5454">
        <v>8.6666670000000003</v>
      </c>
      <c r="V5454">
        <v>425.82222200000001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2679011</v>
      </c>
      <c r="B5455">
        <v>1</v>
      </c>
      <c r="C5455" t="s">
        <v>76</v>
      </c>
      <c r="D5455" t="s">
        <v>97</v>
      </c>
      <c r="E5455" t="s">
        <v>156</v>
      </c>
      <c r="F5455" t="s">
        <v>15253</v>
      </c>
      <c r="G5455" t="s">
        <v>169</v>
      </c>
      <c r="H5455" t="s">
        <v>47</v>
      </c>
      <c r="I5455" t="s">
        <v>129</v>
      </c>
      <c r="J5455" t="s">
        <v>130</v>
      </c>
      <c r="K5455" t="s">
        <v>131</v>
      </c>
      <c r="L5455" t="s">
        <v>15254</v>
      </c>
      <c r="M5455" t="s">
        <v>15255</v>
      </c>
      <c r="N5455">
        <v>0.67333333299999998</v>
      </c>
      <c r="O5455">
        <v>40</v>
      </c>
      <c r="P5455">
        <v>3174</v>
      </c>
      <c r="Q5455">
        <v>0</v>
      </c>
      <c r="R5455">
        <v>0</v>
      </c>
      <c r="S5455">
        <v>0</v>
      </c>
      <c r="T5455">
        <v>0</v>
      </c>
      <c r="U5455">
        <v>26.933333000000001</v>
      </c>
      <c r="V5455">
        <v>2137.159999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2679031</v>
      </c>
      <c r="B5456">
        <v>1</v>
      </c>
      <c r="C5456" t="s">
        <v>77</v>
      </c>
      <c r="D5456" t="s">
        <v>109</v>
      </c>
      <c r="E5456" t="s">
        <v>144</v>
      </c>
      <c r="F5456" t="s">
        <v>15256</v>
      </c>
      <c r="G5456" t="s">
        <v>2593</v>
      </c>
      <c r="H5456" t="s">
        <v>46</v>
      </c>
      <c r="I5456" t="s">
        <v>129</v>
      </c>
      <c r="J5456" t="s">
        <v>130</v>
      </c>
      <c r="K5456" t="s">
        <v>131</v>
      </c>
      <c r="L5456" t="s">
        <v>15257</v>
      </c>
      <c r="M5456" t="s">
        <v>15258</v>
      </c>
      <c r="N5456">
        <v>1.391388888</v>
      </c>
      <c r="O5456">
        <v>0</v>
      </c>
      <c r="P5456">
        <v>16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22.262222000000001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2679022</v>
      </c>
      <c r="B5457">
        <v>1</v>
      </c>
      <c r="C5457" t="s">
        <v>77</v>
      </c>
      <c r="D5457" t="s">
        <v>123</v>
      </c>
      <c r="E5457" t="s">
        <v>210</v>
      </c>
      <c r="F5457" t="s">
        <v>15259</v>
      </c>
      <c r="G5457" t="s">
        <v>306</v>
      </c>
      <c r="H5457" t="s">
        <v>46</v>
      </c>
      <c r="I5457" t="s">
        <v>129</v>
      </c>
      <c r="J5457" t="s">
        <v>15</v>
      </c>
      <c r="K5457" t="s">
        <v>131</v>
      </c>
      <c r="L5457" t="s">
        <v>15260</v>
      </c>
      <c r="M5457" t="s">
        <v>15261</v>
      </c>
      <c r="N5457">
        <v>4.5252777770000003</v>
      </c>
      <c r="O5457">
        <v>0</v>
      </c>
      <c r="P5457">
        <v>8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36.202221999999999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2679027</v>
      </c>
      <c r="B5458">
        <v>1</v>
      </c>
      <c r="C5458" t="s">
        <v>77</v>
      </c>
      <c r="D5458" t="s">
        <v>120</v>
      </c>
      <c r="E5458" t="s">
        <v>144</v>
      </c>
      <c r="F5458" t="s">
        <v>15262</v>
      </c>
      <c r="G5458" t="s">
        <v>136</v>
      </c>
      <c r="H5458" t="s">
        <v>46</v>
      </c>
      <c r="I5458" t="s">
        <v>129</v>
      </c>
      <c r="J5458" t="s">
        <v>130</v>
      </c>
      <c r="K5458" t="s">
        <v>131</v>
      </c>
      <c r="L5458" t="s">
        <v>15263</v>
      </c>
      <c r="M5458" t="s">
        <v>15264</v>
      </c>
      <c r="N5458">
        <v>3.8811111110000001</v>
      </c>
      <c r="O5458">
        <v>0</v>
      </c>
      <c r="P5458">
        <v>0</v>
      </c>
      <c r="Q5458">
        <v>0</v>
      </c>
      <c r="R5458">
        <v>17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65.978888999999995</v>
      </c>
      <c r="Y5458">
        <v>0</v>
      </c>
      <c r="Z5458">
        <v>0</v>
      </c>
    </row>
    <row r="5459" spans="1:26" x14ac:dyDescent="0.3">
      <c r="A5459">
        <v>2679033</v>
      </c>
      <c r="B5459">
        <v>1</v>
      </c>
      <c r="C5459" t="s">
        <v>76</v>
      </c>
      <c r="D5459" t="s">
        <v>89</v>
      </c>
      <c r="E5459" t="s">
        <v>144</v>
      </c>
      <c r="F5459" t="s">
        <v>15265</v>
      </c>
      <c r="G5459" t="s">
        <v>136</v>
      </c>
      <c r="H5459" t="s">
        <v>46</v>
      </c>
      <c r="I5459" t="s">
        <v>129</v>
      </c>
      <c r="J5459" t="s">
        <v>130</v>
      </c>
      <c r="K5459" t="s">
        <v>131</v>
      </c>
      <c r="L5459" t="s">
        <v>15266</v>
      </c>
      <c r="M5459" t="s">
        <v>15267</v>
      </c>
      <c r="N5459">
        <v>1.7733333330000001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12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21.28</v>
      </c>
    </row>
    <row r="5460" spans="1:26" x14ac:dyDescent="0.3">
      <c r="A5460">
        <v>2679037</v>
      </c>
      <c r="B5460">
        <v>1</v>
      </c>
      <c r="C5460" t="s">
        <v>76</v>
      </c>
      <c r="D5460" t="s">
        <v>99</v>
      </c>
      <c r="E5460" t="s">
        <v>210</v>
      </c>
      <c r="F5460" t="s">
        <v>15268</v>
      </c>
      <c r="G5460" t="s">
        <v>290</v>
      </c>
      <c r="H5460" t="s">
        <v>46</v>
      </c>
      <c r="I5460" t="s">
        <v>129</v>
      </c>
      <c r="J5460" t="s">
        <v>130</v>
      </c>
      <c r="K5460" t="s">
        <v>131</v>
      </c>
      <c r="L5460" t="s">
        <v>15269</v>
      </c>
      <c r="M5460" t="s">
        <v>15270</v>
      </c>
      <c r="N5460">
        <v>1.457222222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1.457222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2679041</v>
      </c>
      <c r="B5461">
        <v>1</v>
      </c>
      <c r="C5461" t="s">
        <v>76</v>
      </c>
      <c r="D5461" t="s">
        <v>88</v>
      </c>
      <c r="E5461" t="s">
        <v>126</v>
      </c>
      <c r="F5461" t="s">
        <v>15271</v>
      </c>
      <c r="G5461" t="s">
        <v>128</v>
      </c>
      <c r="H5461" t="s">
        <v>47</v>
      </c>
      <c r="I5461" t="s">
        <v>129</v>
      </c>
      <c r="J5461" t="s">
        <v>130</v>
      </c>
      <c r="K5461" t="s">
        <v>131</v>
      </c>
      <c r="L5461" t="s">
        <v>15272</v>
      </c>
      <c r="M5461" t="s">
        <v>15273</v>
      </c>
      <c r="N5461">
        <v>0.59722222199999997</v>
      </c>
      <c r="O5461">
        <v>1</v>
      </c>
      <c r="P5461">
        <v>123</v>
      </c>
      <c r="Q5461">
        <v>0</v>
      </c>
      <c r="R5461">
        <v>0</v>
      </c>
      <c r="S5461">
        <v>0</v>
      </c>
      <c r="T5461">
        <v>0</v>
      </c>
      <c r="U5461">
        <v>0.59722200000000003</v>
      </c>
      <c r="V5461">
        <v>73.458332999999996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2679042</v>
      </c>
      <c r="B5462">
        <v>1</v>
      </c>
      <c r="C5462" t="s">
        <v>77</v>
      </c>
      <c r="D5462" t="s">
        <v>119</v>
      </c>
      <c r="E5462" t="s">
        <v>152</v>
      </c>
      <c r="F5462" t="s">
        <v>15168</v>
      </c>
      <c r="G5462" t="s">
        <v>169</v>
      </c>
      <c r="H5462" t="s">
        <v>47</v>
      </c>
      <c r="I5462" t="s">
        <v>129</v>
      </c>
      <c r="J5462" t="s">
        <v>130</v>
      </c>
      <c r="K5462" t="s">
        <v>131</v>
      </c>
      <c r="L5462" t="s">
        <v>15274</v>
      </c>
      <c r="M5462" t="s">
        <v>15275</v>
      </c>
      <c r="N5462">
        <v>0.40833333300000002</v>
      </c>
      <c r="O5462">
        <v>105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42.875</v>
      </c>
      <c r="V5462">
        <v>0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2679047</v>
      </c>
      <c r="B5463">
        <v>1</v>
      </c>
      <c r="C5463" t="s">
        <v>77</v>
      </c>
      <c r="D5463" t="s">
        <v>124</v>
      </c>
      <c r="E5463" t="s">
        <v>210</v>
      </c>
      <c r="F5463" t="s">
        <v>15276</v>
      </c>
      <c r="G5463" t="s">
        <v>627</v>
      </c>
      <c r="H5463" t="s">
        <v>46</v>
      </c>
      <c r="I5463" t="s">
        <v>129</v>
      </c>
      <c r="J5463" t="s">
        <v>130</v>
      </c>
      <c r="K5463" t="s">
        <v>131</v>
      </c>
      <c r="L5463" t="s">
        <v>15277</v>
      </c>
      <c r="M5463" t="s">
        <v>15278</v>
      </c>
      <c r="N5463">
        <v>4.9541666659999999</v>
      </c>
      <c r="O5463">
        <v>0</v>
      </c>
      <c r="P5463">
        <v>2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9.9083330000000007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2678898</v>
      </c>
      <c r="B5464">
        <v>2</v>
      </c>
      <c r="C5464" t="s">
        <v>76</v>
      </c>
      <c r="D5464" t="s">
        <v>101</v>
      </c>
      <c r="E5464" t="s">
        <v>152</v>
      </c>
      <c r="F5464" t="s">
        <v>15279</v>
      </c>
      <c r="G5464" t="s">
        <v>128</v>
      </c>
      <c r="H5464" t="s">
        <v>47</v>
      </c>
      <c r="I5464" t="s">
        <v>129</v>
      </c>
      <c r="J5464" t="s">
        <v>130</v>
      </c>
      <c r="K5464" t="s">
        <v>131</v>
      </c>
      <c r="L5464" t="s">
        <v>15129</v>
      </c>
      <c r="M5464" t="s">
        <v>15280</v>
      </c>
      <c r="N5464">
        <v>0.77</v>
      </c>
      <c r="O5464">
        <v>8</v>
      </c>
      <c r="P5464">
        <v>453</v>
      </c>
      <c r="Q5464">
        <v>0</v>
      </c>
      <c r="R5464">
        <v>0</v>
      </c>
      <c r="S5464">
        <v>0</v>
      </c>
      <c r="T5464">
        <v>0</v>
      </c>
      <c r="U5464">
        <v>6.16</v>
      </c>
      <c r="V5464">
        <v>348.81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2679046</v>
      </c>
      <c r="B5465">
        <v>1</v>
      </c>
      <c r="C5465" t="s">
        <v>77</v>
      </c>
      <c r="D5465" t="s">
        <v>123</v>
      </c>
      <c r="E5465" t="s">
        <v>152</v>
      </c>
      <c r="F5465" t="s">
        <v>15086</v>
      </c>
      <c r="G5465" t="s">
        <v>169</v>
      </c>
      <c r="H5465" t="s">
        <v>47</v>
      </c>
      <c r="I5465" t="s">
        <v>129</v>
      </c>
      <c r="J5465" t="s">
        <v>130</v>
      </c>
      <c r="K5465" t="s">
        <v>131</v>
      </c>
      <c r="L5465" t="s">
        <v>15281</v>
      </c>
      <c r="M5465" t="s">
        <v>15282</v>
      </c>
      <c r="N5465">
        <v>0.92888888800000002</v>
      </c>
      <c r="O5465">
        <v>1</v>
      </c>
      <c r="P5465">
        <v>385</v>
      </c>
      <c r="Q5465">
        <v>0</v>
      </c>
      <c r="R5465">
        <v>0</v>
      </c>
      <c r="S5465">
        <v>0</v>
      </c>
      <c r="T5465">
        <v>0</v>
      </c>
      <c r="U5465">
        <v>0.92888899999999996</v>
      </c>
      <c r="V5465">
        <v>357.62222200000002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2679031</v>
      </c>
      <c r="B5466">
        <v>2</v>
      </c>
      <c r="C5466" t="s">
        <v>77</v>
      </c>
      <c r="D5466" t="s">
        <v>109</v>
      </c>
      <c r="E5466" t="s">
        <v>134</v>
      </c>
      <c r="F5466" t="s">
        <v>15283</v>
      </c>
      <c r="G5466" t="s">
        <v>2593</v>
      </c>
      <c r="H5466" t="s">
        <v>46</v>
      </c>
      <c r="I5466" t="s">
        <v>129</v>
      </c>
      <c r="J5466" t="s">
        <v>130</v>
      </c>
      <c r="K5466" t="s">
        <v>131</v>
      </c>
      <c r="L5466" t="s">
        <v>15258</v>
      </c>
      <c r="M5466" t="s">
        <v>15284</v>
      </c>
      <c r="N5466">
        <v>0.23611111100000001</v>
      </c>
      <c r="O5466">
        <v>0</v>
      </c>
      <c r="P5466">
        <v>33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7.7916670000000003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2679041</v>
      </c>
      <c r="B5467">
        <v>2</v>
      </c>
      <c r="C5467" t="s">
        <v>76</v>
      </c>
      <c r="D5467" t="s">
        <v>88</v>
      </c>
      <c r="E5467" t="s">
        <v>156</v>
      </c>
      <c r="F5467" t="s">
        <v>15285</v>
      </c>
      <c r="G5467" t="s">
        <v>128</v>
      </c>
      <c r="H5467" t="s">
        <v>47</v>
      </c>
      <c r="I5467" t="s">
        <v>129</v>
      </c>
      <c r="J5467" t="s">
        <v>130</v>
      </c>
      <c r="K5467" t="s">
        <v>131</v>
      </c>
      <c r="L5467" t="s">
        <v>15273</v>
      </c>
      <c r="M5467" t="s">
        <v>15286</v>
      </c>
      <c r="N5467">
        <v>0.759444444</v>
      </c>
      <c r="O5467">
        <v>1</v>
      </c>
      <c r="P5467">
        <v>668</v>
      </c>
      <c r="Q5467">
        <v>0</v>
      </c>
      <c r="R5467">
        <v>0</v>
      </c>
      <c r="S5467">
        <v>0</v>
      </c>
      <c r="T5467">
        <v>0</v>
      </c>
      <c r="U5467">
        <v>0.75944400000000001</v>
      </c>
      <c r="V5467">
        <v>507.30888900000002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2679059</v>
      </c>
      <c r="B5468">
        <v>1</v>
      </c>
      <c r="C5468" t="s">
        <v>76</v>
      </c>
      <c r="D5468" t="s">
        <v>90</v>
      </c>
      <c r="E5468" t="s">
        <v>144</v>
      </c>
      <c r="F5468" t="s">
        <v>15287</v>
      </c>
      <c r="G5468" t="s">
        <v>146</v>
      </c>
      <c r="H5468" t="s">
        <v>46</v>
      </c>
      <c r="I5468" t="s">
        <v>129</v>
      </c>
      <c r="J5468" t="s">
        <v>130</v>
      </c>
      <c r="K5468" t="s">
        <v>131</v>
      </c>
      <c r="L5468" t="s">
        <v>15288</v>
      </c>
      <c r="M5468" t="s">
        <v>15289</v>
      </c>
      <c r="N5468">
        <v>0.42694444399999998</v>
      </c>
      <c r="O5468">
        <v>0</v>
      </c>
      <c r="P5468">
        <v>84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35.863332999999997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2679033</v>
      </c>
      <c r="B5469">
        <v>2</v>
      </c>
      <c r="C5469" t="s">
        <v>76</v>
      </c>
      <c r="D5469" t="s">
        <v>89</v>
      </c>
      <c r="E5469" t="s">
        <v>134</v>
      </c>
      <c r="F5469" t="s">
        <v>13169</v>
      </c>
      <c r="G5469" t="s">
        <v>136</v>
      </c>
      <c r="H5469" t="s">
        <v>46</v>
      </c>
      <c r="I5469" t="s">
        <v>129</v>
      </c>
      <c r="J5469" t="s">
        <v>130</v>
      </c>
      <c r="K5469" t="s">
        <v>131</v>
      </c>
      <c r="L5469" t="s">
        <v>15267</v>
      </c>
      <c r="M5469" t="s">
        <v>15290</v>
      </c>
      <c r="N5469">
        <v>0.85944444399999997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31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26.642778</v>
      </c>
    </row>
    <row r="5470" spans="1:26" x14ac:dyDescent="0.3">
      <c r="A5470">
        <v>2679078</v>
      </c>
      <c r="B5470">
        <v>1</v>
      </c>
      <c r="C5470" t="s">
        <v>76</v>
      </c>
      <c r="D5470" t="s">
        <v>78</v>
      </c>
      <c r="E5470" t="s">
        <v>325</v>
      </c>
      <c r="F5470" t="s">
        <v>15291</v>
      </c>
      <c r="G5470" t="s">
        <v>506</v>
      </c>
      <c r="H5470" t="s">
        <v>47</v>
      </c>
      <c r="I5470" t="s">
        <v>129</v>
      </c>
      <c r="J5470" t="s">
        <v>130</v>
      </c>
      <c r="K5470" t="s">
        <v>131</v>
      </c>
      <c r="L5470" t="s">
        <v>15292</v>
      </c>
      <c r="M5470" t="s">
        <v>15293</v>
      </c>
      <c r="N5470">
        <v>1.4330555549999999</v>
      </c>
      <c r="O5470">
        <v>8</v>
      </c>
      <c r="P5470">
        <v>694</v>
      </c>
      <c r="Q5470">
        <v>0</v>
      </c>
      <c r="R5470">
        <v>0</v>
      </c>
      <c r="S5470">
        <v>0</v>
      </c>
      <c r="T5470">
        <v>0</v>
      </c>
      <c r="U5470">
        <v>11.464444</v>
      </c>
      <c r="V5470">
        <v>994.54055500000004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2679067</v>
      </c>
      <c r="B5471">
        <v>1</v>
      </c>
      <c r="C5471" t="s">
        <v>77</v>
      </c>
      <c r="D5471" t="s">
        <v>123</v>
      </c>
      <c r="E5471" t="s">
        <v>156</v>
      </c>
      <c r="F5471" t="s">
        <v>15294</v>
      </c>
      <c r="G5471" t="s">
        <v>169</v>
      </c>
      <c r="H5471" t="s">
        <v>47</v>
      </c>
      <c r="I5471" t="s">
        <v>129</v>
      </c>
      <c r="J5471" t="s">
        <v>130</v>
      </c>
      <c r="K5471" t="s">
        <v>131</v>
      </c>
      <c r="L5471" t="s">
        <v>15295</v>
      </c>
      <c r="M5471" t="s">
        <v>15296</v>
      </c>
      <c r="N5471">
        <v>0.29416666600000002</v>
      </c>
      <c r="O5471">
        <v>14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4.1183329999999998</v>
      </c>
      <c r="V5471">
        <v>0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2679073</v>
      </c>
      <c r="B5472">
        <v>1</v>
      </c>
      <c r="C5472" t="s">
        <v>76</v>
      </c>
      <c r="D5472" t="s">
        <v>90</v>
      </c>
      <c r="E5472" t="s">
        <v>210</v>
      </c>
      <c r="F5472" t="s">
        <v>15297</v>
      </c>
      <c r="G5472" t="s">
        <v>627</v>
      </c>
      <c r="H5472" t="s">
        <v>46</v>
      </c>
      <c r="I5472" t="s">
        <v>129</v>
      </c>
      <c r="J5472" t="s">
        <v>130</v>
      </c>
      <c r="K5472" t="s">
        <v>131</v>
      </c>
      <c r="L5472" t="s">
        <v>15298</v>
      </c>
      <c r="M5472" t="s">
        <v>15299</v>
      </c>
      <c r="N5472">
        <v>1.4527777770000001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1.4527779999999999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2679075</v>
      </c>
      <c r="B5473">
        <v>1</v>
      </c>
      <c r="C5473" t="s">
        <v>77</v>
      </c>
      <c r="D5473" t="s">
        <v>114</v>
      </c>
      <c r="E5473" t="s">
        <v>126</v>
      </c>
      <c r="F5473" t="s">
        <v>15300</v>
      </c>
      <c r="G5473" t="s">
        <v>158</v>
      </c>
      <c r="H5473" t="s">
        <v>47</v>
      </c>
      <c r="I5473" t="s">
        <v>129</v>
      </c>
      <c r="J5473" t="s">
        <v>130</v>
      </c>
      <c r="K5473" t="s">
        <v>131</v>
      </c>
      <c r="L5473" t="s">
        <v>15301</v>
      </c>
      <c r="M5473" t="s">
        <v>15302</v>
      </c>
      <c r="N5473">
        <v>0.50833333300000005</v>
      </c>
      <c r="O5473">
        <v>0</v>
      </c>
      <c r="P5473">
        <v>12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6.1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2679080</v>
      </c>
      <c r="B5474">
        <v>1</v>
      </c>
      <c r="C5474" t="s">
        <v>76</v>
      </c>
      <c r="D5474" t="s">
        <v>103</v>
      </c>
      <c r="E5474" t="s">
        <v>210</v>
      </c>
      <c r="F5474" t="s">
        <v>15303</v>
      </c>
      <c r="G5474" t="s">
        <v>212</v>
      </c>
      <c r="H5474" t="s">
        <v>46</v>
      </c>
      <c r="I5474" t="s">
        <v>129</v>
      </c>
      <c r="J5474" t="s">
        <v>130</v>
      </c>
      <c r="K5474" t="s">
        <v>131</v>
      </c>
      <c r="L5474" t="s">
        <v>15304</v>
      </c>
      <c r="M5474" t="s">
        <v>15305</v>
      </c>
      <c r="N5474">
        <v>0.97527777699999996</v>
      </c>
      <c r="O5474">
        <v>0</v>
      </c>
      <c r="P5474">
        <v>0</v>
      </c>
      <c r="Q5474">
        <v>0</v>
      </c>
      <c r="R5474">
        <v>4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3.9011110000000002</v>
      </c>
      <c r="Y5474">
        <v>0</v>
      </c>
      <c r="Z5474">
        <v>0</v>
      </c>
    </row>
    <row r="5475" spans="1:26" x14ac:dyDescent="0.3">
      <c r="A5475">
        <v>2679089</v>
      </c>
      <c r="B5475">
        <v>1</v>
      </c>
      <c r="C5475" t="s">
        <v>77</v>
      </c>
      <c r="D5475" t="s">
        <v>119</v>
      </c>
      <c r="E5475" t="s">
        <v>210</v>
      </c>
      <c r="F5475" t="s">
        <v>15306</v>
      </c>
      <c r="G5475" t="s">
        <v>627</v>
      </c>
      <c r="H5475" t="s">
        <v>46</v>
      </c>
      <c r="I5475" t="s">
        <v>129</v>
      </c>
      <c r="J5475" t="s">
        <v>130</v>
      </c>
      <c r="K5475" t="s">
        <v>131</v>
      </c>
      <c r="L5475" t="s">
        <v>15307</v>
      </c>
      <c r="M5475" t="s">
        <v>15308</v>
      </c>
      <c r="N5475">
        <v>0.93583333300000004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0.93583300000000003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2679078</v>
      </c>
      <c r="B5476">
        <v>2</v>
      </c>
      <c r="C5476" t="s">
        <v>76</v>
      </c>
      <c r="D5476" t="s">
        <v>78</v>
      </c>
      <c r="E5476" t="s">
        <v>126</v>
      </c>
      <c r="F5476" t="s">
        <v>15309</v>
      </c>
      <c r="G5476" t="s">
        <v>506</v>
      </c>
      <c r="H5476" t="s">
        <v>47</v>
      </c>
      <c r="I5476" t="s">
        <v>129</v>
      </c>
      <c r="J5476" t="s">
        <v>130</v>
      </c>
      <c r="K5476" t="s">
        <v>131</v>
      </c>
      <c r="L5476" t="s">
        <v>15293</v>
      </c>
      <c r="M5476" t="s">
        <v>15310</v>
      </c>
      <c r="N5476">
        <v>4.7436111109999999</v>
      </c>
      <c r="O5476">
        <v>6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28.461666999999998</v>
      </c>
      <c r="V5476">
        <v>0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2679097</v>
      </c>
      <c r="B5477">
        <v>1</v>
      </c>
      <c r="C5477" t="s">
        <v>76</v>
      </c>
      <c r="D5477" t="s">
        <v>89</v>
      </c>
      <c r="E5477" t="s">
        <v>210</v>
      </c>
      <c r="F5477" t="s">
        <v>15311</v>
      </c>
      <c r="G5477" t="s">
        <v>290</v>
      </c>
      <c r="H5477" t="s">
        <v>46</v>
      </c>
      <c r="I5477" t="s">
        <v>129</v>
      </c>
      <c r="J5477" t="s">
        <v>130</v>
      </c>
      <c r="K5477" t="s">
        <v>131</v>
      </c>
      <c r="L5477" t="s">
        <v>15312</v>
      </c>
      <c r="M5477" t="s">
        <v>15313</v>
      </c>
      <c r="N5477">
        <v>1.237222222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1.237222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2679096</v>
      </c>
      <c r="B5478">
        <v>1</v>
      </c>
      <c r="C5478" t="s">
        <v>77</v>
      </c>
      <c r="D5478" t="s">
        <v>109</v>
      </c>
      <c r="E5478" t="s">
        <v>156</v>
      </c>
      <c r="F5478" t="s">
        <v>15314</v>
      </c>
      <c r="G5478" t="s">
        <v>169</v>
      </c>
      <c r="H5478" t="s">
        <v>47</v>
      </c>
      <c r="I5478" t="s">
        <v>129</v>
      </c>
      <c r="J5478" t="s">
        <v>130</v>
      </c>
      <c r="K5478" t="s">
        <v>131</v>
      </c>
      <c r="L5478" t="s">
        <v>15315</v>
      </c>
      <c r="M5478" t="s">
        <v>15316</v>
      </c>
      <c r="N5478">
        <v>1.6850000000000001</v>
      </c>
      <c r="O5478">
        <v>0</v>
      </c>
      <c r="P5478">
        <v>0</v>
      </c>
      <c r="Q5478">
        <v>3</v>
      </c>
      <c r="R5478">
        <v>399</v>
      </c>
      <c r="S5478">
        <v>3</v>
      </c>
      <c r="T5478">
        <v>678</v>
      </c>
      <c r="U5478">
        <v>0</v>
      </c>
      <c r="V5478">
        <v>0</v>
      </c>
      <c r="W5478">
        <v>5.0549999999999997</v>
      </c>
      <c r="X5478">
        <v>672.31500000000005</v>
      </c>
      <c r="Y5478">
        <v>5.0549999999999997</v>
      </c>
      <c r="Z5478">
        <v>1142.43</v>
      </c>
    </row>
    <row r="5479" spans="1:26" x14ac:dyDescent="0.3">
      <c r="A5479">
        <v>2679099</v>
      </c>
      <c r="B5479">
        <v>1</v>
      </c>
      <c r="C5479" t="s">
        <v>77</v>
      </c>
      <c r="D5479" t="s">
        <v>119</v>
      </c>
      <c r="E5479" t="s">
        <v>210</v>
      </c>
      <c r="F5479" t="s">
        <v>15317</v>
      </c>
      <c r="G5479" t="s">
        <v>627</v>
      </c>
      <c r="H5479" t="s">
        <v>46</v>
      </c>
      <c r="I5479" t="s">
        <v>129</v>
      </c>
      <c r="J5479" t="s">
        <v>130</v>
      </c>
      <c r="K5479" t="s">
        <v>131</v>
      </c>
      <c r="L5479" t="s">
        <v>15318</v>
      </c>
      <c r="M5479" t="s">
        <v>15319</v>
      </c>
      <c r="N5479">
        <v>1.9555555549999999</v>
      </c>
      <c r="O5479">
        <v>0</v>
      </c>
      <c r="P5479">
        <v>5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9.7777779999999996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2679098</v>
      </c>
      <c r="B5480">
        <v>1</v>
      </c>
      <c r="C5480" t="s">
        <v>76</v>
      </c>
      <c r="D5480" t="s">
        <v>81</v>
      </c>
      <c r="E5480" t="s">
        <v>172</v>
      </c>
      <c r="F5480" t="s">
        <v>15320</v>
      </c>
      <c r="G5480" t="s">
        <v>174</v>
      </c>
      <c r="H5480" t="s">
        <v>46</v>
      </c>
      <c r="I5480" t="s">
        <v>129</v>
      </c>
      <c r="J5480" t="s">
        <v>130</v>
      </c>
      <c r="K5480" t="s">
        <v>131</v>
      </c>
      <c r="L5480" t="s">
        <v>15321</v>
      </c>
      <c r="M5480" t="s">
        <v>15322</v>
      </c>
      <c r="N5480">
        <v>0.35472222199999998</v>
      </c>
      <c r="O5480">
        <v>0</v>
      </c>
      <c r="P5480">
        <v>90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31.925000000000001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2679100</v>
      </c>
      <c r="B5481">
        <v>1</v>
      </c>
      <c r="C5481" t="s">
        <v>76</v>
      </c>
      <c r="D5481" t="s">
        <v>103</v>
      </c>
      <c r="E5481" t="s">
        <v>210</v>
      </c>
      <c r="F5481" t="s">
        <v>15323</v>
      </c>
      <c r="G5481" t="s">
        <v>212</v>
      </c>
      <c r="H5481" t="s">
        <v>46</v>
      </c>
      <c r="I5481" t="s">
        <v>129</v>
      </c>
      <c r="J5481" t="s">
        <v>130</v>
      </c>
      <c r="K5481" t="s">
        <v>131</v>
      </c>
      <c r="L5481" t="s">
        <v>15324</v>
      </c>
      <c r="M5481" t="s">
        <v>15325</v>
      </c>
      <c r="N5481">
        <v>1.9536111110000001</v>
      </c>
      <c r="O5481">
        <v>0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1.953611</v>
      </c>
      <c r="Y5481">
        <v>0</v>
      </c>
      <c r="Z5481">
        <v>0</v>
      </c>
    </row>
    <row r="5482" spans="1:26" x14ac:dyDescent="0.3">
      <c r="A5482">
        <v>2679101</v>
      </c>
      <c r="B5482">
        <v>1</v>
      </c>
      <c r="C5482" t="s">
        <v>76</v>
      </c>
      <c r="D5482" t="s">
        <v>86</v>
      </c>
      <c r="E5482" t="s">
        <v>325</v>
      </c>
      <c r="F5482" t="s">
        <v>15326</v>
      </c>
      <c r="G5482" t="s">
        <v>567</v>
      </c>
      <c r="H5482" t="s">
        <v>47</v>
      </c>
      <c r="I5482" t="s">
        <v>247</v>
      </c>
      <c r="J5482" t="s">
        <v>130</v>
      </c>
      <c r="K5482" t="s">
        <v>141</v>
      </c>
      <c r="L5482" t="s">
        <v>15327</v>
      </c>
      <c r="M5482" t="s">
        <v>15328</v>
      </c>
      <c r="N5482">
        <v>1.3333332999999999E-2</v>
      </c>
      <c r="O5482">
        <v>0</v>
      </c>
      <c r="P5482">
        <v>853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11.373333000000001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2679105</v>
      </c>
      <c r="B5483">
        <v>1</v>
      </c>
      <c r="C5483" t="s">
        <v>76</v>
      </c>
      <c r="D5483" t="s">
        <v>78</v>
      </c>
      <c r="E5483" t="s">
        <v>152</v>
      </c>
      <c r="F5483" t="s">
        <v>15329</v>
      </c>
      <c r="G5483" t="s">
        <v>567</v>
      </c>
      <c r="H5483" t="s">
        <v>47</v>
      </c>
      <c r="I5483" t="s">
        <v>247</v>
      </c>
      <c r="J5483" t="s">
        <v>130</v>
      </c>
      <c r="K5483" t="s">
        <v>141</v>
      </c>
      <c r="L5483" t="s">
        <v>15330</v>
      </c>
      <c r="M5483" t="s">
        <v>15331</v>
      </c>
      <c r="N5483">
        <v>2.7777769999999999E-3</v>
      </c>
      <c r="O5483">
        <v>1</v>
      </c>
      <c r="P5483">
        <v>5281</v>
      </c>
      <c r="Q5483">
        <v>0</v>
      </c>
      <c r="R5483">
        <v>0</v>
      </c>
      <c r="S5483">
        <v>0</v>
      </c>
      <c r="T5483">
        <v>0</v>
      </c>
      <c r="U5483">
        <v>2.7780000000000001E-3</v>
      </c>
      <c r="V5483">
        <v>14.66944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2679107</v>
      </c>
      <c r="B5484">
        <v>1</v>
      </c>
      <c r="C5484" t="s">
        <v>76</v>
      </c>
      <c r="D5484" t="s">
        <v>78</v>
      </c>
      <c r="E5484" t="s">
        <v>210</v>
      </c>
      <c r="F5484" t="s">
        <v>15332</v>
      </c>
      <c r="G5484" t="s">
        <v>212</v>
      </c>
      <c r="H5484" t="s">
        <v>46</v>
      </c>
      <c r="I5484" t="s">
        <v>129</v>
      </c>
      <c r="J5484" t="s">
        <v>130</v>
      </c>
      <c r="K5484" t="s">
        <v>131</v>
      </c>
      <c r="L5484" t="s">
        <v>15333</v>
      </c>
      <c r="M5484" t="s">
        <v>15334</v>
      </c>
      <c r="N5484">
        <v>2.3572222219999999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2.3572220000000002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2679108</v>
      </c>
      <c r="B5485">
        <v>1</v>
      </c>
      <c r="C5485" t="s">
        <v>76</v>
      </c>
      <c r="D5485" t="s">
        <v>99</v>
      </c>
      <c r="E5485" t="s">
        <v>325</v>
      </c>
      <c r="F5485" t="s">
        <v>15335</v>
      </c>
      <c r="G5485" t="s">
        <v>7235</v>
      </c>
      <c r="H5485" t="s">
        <v>4083</v>
      </c>
      <c r="I5485" t="s">
        <v>129</v>
      </c>
      <c r="J5485" t="s">
        <v>130</v>
      </c>
      <c r="K5485" t="s">
        <v>141</v>
      </c>
      <c r="L5485" t="s">
        <v>15336</v>
      </c>
      <c r="M5485" t="s">
        <v>15337</v>
      </c>
      <c r="N5485">
        <v>5.2605555549999998</v>
      </c>
      <c r="O5485">
        <v>710</v>
      </c>
      <c r="P5485">
        <v>17898</v>
      </c>
      <c r="Q5485">
        <v>0</v>
      </c>
      <c r="R5485">
        <v>0</v>
      </c>
      <c r="S5485">
        <v>0</v>
      </c>
      <c r="T5485">
        <v>0</v>
      </c>
      <c r="U5485">
        <v>3734.9944439999999</v>
      </c>
      <c r="V5485">
        <v>94153.423322999995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2679113</v>
      </c>
      <c r="B5486">
        <v>1</v>
      </c>
      <c r="C5486" t="s">
        <v>77</v>
      </c>
      <c r="D5486" t="s">
        <v>114</v>
      </c>
      <c r="E5486" t="s">
        <v>156</v>
      </c>
      <c r="F5486" t="s">
        <v>15338</v>
      </c>
      <c r="G5486" t="s">
        <v>146</v>
      </c>
      <c r="H5486" t="s">
        <v>47</v>
      </c>
      <c r="I5486" t="s">
        <v>129</v>
      </c>
      <c r="J5486" t="s">
        <v>130</v>
      </c>
      <c r="K5486" t="s">
        <v>131</v>
      </c>
      <c r="L5486" t="s">
        <v>15339</v>
      </c>
      <c r="M5486" t="s">
        <v>15340</v>
      </c>
      <c r="N5486">
        <v>1.1174999999999999</v>
      </c>
      <c r="O5486">
        <v>0</v>
      </c>
      <c r="P5486">
        <v>0</v>
      </c>
      <c r="Q5486">
        <v>0</v>
      </c>
      <c r="R5486">
        <v>0</v>
      </c>
      <c r="S5486">
        <v>9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10.057499999999999</v>
      </c>
      <c r="Z5486">
        <v>0</v>
      </c>
    </row>
    <row r="5487" spans="1:26" x14ac:dyDescent="0.3">
      <c r="A5487">
        <v>2679114</v>
      </c>
      <c r="B5487">
        <v>1</v>
      </c>
      <c r="C5487" t="s">
        <v>76</v>
      </c>
      <c r="D5487" t="s">
        <v>101</v>
      </c>
      <c r="E5487" t="s">
        <v>152</v>
      </c>
      <c r="F5487" t="s">
        <v>15341</v>
      </c>
      <c r="G5487" t="s">
        <v>169</v>
      </c>
      <c r="H5487" t="s">
        <v>47</v>
      </c>
      <c r="I5487" t="s">
        <v>129</v>
      </c>
      <c r="J5487" t="s">
        <v>130</v>
      </c>
      <c r="K5487" t="s">
        <v>131</v>
      </c>
      <c r="L5487" t="s">
        <v>15342</v>
      </c>
      <c r="M5487" t="s">
        <v>15343</v>
      </c>
      <c r="N5487">
        <v>0.44388888799999998</v>
      </c>
      <c r="O5487">
        <v>56</v>
      </c>
      <c r="P5487">
        <v>6334</v>
      </c>
      <c r="Q5487">
        <v>0</v>
      </c>
      <c r="R5487">
        <v>0</v>
      </c>
      <c r="S5487">
        <v>0</v>
      </c>
      <c r="T5487">
        <v>0</v>
      </c>
      <c r="U5487">
        <v>24.857778</v>
      </c>
      <c r="V5487">
        <v>2811.5922169999999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2679116</v>
      </c>
      <c r="B5488">
        <v>1</v>
      </c>
      <c r="C5488" t="s">
        <v>77</v>
      </c>
      <c r="D5488" t="s">
        <v>109</v>
      </c>
      <c r="E5488" t="s">
        <v>126</v>
      </c>
      <c r="F5488" t="s">
        <v>15344</v>
      </c>
      <c r="G5488" t="s">
        <v>146</v>
      </c>
      <c r="H5488" t="s">
        <v>47</v>
      </c>
      <c r="I5488" t="s">
        <v>129</v>
      </c>
      <c r="J5488" t="s">
        <v>130</v>
      </c>
      <c r="K5488" t="s">
        <v>131</v>
      </c>
      <c r="L5488" t="s">
        <v>15345</v>
      </c>
      <c r="M5488" t="s">
        <v>15346</v>
      </c>
      <c r="N5488">
        <v>0.58472222200000001</v>
      </c>
      <c r="O5488">
        <v>0</v>
      </c>
      <c r="P5488">
        <v>9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5.2625000000000002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2679118</v>
      </c>
      <c r="B5489">
        <v>1</v>
      </c>
      <c r="C5489" t="s">
        <v>76</v>
      </c>
      <c r="D5489" t="s">
        <v>80</v>
      </c>
      <c r="E5489" t="s">
        <v>152</v>
      </c>
      <c r="F5489" t="s">
        <v>15347</v>
      </c>
      <c r="G5489" t="s">
        <v>567</v>
      </c>
      <c r="H5489" t="s">
        <v>47</v>
      </c>
      <c r="I5489" t="s">
        <v>247</v>
      </c>
      <c r="J5489" t="s">
        <v>130</v>
      </c>
      <c r="K5489" t="s">
        <v>141</v>
      </c>
      <c r="L5489" t="s">
        <v>15348</v>
      </c>
      <c r="M5489" t="s">
        <v>15349</v>
      </c>
      <c r="N5489">
        <v>1.3055555E-2</v>
      </c>
      <c r="O5489">
        <v>1</v>
      </c>
      <c r="P5489">
        <v>3817</v>
      </c>
      <c r="Q5489">
        <v>0</v>
      </c>
      <c r="R5489">
        <v>0</v>
      </c>
      <c r="S5489">
        <v>0</v>
      </c>
      <c r="T5489">
        <v>0</v>
      </c>
      <c r="U5489">
        <v>1.3056E-2</v>
      </c>
      <c r="V5489">
        <v>49.833053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2679120</v>
      </c>
      <c r="B5490">
        <v>1</v>
      </c>
      <c r="C5490" t="s">
        <v>76</v>
      </c>
      <c r="D5490" t="s">
        <v>101</v>
      </c>
      <c r="E5490" t="s">
        <v>210</v>
      </c>
      <c r="F5490" t="s">
        <v>15350</v>
      </c>
      <c r="G5490" t="s">
        <v>290</v>
      </c>
      <c r="H5490" t="s">
        <v>46</v>
      </c>
      <c r="I5490" t="s">
        <v>129</v>
      </c>
      <c r="J5490" t="s">
        <v>130</v>
      </c>
      <c r="K5490" t="s">
        <v>131</v>
      </c>
      <c r="L5490" t="s">
        <v>15351</v>
      </c>
      <c r="M5490" t="s">
        <v>15352</v>
      </c>
      <c r="N5490">
        <v>2.7291666659999998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2.7291669999999999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2679121</v>
      </c>
      <c r="B5491">
        <v>1</v>
      </c>
      <c r="C5491" t="s">
        <v>76</v>
      </c>
      <c r="D5491" t="s">
        <v>92</v>
      </c>
      <c r="E5491" t="s">
        <v>152</v>
      </c>
      <c r="F5491" t="s">
        <v>15353</v>
      </c>
      <c r="G5491" t="s">
        <v>169</v>
      </c>
      <c r="H5491" t="s">
        <v>47</v>
      </c>
      <c r="I5491" t="s">
        <v>129</v>
      </c>
      <c r="J5491" t="s">
        <v>130</v>
      </c>
      <c r="K5491" t="s">
        <v>131</v>
      </c>
      <c r="L5491" t="s">
        <v>15354</v>
      </c>
      <c r="M5491" t="s">
        <v>15355</v>
      </c>
      <c r="N5491">
        <v>0.11333333299999999</v>
      </c>
      <c r="O5491">
        <v>0</v>
      </c>
      <c r="P5491">
        <v>0</v>
      </c>
      <c r="Q5491">
        <v>3</v>
      </c>
      <c r="R5491">
        <v>2635</v>
      </c>
      <c r="S5491">
        <v>0</v>
      </c>
      <c r="T5491">
        <v>0</v>
      </c>
      <c r="U5491">
        <v>0</v>
      </c>
      <c r="V5491">
        <v>0</v>
      </c>
      <c r="W5491">
        <v>0.34</v>
      </c>
      <c r="X5491">
        <v>298.633332</v>
      </c>
      <c r="Y5491">
        <v>0</v>
      </c>
      <c r="Z5491">
        <v>0</v>
      </c>
    </row>
    <row r="5492" spans="1:26" x14ac:dyDescent="0.3">
      <c r="A5492">
        <v>2679123</v>
      </c>
      <c r="B5492">
        <v>1</v>
      </c>
      <c r="C5492" t="s">
        <v>76</v>
      </c>
      <c r="D5492" t="s">
        <v>80</v>
      </c>
      <c r="E5492" t="s">
        <v>144</v>
      </c>
      <c r="F5492" t="s">
        <v>15356</v>
      </c>
      <c r="G5492" t="s">
        <v>136</v>
      </c>
      <c r="H5492" t="s">
        <v>46</v>
      </c>
      <c r="I5492" t="s">
        <v>129</v>
      </c>
      <c r="J5492" t="s">
        <v>130</v>
      </c>
      <c r="K5492" t="s">
        <v>131</v>
      </c>
      <c r="L5492" t="s">
        <v>15357</v>
      </c>
      <c r="M5492" t="s">
        <v>15358</v>
      </c>
      <c r="N5492">
        <v>4.358333333</v>
      </c>
      <c r="O5492">
        <v>0</v>
      </c>
      <c r="P5492">
        <v>111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483.77499999999998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2679124</v>
      </c>
      <c r="B5493">
        <v>1</v>
      </c>
      <c r="C5493" t="s">
        <v>77</v>
      </c>
      <c r="D5493" t="s">
        <v>114</v>
      </c>
      <c r="E5493" t="s">
        <v>156</v>
      </c>
      <c r="F5493" t="s">
        <v>15359</v>
      </c>
      <c r="G5493" t="s">
        <v>169</v>
      </c>
      <c r="H5493" t="s">
        <v>47</v>
      </c>
      <c r="I5493" t="s">
        <v>129</v>
      </c>
      <c r="J5493" t="s">
        <v>130</v>
      </c>
      <c r="K5493" t="s">
        <v>131</v>
      </c>
      <c r="L5493" t="s">
        <v>15360</v>
      </c>
      <c r="M5493" t="s">
        <v>15361</v>
      </c>
      <c r="N5493">
        <v>1.510277777</v>
      </c>
      <c r="O5493">
        <v>24</v>
      </c>
      <c r="P5493">
        <v>159</v>
      </c>
      <c r="Q5493">
        <v>0</v>
      </c>
      <c r="R5493">
        <v>0</v>
      </c>
      <c r="S5493">
        <v>29</v>
      </c>
      <c r="T5493">
        <v>169</v>
      </c>
      <c r="U5493">
        <v>36.246667000000002</v>
      </c>
      <c r="V5493">
        <v>240.13416699999999</v>
      </c>
      <c r="W5493">
        <v>0</v>
      </c>
      <c r="X5493">
        <v>0</v>
      </c>
      <c r="Y5493">
        <v>43.798056000000003</v>
      </c>
      <c r="Z5493">
        <v>255.23694399999999</v>
      </c>
    </row>
    <row r="5494" spans="1:26" x14ac:dyDescent="0.3">
      <c r="A5494">
        <v>2679126</v>
      </c>
      <c r="B5494">
        <v>1</v>
      </c>
      <c r="C5494" t="s">
        <v>76</v>
      </c>
      <c r="D5494" t="s">
        <v>101</v>
      </c>
      <c r="E5494" t="s">
        <v>152</v>
      </c>
      <c r="F5494" t="s">
        <v>15362</v>
      </c>
      <c r="G5494" t="s">
        <v>169</v>
      </c>
      <c r="H5494" t="s">
        <v>47</v>
      </c>
      <c r="I5494" t="s">
        <v>129</v>
      </c>
      <c r="J5494" t="s">
        <v>130</v>
      </c>
      <c r="K5494" t="s">
        <v>131</v>
      </c>
      <c r="L5494" t="s">
        <v>15363</v>
      </c>
      <c r="M5494" t="s">
        <v>15364</v>
      </c>
      <c r="N5494">
        <v>0.118333333</v>
      </c>
      <c r="O5494">
        <v>24</v>
      </c>
      <c r="P5494">
        <v>1937</v>
      </c>
      <c r="Q5494">
        <v>0</v>
      </c>
      <c r="R5494">
        <v>0</v>
      </c>
      <c r="S5494">
        <v>0</v>
      </c>
      <c r="T5494">
        <v>0</v>
      </c>
      <c r="U5494">
        <v>2.84</v>
      </c>
      <c r="V5494">
        <v>229.21166600000001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2679127</v>
      </c>
      <c r="B5495">
        <v>1</v>
      </c>
      <c r="C5495" t="s">
        <v>76</v>
      </c>
      <c r="D5495" t="s">
        <v>103</v>
      </c>
      <c r="E5495" t="s">
        <v>144</v>
      </c>
      <c r="F5495" t="s">
        <v>15365</v>
      </c>
      <c r="G5495" t="s">
        <v>136</v>
      </c>
      <c r="H5495" t="s">
        <v>46</v>
      </c>
      <c r="I5495" t="s">
        <v>129</v>
      </c>
      <c r="J5495" t="s">
        <v>130</v>
      </c>
      <c r="K5495" t="s">
        <v>131</v>
      </c>
      <c r="L5495" t="s">
        <v>15366</v>
      </c>
      <c r="M5495" t="s">
        <v>15367</v>
      </c>
      <c r="N5495">
        <v>4.250277777</v>
      </c>
      <c r="O5495">
        <v>0</v>
      </c>
      <c r="P5495">
        <v>0</v>
      </c>
      <c r="Q5495">
        <v>0</v>
      </c>
      <c r="R5495">
        <v>227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964.81305499999996</v>
      </c>
      <c r="Y5495">
        <v>0</v>
      </c>
      <c r="Z5495">
        <v>0</v>
      </c>
    </row>
    <row r="5496" spans="1:26" x14ac:dyDescent="0.3">
      <c r="A5496">
        <v>2679128</v>
      </c>
      <c r="B5496">
        <v>1</v>
      </c>
      <c r="C5496" t="s">
        <v>76</v>
      </c>
      <c r="D5496" t="s">
        <v>80</v>
      </c>
      <c r="E5496" t="s">
        <v>210</v>
      </c>
      <c r="F5496" t="s">
        <v>14611</v>
      </c>
      <c r="G5496" t="s">
        <v>212</v>
      </c>
      <c r="H5496" t="s">
        <v>46</v>
      </c>
      <c r="I5496" t="s">
        <v>129</v>
      </c>
      <c r="J5496" t="s">
        <v>130</v>
      </c>
      <c r="K5496" t="s">
        <v>131</v>
      </c>
      <c r="L5496" t="s">
        <v>15368</v>
      </c>
      <c r="M5496" t="s">
        <v>15369</v>
      </c>
      <c r="N5496">
        <v>6.4416666659999997</v>
      </c>
      <c r="O5496">
        <v>0</v>
      </c>
      <c r="P5496">
        <v>4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25.766667000000002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2679129</v>
      </c>
      <c r="B5497">
        <v>1</v>
      </c>
      <c r="C5497" t="s">
        <v>77</v>
      </c>
      <c r="D5497" t="s">
        <v>123</v>
      </c>
      <c r="E5497" t="s">
        <v>152</v>
      </c>
      <c r="F5497" t="s">
        <v>15370</v>
      </c>
      <c r="G5497" t="s">
        <v>146</v>
      </c>
      <c r="H5497" t="s">
        <v>47</v>
      </c>
      <c r="I5497" t="s">
        <v>247</v>
      </c>
      <c r="J5497" t="s">
        <v>130</v>
      </c>
      <c r="K5497" t="s">
        <v>131</v>
      </c>
      <c r="L5497" t="s">
        <v>15371</v>
      </c>
      <c r="M5497" t="s">
        <v>15372</v>
      </c>
      <c r="N5497">
        <v>3.8333332999999997E-2</v>
      </c>
      <c r="O5497">
        <v>0</v>
      </c>
      <c r="P5497">
        <v>1055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40.441665999999998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2679131</v>
      </c>
      <c r="B5498">
        <v>1</v>
      </c>
      <c r="C5498" t="s">
        <v>76</v>
      </c>
      <c r="D5498" t="s">
        <v>96</v>
      </c>
      <c r="E5498" t="s">
        <v>152</v>
      </c>
      <c r="F5498" t="s">
        <v>13237</v>
      </c>
      <c r="G5498" t="s">
        <v>169</v>
      </c>
      <c r="H5498" t="s">
        <v>47</v>
      </c>
      <c r="I5498" t="s">
        <v>129</v>
      </c>
      <c r="J5498" t="s">
        <v>130</v>
      </c>
      <c r="K5498" t="s">
        <v>131</v>
      </c>
      <c r="L5498" t="s">
        <v>15373</v>
      </c>
      <c r="M5498" t="s">
        <v>15374</v>
      </c>
      <c r="N5498">
        <v>0.88277777700000004</v>
      </c>
      <c r="O5498">
        <v>5</v>
      </c>
      <c r="P5498">
        <v>1379</v>
      </c>
      <c r="Q5498">
        <v>0</v>
      </c>
      <c r="R5498">
        <v>0</v>
      </c>
      <c r="S5498">
        <v>0</v>
      </c>
      <c r="T5498">
        <v>0</v>
      </c>
      <c r="U5498">
        <v>4.4138890000000002</v>
      </c>
      <c r="V5498">
        <v>1217.3505540000001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2679180</v>
      </c>
      <c r="B5499">
        <v>1</v>
      </c>
      <c r="C5499" t="s">
        <v>76</v>
      </c>
      <c r="D5499" t="s">
        <v>107</v>
      </c>
      <c r="E5499" t="s">
        <v>134</v>
      </c>
      <c r="F5499" t="s">
        <v>15375</v>
      </c>
      <c r="G5499" t="s">
        <v>140</v>
      </c>
      <c r="H5499" t="s">
        <v>46</v>
      </c>
      <c r="I5499" t="s">
        <v>129</v>
      </c>
      <c r="J5499" t="s">
        <v>130</v>
      </c>
      <c r="K5499" t="s">
        <v>141</v>
      </c>
      <c r="L5499" t="s">
        <v>15376</v>
      </c>
      <c r="M5499" t="s">
        <v>15377</v>
      </c>
      <c r="N5499">
        <v>1.3505555549999999</v>
      </c>
      <c r="O5499">
        <v>0</v>
      </c>
      <c r="P5499">
        <v>183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247.151667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2679289</v>
      </c>
      <c r="B5500">
        <v>1</v>
      </c>
      <c r="C5500" t="s">
        <v>76</v>
      </c>
      <c r="D5500" t="s">
        <v>107</v>
      </c>
      <c r="E5500" t="s">
        <v>134</v>
      </c>
      <c r="F5500" t="s">
        <v>15378</v>
      </c>
      <c r="G5500" t="s">
        <v>140</v>
      </c>
      <c r="H5500" t="s">
        <v>46</v>
      </c>
      <c r="I5500" t="s">
        <v>129</v>
      </c>
      <c r="J5500" t="s">
        <v>130</v>
      </c>
      <c r="K5500" t="s">
        <v>141</v>
      </c>
      <c r="L5500" t="s">
        <v>15376</v>
      </c>
      <c r="M5500" t="s">
        <v>15379</v>
      </c>
      <c r="N5500">
        <v>3.5477777769999999</v>
      </c>
      <c r="O5500">
        <v>0</v>
      </c>
      <c r="P5500">
        <v>19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67.407777999999993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2679133</v>
      </c>
      <c r="B5501">
        <v>1</v>
      </c>
      <c r="C5501" t="s">
        <v>77</v>
      </c>
      <c r="D5501" t="s">
        <v>123</v>
      </c>
      <c r="E5501" t="s">
        <v>172</v>
      </c>
      <c r="F5501" t="s">
        <v>15380</v>
      </c>
      <c r="G5501" t="s">
        <v>146</v>
      </c>
      <c r="H5501" t="s">
        <v>46</v>
      </c>
      <c r="I5501" t="s">
        <v>129</v>
      </c>
      <c r="J5501" t="s">
        <v>130</v>
      </c>
      <c r="K5501" t="s">
        <v>131</v>
      </c>
      <c r="L5501" t="s">
        <v>15381</v>
      </c>
      <c r="M5501" t="s">
        <v>15382</v>
      </c>
      <c r="N5501">
        <v>0.258333333</v>
      </c>
      <c r="O5501">
        <v>0</v>
      </c>
      <c r="P5501">
        <v>136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35.133333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2679135</v>
      </c>
      <c r="B5502">
        <v>1</v>
      </c>
      <c r="C5502" t="s">
        <v>77</v>
      </c>
      <c r="D5502" t="s">
        <v>114</v>
      </c>
      <c r="E5502" t="s">
        <v>126</v>
      </c>
      <c r="F5502" t="s">
        <v>15383</v>
      </c>
      <c r="G5502" t="s">
        <v>128</v>
      </c>
      <c r="H5502" t="s">
        <v>47</v>
      </c>
      <c r="I5502" t="s">
        <v>129</v>
      </c>
      <c r="J5502" t="s">
        <v>130</v>
      </c>
      <c r="K5502" t="s">
        <v>131</v>
      </c>
      <c r="L5502" t="s">
        <v>15384</v>
      </c>
      <c r="M5502" t="s">
        <v>15385</v>
      </c>
      <c r="N5502">
        <v>2.1288888880000001</v>
      </c>
      <c r="O5502">
        <v>1</v>
      </c>
      <c r="P5502">
        <v>0</v>
      </c>
      <c r="Q5502">
        <v>0</v>
      </c>
      <c r="R5502">
        <v>0</v>
      </c>
      <c r="S5502">
        <v>1</v>
      </c>
      <c r="T5502">
        <v>0</v>
      </c>
      <c r="U5502">
        <v>2.128889</v>
      </c>
      <c r="V5502">
        <v>0</v>
      </c>
      <c r="W5502">
        <v>0</v>
      </c>
      <c r="X5502">
        <v>0</v>
      </c>
      <c r="Y5502">
        <v>2.128889</v>
      </c>
      <c r="Z5502">
        <v>0</v>
      </c>
    </row>
    <row r="5503" spans="1:26" x14ac:dyDescent="0.3">
      <c r="A5503">
        <v>2679137</v>
      </c>
      <c r="B5503">
        <v>1</v>
      </c>
      <c r="C5503" t="s">
        <v>76</v>
      </c>
      <c r="D5503" t="s">
        <v>94</v>
      </c>
      <c r="E5503" t="s">
        <v>144</v>
      </c>
      <c r="F5503" t="s">
        <v>15386</v>
      </c>
      <c r="G5503" t="s">
        <v>240</v>
      </c>
      <c r="H5503" t="s">
        <v>46</v>
      </c>
      <c r="I5503" t="s">
        <v>129</v>
      </c>
      <c r="J5503" t="s">
        <v>130</v>
      </c>
      <c r="K5503" t="s">
        <v>131</v>
      </c>
      <c r="L5503" t="s">
        <v>15387</v>
      </c>
      <c r="M5503" t="s">
        <v>15388</v>
      </c>
      <c r="N5503">
        <v>1.2394444440000001</v>
      </c>
      <c r="O5503">
        <v>0</v>
      </c>
      <c r="P5503">
        <v>0</v>
      </c>
      <c r="Q5503">
        <v>0</v>
      </c>
      <c r="R5503">
        <v>15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18.591667000000001</v>
      </c>
      <c r="Y5503">
        <v>0</v>
      </c>
      <c r="Z5503">
        <v>0</v>
      </c>
    </row>
    <row r="5504" spans="1:26" x14ac:dyDescent="0.3">
      <c r="A5504">
        <v>2679136</v>
      </c>
      <c r="B5504">
        <v>1</v>
      </c>
      <c r="C5504" t="s">
        <v>76</v>
      </c>
      <c r="D5504" t="s">
        <v>86</v>
      </c>
      <c r="E5504" t="s">
        <v>210</v>
      </c>
      <c r="F5504" t="s">
        <v>15389</v>
      </c>
      <c r="G5504" t="s">
        <v>290</v>
      </c>
      <c r="H5504" t="s">
        <v>46</v>
      </c>
      <c r="I5504" t="s">
        <v>129</v>
      </c>
      <c r="J5504" t="s">
        <v>130</v>
      </c>
      <c r="K5504" t="s">
        <v>131</v>
      </c>
      <c r="L5504" t="s">
        <v>15390</v>
      </c>
      <c r="M5504" t="s">
        <v>15391</v>
      </c>
      <c r="N5504">
        <v>0.98194444400000003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0.98194400000000004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2679138</v>
      </c>
      <c r="B5505">
        <v>1</v>
      </c>
      <c r="C5505" t="s">
        <v>77</v>
      </c>
      <c r="D5505" t="s">
        <v>108</v>
      </c>
      <c r="E5505" t="s">
        <v>126</v>
      </c>
      <c r="F5505" t="s">
        <v>3296</v>
      </c>
      <c r="G5505" t="s">
        <v>169</v>
      </c>
      <c r="H5505" t="s">
        <v>47</v>
      </c>
      <c r="I5505" t="s">
        <v>129</v>
      </c>
      <c r="J5505" t="s">
        <v>130</v>
      </c>
      <c r="K5505" t="s">
        <v>131</v>
      </c>
      <c r="L5505" t="s">
        <v>15392</v>
      </c>
      <c r="M5505" t="s">
        <v>15393</v>
      </c>
      <c r="N5505">
        <v>0.47222222200000002</v>
      </c>
      <c r="O5505">
        <v>0</v>
      </c>
      <c r="P5505">
        <v>217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102.472222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2679139</v>
      </c>
      <c r="B5506">
        <v>1</v>
      </c>
      <c r="C5506" t="s">
        <v>76</v>
      </c>
      <c r="D5506" t="s">
        <v>107</v>
      </c>
      <c r="E5506" t="s">
        <v>134</v>
      </c>
      <c r="F5506" t="s">
        <v>15394</v>
      </c>
      <c r="G5506" t="s">
        <v>140</v>
      </c>
      <c r="H5506" t="s">
        <v>46</v>
      </c>
      <c r="I5506" t="s">
        <v>129</v>
      </c>
      <c r="J5506" t="s">
        <v>130</v>
      </c>
      <c r="K5506" t="s">
        <v>141</v>
      </c>
      <c r="L5506" t="s">
        <v>15395</v>
      </c>
      <c r="M5506" t="s">
        <v>15396</v>
      </c>
      <c r="N5506">
        <v>0.41805555500000002</v>
      </c>
      <c r="O5506">
        <v>0</v>
      </c>
      <c r="P5506">
        <v>771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322.32083299999999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2679142</v>
      </c>
      <c r="B5507">
        <v>1</v>
      </c>
      <c r="C5507" t="s">
        <v>77</v>
      </c>
      <c r="D5507" t="s">
        <v>116</v>
      </c>
      <c r="E5507" t="s">
        <v>144</v>
      </c>
      <c r="F5507" t="s">
        <v>15397</v>
      </c>
      <c r="G5507" t="s">
        <v>260</v>
      </c>
      <c r="H5507" t="s">
        <v>46</v>
      </c>
      <c r="I5507" t="s">
        <v>129</v>
      </c>
      <c r="J5507" t="s">
        <v>130</v>
      </c>
      <c r="K5507" t="s">
        <v>141</v>
      </c>
      <c r="L5507" t="s">
        <v>15398</v>
      </c>
      <c r="M5507" t="s">
        <v>15399</v>
      </c>
      <c r="N5507">
        <v>6.8588888880000001</v>
      </c>
      <c r="O5507">
        <v>0</v>
      </c>
      <c r="P5507">
        <v>54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370.38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2679143</v>
      </c>
      <c r="B5508">
        <v>1</v>
      </c>
      <c r="C5508" t="s">
        <v>76</v>
      </c>
      <c r="D5508" t="s">
        <v>103</v>
      </c>
      <c r="E5508" t="s">
        <v>156</v>
      </c>
      <c r="F5508" t="s">
        <v>15400</v>
      </c>
      <c r="G5508" t="s">
        <v>169</v>
      </c>
      <c r="H5508" t="s">
        <v>47</v>
      </c>
      <c r="I5508" t="s">
        <v>129</v>
      </c>
      <c r="J5508" t="s">
        <v>130</v>
      </c>
      <c r="K5508" t="s">
        <v>131</v>
      </c>
      <c r="L5508" t="s">
        <v>15401</v>
      </c>
      <c r="M5508" t="s">
        <v>15402</v>
      </c>
      <c r="N5508">
        <v>0.98416666600000002</v>
      </c>
      <c r="O5508">
        <v>0</v>
      </c>
      <c r="P5508">
        <v>0</v>
      </c>
      <c r="Q5508">
        <v>4</v>
      </c>
      <c r="R5508">
        <v>141</v>
      </c>
      <c r="S5508">
        <v>9</v>
      </c>
      <c r="T5508">
        <v>35</v>
      </c>
      <c r="U5508">
        <v>0</v>
      </c>
      <c r="V5508">
        <v>0</v>
      </c>
      <c r="W5508">
        <v>3.9366669999999999</v>
      </c>
      <c r="X5508">
        <v>138.76750000000001</v>
      </c>
      <c r="Y5508">
        <v>8.8574999999999999</v>
      </c>
      <c r="Z5508">
        <v>34.445833</v>
      </c>
    </row>
    <row r="5509" spans="1:26" x14ac:dyDescent="0.3">
      <c r="A5509">
        <v>2679145</v>
      </c>
      <c r="B5509">
        <v>1</v>
      </c>
      <c r="C5509" t="s">
        <v>77</v>
      </c>
      <c r="D5509" t="s">
        <v>112</v>
      </c>
      <c r="E5509" t="s">
        <v>152</v>
      </c>
      <c r="F5509" t="s">
        <v>415</v>
      </c>
      <c r="G5509" t="s">
        <v>169</v>
      </c>
      <c r="H5509" t="s">
        <v>47</v>
      </c>
      <c r="I5509" t="s">
        <v>129</v>
      </c>
      <c r="J5509" t="s">
        <v>130</v>
      </c>
      <c r="K5509" t="s">
        <v>131</v>
      </c>
      <c r="L5509" t="s">
        <v>15403</v>
      </c>
      <c r="M5509" t="s">
        <v>15404</v>
      </c>
      <c r="N5509">
        <v>9.5000000000000001E-2</v>
      </c>
      <c r="O5509">
        <v>0</v>
      </c>
      <c r="P5509">
        <v>0</v>
      </c>
      <c r="Q5509">
        <v>22</v>
      </c>
      <c r="R5509">
        <v>30</v>
      </c>
      <c r="S5509">
        <v>41</v>
      </c>
      <c r="T5509">
        <v>808</v>
      </c>
      <c r="U5509">
        <v>0</v>
      </c>
      <c r="V5509">
        <v>0</v>
      </c>
      <c r="W5509">
        <v>2.09</v>
      </c>
      <c r="X5509">
        <v>2.85</v>
      </c>
      <c r="Y5509">
        <v>3.895</v>
      </c>
      <c r="Z5509">
        <v>76.760000000000005</v>
      </c>
    </row>
    <row r="5510" spans="1:26" x14ac:dyDescent="0.3">
      <c r="A5510">
        <v>2679147</v>
      </c>
      <c r="B5510">
        <v>1</v>
      </c>
      <c r="C5510" t="s">
        <v>76</v>
      </c>
      <c r="D5510" t="s">
        <v>101</v>
      </c>
      <c r="E5510" t="s">
        <v>144</v>
      </c>
      <c r="F5510" t="s">
        <v>15405</v>
      </c>
      <c r="G5510" t="s">
        <v>146</v>
      </c>
      <c r="H5510" t="s">
        <v>46</v>
      </c>
      <c r="I5510" t="s">
        <v>129</v>
      </c>
      <c r="J5510" t="s">
        <v>130</v>
      </c>
      <c r="K5510" t="s">
        <v>131</v>
      </c>
      <c r="L5510" t="s">
        <v>15406</v>
      </c>
      <c r="M5510" t="s">
        <v>15407</v>
      </c>
      <c r="N5510">
        <v>3.7475000000000001</v>
      </c>
      <c r="O5510">
        <v>0</v>
      </c>
      <c r="P5510">
        <v>46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172.38499999999999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2679192</v>
      </c>
      <c r="B5511">
        <v>1</v>
      </c>
      <c r="C5511" t="s">
        <v>77</v>
      </c>
      <c r="D5511" t="s">
        <v>112</v>
      </c>
      <c r="E5511" t="s">
        <v>126</v>
      </c>
      <c r="F5511" t="s">
        <v>731</v>
      </c>
      <c r="G5511" t="s">
        <v>260</v>
      </c>
      <c r="H5511" t="s">
        <v>47</v>
      </c>
      <c r="I5511" t="s">
        <v>129</v>
      </c>
      <c r="J5511" t="s">
        <v>130</v>
      </c>
      <c r="K5511" t="s">
        <v>141</v>
      </c>
      <c r="L5511" t="s">
        <v>15408</v>
      </c>
      <c r="M5511" t="s">
        <v>15409</v>
      </c>
      <c r="N5511">
        <v>7.2202777769999997</v>
      </c>
      <c r="O5511">
        <v>0</v>
      </c>
      <c r="P5511">
        <v>0</v>
      </c>
      <c r="Q5511">
        <v>0</v>
      </c>
      <c r="R5511">
        <v>0</v>
      </c>
      <c r="S5511">
        <v>1</v>
      </c>
      <c r="T5511">
        <v>269</v>
      </c>
      <c r="U5511">
        <v>0</v>
      </c>
      <c r="V5511">
        <v>0</v>
      </c>
      <c r="W5511">
        <v>0</v>
      </c>
      <c r="X5511">
        <v>0</v>
      </c>
      <c r="Y5511">
        <v>7.2202780000000004</v>
      </c>
      <c r="Z5511">
        <v>1942.2547219999999</v>
      </c>
    </row>
    <row r="5512" spans="1:26" x14ac:dyDescent="0.3">
      <c r="A5512">
        <v>2679152</v>
      </c>
      <c r="B5512">
        <v>1</v>
      </c>
      <c r="C5512" t="s">
        <v>77</v>
      </c>
      <c r="D5512" t="s">
        <v>123</v>
      </c>
      <c r="E5512" t="s">
        <v>126</v>
      </c>
      <c r="F5512" t="s">
        <v>15410</v>
      </c>
      <c r="G5512" t="s">
        <v>169</v>
      </c>
      <c r="H5512" t="s">
        <v>47</v>
      </c>
      <c r="I5512" t="s">
        <v>129</v>
      </c>
      <c r="J5512" t="s">
        <v>130</v>
      </c>
      <c r="K5512" t="s">
        <v>131</v>
      </c>
      <c r="L5512" t="s">
        <v>15411</v>
      </c>
      <c r="M5512" t="s">
        <v>15412</v>
      </c>
      <c r="N5512">
        <v>0.5575</v>
      </c>
      <c r="O5512">
        <v>2</v>
      </c>
      <c r="P5512">
        <v>304</v>
      </c>
      <c r="Q5512">
        <v>0</v>
      </c>
      <c r="R5512">
        <v>0</v>
      </c>
      <c r="S5512">
        <v>0</v>
      </c>
      <c r="T5512">
        <v>0</v>
      </c>
      <c r="U5512">
        <v>1.115</v>
      </c>
      <c r="V5512">
        <v>169.48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2679165</v>
      </c>
      <c r="B5513">
        <v>1</v>
      </c>
      <c r="C5513" t="s">
        <v>76</v>
      </c>
      <c r="D5513" t="s">
        <v>99</v>
      </c>
      <c r="E5513" t="s">
        <v>325</v>
      </c>
      <c r="F5513" t="s">
        <v>15413</v>
      </c>
      <c r="G5513" t="s">
        <v>140</v>
      </c>
      <c r="H5513" t="s">
        <v>47</v>
      </c>
      <c r="I5513" t="s">
        <v>129</v>
      </c>
      <c r="J5513" t="s">
        <v>130</v>
      </c>
      <c r="K5513" t="s">
        <v>141</v>
      </c>
      <c r="L5513" t="s">
        <v>15414</v>
      </c>
      <c r="M5513" t="s">
        <v>15415</v>
      </c>
      <c r="N5513">
        <v>5.2286111110000002</v>
      </c>
      <c r="O5513">
        <v>4</v>
      </c>
      <c r="P5513">
        <v>19560</v>
      </c>
      <c r="Q5513">
        <v>0</v>
      </c>
      <c r="R5513">
        <v>0</v>
      </c>
      <c r="S5513">
        <v>0</v>
      </c>
      <c r="T5513">
        <v>0</v>
      </c>
      <c r="U5513">
        <v>20.914444</v>
      </c>
      <c r="V5513">
        <v>102271.633331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2679155</v>
      </c>
      <c r="B5514">
        <v>1</v>
      </c>
      <c r="C5514" t="s">
        <v>76</v>
      </c>
      <c r="D5514" t="s">
        <v>95</v>
      </c>
      <c r="E5514" t="s">
        <v>134</v>
      </c>
      <c r="F5514" t="s">
        <v>2604</v>
      </c>
      <c r="G5514" t="s">
        <v>260</v>
      </c>
      <c r="H5514" t="s">
        <v>46</v>
      </c>
      <c r="I5514" t="s">
        <v>129</v>
      </c>
      <c r="J5514" t="s">
        <v>130</v>
      </c>
      <c r="K5514" t="s">
        <v>141</v>
      </c>
      <c r="L5514" t="s">
        <v>15416</v>
      </c>
      <c r="M5514" t="s">
        <v>15417</v>
      </c>
      <c r="N5514">
        <v>7.0261111109999996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183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1285.778333</v>
      </c>
    </row>
    <row r="5515" spans="1:26" x14ac:dyDescent="0.3">
      <c r="A5515">
        <v>2679157</v>
      </c>
      <c r="B5515">
        <v>1</v>
      </c>
      <c r="C5515" t="s">
        <v>76</v>
      </c>
      <c r="D5515" t="s">
        <v>91</v>
      </c>
      <c r="E5515" t="s">
        <v>126</v>
      </c>
      <c r="F5515" t="s">
        <v>15418</v>
      </c>
      <c r="G5515" t="s">
        <v>140</v>
      </c>
      <c r="H5515" t="s">
        <v>47</v>
      </c>
      <c r="I5515" t="s">
        <v>129</v>
      </c>
      <c r="J5515" t="s">
        <v>130</v>
      </c>
      <c r="K5515" t="s">
        <v>141</v>
      </c>
      <c r="L5515" t="s">
        <v>15419</v>
      </c>
      <c r="M5515" t="s">
        <v>15420</v>
      </c>
      <c r="N5515">
        <v>2.29</v>
      </c>
      <c r="O5515">
        <v>0</v>
      </c>
      <c r="P5515">
        <v>601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1376.29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2679199</v>
      </c>
      <c r="B5516">
        <v>2</v>
      </c>
      <c r="C5516" t="s">
        <v>76</v>
      </c>
      <c r="D5516" t="s">
        <v>79</v>
      </c>
      <c r="E5516" t="s">
        <v>325</v>
      </c>
      <c r="F5516" t="s">
        <v>2356</v>
      </c>
      <c r="G5516" t="s">
        <v>169</v>
      </c>
      <c r="H5516" t="s">
        <v>47</v>
      </c>
      <c r="I5516" t="s">
        <v>129</v>
      </c>
      <c r="J5516" t="s">
        <v>130</v>
      </c>
      <c r="K5516" t="s">
        <v>131</v>
      </c>
      <c r="L5516" t="s">
        <v>15421</v>
      </c>
      <c r="M5516" t="s">
        <v>15422</v>
      </c>
      <c r="N5516">
        <v>1.916111111</v>
      </c>
      <c r="O5516">
        <v>70</v>
      </c>
      <c r="P5516">
        <v>175</v>
      </c>
      <c r="Q5516">
        <v>0</v>
      </c>
      <c r="R5516">
        <v>0</v>
      </c>
      <c r="S5516">
        <v>0</v>
      </c>
      <c r="T5516">
        <v>0</v>
      </c>
      <c r="U5516">
        <v>134.12777800000001</v>
      </c>
      <c r="V5516">
        <v>335.31944399999998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2679159</v>
      </c>
      <c r="B5517">
        <v>1</v>
      </c>
      <c r="C5517" t="s">
        <v>77</v>
      </c>
      <c r="D5517" t="s">
        <v>123</v>
      </c>
      <c r="E5517" t="s">
        <v>126</v>
      </c>
      <c r="F5517" t="s">
        <v>6401</v>
      </c>
      <c r="G5517" t="s">
        <v>567</v>
      </c>
      <c r="H5517" t="s">
        <v>47</v>
      </c>
      <c r="I5517" t="s">
        <v>129</v>
      </c>
      <c r="J5517" t="s">
        <v>130</v>
      </c>
      <c r="K5517" t="s">
        <v>131</v>
      </c>
      <c r="L5517" t="s">
        <v>15423</v>
      </c>
      <c r="M5517" t="s">
        <v>15424</v>
      </c>
      <c r="N5517">
        <v>0.29083333300000003</v>
      </c>
      <c r="O5517">
        <v>48</v>
      </c>
      <c r="P5517">
        <v>474</v>
      </c>
      <c r="Q5517">
        <v>0</v>
      </c>
      <c r="R5517">
        <v>0</v>
      </c>
      <c r="S5517">
        <v>0</v>
      </c>
      <c r="T5517">
        <v>0</v>
      </c>
      <c r="U5517">
        <v>13.96</v>
      </c>
      <c r="V5517">
        <v>137.85499999999999</v>
      </c>
      <c r="W5517">
        <v>0</v>
      </c>
      <c r="X5517">
        <v>0</v>
      </c>
      <c r="Y5517">
        <v>0</v>
      </c>
      <c r="Z5517">
        <v>0</v>
      </c>
    </row>
    <row r="5518" spans="1:26" x14ac:dyDescent="0.3">
      <c r="A5518">
        <v>2679161</v>
      </c>
      <c r="B5518">
        <v>1</v>
      </c>
      <c r="C5518" t="s">
        <v>77</v>
      </c>
      <c r="D5518" t="s">
        <v>118</v>
      </c>
      <c r="E5518" t="s">
        <v>134</v>
      </c>
      <c r="F5518" t="s">
        <v>15425</v>
      </c>
      <c r="G5518" t="s">
        <v>140</v>
      </c>
      <c r="H5518" t="s">
        <v>46</v>
      </c>
      <c r="I5518" t="s">
        <v>129</v>
      </c>
      <c r="J5518" t="s">
        <v>130</v>
      </c>
      <c r="K5518" t="s">
        <v>141</v>
      </c>
      <c r="L5518" t="s">
        <v>15426</v>
      </c>
      <c r="M5518" t="s">
        <v>15427</v>
      </c>
      <c r="N5518">
        <v>6.4541666659999999</v>
      </c>
      <c r="O5518">
        <v>0</v>
      </c>
      <c r="P5518">
        <v>487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3143.1791659999999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2679164</v>
      </c>
      <c r="B5519">
        <v>1</v>
      </c>
      <c r="C5519" t="s">
        <v>76</v>
      </c>
      <c r="D5519" t="s">
        <v>104</v>
      </c>
      <c r="E5519" t="s">
        <v>156</v>
      </c>
      <c r="F5519" t="s">
        <v>12758</v>
      </c>
      <c r="G5519" t="s">
        <v>260</v>
      </c>
      <c r="H5519" t="s">
        <v>47</v>
      </c>
      <c r="I5519" t="s">
        <v>129</v>
      </c>
      <c r="J5519" t="s">
        <v>130</v>
      </c>
      <c r="K5519" t="s">
        <v>141</v>
      </c>
      <c r="L5519" t="s">
        <v>15428</v>
      </c>
      <c r="M5519" t="s">
        <v>15429</v>
      </c>
      <c r="N5519">
        <v>9.0730555549999998</v>
      </c>
      <c r="O5519">
        <v>0</v>
      </c>
      <c r="P5519">
        <v>2</v>
      </c>
      <c r="Q5519">
        <v>9</v>
      </c>
      <c r="R5519">
        <v>1613</v>
      </c>
      <c r="S5519">
        <v>17</v>
      </c>
      <c r="T5519">
        <v>3280</v>
      </c>
      <c r="U5519">
        <v>0</v>
      </c>
      <c r="V5519">
        <v>18.146111000000001</v>
      </c>
      <c r="W5519">
        <v>81.657499999999999</v>
      </c>
      <c r="X5519">
        <v>14634.838610000001</v>
      </c>
      <c r="Y5519">
        <v>154.24194399999999</v>
      </c>
      <c r="Z5519">
        <v>29759.622220000001</v>
      </c>
    </row>
    <row r="5520" spans="1:26" x14ac:dyDescent="0.3">
      <c r="A5520">
        <v>2679170</v>
      </c>
      <c r="B5520">
        <v>1</v>
      </c>
      <c r="C5520" t="s">
        <v>77</v>
      </c>
      <c r="D5520" t="s">
        <v>117</v>
      </c>
      <c r="E5520" t="s">
        <v>144</v>
      </c>
      <c r="F5520" t="s">
        <v>15430</v>
      </c>
      <c r="G5520" t="s">
        <v>136</v>
      </c>
      <c r="H5520" t="s">
        <v>46</v>
      </c>
      <c r="I5520" t="s">
        <v>129</v>
      </c>
      <c r="J5520" t="s">
        <v>130</v>
      </c>
      <c r="K5520" t="s">
        <v>131</v>
      </c>
      <c r="L5520" t="s">
        <v>15431</v>
      </c>
      <c r="M5520" t="s">
        <v>15432</v>
      </c>
      <c r="N5520">
        <v>0.765833333</v>
      </c>
      <c r="O5520">
        <v>0</v>
      </c>
      <c r="P5520">
        <v>0</v>
      </c>
      <c r="Q5520">
        <v>0</v>
      </c>
      <c r="R5520">
        <v>63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48.247500000000002</v>
      </c>
      <c r="Y5520">
        <v>0</v>
      </c>
      <c r="Z5520">
        <v>0</v>
      </c>
    </row>
    <row r="5521" spans="1:26" x14ac:dyDescent="0.3">
      <c r="A5521">
        <v>2679166</v>
      </c>
      <c r="B5521">
        <v>1</v>
      </c>
      <c r="C5521" t="s">
        <v>76</v>
      </c>
      <c r="D5521" t="s">
        <v>105</v>
      </c>
      <c r="E5521" t="s">
        <v>144</v>
      </c>
      <c r="F5521" t="s">
        <v>15433</v>
      </c>
      <c r="G5521" t="s">
        <v>260</v>
      </c>
      <c r="H5521" t="s">
        <v>46</v>
      </c>
      <c r="I5521" t="s">
        <v>129</v>
      </c>
      <c r="J5521" t="s">
        <v>130</v>
      </c>
      <c r="K5521" t="s">
        <v>141</v>
      </c>
      <c r="L5521" t="s">
        <v>15434</v>
      </c>
      <c r="M5521" t="s">
        <v>15435</v>
      </c>
      <c r="N5521">
        <v>3.3530555550000001</v>
      </c>
      <c r="O5521">
        <v>0</v>
      </c>
      <c r="P5521">
        <v>0</v>
      </c>
      <c r="Q5521">
        <v>0</v>
      </c>
      <c r="R5521">
        <v>10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33.530555999999997</v>
      </c>
      <c r="Y5521">
        <v>0</v>
      </c>
      <c r="Z5521">
        <v>0</v>
      </c>
    </row>
    <row r="5522" spans="1:26" x14ac:dyDescent="0.3">
      <c r="A5522">
        <v>2679167</v>
      </c>
      <c r="B5522">
        <v>1</v>
      </c>
      <c r="C5522" t="s">
        <v>76</v>
      </c>
      <c r="D5522" t="s">
        <v>96</v>
      </c>
      <c r="E5522" t="s">
        <v>156</v>
      </c>
      <c r="F5522" t="s">
        <v>6970</v>
      </c>
      <c r="G5522" t="s">
        <v>169</v>
      </c>
      <c r="H5522" t="s">
        <v>47</v>
      </c>
      <c r="I5522" t="s">
        <v>129</v>
      </c>
      <c r="J5522" t="s">
        <v>130</v>
      </c>
      <c r="K5522" t="s">
        <v>131</v>
      </c>
      <c r="L5522" t="s">
        <v>15436</v>
      </c>
      <c r="M5522" t="s">
        <v>15437</v>
      </c>
      <c r="N5522">
        <v>0.330555555</v>
      </c>
      <c r="O5522">
        <v>11</v>
      </c>
      <c r="P5522">
        <v>374</v>
      </c>
      <c r="Q5522">
        <v>0</v>
      </c>
      <c r="R5522">
        <v>0</v>
      </c>
      <c r="S5522">
        <v>0</v>
      </c>
      <c r="T5522">
        <v>0</v>
      </c>
      <c r="U5522">
        <v>3.6361110000000001</v>
      </c>
      <c r="V5522">
        <v>123.62777800000001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2679191</v>
      </c>
      <c r="B5523">
        <v>1</v>
      </c>
      <c r="C5523" t="s">
        <v>77</v>
      </c>
      <c r="D5523" t="s">
        <v>114</v>
      </c>
      <c r="E5523" t="s">
        <v>156</v>
      </c>
      <c r="F5523" t="s">
        <v>15438</v>
      </c>
      <c r="G5523" t="s">
        <v>169</v>
      </c>
      <c r="H5523" t="s">
        <v>47</v>
      </c>
      <c r="I5523" t="s">
        <v>129</v>
      </c>
      <c r="J5523" t="s">
        <v>130</v>
      </c>
      <c r="K5523" t="s">
        <v>131</v>
      </c>
      <c r="L5523" t="s">
        <v>15439</v>
      </c>
      <c r="M5523" t="s">
        <v>15440</v>
      </c>
      <c r="N5523">
        <v>0.69416666599999999</v>
      </c>
      <c r="O5523">
        <v>22</v>
      </c>
      <c r="P5523">
        <v>190</v>
      </c>
      <c r="Q5523">
        <v>0</v>
      </c>
      <c r="R5523">
        <v>0</v>
      </c>
      <c r="S5523">
        <v>165</v>
      </c>
      <c r="T5523">
        <v>596</v>
      </c>
      <c r="U5523">
        <v>15.271667000000001</v>
      </c>
      <c r="V5523">
        <v>131.89166700000001</v>
      </c>
      <c r="W5523">
        <v>0</v>
      </c>
      <c r="X5523">
        <v>0</v>
      </c>
      <c r="Y5523">
        <v>114.53749999999999</v>
      </c>
      <c r="Z5523">
        <v>413.72333300000003</v>
      </c>
    </row>
    <row r="5524" spans="1:26" x14ac:dyDescent="0.3">
      <c r="A5524">
        <v>2679171</v>
      </c>
      <c r="B5524">
        <v>1</v>
      </c>
      <c r="C5524" t="s">
        <v>77</v>
      </c>
      <c r="D5524" t="s">
        <v>108</v>
      </c>
      <c r="E5524" t="s">
        <v>134</v>
      </c>
      <c r="F5524" t="s">
        <v>15441</v>
      </c>
      <c r="G5524" t="s">
        <v>140</v>
      </c>
      <c r="H5524" t="s">
        <v>46</v>
      </c>
      <c r="I5524" t="s">
        <v>129</v>
      </c>
      <c r="J5524" t="s">
        <v>130</v>
      </c>
      <c r="K5524" t="s">
        <v>141</v>
      </c>
      <c r="L5524" t="s">
        <v>15442</v>
      </c>
      <c r="M5524" t="s">
        <v>15443</v>
      </c>
      <c r="N5524">
        <v>0.88888888799999999</v>
      </c>
      <c r="O5524">
        <v>0</v>
      </c>
      <c r="P5524">
        <v>526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467.55555500000003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2679177</v>
      </c>
      <c r="B5525">
        <v>1</v>
      </c>
      <c r="C5525" t="s">
        <v>77</v>
      </c>
      <c r="D5525" t="s">
        <v>114</v>
      </c>
      <c r="E5525" t="s">
        <v>126</v>
      </c>
      <c r="F5525" t="s">
        <v>14460</v>
      </c>
      <c r="G5525" t="s">
        <v>140</v>
      </c>
      <c r="H5525" t="s">
        <v>47</v>
      </c>
      <c r="I5525" t="s">
        <v>129</v>
      </c>
      <c r="J5525" t="s">
        <v>130</v>
      </c>
      <c r="K5525" t="s">
        <v>141</v>
      </c>
      <c r="L5525" t="s">
        <v>15444</v>
      </c>
      <c r="M5525" t="s">
        <v>15445</v>
      </c>
      <c r="N5525">
        <v>7.0658333329999996</v>
      </c>
      <c r="O5525">
        <v>0</v>
      </c>
      <c r="P5525">
        <v>0</v>
      </c>
      <c r="Q5525">
        <v>0</v>
      </c>
      <c r="R5525">
        <v>0</v>
      </c>
      <c r="S5525">
        <v>229</v>
      </c>
      <c r="T5525">
        <v>1741</v>
      </c>
      <c r="U5525">
        <v>0</v>
      </c>
      <c r="V5525">
        <v>0</v>
      </c>
      <c r="W5525">
        <v>0</v>
      </c>
      <c r="X5525">
        <v>0</v>
      </c>
      <c r="Y5525">
        <v>1618.0758330000001</v>
      </c>
      <c r="Z5525">
        <v>12301.615833</v>
      </c>
    </row>
    <row r="5526" spans="1:26" x14ac:dyDescent="0.3">
      <c r="A5526">
        <v>2679136</v>
      </c>
      <c r="B5526">
        <v>2</v>
      </c>
      <c r="C5526" t="s">
        <v>76</v>
      </c>
      <c r="D5526" t="s">
        <v>86</v>
      </c>
      <c r="E5526" t="s">
        <v>134</v>
      </c>
      <c r="F5526" t="s">
        <v>15446</v>
      </c>
      <c r="G5526" t="s">
        <v>290</v>
      </c>
      <c r="H5526" t="s">
        <v>46</v>
      </c>
      <c r="I5526" t="s">
        <v>129</v>
      </c>
      <c r="J5526" t="s">
        <v>130</v>
      </c>
      <c r="K5526" t="s">
        <v>131</v>
      </c>
      <c r="L5526" t="s">
        <v>15391</v>
      </c>
      <c r="M5526" t="s">
        <v>15447</v>
      </c>
      <c r="N5526">
        <v>0.112777777</v>
      </c>
      <c r="O5526">
        <v>0</v>
      </c>
      <c r="P5526">
        <v>215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24.247222000000001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2679178</v>
      </c>
      <c r="B5527">
        <v>1</v>
      </c>
      <c r="C5527" t="s">
        <v>76</v>
      </c>
      <c r="D5527" t="s">
        <v>90</v>
      </c>
      <c r="E5527" t="s">
        <v>126</v>
      </c>
      <c r="F5527" t="s">
        <v>15448</v>
      </c>
      <c r="G5527" t="s">
        <v>128</v>
      </c>
      <c r="H5527" t="s">
        <v>47</v>
      </c>
      <c r="I5527" t="s">
        <v>129</v>
      </c>
      <c r="J5527" t="s">
        <v>130</v>
      </c>
      <c r="K5527" t="s">
        <v>131</v>
      </c>
      <c r="L5527" t="s">
        <v>15449</v>
      </c>
      <c r="M5527" t="s">
        <v>15450</v>
      </c>
      <c r="N5527">
        <v>1.4386111109999999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162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233.05500000000001</v>
      </c>
    </row>
    <row r="5528" spans="1:26" x14ac:dyDescent="0.3">
      <c r="A5528">
        <v>2679172</v>
      </c>
      <c r="B5528">
        <v>1</v>
      </c>
      <c r="C5528" t="s">
        <v>76</v>
      </c>
      <c r="D5528" t="s">
        <v>107</v>
      </c>
      <c r="E5528" t="s">
        <v>134</v>
      </c>
      <c r="F5528" t="s">
        <v>15451</v>
      </c>
      <c r="G5528" t="s">
        <v>140</v>
      </c>
      <c r="H5528" t="s">
        <v>46</v>
      </c>
      <c r="I5528" t="s">
        <v>129</v>
      </c>
      <c r="J5528" t="s">
        <v>130</v>
      </c>
      <c r="K5528" t="s">
        <v>141</v>
      </c>
      <c r="L5528" t="s">
        <v>15452</v>
      </c>
      <c r="M5528" t="s">
        <v>15453</v>
      </c>
      <c r="N5528">
        <v>1.7175</v>
      </c>
      <c r="O5528">
        <v>0</v>
      </c>
      <c r="P5528">
        <v>387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664.67250000000001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2679173</v>
      </c>
      <c r="B5529">
        <v>1</v>
      </c>
      <c r="C5529" t="s">
        <v>77</v>
      </c>
      <c r="D5529" t="s">
        <v>109</v>
      </c>
      <c r="E5529" t="s">
        <v>152</v>
      </c>
      <c r="F5529" t="s">
        <v>9157</v>
      </c>
      <c r="G5529" t="s">
        <v>140</v>
      </c>
      <c r="H5529" t="s">
        <v>47</v>
      </c>
      <c r="I5529" t="s">
        <v>129</v>
      </c>
      <c r="J5529" t="s">
        <v>130</v>
      </c>
      <c r="K5529" t="s">
        <v>141</v>
      </c>
      <c r="L5529" t="s">
        <v>15454</v>
      </c>
      <c r="M5529" t="s">
        <v>15455</v>
      </c>
      <c r="N5529">
        <v>5.9550000000000001</v>
      </c>
      <c r="O5529">
        <v>58</v>
      </c>
      <c r="P5529">
        <v>955</v>
      </c>
      <c r="Q5529">
        <v>0</v>
      </c>
      <c r="R5529">
        <v>0</v>
      </c>
      <c r="S5529">
        <v>3</v>
      </c>
      <c r="T5529">
        <v>59</v>
      </c>
      <c r="U5529">
        <v>345.39</v>
      </c>
      <c r="V5529">
        <v>5687.0249999999996</v>
      </c>
      <c r="W5529">
        <v>0</v>
      </c>
      <c r="X5529">
        <v>0</v>
      </c>
      <c r="Y5529">
        <v>17.864999999999998</v>
      </c>
      <c r="Z5529">
        <v>351.34500000000003</v>
      </c>
    </row>
    <row r="5530" spans="1:26" x14ac:dyDescent="0.3">
      <c r="A5530">
        <v>2679175</v>
      </c>
      <c r="B5530">
        <v>1</v>
      </c>
      <c r="C5530" t="s">
        <v>77</v>
      </c>
      <c r="D5530" t="s">
        <v>118</v>
      </c>
      <c r="E5530" t="s">
        <v>134</v>
      </c>
      <c r="F5530" t="s">
        <v>15456</v>
      </c>
      <c r="G5530" t="s">
        <v>140</v>
      </c>
      <c r="H5530" t="s">
        <v>46</v>
      </c>
      <c r="I5530" t="s">
        <v>129</v>
      </c>
      <c r="J5530" t="s">
        <v>130</v>
      </c>
      <c r="K5530" t="s">
        <v>141</v>
      </c>
      <c r="L5530" t="s">
        <v>15457</v>
      </c>
      <c r="M5530" t="s">
        <v>15458</v>
      </c>
      <c r="N5530">
        <v>5.6524999999999999</v>
      </c>
      <c r="O5530">
        <v>0</v>
      </c>
      <c r="P5530">
        <v>336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1899.24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2679250</v>
      </c>
      <c r="B5531">
        <v>1</v>
      </c>
      <c r="C5531" t="s">
        <v>77</v>
      </c>
      <c r="D5531" t="s">
        <v>123</v>
      </c>
      <c r="E5531" t="s">
        <v>126</v>
      </c>
      <c r="F5531" t="s">
        <v>8668</v>
      </c>
      <c r="G5531" t="s">
        <v>260</v>
      </c>
      <c r="H5531" t="s">
        <v>47</v>
      </c>
      <c r="I5531" t="s">
        <v>129</v>
      </c>
      <c r="J5531" t="s">
        <v>130</v>
      </c>
      <c r="K5531" t="s">
        <v>141</v>
      </c>
      <c r="L5531" t="s">
        <v>15459</v>
      </c>
      <c r="M5531" t="s">
        <v>15460</v>
      </c>
      <c r="N5531">
        <v>8.0333333329999999</v>
      </c>
      <c r="O5531">
        <v>29</v>
      </c>
      <c r="P5531">
        <v>222</v>
      </c>
      <c r="Q5531">
        <v>0</v>
      </c>
      <c r="R5531">
        <v>0</v>
      </c>
      <c r="S5531">
        <v>0</v>
      </c>
      <c r="T5531">
        <v>0</v>
      </c>
      <c r="U5531">
        <v>232.966667</v>
      </c>
      <c r="V5531">
        <v>1783.4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2679181</v>
      </c>
      <c r="B5532">
        <v>1</v>
      </c>
      <c r="C5532" t="s">
        <v>77</v>
      </c>
      <c r="D5532" t="s">
        <v>123</v>
      </c>
      <c r="E5532" t="s">
        <v>152</v>
      </c>
      <c r="F5532" t="s">
        <v>15461</v>
      </c>
      <c r="G5532" t="s">
        <v>169</v>
      </c>
      <c r="H5532" t="s">
        <v>47</v>
      </c>
      <c r="I5532" t="s">
        <v>129</v>
      </c>
      <c r="J5532" t="s">
        <v>130</v>
      </c>
      <c r="K5532" t="s">
        <v>131</v>
      </c>
      <c r="L5532" t="s">
        <v>15462</v>
      </c>
      <c r="M5532" t="s">
        <v>15463</v>
      </c>
      <c r="N5532">
        <v>0.70638888799999999</v>
      </c>
      <c r="O5532">
        <v>34</v>
      </c>
      <c r="P5532">
        <v>536</v>
      </c>
      <c r="Q5532">
        <v>0</v>
      </c>
      <c r="R5532">
        <v>0</v>
      </c>
      <c r="S5532">
        <v>0</v>
      </c>
      <c r="T5532">
        <v>0</v>
      </c>
      <c r="U5532">
        <v>24.017222</v>
      </c>
      <c r="V5532">
        <v>378.62444399999998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2679136</v>
      </c>
      <c r="B5533">
        <v>3</v>
      </c>
      <c r="C5533" t="s">
        <v>76</v>
      </c>
      <c r="D5533" t="s">
        <v>86</v>
      </c>
      <c r="E5533" t="s">
        <v>134</v>
      </c>
      <c r="F5533" t="s">
        <v>15464</v>
      </c>
      <c r="G5533" t="s">
        <v>290</v>
      </c>
      <c r="H5533" t="s">
        <v>46</v>
      </c>
      <c r="I5533" t="s">
        <v>129</v>
      </c>
      <c r="J5533" t="s">
        <v>130</v>
      </c>
      <c r="K5533" t="s">
        <v>131</v>
      </c>
      <c r="L5533" t="s">
        <v>15447</v>
      </c>
      <c r="M5533" t="s">
        <v>15465</v>
      </c>
      <c r="N5533">
        <v>1.208611111</v>
      </c>
      <c r="O5533">
        <v>0</v>
      </c>
      <c r="P5533">
        <v>186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224.80166700000001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2679186</v>
      </c>
      <c r="B5534">
        <v>1</v>
      </c>
      <c r="C5534" t="s">
        <v>76</v>
      </c>
      <c r="D5534" t="s">
        <v>101</v>
      </c>
      <c r="E5534" t="s">
        <v>144</v>
      </c>
      <c r="F5534" t="s">
        <v>15466</v>
      </c>
      <c r="G5534" t="s">
        <v>260</v>
      </c>
      <c r="H5534" t="s">
        <v>46</v>
      </c>
      <c r="I5534" t="s">
        <v>129</v>
      </c>
      <c r="J5534" t="s">
        <v>130</v>
      </c>
      <c r="K5534" t="s">
        <v>141</v>
      </c>
      <c r="L5534" t="s">
        <v>15467</v>
      </c>
      <c r="M5534" t="s">
        <v>15468</v>
      </c>
      <c r="N5534">
        <v>7.4305555549999998</v>
      </c>
      <c r="O5534">
        <v>0</v>
      </c>
      <c r="P5534">
        <v>55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408.68055600000002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2679187</v>
      </c>
      <c r="B5535">
        <v>1</v>
      </c>
      <c r="C5535" t="s">
        <v>76</v>
      </c>
      <c r="D5535" t="s">
        <v>86</v>
      </c>
      <c r="E5535" t="s">
        <v>126</v>
      </c>
      <c r="F5535" t="s">
        <v>15469</v>
      </c>
      <c r="G5535" t="s">
        <v>140</v>
      </c>
      <c r="H5535" t="s">
        <v>47</v>
      </c>
      <c r="I5535" t="s">
        <v>129</v>
      </c>
      <c r="J5535" t="s">
        <v>130</v>
      </c>
      <c r="K5535" t="s">
        <v>141</v>
      </c>
      <c r="L5535" t="s">
        <v>15470</v>
      </c>
      <c r="M5535" t="s">
        <v>15471</v>
      </c>
      <c r="N5535">
        <v>2.5680555549999999</v>
      </c>
      <c r="O5535">
        <v>0</v>
      </c>
      <c r="P5535">
        <v>996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2557.7833329999999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2679137</v>
      </c>
      <c r="B5536">
        <v>2</v>
      </c>
      <c r="C5536" t="s">
        <v>76</v>
      </c>
      <c r="D5536" t="s">
        <v>94</v>
      </c>
      <c r="E5536" t="s">
        <v>134</v>
      </c>
      <c r="F5536" t="s">
        <v>15472</v>
      </c>
      <c r="G5536" t="s">
        <v>240</v>
      </c>
      <c r="H5536" t="s">
        <v>46</v>
      </c>
      <c r="I5536" t="s">
        <v>129</v>
      </c>
      <c r="J5536" t="s">
        <v>130</v>
      </c>
      <c r="K5536" t="s">
        <v>131</v>
      </c>
      <c r="L5536" t="s">
        <v>15388</v>
      </c>
      <c r="M5536" t="s">
        <v>15473</v>
      </c>
      <c r="N5536">
        <v>0.63138888800000004</v>
      </c>
      <c r="O5536">
        <v>0</v>
      </c>
      <c r="P5536">
        <v>0</v>
      </c>
      <c r="Q5536">
        <v>0</v>
      </c>
      <c r="R5536">
        <v>57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35.989167000000002</v>
      </c>
      <c r="Y5536">
        <v>0</v>
      </c>
      <c r="Z5536">
        <v>0</v>
      </c>
    </row>
    <row r="5537" spans="1:26" x14ac:dyDescent="0.3">
      <c r="A5537">
        <v>2679193</v>
      </c>
      <c r="B5537">
        <v>1</v>
      </c>
      <c r="C5537" t="s">
        <v>77</v>
      </c>
      <c r="D5537" t="s">
        <v>111</v>
      </c>
      <c r="E5537" t="s">
        <v>156</v>
      </c>
      <c r="F5537" t="s">
        <v>15474</v>
      </c>
      <c r="G5537" t="s">
        <v>567</v>
      </c>
      <c r="H5537" t="s">
        <v>47</v>
      </c>
      <c r="I5537" t="s">
        <v>129</v>
      </c>
      <c r="J5537" t="s">
        <v>130</v>
      </c>
      <c r="K5537" t="s">
        <v>141</v>
      </c>
      <c r="L5537" t="s">
        <v>15475</v>
      </c>
      <c r="M5537" t="s">
        <v>15476</v>
      </c>
      <c r="N5537">
        <v>0.18083333300000001</v>
      </c>
      <c r="O5537">
        <v>0</v>
      </c>
      <c r="P5537">
        <v>0</v>
      </c>
      <c r="Q5537">
        <v>54</v>
      </c>
      <c r="R5537">
        <v>10612</v>
      </c>
      <c r="S5537">
        <v>93</v>
      </c>
      <c r="T5537">
        <v>13097</v>
      </c>
      <c r="U5537">
        <v>0</v>
      </c>
      <c r="V5537">
        <v>0</v>
      </c>
      <c r="W5537">
        <v>9.7650000000000006</v>
      </c>
      <c r="X5537">
        <v>1919.00333</v>
      </c>
      <c r="Y5537">
        <v>16.817499999999999</v>
      </c>
      <c r="Z5537">
        <v>2368.3741620000001</v>
      </c>
    </row>
    <row r="5538" spans="1:26" x14ac:dyDescent="0.3">
      <c r="A5538">
        <v>2679195</v>
      </c>
      <c r="B5538">
        <v>1</v>
      </c>
      <c r="C5538" t="s">
        <v>76</v>
      </c>
      <c r="D5538" t="s">
        <v>100</v>
      </c>
      <c r="E5538" t="s">
        <v>156</v>
      </c>
      <c r="F5538" t="s">
        <v>15477</v>
      </c>
      <c r="G5538" t="s">
        <v>260</v>
      </c>
      <c r="H5538" t="s">
        <v>47</v>
      </c>
      <c r="I5538" t="s">
        <v>129</v>
      </c>
      <c r="J5538" t="s">
        <v>130</v>
      </c>
      <c r="K5538" t="s">
        <v>141</v>
      </c>
      <c r="L5538" t="s">
        <v>15478</v>
      </c>
      <c r="M5538" t="s">
        <v>15479</v>
      </c>
      <c r="N5538">
        <v>5.096666666</v>
      </c>
      <c r="O5538">
        <v>0</v>
      </c>
      <c r="P5538">
        <v>102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519.86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2679196</v>
      </c>
      <c r="B5539">
        <v>1</v>
      </c>
      <c r="C5539" t="s">
        <v>76</v>
      </c>
      <c r="D5539" t="s">
        <v>88</v>
      </c>
      <c r="E5539" t="s">
        <v>126</v>
      </c>
      <c r="F5539" t="s">
        <v>15480</v>
      </c>
      <c r="G5539" t="s">
        <v>260</v>
      </c>
      <c r="H5539" t="s">
        <v>47</v>
      </c>
      <c r="I5539" t="s">
        <v>129</v>
      </c>
      <c r="J5539" t="s">
        <v>130</v>
      </c>
      <c r="K5539" t="s">
        <v>141</v>
      </c>
      <c r="L5539" t="s">
        <v>15481</v>
      </c>
      <c r="M5539" t="s">
        <v>15482</v>
      </c>
      <c r="N5539">
        <v>8.1649999999999991</v>
      </c>
      <c r="O5539">
        <v>0</v>
      </c>
      <c r="P5539">
        <v>71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579.71500000000003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2679197</v>
      </c>
      <c r="B5540">
        <v>1</v>
      </c>
      <c r="C5540" t="s">
        <v>77</v>
      </c>
      <c r="D5540" t="s">
        <v>124</v>
      </c>
      <c r="E5540" t="s">
        <v>152</v>
      </c>
      <c r="F5540" t="s">
        <v>6592</v>
      </c>
      <c r="G5540" t="s">
        <v>169</v>
      </c>
      <c r="H5540" t="s">
        <v>47</v>
      </c>
      <c r="I5540" t="s">
        <v>129</v>
      </c>
      <c r="J5540" t="s">
        <v>130</v>
      </c>
      <c r="K5540" t="s">
        <v>131</v>
      </c>
      <c r="L5540" t="s">
        <v>15483</v>
      </c>
      <c r="M5540" t="s">
        <v>15484</v>
      </c>
      <c r="N5540">
        <v>0.113611111</v>
      </c>
      <c r="O5540">
        <v>346</v>
      </c>
      <c r="P5540">
        <v>294</v>
      </c>
      <c r="Q5540">
        <v>0</v>
      </c>
      <c r="R5540">
        <v>0</v>
      </c>
      <c r="S5540">
        <v>0</v>
      </c>
      <c r="T5540">
        <v>0</v>
      </c>
      <c r="U5540">
        <v>39.309443999999999</v>
      </c>
      <c r="V5540">
        <v>33.401667000000003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2679198</v>
      </c>
      <c r="B5541">
        <v>1</v>
      </c>
      <c r="C5541" t="s">
        <v>76</v>
      </c>
      <c r="D5541" t="s">
        <v>103</v>
      </c>
      <c r="E5541" t="s">
        <v>152</v>
      </c>
      <c r="F5541" t="s">
        <v>811</v>
      </c>
      <c r="G5541" t="s">
        <v>140</v>
      </c>
      <c r="H5541" t="s">
        <v>47</v>
      </c>
      <c r="I5541" t="s">
        <v>129</v>
      </c>
      <c r="J5541" t="s">
        <v>130</v>
      </c>
      <c r="K5541" t="s">
        <v>141</v>
      </c>
      <c r="L5541" t="s">
        <v>15485</v>
      </c>
      <c r="M5541" t="s">
        <v>15486</v>
      </c>
      <c r="N5541">
        <v>5.7041666659999999</v>
      </c>
      <c r="O5541">
        <v>0</v>
      </c>
      <c r="P5541">
        <v>0</v>
      </c>
      <c r="Q5541">
        <v>35</v>
      </c>
      <c r="R5541">
        <v>1487</v>
      </c>
      <c r="S5541">
        <v>0</v>
      </c>
      <c r="T5541">
        <v>0</v>
      </c>
      <c r="U5541">
        <v>0</v>
      </c>
      <c r="V5541">
        <v>0</v>
      </c>
      <c r="W5541">
        <v>199.64583300000001</v>
      </c>
      <c r="X5541">
        <v>8482.0958320000009</v>
      </c>
      <c r="Y5541">
        <v>0</v>
      </c>
      <c r="Z5541">
        <v>0</v>
      </c>
    </row>
    <row r="5542" spans="1:26" x14ac:dyDescent="0.3">
      <c r="A5542">
        <v>2679203</v>
      </c>
      <c r="B5542">
        <v>1</v>
      </c>
      <c r="C5542" t="s">
        <v>76</v>
      </c>
      <c r="D5542" t="s">
        <v>86</v>
      </c>
      <c r="E5542" t="s">
        <v>134</v>
      </c>
      <c r="F5542" t="s">
        <v>15487</v>
      </c>
      <c r="G5542" t="s">
        <v>140</v>
      </c>
      <c r="H5542" t="s">
        <v>46</v>
      </c>
      <c r="I5542" t="s">
        <v>129</v>
      </c>
      <c r="J5542" t="s">
        <v>130</v>
      </c>
      <c r="K5542" t="s">
        <v>141</v>
      </c>
      <c r="L5542" t="s">
        <v>15488</v>
      </c>
      <c r="M5542" t="s">
        <v>15489</v>
      </c>
      <c r="N5542">
        <v>0.42444444399999998</v>
      </c>
      <c r="O5542">
        <v>0</v>
      </c>
      <c r="P5542">
        <v>597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253.39333300000001</v>
      </c>
      <c r="W5542">
        <v>0</v>
      </c>
      <c r="X5542">
        <v>0</v>
      </c>
      <c r="Y5542">
        <v>0</v>
      </c>
      <c r="Z5542">
        <v>0</v>
      </c>
    </row>
    <row r="5543" spans="1:26" x14ac:dyDescent="0.3">
      <c r="A5543">
        <v>2679207</v>
      </c>
      <c r="B5543">
        <v>1</v>
      </c>
      <c r="C5543" t="s">
        <v>77</v>
      </c>
      <c r="D5543" t="s">
        <v>114</v>
      </c>
      <c r="E5543" t="s">
        <v>126</v>
      </c>
      <c r="F5543" t="s">
        <v>15490</v>
      </c>
      <c r="G5543" t="s">
        <v>169</v>
      </c>
      <c r="H5543" t="s">
        <v>47</v>
      </c>
      <c r="I5543" t="s">
        <v>129</v>
      </c>
      <c r="J5543" t="s">
        <v>130</v>
      </c>
      <c r="K5543" t="s">
        <v>131</v>
      </c>
      <c r="L5543" t="s">
        <v>15491</v>
      </c>
      <c r="M5543" t="s">
        <v>15492</v>
      </c>
      <c r="N5543">
        <v>0.454444444</v>
      </c>
      <c r="O5543">
        <v>0</v>
      </c>
      <c r="P5543">
        <v>0</v>
      </c>
      <c r="Q5543">
        <v>0</v>
      </c>
      <c r="R5543">
        <v>0</v>
      </c>
      <c r="S5543">
        <v>3</v>
      </c>
      <c r="T5543">
        <v>700</v>
      </c>
      <c r="U5543">
        <v>0</v>
      </c>
      <c r="V5543">
        <v>0</v>
      </c>
      <c r="W5543">
        <v>0</v>
      </c>
      <c r="X5543">
        <v>0</v>
      </c>
      <c r="Y5543">
        <v>1.3633329999999999</v>
      </c>
      <c r="Z5543">
        <v>318.11111099999999</v>
      </c>
    </row>
    <row r="5544" spans="1:26" x14ac:dyDescent="0.3">
      <c r="A5544">
        <v>2679205</v>
      </c>
      <c r="B5544">
        <v>1</v>
      </c>
      <c r="C5544" t="s">
        <v>77</v>
      </c>
      <c r="D5544" t="s">
        <v>118</v>
      </c>
      <c r="E5544" t="s">
        <v>134</v>
      </c>
      <c r="F5544" t="s">
        <v>15493</v>
      </c>
      <c r="G5544" t="s">
        <v>146</v>
      </c>
      <c r="H5544" t="s">
        <v>46</v>
      </c>
      <c r="I5544" t="s">
        <v>129</v>
      </c>
      <c r="J5544" t="s">
        <v>130</v>
      </c>
      <c r="K5544" t="s">
        <v>131</v>
      </c>
      <c r="L5544" t="s">
        <v>15494</v>
      </c>
      <c r="M5544" t="s">
        <v>15495</v>
      </c>
      <c r="N5544">
        <v>1.437777777</v>
      </c>
      <c r="O5544">
        <v>0</v>
      </c>
      <c r="P5544">
        <v>107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153.84222199999999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2679208</v>
      </c>
      <c r="B5545">
        <v>1</v>
      </c>
      <c r="C5545" t="s">
        <v>76</v>
      </c>
      <c r="D5545" t="s">
        <v>98</v>
      </c>
      <c r="E5545" t="s">
        <v>210</v>
      </c>
      <c r="F5545" t="s">
        <v>15496</v>
      </c>
      <c r="G5545" t="s">
        <v>627</v>
      </c>
      <c r="H5545" t="s">
        <v>46</v>
      </c>
      <c r="I5545" t="s">
        <v>129</v>
      </c>
      <c r="J5545" t="s">
        <v>130</v>
      </c>
      <c r="K5545" t="s">
        <v>131</v>
      </c>
      <c r="L5545" t="s">
        <v>15497</v>
      </c>
      <c r="M5545" t="s">
        <v>15498</v>
      </c>
      <c r="N5545">
        <v>1.9424999999999999</v>
      </c>
      <c r="O5545">
        <v>0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1.9424999999999999</v>
      </c>
      <c r="Y5545">
        <v>0</v>
      </c>
      <c r="Z5545">
        <v>0</v>
      </c>
    </row>
    <row r="5546" spans="1:26" x14ac:dyDescent="0.3">
      <c r="A5546">
        <v>2679221</v>
      </c>
      <c r="B5546">
        <v>1</v>
      </c>
      <c r="C5546" t="s">
        <v>77</v>
      </c>
      <c r="D5546" t="s">
        <v>114</v>
      </c>
      <c r="E5546" t="s">
        <v>325</v>
      </c>
      <c r="F5546" t="s">
        <v>9621</v>
      </c>
      <c r="G5546" t="s">
        <v>169</v>
      </c>
      <c r="H5546" t="s">
        <v>47</v>
      </c>
      <c r="I5546" t="s">
        <v>129</v>
      </c>
      <c r="J5546" t="s">
        <v>130</v>
      </c>
      <c r="K5546" t="s">
        <v>131</v>
      </c>
      <c r="L5546" t="s">
        <v>15499</v>
      </c>
      <c r="M5546" t="s">
        <v>15500</v>
      </c>
      <c r="N5546">
        <v>0.55805555500000004</v>
      </c>
      <c r="O5546">
        <v>0</v>
      </c>
      <c r="P5546">
        <v>0</v>
      </c>
      <c r="Q5546">
        <v>3</v>
      </c>
      <c r="R5546">
        <v>0</v>
      </c>
      <c r="S5546">
        <v>249</v>
      </c>
      <c r="T5546">
        <v>1356</v>
      </c>
      <c r="U5546">
        <v>0</v>
      </c>
      <c r="V5546">
        <v>0</v>
      </c>
      <c r="W5546">
        <v>1.674167</v>
      </c>
      <c r="X5546">
        <v>0</v>
      </c>
      <c r="Y5546">
        <v>138.95583300000001</v>
      </c>
      <c r="Z5546">
        <v>756.72333300000003</v>
      </c>
    </row>
    <row r="5547" spans="1:26" x14ac:dyDescent="0.3">
      <c r="A5547">
        <v>2679211</v>
      </c>
      <c r="B5547">
        <v>1</v>
      </c>
      <c r="C5547" t="s">
        <v>76</v>
      </c>
      <c r="D5547" t="s">
        <v>101</v>
      </c>
      <c r="E5547" t="s">
        <v>152</v>
      </c>
      <c r="F5547" t="s">
        <v>15501</v>
      </c>
      <c r="G5547" t="s">
        <v>169</v>
      </c>
      <c r="H5547" t="s">
        <v>47</v>
      </c>
      <c r="I5547" t="s">
        <v>129</v>
      </c>
      <c r="J5547" t="s">
        <v>130</v>
      </c>
      <c r="K5547" t="s">
        <v>131</v>
      </c>
      <c r="L5547" t="s">
        <v>15502</v>
      </c>
      <c r="M5547" t="s">
        <v>15503</v>
      </c>
      <c r="N5547">
        <v>0.48611111099999998</v>
      </c>
      <c r="O5547">
        <v>6</v>
      </c>
      <c r="P5547">
        <v>1779</v>
      </c>
      <c r="Q5547">
        <v>0</v>
      </c>
      <c r="R5547">
        <v>0</v>
      </c>
      <c r="S5547">
        <v>0</v>
      </c>
      <c r="T5547">
        <v>0</v>
      </c>
      <c r="U5547">
        <v>2.9166669999999999</v>
      </c>
      <c r="V5547">
        <v>864.79166599999996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2679210</v>
      </c>
      <c r="B5548">
        <v>1</v>
      </c>
      <c r="C5548" t="s">
        <v>77</v>
      </c>
      <c r="D5548" t="s">
        <v>119</v>
      </c>
      <c r="E5548" t="s">
        <v>126</v>
      </c>
      <c r="F5548" t="s">
        <v>15504</v>
      </c>
      <c r="G5548" t="s">
        <v>260</v>
      </c>
      <c r="H5548" t="s">
        <v>47</v>
      </c>
      <c r="I5548" t="s">
        <v>129</v>
      </c>
      <c r="J5548" t="s">
        <v>130</v>
      </c>
      <c r="K5548" t="s">
        <v>141</v>
      </c>
      <c r="L5548" t="s">
        <v>15505</v>
      </c>
      <c r="M5548" t="s">
        <v>15506</v>
      </c>
      <c r="N5548">
        <v>0.93944444400000005</v>
      </c>
      <c r="O5548">
        <v>5</v>
      </c>
      <c r="P5548">
        <v>213</v>
      </c>
      <c r="Q5548">
        <v>0</v>
      </c>
      <c r="R5548">
        <v>0</v>
      </c>
      <c r="S5548">
        <v>0</v>
      </c>
      <c r="T5548">
        <v>0</v>
      </c>
      <c r="U5548">
        <v>4.697222</v>
      </c>
      <c r="V5548">
        <v>200.10166699999999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2679213</v>
      </c>
      <c r="B5549">
        <v>1</v>
      </c>
      <c r="C5549" t="s">
        <v>76</v>
      </c>
      <c r="D5549" t="s">
        <v>100</v>
      </c>
      <c r="E5549" t="s">
        <v>152</v>
      </c>
      <c r="F5549" t="s">
        <v>6801</v>
      </c>
      <c r="G5549" t="s">
        <v>169</v>
      </c>
      <c r="H5549" t="s">
        <v>47</v>
      </c>
      <c r="I5549" t="s">
        <v>129</v>
      </c>
      <c r="J5549" t="s">
        <v>130</v>
      </c>
      <c r="K5549" t="s">
        <v>131</v>
      </c>
      <c r="L5549" t="s">
        <v>15507</v>
      </c>
      <c r="M5549" t="s">
        <v>15508</v>
      </c>
      <c r="N5549">
        <v>0.16388888800000001</v>
      </c>
      <c r="O5549">
        <v>0</v>
      </c>
      <c r="P5549">
        <v>1840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301.55555399999997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2679219</v>
      </c>
      <c r="B5550">
        <v>1</v>
      </c>
      <c r="C5550" t="s">
        <v>77</v>
      </c>
      <c r="D5550" t="s">
        <v>123</v>
      </c>
      <c r="E5550" t="s">
        <v>126</v>
      </c>
      <c r="F5550" t="s">
        <v>2222</v>
      </c>
      <c r="G5550" t="s">
        <v>169</v>
      </c>
      <c r="H5550" t="s">
        <v>47</v>
      </c>
      <c r="I5550" t="s">
        <v>129</v>
      </c>
      <c r="J5550" t="s">
        <v>130</v>
      </c>
      <c r="K5550" t="s">
        <v>131</v>
      </c>
      <c r="L5550" t="s">
        <v>15509</v>
      </c>
      <c r="M5550" t="s">
        <v>15510</v>
      </c>
      <c r="N5550">
        <v>0.82750000000000001</v>
      </c>
      <c r="O5550">
        <v>78</v>
      </c>
      <c r="P5550">
        <v>485</v>
      </c>
      <c r="Q5550">
        <v>0</v>
      </c>
      <c r="R5550">
        <v>0</v>
      </c>
      <c r="S5550">
        <v>0</v>
      </c>
      <c r="T5550">
        <v>0</v>
      </c>
      <c r="U5550">
        <v>64.545000000000002</v>
      </c>
      <c r="V5550">
        <v>401.33749999999998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2679215</v>
      </c>
      <c r="B5551">
        <v>1</v>
      </c>
      <c r="C5551" t="s">
        <v>76</v>
      </c>
      <c r="D5551" t="s">
        <v>97</v>
      </c>
      <c r="E5551" t="s">
        <v>144</v>
      </c>
      <c r="F5551" t="s">
        <v>15511</v>
      </c>
      <c r="G5551" t="s">
        <v>146</v>
      </c>
      <c r="H5551" t="s">
        <v>46</v>
      </c>
      <c r="I5551" t="s">
        <v>129</v>
      </c>
      <c r="J5551" t="s">
        <v>130</v>
      </c>
      <c r="K5551" t="s">
        <v>131</v>
      </c>
      <c r="L5551" t="s">
        <v>15512</v>
      </c>
      <c r="M5551" t="s">
        <v>15513</v>
      </c>
      <c r="N5551">
        <v>0.66333333299999997</v>
      </c>
      <c r="O5551">
        <v>0</v>
      </c>
      <c r="P5551">
        <v>46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30.513332999999999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2679223</v>
      </c>
      <c r="B5552">
        <v>1</v>
      </c>
      <c r="C5552" t="s">
        <v>77</v>
      </c>
      <c r="D5552" t="s">
        <v>120</v>
      </c>
      <c r="E5552" t="s">
        <v>126</v>
      </c>
      <c r="F5552" t="s">
        <v>15514</v>
      </c>
      <c r="G5552" t="s">
        <v>128</v>
      </c>
      <c r="H5552" t="s">
        <v>47</v>
      </c>
      <c r="I5552" t="s">
        <v>129</v>
      </c>
      <c r="J5552" t="s">
        <v>130</v>
      </c>
      <c r="K5552" t="s">
        <v>131</v>
      </c>
      <c r="L5552" t="s">
        <v>15515</v>
      </c>
      <c r="M5552" t="s">
        <v>15516</v>
      </c>
      <c r="N5552">
        <v>1.165</v>
      </c>
      <c r="O5552">
        <v>0</v>
      </c>
      <c r="P5552">
        <v>0</v>
      </c>
      <c r="Q5552">
        <v>0</v>
      </c>
      <c r="R5552">
        <v>59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68.734999999999999</v>
      </c>
      <c r="Y5552">
        <v>0</v>
      </c>
      <c r="Z5552">
        <v>0</v>
      </c>
    </row>
    <row r="5553" spans="1:26" x14ac:dyDescent="0.3">
      <c r="A5553">
        <v>2679346</v>
      </c>
      <c r="B5553">
        <v>1</v>
      </c>
      <c r="C5553" t="s">
        <v>76</v>
      </c>
      <c r="D5553" t="s">
        <v>80</v>
      </c>
      <c r="E5553" t="s">
        <v>134</v>
      </c>
      <c r="F5553" t="s">
        <v>15517</v>
      </c>
      <c r="G5553" t="s">
        <v>240</v>
      </c>
      <c r="H5553" t="s">
        <v>46</v>
      </c>
      <c r="I5553" t="s">
        <v>129</v>
      </c>
      <c r="J5553" t="s">
        <v>130</v>
      </c>
      <c r="K5553" t="s">
        <v>131</v>
      </c>
      <c r="L5553" t="s">
        <v>15518</v>
      </c>
      <c r="M5553" t="s">
        <v>15519</v>
      </c>
      <c r="N5553">
        <v>4.9463888880000004</v>
      </c>
      <c r="O5553">
        <v>0</v>
      </c>
      <c r="P5553">
        <v>242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1197.0261109999999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2679229</v>
      </c>
      <c r="B5554">
        <v>1</v>
      </c>
      <c r="C5554" t="s">
        <v>76</v>
      </c>
      <c r="D5554" t="s">
        <v>93</v>
      </c>
      <c r="E5554" t="s">
        <v>210</v>
      </c>
      <c r="F5554" t="s">
        <v>15520</v>
      </c>
      <c r="G5554" t="s">
        <v>212</v>
      </c>
      <c r="H5554" t="s">
        <v>46</v>
      </c>
      <c r="I5554" t="s">
        <v>129</v>
      </c>
      <c r="J5554" t="s">
        <v>130</v>
      </c>
      <c r="K5554" t="s">
        <v>131</v>
      </c>
      <c r="L5554" t="s">
        <v>15521</v>
      </c>
      <c r="M5554" t="s">
        <v>15522</v>
      </c>
      <c r="N5554">
        <v>5.1025</v>
      </c>
      <c r="O5554">
        <v>0</v>
      </c>
      <c r="P5554">
        <v>2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10.205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2679222</v>
      </c>
      <c r="B5555">
        <v>1</v>
      </c>
      <c r="C5555" t="s">
        <v>77</v>
      </c>
      <c r="D5555" t="s">
        <v>113</v>
      </c>
      <c r="E5555" t="s">
        <v>152</v>
      </c>
      <c r="F5555" t="s">
        <v>12575</v>
      </c>
      <c r="G5555" t="s">
        <v>140</v>
      </c>
      <c r="H5555" t="s">
        <v>47</v>
      </c>
      <c r="I5555" t="s">
        <v>129</v>
      </c>
      <c r="J5555" t="s">
        <v>130</v>
      </c>
      <c r="K5555" t="s">
        <v>141</v>
      </c>
      <c r="L5555" t="s">
        <v>15523</v>
      </c>
      <c r="M5555" t="s">
        <v>15524</v>
      </c>
      <c r="N5555">
        <v>5.721944444</v>
      </c>
      <c r="O5555">
        <v>0</v>
      </c>
      <c r="P5555">
        <v>0</v>
      </c>
      <c r="Q5555">
        <v>21</v>
      </c>
      <c r="R5555">
        <v>96</v>
      </c>
      <c r="S5555">
        <v>12</v>
      </c>
      <c r="T5555">
        <v>213</v>
      </c>
      <c r="U5555">
        <v>0</v>
      </c>
      <c r="V5555">
        <v>0</v>
      </c>
      <c r="W5555">
        <v>120.160833</v>
      </c>
      <c r="X5555">
        <v>549.30666699999995</v>
      </c>
      <c r="Y5555">
        <v>68.663332999999994</v>
      </c>
      <c r="Z5555">
        <v>1218.774167</v>
      </c>
    </row>
    <row r="5556" spans="1:26" x14ac:dyDescent="0.3">
      <c r="A5556">
        <v>2679225</v>
      </c>
      <c r="B5556">
        <v>1</v>
      </c>
      <c r="C5556" t="s">
        <v>76</v>
      </c>
      <c r="D5556" t="s">
        <v>78</v>
      </c>
      <c r="E5556" t="s">
        <v>126</v>
      </c>
      <c r="F5556" t="s">
        <v>15525</v>
      </c>
      <c r="G5556" t="s">
        <v>260</v>
      </c>
      <c r="H5556" t="s">
        <v>47</v>
      </c>
      <c r="I5556" t="s">
        <v>129</v>
      </c>
      <c r="J5556" t="s">
        <v>130</v>
      </c>
      <c r="K5556" t="s">
        <v>141</v>
      </c>
      <c r="L5556" t="s">
        <v>15526</v>
      </c>
      <c r="M5556" t="s">
        <v>15527</v>
      </c>
      <c r="N5556">
        <v>3.3133333330000001</v>
      </c>
      <c r="O5556">
        <v>1</v>
      </c>
      <c r="P5556">
        <v>2000</v>
      </c>
      <c r="Q5556">
        <v>0</v>
      </c>
      <c r="R5556">
        <v>0</v>
      </c>
      <c r="S5556">
        <v>0</v>
      </c>
      <c r="T5556">
        <v>0</v>
      </c>
      <c r="U5556">
        <v>3.3133330000000001</v>
      </c>
      <c r="V5556">
        <v>6626.6666660000001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2679226</v>
      </c>
      <c r="B5557">
        <v>1</v>
      </c>
      <c r="C5557" t="s">
        <v>76</v>
      </c>
      <c r="D5557" t="s">
        <v>82</v>
      </c>
      <c r="E5557" t="s">
        <v>134</v>
      </c>
      <c r="F5557" t="s">
        <v>1224</v>
      </c>
      <c r="G5557" t="s">
        <v>260</v>
      </c>
      <c r="H5557" t="s">
        <v>46</v>
      </c>
      <c r="I5557" t="s">
        <v>129</v>
      </c>
      <c r="J5557" t="s">
        <v>130</v>
      </c>
      <c r="K5557" t="s">
        <v>141</v>
      </c>
      <c r="L5557" t="s">
        <v>15528</v>
      </c>
      <c r="M5557" t="s">
        <v>15529</v>
      </c>
      <c r="N5557">
        <v>8.0105555549999998</v>
      </c>
      <c r="O5557">
        <v>0</v>
      </c>
      <c r="P5557">
        <v>34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272.35888899999998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2679228</v>
      </c>
      <c r="B5558">
        <v>1</v>
      </c>
      <c r="C5558" t="s">
        <v>76</v>
      </c>
      <c r="D5558" t="s">
        <v>83</v>
      </c>
      <c r="E5558" t="s">
        <v>152</v>
      </c>
      <c r="F5558" t="s">
        <v>15530</v>
      </c>
      <c r="G5558" t="s">
        <v>169</v>
      </c>
      <c r="H5558" t="s">
        <v>47</v>
      </c>
      <c r="I5558" t="s">
        <v>129</v>
      </c>
      <c r="J5558" t="s">
        <v>130</v>
      </c>
      <c r="K5558" t="s">
        <v>131</v>
      </c>
      <c r="L5558" t="s">
        <v>15531</v>
      </c>
      <c r="M5558" t="s">
        <v>15532</v>
      </c>
      <c r="N5558">
        <v>0.12</v>
      </c>
      <c r="O5558">
        <v>5</v>
      </c>
      <c r="P5558">
        <v>1720</v>
      </c>
      <c r="Q5558">
        <v>0</v>
      </c>
      <c r="R5558">
        <v>0</v>
      </c>
      <c r="S5558">
        <v>0</v>
      </c>
      <c r="T5558">
        <v>0</v>
      </c>
      <c r="U5558">
        <v>0.6</v>
      </c>
      <c r="V5558">
        <v>206.4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2679234</v>
      </c>
      <c r="B5559">
        <v>1</v>
      </c>
      <c r="C5559" t="s">
        <v>76</v>
      </c>
      <c r="D5559" t="s">
        <v>93</v>
      </c>
      <c r="E5559" t="s">
        <v>152</v>
      </c>
      <c r="F5559" t="s">
        <v>15533</v>
      </c>
      <c r="G5559" t="s">
        <v>260</v>
      </c>
      <c r="H5559" t="s">
        <v>47</v>
      </c>
      <c r="I5559" t="s">
        <v>129</v>
      </c>
      <c r="J5559" t="s">
        <v>130</v>
      </c>
      <c r="K5559" t="s">
        <v>141</v>
      </c>
      <c r="L5559" t="s">
        <v>15534</v>
      </c>
      <c r="M5559" t="s">
        <v>15535</v>
      </c>
      <c r="N5559">
        <v>7.2316666659999997</v>
      </c>
      <c r="O5559">
        <v>36</v>
      </c>
      <c r="P5559">
        <v>1378</v>
      </c>
      <c r="Q5559">
        <v>0</v>
      </c>
      <c r="R5559">
        <v>0</v>
      </c>
      <c r="S5559">
        <v>0</v>
      </c>
      <c r="T5559">
        <v>0</v>
      </c>
      <c r="U5559">
        <v>260.33999999999997</v>
      </c>
      <c r="V5559">
        <v>9965.2366660000007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2679236</v>
      </c>
      <c r="B5560">
        <v>1</v>
      </c>
      <c r="C5560" t="s">
        <v>76</v>
      </c>
      <c r="D5560" t="s">
        <v>86</v>
      </c>
      <c r="E5560" t="s">
        <v>134</v>
      </c>
      <c r="F5560" t="s">
        <v>15536</v>
      </c>
      <c r="G5560" t="s">
        <v>140</v>
      </c>
      <c r="H5560" t="s">
        <v>46</v>
      </c>
      <c r="I5560" t="s">
        <v>129</v>
      </c>
      <c r="J5560" t="s">
        <v>130</v>
      </c>
      <c r="K5560" t="s">
        <v>141</v>
      </c>
      <c r="L5560" t="s">
        <v>15537</v>
      </c>
      <c r="M5560" t="s">
        <v>15538</v>
      </c>
      <c r="N5560">
        <v>0.49527777699999997</v>
      </c>
      <c r="O5560">
        <v>0</v>
      </c>
      <c r="P5560">
        <v>455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225.35138900000001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2679237</v>
      </c>
      <c r="B5561">
        <v>1</v>
      </c>
      <c r="C5561" t="s">
        <v>76</v>
      </c>
      <c r="D5561" t="s">
        <v>93</v>
      </c>
      <c r="E5561" t="s">
        <v>126</v>
      </c>
      <c r="F5561" t="s">
        <v>15539</v>
      </c>
      <c r="G5561" t="s">
        <v>146</v>
      </c>
      <c r="H5561" t="s">
        <v>47</v>
      </c>
      <c r="I5561" t="s">
        <v>129</v>
      </c>
      <c r="J5561" t="s">
        <v>130</v>
      </c>
      <c r="K5561" t="s">
        <v>131</v>
      </c>
      <c r="L5561" t="s">
        <v>15540</v>
      </c>
      <c r="M5561" t="s">
        <v>15541</v>
      </c>
      <c r="N5561">
        <v>0.44638888799999998</v>
      </c>
      <c r="O5561">
        <v>6</v>
      </c>
      <c r="P5561">
        <v>55</v>
      </c>
      <c r="Q5561">
        <v>0</v>
      </c>
      <c r="R5561">
        <v>0</v>
      </c>
      <c r="S5561">
        <v>0</v>
      </c>
      <c r="T5561">
        <v>0</v>
      </c>
      <c r="U5561">
        <v>2.6783329999999999</v>
      </c>
      <c r="V5561">
        <v>24.551389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2679238</v>
      </c>
      <c r="B5562">
        <v>1</v>
      </c>
      <c r="C5562" t="s">
        <v>76</v>
      </c>
      <c r="D5562" t="s">
        <v>82</v>
      </c>
      <c r="E5562" t="s">
        <v>144</v>
      </c>
      <c r="F5562" t="s">
        <v>15542</v>
      </c>
      <c r="G5562" t="s">
        <v>260</v>
      </c>
      <c r="H5562" t="s">
        <v>46</v>
      </c>
      <c r="I5562" t="s">
        <v>129</v>
      </c>
      <c r="J5562" t="s">
        <v>130</v>
      </c>
      <c r="K5562" t="s">
        <v>141</v>
      </c>
      <c r="L5562" t="s">
        <v>15543</v>
      </c>
      <c r="M5562" t="s">
        <v>15544</v>
      </c>
      <c r="N5562">
        <v>7.8391666659999997</v>
      </c>
      <c r="O5562">
        <v>0</v>
      </c>
      <c r="P5562">
        <v>27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211.6575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2679241</v>
      </c>
      <c r="B5563">
        <v>1</v>
      </c>
      <c r="C5563" t="s">
        <v>76</v>
      </c>
      <c r="D5563" t="s">
        <v>79</v>
      </c>
      <c r="E5563" t="s">
        <v>126</v>
      </c>
      <c r="F5563" t="s">
        <v>15545</v>
      </c>
      <c r="G5563" t="s">
        <v>169</v>
      </c>
      <c r="H5563" t="s">
        <v>47</v>
      </c>
      <c r="I5563" t="s">
        <v>129</v>
      </c>
      <c r="J5563" t="s">
        <v>130</v>
      </c>
      <c r="K5563" t="s">
        <v>131</v>
      </c>
      <c r="L5563" t="s">
        <v>15546</v>
      </c>
      <c r="M5563" t="s">
        <v>15547</v>
      </c>
      <c r="N5563">
        <v>1.0905555549999999</v>
      </c>
      <c r="O5563">
        <v>5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5.4527780000000003</v>
      </c>
      <c r="V5563">
        <v>0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2679243</v>
      </c>
      <c r="B5564">
        <v>1</v>
      </c>
      <c r="C5564" t="s">
        <v>76</v>
      </c>
      <c r="D5564" t="s">
        <v>100</v>
      </c>
      <c r="E5564" t="s">
        <v>152</v>
      </c>
      <c r="F5564" t="s">
        <v>15548</v>
      </c>
      <c r="G5564" t="s">
        <v>169</v>
      </c>
      <c r="H5564" t="s">
        <v>47</v>
      </c>
      <c r="I5564" t="s">
        <v>129</v>
      </c>
      <c r="J5564" t="s">
        <v>130</v>
      </c>
      <c r="K5564" t="s">
        <v>131</v>
      </c>
      <c r="L5564" t="s">
        <v>15549</v>
      </c>
      <c r="M5564" t="s">
        <v>15550</v>
      </c>
      <c r="N5564">
        <v>8.8888887999999999E-2</v>
      </c>
      <c r="O5564">
        <v>66</v>
      </c>
      <c r="P5564">
        <v>75</v>
      </c>
      <c r="Q5564">
        <v>0</v>
      </c>
      <c r="R5564">
        <v>0</v>
      </c>
      <c r="S5564">
        <v>0</v>
      </c>
      <c r="T5564">
        <v>0</v>
      </c>
      <c r="U5564">
        <v>5.8666669999999996</v>
      </c>
      <c r="V5564">
        <v>6.6666670000000003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2679245</v>
      </c>
      <c r="B5565">
        <v>1</v>
      </c>
      <c r="C5565" t="s">
        <v>76</v>
      </c>
      <c r="D5565" t="s">
        <v>80</v>
      </c>
      <c r="E5565" t="s">
        <v>210</v>
      </c>
      <c r="F5565" t="s">
        <v>15551</v>
      </c>
      <c r="G5565" t="s">
        <v>306</v>
      </c>
      <c r="H5565" t="s">
        <v>46</v>
      </c>
      <c r="I5565" t="s">
        <v>129</v>
      </c>
      <c r="J5565" t="s">
        <v>15</v>
      </c>
      <c r="K5565" t="s">
        <v>131</v>
      </c>
      <c r="L5565" t="s">
        <v>15552</v>
      </c>
      <c r="M5565" t="s">
        <v>15553</v>
      </c>
      <c r="N5565">
        <v>7.733333333</v>
      </c>
      <c r="O5565">
        <v>0</v>
      </c>
      <c r="P5565">
        <v>6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46.4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2679244</v>
      </c>
      <c r="B5566">
        <v>1</v>
      </c>
      <c r="C5566" t="s">
        <v>76</v>
      </c>
      <c r="D5566" t="s">
        <v>93</v>
      </c>
      <c r="E5566" t="s">
        <v>144</v>
      </c>
      <c r="F5566" t="s">
        <v>14390</v>
      </c>
      <c r="G5566" t="s">
        <v>260</v>
      </c>
      <c r="H5566" t="s">
        <v>46</v>
      </c>
      <c r="I5566" t="s">
        <v>129</v>
      </c>
      <c r="J5566" t="s">
        <v>130</v>
      </c>
      <c r="K5566" t="s">
        <v>141</v>
      </c>
      <c r="L5566" t="s">
        <v>15554</v>
      </c>
      <c r="M5566" t="s">
        <v>15555</v>
      </c>
      <c r="N5566">
        <v>7.1266666660000002</v>
      </c>
      <c r="O5566">
        <v>0</v>
      </c>
      <c r="P5566">
        <v>169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1204.406667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2679248</v>
      </c>
      <c r="B5567">
        <v>1</v>
      </c>
      <c r="C5567" t="s">
        <v>76</v>
      </c>
      <c r="D5567" t="s">
        <v>84</v>
      </c>
      <c r="E5567" t="s">
        <v>210</v>
      </c>
      <c r="F5567" t="s">
        <v>15556</v>
      </c>
      <c r="G5567" t="s">
        <v>306</v>
      </c>
      <c r="H5567" t="s">
        <v>46</v>
      </c>
      <c r="I5567" t="s">
        <v>129</v>
      </c>
      <c r="J5567" t="s">
        <v>15</v>
      </c>
      <c r="K5567" t="s">
        <v>131</v>
      </c>
      <c r="L5567" t="s">
        <v>15557</v>
      </c>
      <c r="M5567" t="s">
        <v>15558</v>
      </c>
      <c r="N5567">
        <v>1.1219444439999999</v>
      </c>
      <c r="O5567">
        <v>0</v>
      </c>
      <c r="P5567">
        <v>3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3.3658329999999999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2679256</v>
      </c>
      <c r="B5568">
        <v>1</v>
      </c>
      <c r="C5568" t="s">
        <v>77</v>
      </c>
      <c r="D5568" t="s">
        <v>112</v>
      </c>
      <c r="E5568" t="s">
        <v>156</v>
      </c>
      <c r="F5568" t="s">
        <v>15559</v>
      </c>
      <c r="G5568" t="s">
        <v>169</v>
      </c>
      <c r="H5568" t="s">
        <v>47</v>
      </c>
      <c r="I5568" t="s">
        <v>129</v>
      </c>
      <c r="J5568" t="s">
        <v>130</v>
      </c>
      <c r="K5568" t="s">
        <v>131</v>
      </c>
      <c r="L5568" t="s">
        <v>15560</v>
      </c>
      <c r="M5568" t="s">
        <v>15561</v>
      </c>
      <c r="N5568">
        <v>0.72805555499999997</v>
      </c>
      <c r="O5568">
        <v>0</v>
      </c>
      <c r="P5568">
        <v>0</v>
      </c>
      <c r="Q5568">
        <v>0</v>
      </c>
      <c r="R5568">
        <v>0</v>
      </c>
      <c r="S5568">
        <v>8</v>
      </c>
      <c r="T5568">
        <v>414</v>
      </c>
      <c r="U5568">
        <v>0</v>
      </c>
      <c r="V5568">
        <v>0</v>
      </c>
      <c r="W5568">
        <v>0</v>
      </c>
      <c r="X5568">
        <v>0</v>
      </c>
      <c r="Y5568">
        <v>5.8244439999999997</v>
      </c>
      <c r="Z5568">
        <v>301.41500000000002</v>
      </c>
    </row>
    <row r="5569" spans="1:26" x14ac:dyDescent="0.3">
      <c r="A5569">
        <v>2679251</v>
      </c>
      <c r="B5569">
        <v>1</v>
      </c>
      <c r="C5569" t="s">
        <v>77</v>
      </c>
      <c r="D5569" t="s">
        <v>122</v>
      </c>
      <c r="E5569" t="s">
        <v>144</v>
      </c>
      <c r="F5569" t="s">
        <v>15562</v>
      </c>
      <c r="G5569" t="s">
        <v>406</v>
      </c>
      <c r="H5569" t="s">
        <v>46</v>
      </c>
      <c r="I5569" t="s">
        <v>129</v>
      </c>
      <c r="J5569" t="s">
        <v>130</v>
      </c>
      <c r="K5569" t="s">
        <v>131</v>
      </c>
      <c r="L5569" t="s">
        <v>15563</v>
      </c>
      <c r="M5569" t="s">
        <v>15564</v>
      </c>
      <c r="N5569">
        <v>1.5591666660000001</v>
      </c>
      <c r="O5569">
        <v>0</v>
      </c>
      <c r="P5569">
        <v>0</v>
      </c>
      <c r="Q5569">
        <v>0</v>
      </c>
      <c r="R5569">
        <v>4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6.2366669999999997</v>
      </c>
      <c r="Y5569">
        <v>0</v>
      </c>
      <c r="Z5569">
        <v>0</v>
      </c>
    </row>
    <row r="5570" spans="1:26" x14ac:dyDescent="0.3">
      <c r="A5570">
        <v>2679252</v>
      </c>
      <c r="B5570">
        <v>1</v>
      </c>
      <c r="C5570" t="s">
        <v>77</v>
      </c>
      <c r="D5570" t="s">
        <v>123</v>
      </c>
      <c r="E5570" t="s">
        <v>134</v>
      </c>
      <c r="F5570" t="s">
        <v>15565</v>
      </c>
      <c r="G5570" t="s">
        <v>260</v>
      </c>
      <c r="H5570" t="s">
        <v>46</v>
      </c>
      <c r="I5570" t="s">
        <v>129</v>
      </c>
      <c r="J5570" t="s">
        <v>130</v>
      </c>
      <c r="K5570" t="s">
        <v>141</v>
      </c>
      <c r="L5570" t="s">
        <v>15566</v>
      </c>
      <c r="M5570" t="s">
        <v>15567</v>
      </c>
      <c r="N5570">
        <v>2.3199999999999998</v>
      </c>
      <c r="O5570">
        <v>0</v>
      </c>
      <c r="P5570">
        <v>764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1772.48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2679257</v>
      </c>
      <c r="B5571">
        <v>1</v>
      </c>
      <c r="C5571" t="s">
        <v>77</v>
      </c>
      <c r="D5571" t="s">
        <v>124</v>
      </c>
      <c r="E5571" t="s">
        <v>152</v>
      </c>
      <c r="F5571" t="s">
        <v>10847</v>
      </c>
      <c r="G5571" t="s">
        <v>169</v>
      </c>
      <c r="H5571" t="s">
        <v>47</v>
      </c>
      <c r="I5571" t="s">
        <v>129</v>
      </c>
      <c r="J5571" t="s">
        <v>130</v>
      </c>
      <c r="K5571" t="s">
        <v>131</v>
      </c>
      <c r="L5571" t="s">
        <v>15568</v>
      </c>
      <c r="M5571" t="s">
        <v>15569</v>
      </c>
      <c r="N5571">
        <v>0.17027777699999999</v>
      </c>
      <c r="O5571">
        <v>714</v>
      </c>
      <c r="P5571">
        <v>6443</v>
      </c>
      <c r="Q5571">
        <v>0</v>
      </c>
      <c r="R5571">
        <v>0</v>
      </c>
      <c r="S5571">
        <v>0</v>
      </c>
      <c r="T5571">
        <v>0</v>
      </c>
      <c r="U5571">
        <v>121.578333</v>
      </c>
      <c r="V5571">
        <v>1097.0997170000001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2679266</v>
      </c>
      <c r="B5572">
        <v>1</v>
      </c>
      <c r="C5572" t="s">
        <v>77</v>
      </c>
      <c r="D5572" t="s">
        <v>114</v>
      </c>
      <c r="E5572" t="s">
        <v>126</v>
      </c>
      <c r="F5572" t="s">
        <v>15570</v>
      </c>
      <c r="G5572" t="s">
        <v>128</v>
      </c>
      <c r="H5572" t="s">
        <v>47</v>
      </c>
      <c r="I5572" t="s">
        <v>129</v>
      </c>
      <c r="J5572" t="s">
        <v>130</v>
      </c>
      <c r="K5572" t="s">
        <v>131</v>
      </c>
      <c r="L5572" t="s">
        <v>15571</v>
      </c>
      <c r="M5572" t="s">
        <v>15572</v>
      </c>
      <c r="N5572">
        <v>2.6977777770000002</v>
      </c>
      <c r="O5572">
        <v>3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8.0933329999999994</v>
      </c>
      <c r="V5572">
        <v>0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2679265</v>
      </c>
      <c r="B5573">
        <v>1</v>
      </c>
      <c r="C5573" t="s">
        <v>76</v>
      </c>
      <c r="D5573" t="s">
        <v>94</v>
      </c>
      <c r="E5573" t="s">
        <v>134</v>
      </c>
      <c r="F5573" t="s">
        <v>15573</v>
      </c>
      <c r="G5573" t="s">
        <v>146</v>
      </c>
      <c r="H5573" t="s">
        <v>46</v>
      </c>
      <c r="I5573" t="s">
        <v>129</v>
      </c>
      <c r="J5573" t="s">
        <v>130</v>
      </c>
      <c r="K5573" t="s">
        <v>131</v>
      </c>
      <c r="L5573" t="s">
        <v>15574</v>
      </c>
      <c r="M5573" t="s">
        <v>15575</v>
      </c>
      <c r="N5573">
        <v>0.55833333299999999</v>
      </c>
      <c r="O5573">
        <v>0</v>
      </c>
      <c r="P5573">
        <v>28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15.633333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2679296</v>
      </c>
      <c r="B5574">
        <v>1</v>
      </c>
      <c r="C5574" t="s">
        <v>76</v>
      </c>
      <c r="D5574" t="s">
        <v>80</v>
      </c>
      <c r="E5574" t="s">
        <v>134</v>
      </c>
      <c r="F5574" t="s">
        <v>15576</v>
      </c>
      <c r="G5574" t="s">
        <v>140</v>
      </c>
      <c r="H5574" t="s">
        <v>46</v>
      </c>
      <c r="I5574" t="s">
        <v>129</v>
      </c>
      <c r="J5574" t="s">
        <v>130</v>
      </c>
      <c r="K5574" t="s">
        <v>141</v>
      </c>
      <c r="L5574" t="s">
        <v>15577</v>
      </c>
      <c r="M5574" t="s">
        <v>15578</v>
      </c>
      <c r="N5574">
        <v>0.66472222199999997</v>
      </c>
      <c r="O5574">
        <v>0</v>
      </c>
      <c r="P5574">
        <v>367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243.95305500000001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2679269</v>
      </c>
      <c r="B5575">
        <v>1</v>
      </c>
      <c r="C5575" t="s">
        <v>76</v>
      </c>
      <c r="D5575" t="s">
        <v>90</v>
      </c>
      <c r="E5575" t="s">
        <v>126</v>
      </c>
      <c r="F5575" t="s">
        <v>15579</v>
      </c>
      <c r="G5575" t="s">
        <v>260</v>
      </c>
      <c r="H5575" t="s">
        <v>47</v>
      </c>
      <c r="I5575" t="s">
        <v>129</v>
      </c>
      <c r="J5575" t="s">
        <v>130</v>
      </c>
      <c r="K5575" t="s">
        <v>141</v>
      </c>
      <c r="L5575" t="s">
        <v>15580</v>
      </c>
      <c r="M5575" t="s">
        <v>15581</v>
      </c>
      <c r="N5575">
        <v>0.62166666599999998</v>
      </c>
      <c r="O5575">
        <v>0</v>
      </c>
      <c r="P5575">
        <v>160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99.466667000000001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2679320</v>
      </c>
      <c r="B5576">
        <v>1</v>
      </c>
      <c r="C5576" t="s">
        <v>77</v>
      </c>
      <c r="D5576" t="s">
        <v>108</v>
      </c>
      <c r="E5576" t="s">
        <v>156</v>
      </c>
      <c r="F5576" t="s">
        <v>8816</v>
      </c>
      <c r="G5576" t="s">
        <v>260</v>
      </c>
      <c r="H5576" t="s">
        <v>47</v>
      </c>
      <c r="I5576" t="s">
        <v>129</v>
      </c>
      <c r="J5576" t="s">
        <v>130</v>
      </c>
      <c r="K5576" t="s">
        <v>141</v>
      </c>
      <c r="L5576" t="s">
        <v>15582</v>
      </c>
      <c r="M5576" t="s">
        <v>15583</v>
      </c>
      <c r="N5576">
        <v>6.8272222219999996</v>
      </c>
      <c r="O5576">
        <v>0</v>
      </c>
      <c r="P5576">
        <v>0</v>
      </c>
      <c r="Q5576">
        <v>0</v>
      </c>
      <c r="R5576">
        <v>0</v>
      </c>
      <c r="S5576">
        <v>7</v>
      </c>
      <c r="T5576">
        <v>1115</v>
      </c>
      <c r="U5576">
        <v>0</v>
      </c>
      <c r="V5576">
        <v>0</v>
      </c>
      <c r="W5576">
        <v>0</v>
      </c>
      <c r="X5576">
        <v>0</v>
      </c>
      <c r="Y5576">
        <v>47.790556000000002</v>
      </c>
      <c r="Z5576">
        <v>7612.3527780000004</v>
      </c>
    </row>
    <row r="5577" spans="1:26" x14ac:dyDescent="0.3">
      <c r="A5577">
        <v>2679270</v>
      </c>
      <c r="B5577">
        <v>1</v>
      </c>
      <c r="C5577" t="s">
        <v>77</v>
      </c>
      <c r="D5577" t="s">
        <v>113</v>
      </c>
      <c r="E5577" t="s">
        <v>325</v>
      </c>
      <c r="F5577" t="s">
        <v>15584</v>
      </c>
      <c r="G5577" t="s">
        <v>260</v>
      </c>
      <c r="H5577" t="s">
        <v>47</v>
      </c>
      <c r="I5577" t="s">
        <v>129</v>
      </c>
      <c r="J5577" t="s">
        <v>130</v>
      </c>
      <c r="K5577" t="s">
        <v>141</v>
      </c>
      <c r="L5577" t="s">
        <v>15585</v>
      </c>
      <c r="M5577" t="s">
        <v>15586</v>
      </c>
      <c r="N5577">
        <v>6.7072222220000004</v>
      </c>
      <c r="O5577">
        <v>0</v>
      </c>
      <c r="P5577">
        <v>0</v>
      </c>
      <c r="Q5577">
        <v>1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6.7072219999999998</v>
      </c>
      <c r="X5577">
        <v>0</v>
      </c>
      <c r="Y5577">
        <v>0</v>
      </c>
      <c r="Z5577">
        <v>0</v>
      </c>
    </row>
    <row r="5578" spans="1:26" x14ac:dyDescent="0.3">
      <c r="A5578">
        <v>2679271</v>
      </c>
      <c r="B5578">
        <v>1</v>
      </c>
      <c r="C5578" t="s">
        <v>77</v>
      </c>
      <c r="D5578" t="s">
        <v>108</v>
      </c>
      <c r="E5578" t="s">
        <v>156</v>
      </c>
      <c r="F5578" t="s">
        <v>15587</v>
      </c>
      <c r="G5578" t="s">
        <v>140</v>
      </c>
      <c r="H5578" t="s">
        <v>47</v>
      </c>
      <c r="I5578" t="s">
        <v>129</v>
      </c>
      <c r="J5578" t="s">
        <v>130</v>
      </c>
      <c r="K5578" t="s">
        <v>141</v>
      </c>
      <c r="L5578" t="s">
        <v>15588</v>
      </c>
      <c r="M5578" t="s">
        <v>15589</v>
      </c>
      <c r="N5578">
        <v>6.6669444440000003</v>
      </c>
      <c r="O5578">
        <v>0</v>
      </c>
      <c r="P5578">
        <v>0</v>
      </c>
      <c r="Q5578">
        <v>0</v>
      </c>
      <c r="R5578">
        <v>0</v>
      </c>
      <c r="S5578">
        <v>3</v>
      </c>
      <c r="T5578">
        <v>439</v>
      </c>
      <c r="U5578">
        <v>0</v>
      </c>
      <c r="V5578">
        <v>0</v>
      </c>
      <c r="W5578">
        <v>0</v>
      </c>
      <c r="X5578">
        <v>0</v>
      </c>
      <c r="Y5578">
        <v>20.000833</v>
      </c>
      <c r="Z5578">
        <v>2926.7886109999999</v>
      </c>
    </row>
    <row r="5579" spans="1:26" x14ac:dyDescent="0.3">
      <c r="A5579">
        <v>2679319</v>
      </c>
      <c r="B5579">
        <v>1</v>
      </c>
      <c r="C5579" t="s">
        <v>77</v>
      </c>
      <c r="D5579" t="s">
        <v>108</v>
      </c>
      <c r="E5579" t="s">
        <v>325</v>
      </c>
      <c r="F5579" t="s">
        <v>3157</v>
      </c>
      <c r="G5579" t="s">
        <v>140</v>
      </c>
      <c r="H5579" t="s">
        <v>47</v>
      </c>
      <c r="I5579" t="s">
        <v>129</v>
      </c>
      <c r="J5579" t="s">
        <v>130</v>
      </c>
      <c r="K5579" t="s">
        <v>141</v>
      </c>
      <c r="L5579" t="s">
        <v>15590</v>
      </c>
      <c r="M5579" t="s">
        <v>15591</v>
      </c>
      <c r="N5579">
        <v>6.6633333329999997</v>
      </c>
      <c r="O5579">
        <v>0</v>
      </c>
      <c r="P5579">
        <v>0</v>
      </c>
      <c r="Q5579">
        <v>78</v>
      </c>
      <c r="R5579">
        <v>11694</v>
      </c>
      <c r="S5579">
        <v>102</v>
      </c>
      <c r="T5579">
        <v>11846</v>
      </c>
      <c r="U5579">
        <v>0</v>
      </c>
      <c r="V5579">
        <v>0</v>
      </c>
      <c r="W5579">
        <v>519.74</v>
      </c>
      <c r="X5579">
        <v>77921.019996000003</v>
      </c>
      <c r="Y5579">
        <v>679.66</v>
      </c>
      <c r="Z5579">
        <v>78933.846663000004</v>
      </c>
    </row>
    <row r="5580" spans="1:26" x14ac:dyDescent="0.3">
      <c r="A5580">
        <v>2679273</v>
      </c>
      <c r="B5580">
        <v>1</v>
      </c>
      <c r="C5580" t="s">
        <v>76</v>
      </c>
      <c r="D5580" t="s">
        <v>86</v>
      </c>
      <c r="E5580" t="s">
        <v>134</v>
      </c>
      <c r="F5580" t="s">
        <v>15592</v>
      </c>
      <c r="G5580" t="s">
        <v>140</v>
      </c>
      <c r="H5580" t="s">
        <v>46</v>
      </c>
      <c r="I5580" t="s">
        <v>129</v>
      </c>
      <c r="J5580" t="s">
        <v>130</v>
      </c>
      <c r="K5580" t="s">
        <v>141</v>
      </c>
      <c r="L5580" t="s">
        <v>15593</v>
      </c>
      <c r="M5580" t="s">
        <v>15594</v>
      </c>
      <c r="N5580">
        <v>0.81083333300000004</v>
      </c>
      <c r="O5580">
        <v>0</v>
      </c>
      <c r="P5580">
        <v>698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565.96166600000004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2679276</v>
      </c>
      <c r="B5581">
        <v>1</v>
      </c>
      <c r="C5581" t="s">
        <v>77</v>
      </c>
      <c r="D5581" t="s">
        <v>108</v>
      </c>
      <c r="E5581" t="s">
        <v>210</v>
      </c>
      <c r="F5581" t="s">
        <v>15595</v>
      </c>
      <c r="G5581" t="s">
        <v>290</v>
      </c>
      <c r="H5581" t="s">
        <v>46</v>
      </c>
      <c r="I5581" t="s">
        <v>129</v>
      </c>
      <c r="J5581" t="s">
        <v>130</v>
      </c>
      <c r="K5581" t="s">
        <v>131</v>
      </c>
      <c r="L5581" t="s">
        <v>15596</v>
      </c>
      <c r="M5581" t="s">
        <v>15597</v>
      </c>
      <c r="N5581">
        <v>0.71444444399999996</v>
      </c>
      <c r="O5581">
        <v>0</v>
      </c>
      <c r="P5581">
        <v>2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1.4288890000000001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2679285</v>
      </c>
      <c r="B5582">
        <v>1</v>
      </c>
      <c r="C5582" t="s">
        <v>76</v>
      </c>
      <c r="D5582" t="s">
        <v>80</v>
      </c>
      <c r="E5582" t="s">
        <v>210</v>
      </c>
      <c r="F5582" t="s">
        <v>15598</v>
      </c>
      <c r="G5582" t="s">
        <v>212</v>
      </c>
      <c r="H5582" t="s">
        <v>46</v>
      </c>
      <c r="I5582" t="s">
        <v>129</v>
      </c>
      <c r="J5582" t="s">
        <v>130</v>
      </c>
      <c r="K5582" t="s">
        <v>131</v>
      </c>
      <c r="L5582" t="s">
        <v>15599</v>
      </c>
      <c r="M5582" t="s">
        <v>15600</v>
      </c>
      <c r="N5582">
        <v>5.6436111110000002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5.6436109999999999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2679282</v>
      </c>
      <c r="B5583">
        <v>1</v>
      </c>
      <c r="C5583" t="s">
        <v>77</v>
      </c>
      <c r="D5583" t="s">
        <v>119</v>
      </c>
      <c r="E5583" t="s">
        <v>126</v>
      </c>
      <c r="F5583" t="s">
        <v>15601</v>
      </c>
      <c r="G5583" t="s">
        <v>260</v>
      </c>
      <c r="H5583" t="s">
        <v>47</v>
      </c>
      <c r="I5583" t="s">
        <v>129</v>
      </c>
      <c r="J5583" t="s">
        <v>130</v>
      </c>
      <c r="K5583" t="s">
        <v>141</v>
      </c>
      <c r="L5583" t="s">
        <v>15602</v>
      </c>
      <c r="M5583" t="s">
        <v>15603</v>
      </c>
      <c r="N5583">
        <v>6.1633333329999997</v>
      </c>
      <c r="O5583">
        <v>0</v>
      </c>
      <c r="P5583">
        <v>697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4295.8433329999998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2679284</v>
      </c>
      <c r="B5584">
        <v>1</v>
      </c>
      <c r="C5584" t="s">
        <v>77</v>
      </c>
      <c r="D5584" t="s">
        <v>112</v>
      </c>
      <c r="E5584" t="s">
        <v>156</v>
      </c>
      <c r="F5584" t="s">
        <v>3993</v>
      </c>
      <c r="G5584" t="s">
        <v>169</v>
      </c>
      <c r="H5584" t="s">
        <v>47</v>
      </c>
      <c r="I5584" t="s">
        <v>129</v>
      </c>
      <c r="J5584" t="s">
        <v>130</v>
      </c>
      <c r="K5584" t="s">
        <v>131</v>
      </c>
      <c r="L5584" t="s">
        <v>15604</v>
      </c>
      <c r="M5584" t="s">
        <v>15605</v>
      </c>
      <c r="N5584">
        <v>0.14138888799999999</v>
      </c>
      <c r="O5584">
        <v>0</v>
      </c>
      <c r="P5584">
        <v>0</v>
      </c>
      <c r="Q5584">
        <v>0</v>
      </c>
      <c r="R5584">
        <v>0</v>
      </c>
      <c r="S5584">
        <v>11</v>
      </c>
      <c r="T5584">
        <v>433</v>
      </c>
      <c r="U5584">
        <v>0</v>
      </c>
      <c r="V5584">
        <v>0</v>
      </c>
      <c r="W5584">
        <v>0</v>
      </c>
      <c r="X5584">
        <v>0</v>
      </c>
      <c r="Y5584">
        <v>1.5552779999999999</v>
      </c>
      <c r="Z5584">
        <v>61.221389000000002</v>
      </c>
    </row>
    <row r="5585" spans="1:26" x14ac:dyDescent="0.3">
      <c r="A5585">
        <v>2679363</v>
      </c>
      <c r="B5585">
        <v>1</v>
      </c>
      <c r="C5585" t="s">
        <v>76</v>
      </c>
      <c r="D5585" t="s">
        <v>95</v>
      </c>
      <c r="E5585" t="s">
        <v>134</v>
      </c>
      <c r="F5585" t="s">
        <v>15606</v>
      </c>
      <c r="G5585" t="s">
        <v>140</v>
      </c>
      <c r="H5585" t="s">
        <v>46</v>
      </c>
      <c r="I5585" t="s">
        <v>129</v>
      </c>
      <c r="J5585" t="s">
        <v>130</v>
      </c>
      <c r="K5585" t="s">
        <v>141</v>
      </c>
      <c r="L5585" t="s">
        <v>15607</v>
      </c>
      <c r="M5585" t="s">
        <v>15608</v>
      </c>
      <c r="N5585">
        <v>2.1902777769999999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80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175.22222199999999</v>
      </c>
    </row>
    <row r="5586" spans="1:26" x14ac:dyDescent="0.3">
      <c r="A5586">
        <v>2679286</v>
      </c>
      <c r="B5586">
        <v>1</v>
      </c>
      <c r="C5586" t="s">
        <v>76</v>
      </c>
      <c r="D5586" t="s">
        <v>84</v>
      </c>
      <c r="E5586" t="s">
        <v>172</v>
      </c>
      <c r="F5586" t="s">
        <v>15609</v>
      </c>
      <c r="G5586" t="s">
        <v>306</v>
      </c>
      <c r="H5586" t="s">
        <v>46</v>
      </c>
      <c r="I5586" t="s">
        <v>129</v>
      </c>
      <c r="J5586" t="s">
        <v>15</v>
      </c>
      <c r="K5586" t="s">
        <v>131</v>
      </c>
      <c r="L5586" t="s">
        <v>15610</v>
      </c>
      <c r="M5586" t="s">
        <v>15611</v>
      </c>
      <c r="N5586">
        <v>1.393611111</v>
      </c>
      <c r="O5586">
        <v>0</v>
      </c>
      <c r="P5586">
        <v>61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85.010278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2679301</v>
      </c>
      <c r="B5587">
        <v>1</v>
      </c>
      <c r="C5587" t="s">
        <v>76</v>
      </c>
      <c r="D5587" t="s">
        <v>100</v>
      </c>
      <c r="E5587" t="s">
        <v>152</v>
      </c>
      <c r="F5587" t="s">
        <v>6914</v>
      </c>
      <c r="G5587" t="s">
        <v>169</v>
      </c>
      <c r="H5587" t="s">
        <v>47</v>
      </c>
      <c r="I5587" t="s">
        <v>129</v>
      </c>
      <c r="J5587" t="s">
        <v>130</v>
      </c>
      <c r="K5587" t="s">
        <v>131</v>
      </c>
      <c r="L5587" t="s">
        <v>15612</v>
      </c>
      <c r="M5587" t="s">
        <v>15613</v>
      </c>
      <c r="N5587">
        <v>1.210555555</v>
      </c>
      <c r="O5587">
        <v>13</v>
      </c>
      <c r="P5587">
        <v>6</v>
      </c>
      <c r="Q5587">
        <v>0</v>
      </c>
      <c r="R5587">
        <v>0</v>
      </c>
      <c r="S5587">
        <v>0</v>
      </c>
      <c r="T5587">
        <v>0</v>
      </c>
      <c r="U5587">
        <v>15.737221999999999</v>
      </c>
      <c r="V5587">
        <v>7.2633330000000003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2679304</v>
      </c>
      <c r="B5588">
        <v>1</v>
      </c>
      <c r="C5588" t="s">
        <v>76</v>
      </c>
      <c r="D5588" t="s">
        <v>84</v>
      </c>
      <c r="E5588" t="s">
        <v>172</v>
      </c>
      <c r="F5588" t="s">
        <v>15614</v>
      </c>
      <c r="G5588" t="s">
        <v>136</v>
      </c>
      <c r="H5588" t="s">
        <v>46</v>
      </c>
      <c r="I5588" t="s">
        <v>129</v>
      </c>
      <c r="J5588" t="s">
        <v>130</v>
      </c>
      <c r="K5588" t="s">
        <v>131</v>
      </c>
      <c r="L5588" t="s">
        <v>15615</v>
      </c>
      <c r="M5588" t="s">
        <v>15616</v>
      </c>
      <c r="N5588">
        <v>2.8174999999999999</v>
      </c>
      <c r="O5588">
        <v>0</v>
      </c>
      <c r="P5588">
        <v>39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109.88249999999999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2679308</v>
      </c>
      <c r="B5589">
        <v>1</v>
      </c>
      <c r="C5589" t="s">
        <v>76</v>
      </c>
      <c r="D5589" t="s">
        <v>90</v>
      </c>
      <c r="E5589" t="s">
        <v>156</v>
      </c>
      <c r="F5589" t="s">
        <v>15617</v>
      </c>
      <c r="G5589" t="s">
        <v>169</v>
      </c>
      <c r="H5589" t="s">
        <v>47</v>
      </c>
      <c r="I5589" t="s">
        <v>129</v>
      </c>
      <c r="J5589" t="s">
        <v>130</v>
      </c>
      <c r="K5589" t="s">
        <v>131</v>
      </c>
      <c r="L5589" t="s">
        <v>15618</v>
      </c>
      <c r="M5589" t="s">
        <v>15619</v>
      </c>
      <c r="N5589">
        <v>0.111111111</v>
      </c>
      <c r="O5589">
        <v>19</v>
      </c>
      <c r="P5589">
        <v>515</v>
      </c>
      <c r="Q5589">
        <v>0</v>
      </c>
      <c r="R5589">
        <v>0</v>
      </c>
      <c r="S5589">
        <v>0</v>
      </c>
      <c r="T5589">
        <v>0</v>
      </c>
      <c r="U5589">
        <v>2.1111110000000002</v>
      </c>
      <c r="V5589">
        <v>57.222222000000002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2679309</v>
      </c>
      <c r="B5590">
        <v>1</v>
      </c>
      <c r="C5590" t="s">
        <v>76</v>
      </c>
      <c r="D5590" t="s">
        <v>87</v>
      </c>
      <c r="E5590" t="s">
        <v>152</v>
      </c>
      <c r="F5590" t="s">
        <v>2804</v>
      </c>
      <c r="G5590" t="s">
        <v>169</v>
      </c>
      <c r="H5590" t="s">
        <v>47</v>
      </c>
      <c r="I5590" t="s">
        <v>129</v>
      </c>
      <c r="J5590" t="s">
        <v>130</v>
      </c>
      <c r="K5590" t="s">
        <v>131</v>
      </c>
      <c r="L5590" t="s">
        <v>15620</v>
      </c>
      <c r="M5590" t="s">
        <v>15621</v>
      </c>
      <c r="N5590">
        <v>9.7222221999999997E-2</v>
      </c>
      <c r="O5590">
        <v>34</v>
      </c>
      <c r="P5590">
        <v>347</v>
      </c>
      <c r="Q5590">
        <v>7</v>
      </c>
      <c r="R5590">
        <v>35</v>
      </c>
      <c r="S5590">
        <v>0</v>
      </c>
      <c r="T5590">
        <v>0</v>
      </c>
      <c r="U5590">
        <v>3.3055560000000002</v>
      </c>
      <c r="V5590">
        <v>33.736111000000001</v>
      </c>
      <c r="W5590">
        <v>0.68055600000000005</v>
      </c>
      <c r="X5590">
        <v>3.4027780000000001</v>
      </c>
      <c r="Y5590">
        <v>0</v>
      </c>
      <c r="Z5590">
        <v>0</v>
      </c>
    </row>
    <row r="5591" spans="1:26" x14ac:dyDescent="0.3">
      <c r="A5591">
        <v>2679327</v>
      </c>
      <c r="B5591">
        <v>1</v>
      </c>
      <c r="C5591" t="s">
        <v>76</v>
      </c>
      <c r="D5591" t="s">
        <v>89</v>
      </c>
      <c r="E5591" t="s">
        <v>152</v>
      </c>
      <c r="F5591" t="s">
        <v>1016</v>
      </c>
      <c r="G5591" t="s">
        <v>169</v>
      </c>
      <c r="H5591" t="s">
        <v>47</v>
      </c>
      <c r="I5591" t="s">
        <v>129</v>
      </c>
      <c r="J5591" t="s">
        <v>130</v>
      </c>
      <c r="K5591" t="s">
        <v>131</v>
      </c>
      <c r="L5591" t="s">
        <v>15622</v>
      </c>
      <c r="M5591" t="s">
        <v>15623</v>
      </c>
      <c r="N5591">
        <v>0.72222222199999997</v>
      </c>
      <c r="O5591">
        <v>7</v>
      </c>
      <c r="P5591">
        <v>271</v>
      </c>
      <c r="Q5591">
        <v>0</v>
      </c>
      <c r="R5591">
        <v>0</v>
      </c>
      <c r="S5591">
        <v>0</v>
      </c>
      <c r="T5591">
        <v>229</v>
      </c>
      <c r="U5591">
        <v>5.0555560000000002</v>
      </c>
      <c r="V5591">
        <v>195.72222199999999</v>
      </c>
      <c r="W5591">
        <v>0</v>
      </c>
      <c r="X5591">
        <v>0</v>
      </c>
      <c r="Y5591">
        <v>0</v>
      </c>
      <c r="Z5591">
        <v>165.38888900000001</v>
      </c>
    </row>
    <row r="5592" spans="1:26" x14ac:dyDescent="0.3">
      <c r="A5592">
        <v>2679318</v>
      </c>
      <c r="B5592">
        <v>1</v>
      </c>
      <c r="C5592" t="s">
        <v>76</v>
      </c>
      <c r="D5592" t="s">
        <v>81</v>
      </c>
      <c r="E5592" t="s">
        <v>172</v>
      </c>
      <c r="F5592" t="s">
        <v>15624</v>
      </c>
      <c r="G5592" t="s">
        <v>306</v>
      </c>
      <c r="H5592" t="s">
        <v>46</v>
      </c>
      <c r="I5592" t="s">
        <v>129</v>
      </c>
      <c r="J5592" t="s">
        <v>15</v>
      </c>
      <c r="K5592" t="s">
        <v>131</v>
      </c>
      <c r="L5592" t="s">
        <v>15625</v>
      </c>
      <c r="M5592" t="s">
        <v>15626</v>
      </c>
      <c r="N5592">
        <v>3.505833333</v>
      </c>
      <c r="O5592">
        <v>0</v>
      </c>
      <c r="P5592">
        <v>58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203.33833300000001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2679316</v>
      </c>
      <c r="B5593">
        <v>1</v>
      </c>
      <c r="C5593" t="s">
        <v>76</v>
      </c>
      <c r="D5593" t="s">
        <v>86</v>
      </c>
      <c r="E5593" t="s">
        <v>134</v>
      </c>
      <c r="F5593" t="s">
        <v>15627</v>
      </c>
      <c r="G5593" t="s">
        <v>140</v>
      </c>
      <c r="H5593" t="s">
        <v>46</v>
      </c>
      <c r="I5593" t="s">
        <v>129</v>
      </c>
      <c r="J5593" t="s">
        <v>130</v>
      </c>
      <c r="K5593" t="s">
        <v>141</v>
      </c>
      <c r="L5593" t="s">
        <v>15628</v>
      </c>
      <c r="M5593" t="s">
        <v>15629</v>
      </c>
      <c r="N5593">
        <v>0.509444444</v>
      </c>
      <c r="O5593">
        <v>0</v>
      </c>
      <c r="P5593">
        <v>884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450.34888799999999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2679572</v>
      </c>
      <c r="B5594">
        <v>1</v>
      </c>
      <c r="C5594" t="s">
        <v>76</v>
      </c>
      <c r="D5594" t="s">
        <v>80</v>
      </c>
      <c r="E5594" t="s">
        <v>152</v>
      </c>
      <c r="F5594" t="s">
        <v>15630</v>
      </c>
      <c r="G5594" t="s">
        <v>506</v>
      </c>
      <c r="H5594" t="s">
        <v>47</v>
      </c>
      <c r="I5594" t="s">
        <v>129</v>
      </c>
      <c r="J5594" t="s">
        <v>130</v>
      </c>
      <c r="K5594" t="s">
        <v>131</v>
      </c>
      <c r="L5594" t="s">
        <v>15631</v>
      </c>
      <c r="M5594" t="s">
        <v>15632</v>
      </c>
      <c r="N5594">
        <v>0.87111111100000005</v>
      </c>
      <c r="O5594">
        <v>0</v>
      </c>
      <c r="P5594">
        <v>5104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4446.1511110000001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2679317</v>
      </c>
      <c r="B5595">
        <v>1</v>
      </c>
      <c r="C5595" t="s">
        <v>76</v>
      </c>
      <c r="D5595" t="s">
        <v>96</v>
      </c>
      <c r="E5595" t="s">
        <v>172</v>
      </c>
      <c r="F5595" t="s">
        <v>15116</v>
      </c>
      <c r="G5595" t="s">
        <v>455</v>
      </c>
      <c r="H5595" t="s">
        <v>46</v>
      </c>
      <c r="I5595" t="s">
        <v>129</v>
      </c>
      <c r="J5595" t="s">
        <v>130</v>
      </c>
      <c r="K5595" t="s">
        <v>131</v>
      </c>
      <c r="L5595" t="s">
        <v>15633</v>
      </c>
      <c r="M5595" t="s">
        <v>15634</v>
      </c>
      <c r="N5595">
        <v>0.97611111100000003</v>
      </c>
      <c r="O5595">
        <v>0</v>
      </c>
      <c r="P5595">
        <v>141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137.63166699999999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2679321</v>
      </c>
      <c r="B5596">
        <v>1</v>
      </c>
      <c r="C5596" t="s">
        <v>76</v>
      </c>
      <c r="D5596" t="s">
        <v>97</v>
      </c>
      <c r="E5596" t="s">
        <v>134</v>
      </c>
      <c r="F5596" t="s">
        <v>14340</v>
      </c>
      <c r="G5596" t="s">
        <v>146</v>
      </c>
      <c r="H5596" t="s">
        <v>46</v>
      </c>
      <c r="I5596" t="s">
        <v>129</v>
      </c>
      <c r="J5596" t="s">
        <v>130</v>
      </c>
      <c r="K5596" t="s">
        <v>131</v>
      </c>
      <c r="L5596" t="s">
        <v>15635</v>
      </c>
      <c r="M5596" t="s">
        <v>15636</v>
      </c>
      <c r="N5596">
        <v>1.150833333</v>
      </c>
      <c r="O5596">
        <v>0</v>
      </c>
      <c r="P5596">
        <v>89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102.424167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2679322</v>
      </c>
      <c r="B5597">
        <v>1</v>
      </c>
      <c r="C5597" t="s">
        <v>76</v>
      </c>
      <c r="D5597" t="s">
        <v>79</v>
      </c>
      <c r="E5597" t="s">
        <v>144</v>
      </c>
      <c r="F5597" t="s">
        <v>15637</v>
      </c>
      <c r="G5597" t="s">
        <v>306</v>
      </c>
      <c r="H5597" t="s">
        <v>46</v>
      </c>
      <c r="I5597" t="s">
        <v>129</v>
      </c>
      <c r="J5597" t="s">
        <v>15</v>
      </c>
      <c r="K5597" t="s">
        <v>131</v>
      </c>
      <c r="L5597" t="s">
        <v>15638</v>
      </c>
      <c r="M5597" t="s">
        <v>15639</v>
      </c>
      <c r="N5597">
        <v>2.7422222220000001</v>
      </c>
      <c r="O5597">
        <v>0</v>
      </c>
      <c r="P5597">
        <v>17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46.617778000000001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2679333</v>
      </c>
      <c r="B5598">
        <v>1</v>
      </c>
      <c r="C5598" t="s">
        <v>77</v>
      </c>
      <c r="D5598" t="s">
        <v>114</v>
      </c>
      <c r="E5598" t="s">
        <v>156</v>
      </c>
      <c r="F5598" t="s">
        <v>7668</v>
      </c>
      <c r="G5598" t="s">
        <v>169</v>
      </c>
      <c r="H5598" t="s">
        <v>47</v>
      </c>
      <c r="I5598" t="s">
        <v>129</v>
      </c>
      <c r="J5598" t="s">
        <v>130</v>
      </c>
      <c r="K5598" t="s">
        <v>131</v>
      </c>
      <c r="L5598" t="s">
        <v>15640</v>
      </c>
      <c r="M5598" t="s">
        <v>15641</v>
      </c>
      <c r="N5598">
        <v>0.775277777</v>
      </c>
      <c r="O5598">
        <v>0</v>
      </c>
      <c r="P5598">
        <v>0</v>
      </c>
      <c r="Q5598">
        <v>0</v>
      </c>
      <c r="R5598">
        <v>0</v>
      </c>
      <c r="S5598">
        <v>32</v>
      </c>
      <c r="T5598">
        <v>658</v>
      </c>
      <c r="U5598">
        <v>0</v>
      </c>
      <c r="V5598">
        <v>0</v>
      </c>
      <c r="W5598">
        <v>0</v>
      </c>
      <c r="X5598">
        <v>0</v>
      </c>
      <c r="Y5598">
        <v>24.808889000000001</v>
      </c>
      <c r="Z5598">
        <v>510.13277699999998</v>
      </c>
    </row>
    <row r="5599" spans="1:26" x14ac:dyDescent="0.3">
      <c r="A5599">
        <v>2679341</v>
      </c>
      <c r="B5599">
        <v>1</v>
      </c>
      <c r="C5599" t="s">
        <v>77</v>
      </c>
      <c r="D5599" t="s">
        <v>120</v>
      </c>
      <c r="E5599" t="s">
        <v>152</v>
      </c>
      <c r="F5599" t="s">
        <v>3102</v>
      </c>
      <c r="G5599" t="s">
        <v>169</v>
      </c>
      <c r="H5599" t="s">
        <v>47</v>
      </c>
      <c r="I5599" t="s">
        <v>129</v>
      </c>
      <c r="J5599" t="s">
        <v>130</v>
      </c>
      <c r="K5599" t="s">
        <v>131</v>
      </c>
      <c r="L5599" t="s">
        <v>15642</v>
      </c>
      <c r="M5599" t="s">
        <v>15643</v>
      </c>
      <c r="N5599">
        <v>0.38500000000000001</v>
      </c>
      <c r="O5599">
        <v>21</v>
      </c>
      <c r="P5599">
        <v>0</v>
      </c>
      <c r="Q5599">
        <v>35</v>
      </c>
      <c r="R5599">
        <v>339</v>
      </c>
      <c r="S5599">
        <v>0</v>
      </c>
      <c r="T5599">
        <v>0</v>
      </c>
      <c r="U5599">
        <v>8.0850000000000009</v>
      </c>
      <c r="V5599">
        <v>0</v>
      </c>
      <c r="W5599">
        <v>13.475</v>
      </c>
      <c r="X5599">
        <v>130.51499999999999</v>
      </c>
      <c r="Y5599">
        <v>0</v>
      </c>
      <c r="Z5599">
        <v>0</v>
      </c>
    </row>
    <row r="5600" spans="1:26" x14ac:dyDescent="0.3">
      <c r="A5600">
        <v>2679336</v>
      </c>
      <c r="B5600">
        <v>1</v>
      </c>
      <c r="C5600" t="s">
        <v>76</v>
      </c>
      <c r="D5600" t="s">
        <v>79</v>
      </c>
      <c r="E5600" t="s">
        <v>210</v>
      </c>
      <c r="F5600" t="s">
        <v>15644</v>
      </c>
      <c r="G5600" t="s">
        <v>627</v>
      </c>
      <c r="H5600" t="s">
        <v>46</v>
      </c>
      <c r="I5600" t="s">
        <v>129</v>
      </c>
      <c r="J5600" t="s">
        <v>130</v>
      </c>
      <c r="K5600" t="s">
        <v>131</v>
      </c>
      <c r="L5600" t="s">
        <v>15645</v>
      </c>
      <c r="M5600" t="s">
        <v>15646</v>
      </c>
      <c r="N5600">
        <v>2.0986111109999999</v>
      </c>
      <c r="O5600">
        <v>0</v>
      </c>
      <c r="P5600">
        <v>9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18.887499999999999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2679339</v>
      </c>
      <c r="B5601">
        <v>1</v>
      </c>
      <c r="C5601" t="s">
        <v>76</v>
      </c>
      <c r="D5601" t="s">
        <v>95</v>
      </c>
      <c r="E5601" t="s">
        <v>210</v>
      </c>
      <c r="F5601" t="s">
        <v>15647</v>
      </c>
      <c r="G5601" t="s">
        <v>212</v>
      </c>
      <c r="H5601" t="s">
        <v>46</v>
      </c>
      <c r="I5601" t="s">
        <v>129</v>
      </c>
      <c r="J5601" t="s">
        <v>130</v>
      </c>
      <c r="K5601" t="s">
        <v>131</v>
      </c>
      <c r="L5601" t="s">
        <v>15648</v>
      </c>
      <c r="M5601" t="s">
        <v>15649</v>
      </c>
      <c r="N5601">
        <v>5.239166666</v>
      </c>
      <c r="O5601">
        <v>0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5.2391670000000001</v>
      </c>
      <c r="Y5601">
        <v>0</v>
      </c>
      <c r="Z5601">
        <v>0</v>
      </c>
    </row>
    <row r="5602" spans="1:26" x14ac:dyDescent="0.3">
      <c r="A5602">
        <v>2679286</v>
      </c>
      <c r="B5602">
        <v>2</v>
      </c>
      <c r="C5602" t="s">
        <v>76</v>
      </c>
      <c r="D5602" t="s">
        <v>84</v>
      </c>
      <c r="E5602" t="s">
        <v>134</v>
      </c>
      <c r="F5602" t="s">
        <v>15650</v>
      </c>
      <c r="G5602" t="s">
        <v>306</v>
      </c>
      <c r="H5602" t="s">
        <v>46</v>
      </c>
      <c r="I5602" t="s">
        <v>129</v>
      </c>
      <c r="J5602" t="s">
        <v>15</v>
      </c>
      <c r="K5602" t="s">
        <v>131</v>
      </c>
      <c r="L5602" t="s">
        <v>15611</v>
      </c>
      <c r="M5602" t="s">
        <v>15651</v>
      </c>
      <c r="N5602">
        <v>0.41305555500000002</v>
      </c>
      <c r="O5602">
        <v>0</v>
      </c>
      <c r="P5602">
        <v>364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150.35222200000001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2679347</v>
      </c>
      <c r="B5603">
        <v>1</v>
      </c>
      <c r="C5603" t="s">
        <v>76</v>
      </c>
      <c r="D5603" t="s">
        <v>91</v>
      </c>
      <c r="E5603" t="s">
        <v>210</v>
      </c>
      <c r="F5603" t="s">
        <v>15652</v>
      </c>
      <c r="G5603" t="s">
        <v>212</v>
      </c>
      <c r="H5603" t="s">
        <v>46</v>
      </c>
      <c r="I5603" t="s">
        <v>129</v>
      </c>
      <c r="J5603" t="s">
        <v>130</v>
      </c>
      <c r="K5603" t="s">
        <v>131</v>
      </c>
      <c r="L5603" t="s">
        <v>15653</v>
      </c>
      <c r="M5603" t="s">
        <v>15654</v>
      </c>
      <c r="N5603">
        <v>1.3875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1.3875</v>
      </c>
      <c r="W5603">
        <v>0</v>
      </c>
      <c r="X5603">
        <v>0</v>
      </c>
      <c r="Y5603">
        <v>0</v>
      </c>
      <c r="Z5603">
        <v>0</v>
      </c>
    </row>
    <row r="5604" spans="1:26" x14ac:dyDescent="0.3">
      <c r="A5604">
        <v>2679348</v>
      </c>
      <c r="B5604">
        <v>1</v>
      </c>
      <c r="C5604" t="s">
        <v>76</v>
      </c>
      <c r="D5604" t="s">
        <v>97</v>
      </c>
      <c r="E5604" t="s">
        <v>152</v>
      </c>
      <c r="F5604" t="s">
        <v>4674</v>
      </c>
      <c r="G5604" t="s">
        <v>169</v>
      </c>
      <c r="H5604" t="s">
        <v>47</v>
      </c>
      <c r="I5604" t="s">
        <v>129</v>
      </c>
      <c r="J5604" t="s">
        <v>130</v>
      </c>
      <c r="K5604" t="s">
        <v>131</v>
      </c>
      <c r="L5604" t="s">
        <v>15655</v>
      </c>
      <c r="M5604" t="s">
        <v>15656</v>
      </c>
      <c r="N5604">
        <v>0.180277777</v>
      </c>
      <c r="O5604">
        <v>0</v>
      </c>
      <c r="P5604">
        <v>2703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487.29083100000003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2679350</v>
      </c>
      <c r="B5605">
        <v>1</v>
      </c>
      <c r="C5605" t="s">
        <v>76</v>
      </c>
      <c r="D5605" t="s">
        <v>96</v>
      </c>
      <c r="E5605" t="s">
        <v>134</v>
      </c>
      <c r="F5605" t="s">
        <v>15657</v>
      </c>
      <c r="G5605" t="s">
        <v>146</v>
      </c>
      <c r="H5605" t="s">
        <v>46</v>
      </c>
      <c r="I5605" t="s">
        <v>129</v>
      </c>
      <c r="J5605" t="s">
        <v>130</v>
      </c>
      <c r="K5605" t="s">
        <v>131</v>
      </c>
      <c r="L5605" t="s">
        <v>15658</v>
      </c>
      <c r="M5605" t="s">
        <v>15659</v>
      </c>
      <c r="N5605">
        <v>1.383888888</v>
      </c>
      <c r="O5605">
        <v>0</v>
      </c>
      <c r="P5605">
        <v>235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325.21388899999999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2679572</v>
      </c>
      <c r="B5606">
        <v>2</v>
      </c>
      <c r="C5606" t="s">
        <v>76</v>
      </c>
      <c r="D5606" t="s">
        <v>80</v>
      </c>
      <c r="E5606" t="s">
        <v>126</v>
      </c>
      <c r="F5606" t="s">
        <v>15660</v>
      </c>
      <c r="G5606" t="s">
        <v>506</v>
      </c>
      <c r="H5606" t="s">
        <v>47</v>
      </c>
      <c r="I5606" t="s">
        <v>129</v>
      </c>
      <c r="J5606" t="s">
        <v>130</v>
      </c>
      <c r="K5606" t="s">
        <v>131</v>
      </c>
      <c r="L5606" t="s">
        <v>15632</v>
      </c>
      <c r="M5606" t="s">
        <v>15661</v>
      </c>
      <c r="N5606">
        <v>3.7283333330000001</v>
      </c>
      <c r="O5606">
        <v>0</v>
      </c>
      <c r="P5606">
        <v>1228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4578.393333</v>
      </c>
      <c r="W5606">
        <v>0</v>
      </c>
      <c r="X5606">
        <v>0</v>
      </c>
      <c r="Y5606">
        <v>0</v>
      </c>
      <c r="Z5606">
        <v>0</v>
      </c>
    </row>
    <row r="5607" spans="1:26" x14ac:dyDescent="0.3">
      <c r="A5607">
        <v>2679360</v>
      </c>
      <c r="B5607">
        <v>1</v>
      </c>
      <c r="C5607" t="s">
        <v>77</v>
      </c>
      <c r="D5607" t="s">
        <v>116</v>
      </c>
      <c r="E5607" t="s">
        <v>152</v>
      </c>
      <c r="F5607" t="s">
        <v>1972</v>
      </c>
      <c r="G5607" t="s">
        <v>169</v>
      </c>
      <c r="H5607" t="s">
        <v>47</v>
      </c>
      <c r="I5607" t="s">
        <v>129</v>
      </c>
      <c r="J5607" t="s">
        <v>130</v>
      </c>
      <c r="K5607" t="s">
        <v>131</v>
      </c>
      <c r="L5607" t="s">
        <v>15662</v>
      </c>
      <c r="M5607" t="s">
        <v>15663</v>
      </c>
      <c r="N5607">
        <v>7.9444444000000003E-2</v>
      </c>
      <c r="O5607">
        <v>103</v>
      </c>
      <c r="P5607">
        <v>2164</v>
      </c>
      <c r="Q5607">
        <v>0</v>
      </c>
      <c r="R5607">
        <v>0</v>
      </c>
      <c r="S5607">
        <v>0</v>
      </c>
      <c r="T5607">
        <v>0</v>
      </c>
      <c r="U5607">
        <v>8.1827780000000008</v>
      </c>
      <c r="V5607">
        <v>171.917777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2679364</v>
      </c>
      <c r="B5608">
        <v>1</v>
      </c>
      <c r="C5608" t="s">
        <v>76</v>
      </c>
      <c r="D5608" t="s">
        <v>97</v>
      </c>
      <c r="E5608" t="s">
        <v>126</v>
      </c>
      <c r="F5608" t="s">
        <v>15664</v>
      </c>
      <c r="G5608" t="s">
        <v>169</v>
      </c>
      <c r="H5608" t="s">
        <v>47</v>
      </c>
      <c r="I5608" t="s">
        <v>129</v>
      </c>
      <c r="J5608" t="s">
        <v>130</v>
      </c>
      <c r="K5608" t="s">
        <v>131</v>
      </c>
      <c r="L5608" t="s">
        <v>15665</v>
      </c>
      <c r="M5608" t="s">
        <v>15666</v>
      </c>
      <c r="N5608">
        <v>0.83694444400000001</v>
      </c>
      <c r="O5608">
        <v>0</v>
      </c>
      <c r="P5608">
        <v>1093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914.78027699999996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2679362</v>
      </c>
      <c r="B5609">
        <v>1</v>
      </c>
      <c r="C5609" t="s">
        <v>76</v>
      </c>
      <c r="D5609" t="s">
        <v>84</v>
      </c>
      <c r="E5609" t="s">
        <v>172</v>
      </c>
      <c r="F5609" t="s">
        <v>15609</v>
      </c>
      <c r="G5609" t="s">
        <v>306</v>
      </c>
      <c r="H5609" t="s">
        <v>46</v>
      </c>
      <c r="I5609" t="s">
        <v>129</v>
      </c>
      <c r="J5609" t="s">
        <v>15</v>
      </c>
      <c r="K5609" t="s">
        <v>131</v>
      </c>
      <c r="L5609" t="s">
        <v>15667</v>
      </c>
      <c r="M5609" t="s">
        <v>15668</v>
      </c>
      <c r="N5609">
        <v>4.0197222220000004</v>
      </c>
      <c r="O5609">
        <v>0</v>
      </c>
      <c r="P5609">
        <v>61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245.203056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2679367</v>
      </c>
      <c r="B5610">
        <v>1</v>
      </c>
      <c r="C5610" t="s">
        <v>77</v>
      </c>
      <c r="D5610" t="s">
        <v>116</v>
      </c>
      <c r="E5610" t="s">
        <v>156</v>
      </c>
      <c r="F5610" t="s">
        <v>10962</v>
      </c>
      <c r="G5610" t="s">
        <v>169</v>
      </c>
      <c r="H5610" t="s">
        <v>47</v>
      </c>
      <c r="I5610" t="s">
        <v>129</v>
      </c>
      <c r="J5610" t="s">
        <v>130</v>
      </c>
      <c r="K5610" t="s">
        <v>131</v>
      </c>
      <c r="L5610" t="s">
        <v>15669</v>
      </c>
      <c r="M5610" t="s">
        <v>15670</v>
      </c>
      <c r="N5610">
        <v>0.46694444400000001</v>
      </c>
      <c r="O5610">
        <v>15</v>
      </c>
      <c r="P5610">
        <v>737</v>
      </c>
      <c r="Q5610">
        <v>0</v>
      </c>
      <c r="R5610">
        <v>0</v>
      </c>
      <c r="S5610">
        <v>0</v>
      </c>
      <c r="T5610">
        <v>0</v>
      </c>
      <c r="U5610">
        <v>7.0041669999999998</v>
      </c>
      <c r="V5610">
        <v>344.13805500000001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2679368</v>
      </c>
      <c r="B5611">
        <v>1</v>
      </c>
      <c r="C5611" t="s">
        <v>76</v>
      </c>
      <c r="D5611" t="s">
        <v>78</v>
      </c>
      <c r="E5611" t="s">
        <v>172</v>
      </c>
      <c r="F5611" t="s">
        <v>1479</v>
      </c>
      <c r="G5611" t="s">
        <v>136</v>
      </c>
      <c r="H5611" t="s">
        <v>46</v>
      </c>
      <c r="I5611" t="s">
        <v>129</v>
      </c>
      <c r="J5611" t="s">
        <v>130</v>
      </c>
      <c r="K5611" t="s">
        <v>131</v>
      </c>
      <c r="L5611" t="s">
        <v>15671</v>
      </c>
      <c r="M5611" t="s">
        <v>15616</v>
      </c>
      <c r="N5611">
        <v>1.176111111</v>
      </c>
      <c r="O5611">
        <v>0</v>
      </c>
      <c r="P5611">
        <v>24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28.226666999999999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2679372</v>
      </c>
      <c r="B5612">
        <v>1</v>
      </c>
      <c r="C5612" t="s">
        <v>76</v>
      </c>
      <c r="D5612" t="s">
        <v>105</v>
      </c>
      <c r="E5612" t="s">
        <v>144</v>
      </c>
      <c r="F5612" t="s">
        <v>15672</v>
      </c>
      <c r="G5612" t="s">
        <v>136</v>
      </c>
      <c r="H5612" t="s">
        <v>46</v>
      </c>
      <c r="I5612" t="s">
        <v>129</v>
      </c>
      <c r="J5612" t="s">
        <v>130</v>
      </c>
      <c r="K5612" t="s">
        <v>131</v>
      </c>
      <c r="L5612" t="s">
        <v>15673</v>
      </c>
      <c r="M5612" t="s">
        <v>15674</v>
      </c>
      <c r="N5612">
        <v>1.621388888</v>
      </c>
      <c r="O5612">
        <v>0</v>
      </c>
      <c r="P5612">
        <v>0</v>
      </c>
      <c r="Q5612">
        <v>0</v>
      </c>
      <c r="R5612">
        <v>29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47.020277999999998</v>
      </c>
      <c r="Y5612">
        <v>0</v>
      </c>
      <c r="Z5612">
        <v>0</v>
      </c>
    </row>
    <row r="5613" spans="1:26" x14ac:dyDescent="0.3">
      <c r="A5613">
        <v>2679371</v>
      </c>
      <c r="B5613">
        <v>1</v>
      </c>
      <c r="C5613" t="s">
        <v>76</v>
      </c>
      <c r="D5613" t="s">
        <v>107</v>
      </c>
      <c r="E5613" t="s">
        <v>134</v>
      </c>
      <c r="F5613" t="s">
        <v>15675</v>
      </c>
      <c r="G5613" t="s">
        <v>140</v>
      </c>
      <c r="H5613" t="s">
        <v>46</v>
      </c>
      <c r="I5613" t="s">
        <v>129</v>
      </c>
      <c r="J5613" t="s">
        <v>130</v>
      </c>
      <c r="K5613" t="s">
        <v>141</v>
      </c>
      <c r="L5613" t="s">
        <v>15608</v>
      </c>
      <c r="M5613" t="s">
        <v>15676</v>
      </c>
      <c r="N5613">
        <v>0.462777777</v>
      </c>
      <c r="O5613">
        <v>0</v>
      </c>
      <c r="P5613">
        <v>360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166.6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2679376</v>
      </c>
      <c r="B5614">
        <v>1</v>
      </c>
      <c r="C5614" t="s">
        <v>76</v>
      </c>
      <c r="D5614" t="s">
        <v>102</v>
      </c>
      <c r="E5614" t="s">
        <v>144</v>
      </c>
      <c r="F5614" t="s">
        <v>15677</v>
      </c>
      <c r="G5614" t="s">
        <v>146</v>
      </c>
      <c r="H5614" t="s">
        <v>46</v>
      </c>
      <c r="I5614" t="s">
        <v>129</v>
      </c>
      <c r="J5614" t="s">
        <v>130</v>
      </c>
      <c r="K5614" t="s">
        <v>131</v>
      </c>
      <c r="L5614" t="s">
        <v>15678</v>
      </c>
      <c r="M5614" t="s">
        <v>15679</v>
      </c>
      <c r="N5614">
        <v>0.4975</v>
      </c>
      <c r="O5614">
        <v>0</v>
      </c>
      <c r="P5614">
        <v>119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59.202500000000001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2679380</v>
      </c>
      <c r="B5615">
        <v>1</v>
      </c>
      <c r="C5615" t="s">
        <v>77</v>
      </c>
      <c r="D5615" t="s">
        <v>108</v>
      </c>
      <c r="E5615" t="s">
        <v>134</v>
      </c>
      <c r="F5615" t="s">
        <v>15680</v>
      </c>
      <c r="G5615" t="s">
        <v>240</v>
      </c>
      <c r="H5615" t="s">
        <v>46</v>
      </c>
      <c r="I5615" t="s">
        <v>129</v>
      </c>
      <c r="J5615" t="s">
        <v>130</v>
      </c>
      <c r="K5615" t="s">
        <v>131</v>
      </c>
      <c r="L5615" t="s">
        <v>15681</v>
      </c>
      <c r="M5615" t="s">
        <v>15682</v>
      </c>
      <c r="N5615">
        <v>1.2513888879999999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109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136.40138899999999</v>
      </c>
    </row>
    <row r="5616" spans="1:26" x14ac:dyDescent="0.3">
      <c r="A5616">
        <v>2679383</v>
      </c>
      <c r="B5616">
        <v>1</v>
      </c>
      <c r="C5616" t="s">
        <v>77</v>
      </c>
      <c r="D5616" t="s">
        <v>123</v>
      </c>
      <c r="E5616" t="s">
        <v>134</v>
      </c>
      <c r="F5616" t="s">
        <v>15683</v>
      </c>
      <c r="G5616" t="s">
        <v>140</v>
      </c>
      <c r="H5616" t="s">
        <v>46</v>
      </c>
      <c r="I5616" t="s">
        <v>129</v>
      </c>
      <c r="J5616" t="s">
        <v>130</v>
      </c>
      <c r="K5616" t="s">
        <v>141</v>
      </c>
      <c r="L5616" t="s">
        <v>15684</v>
      </c>
      <c r="M5616" t="s">
        <v>15685</v>
      </c>
      <c r="N5616">
        <v>2.33</v>
      </c>
      <c r="O5616">
        <v>0</v>
      </c>
      <c r="P5616">
        <v>1260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2935.8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2679385</v>
      </c>
      <c r="B5617">
        <v>1</v>
      </c>
      <c r="C5617" t="s">
        <v>76</v>
      </c>
      <c r="D5617" t="s">
        <v>97</v>
      </c>
      <c r="E5617" t="s">
        <v>144</v>
      </c>
      <c r="F5617" t="s">
        <v>15686</v>
      </c>
      <c r="G5617" t="s">
        <v>146</v>
      </c>
      <c r="H5617" t="s">
        <v>46</v>
      </c>
      <c r="I5617" t="s">
        <v>129</v>
      </c>
      <c r="J5617" t="s">
        <v>130</v>
      </c>
      <c r="K5617" t="s">
        <v>131</v>
      </c>
      <c r="L5617" t="s">
        <v>15687</v>
      </c>
      <c r="M5617" t="s">
        <v>15688</v>
      </c>
      <c r="N5617">
        <v>2.102777777</v>
      </c>
      <c r="O5617">
        <v>0</v>
      </c>
      <c r="P5617">
        <v>46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96.727778000000001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2679387</v>
      </c>
      <c r="B5618">
        <v>1</v>
      </c>
      <c r="C5618" t="s">
        <v>77</v>
      </c>
      <c r="D5618" t="s">
        <v>114</v>
      </c>
      <c r="E5618" t="s">
        <v>144</v>
      </c>
      <c r="F5618" t="s">
        <v>15689</v>
      </c>
      <c r="G5618" t="s">
        <v>136</v>
      </c>
      <c r="H5618" t="s">
        <v>46</v>
      </c>
      <c r="I5618" t="s">
        <v>129</v>
      </c>
      <c r="J5618" t="s">
        <v>130</v>
      </c>
      <c r="K5618" t="s">
        <v>131</v>
      </c>
      <c r="L5618" t="s">
        <v>15690</v>
      </c>
      <c r="M5618" t="s">
        <v>15691</v>
      </c>
      <c r="N5618">
        <v>3.3925000000000001</v>
      </c>
      <c r="O5618">
        <v>0</v>
      </c>
      <c r="P5618">
        <v>57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193.3725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2679394</v>
      </c>
      <c r="B5619">
        <v>1</v>
      </c>
      <c r="C5619" t="s">
        <v>76</v>
      </c>
      <c r="D5619" t="s">
        <v>98</v>
      </c>
      <c r="E5619" t="s">
        <v>152</v>
      </c>
      <c r="F5619" t="s">
        <v>5103</v>
      </c>
      <c r="G5619" t="s">
        <v>169</v>
      </c>
      <c r="H5619" t="s">
        <v>47</v>
      </c>
      <c r="I5619" t="s">
        <v>247</v>
      </c>
      <c r="J5619" t="s">
        <v>130</v>
      </c>
      <c r="K5619" t="s">
        <v>131</v>
      </c>
      <c r="L5619" t="s">
        <v>15692</v>
      </c>
      <c r="M5619" t="s">
        <v>15693</v>
      </c>
      <c r="N5619">
        <v>4.0555555E-2</v>
      </c>
      <c r="O5619">
        <v>0</v>
      </c>
      <c r="P5619">
        <v>0</v>
      </c>
      <c r="Q5619">
        <v>22</v>
      </c>
      <c r="R5619">
        <v>106</v>
      </c>
      <c r="S5619">
        <v>41</v>
      </c>
      <c r="T5619">
        <v>748</v>
      </c>
      <c r="U5619">
        <v>0</v>
      </c>
      <c r="V5619">
        <v>0</v>
      </c>
      <c r="W5619">
        <v>0.89222199999999996</v>
      </c>
      <c r="X5619">
        <v>4.298889</v>
      </c>
      <c r="Y5619">
        <v>1.6627780000000001</v>
      </c>
      <c r="Z5619">
        <v>30.335554999999999</v>
      </c>
    </row>
    <row r="5620" spans="1:26" x14ac:dyDescent="0.3">
      <c r="A5620">
        <v>2679399</v>
      </c>
      <c r="B5620">
        <v>1</v>
      </c>
      <c r="C5620" t="s">
        <v>76</v>
      </c>
      <c r="D5620" t="s">
        <v>78</v>
      </c>
      <c r="E5620" t="s">
        <v>210</v>
      </c>
      <c r="F5620" t="s">
        <v>15694</v>
      </c>
      <c r="G5620" t="s">
        <v>1669</v>
      </c>
      <c r="H5620" t="s">
        <v>46</v>
      </c>
      <c r="I5620" t="s">
        <v>129</v>
      </c>
      <c r="J5620" t="s">
        <v>15</v>
      </c>
      <c r="K5620" t="s">
        <v>131</v>
      </c>
      <c r="L5620" t="s">
        <v>15695</v>
      </c>
      <c r="M5620" t="s">
        <v>15696</v>
      </c>
      <c r="N5620">
        <v>3.469166666</v>
      </c>
      <c r="O5620">
        <v>0</v>
      </c>
      <c r="P5620">
        <v>4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13.876666999999999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2679376</v>
      </c>
      <c r="B5621">
        <v>2</v>
      </c>
      <c r="C5621" t="s">
        <v>76</v>
      </c>
      <c r="D5621" t="s">
        <v>102</v>
      </c>
      <c r="E5621" t="s">
        <v>134</v>
      </c>
      <c r="F5621" t="s">
        <v>15697</v>
      </c>
      <c r="G5621" t="s">
        <v>146</v>
      </c>
      <c r="H5621" t="s">
        <v>46</v>
      </c>
      <c r="I5621" t="s">
        <v>129</v>
      </c>
      <c r="J5621" t="s">
        <v>130</v>
      </c>
      <c r="K5621" t="s">
        <v>131</v>
      </c>
      <c r="L5621" t="s">
        <v>15679</v>
      </c>
      <c r="M5621" t="s">
        <v>15698</v>
      </c>
      <c r="N5621">
        <v>1.3602777770000001</v>
      </c>
      <c r="O5621">
        <v>0</v>
      </c>
      <c r="P5621">
        <v>305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414.88472200000001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2679407</v>
      </c>
      <c r="B5622">
        <v>1</v>
      </c>
      <c r="C5622" t="s">
        <v>77</v>
      </c>
      <c r="D5622" t="s">
        <v>115</v>
      </c>
      <c r="E5622" t="s">
        <v>210</v>
      </c>
      <c r="F5622" t="s">
        <v>15699</v>
      </c>
      <c r="G5622" t="s">
        <v>212</v>
      </c>
      <c r="H5622" t="s">
        <v>46</v>
      </c>
      <c r="I5622" t="s">
        <v>129</v>
      </c>
      <c r="J5622" t="s">
        <v>130</v>
      </c>
      <c r="K5622" t="s">
        <v>131</v>
      </c>
      <c r="L5622" t="s">
        <v>15700</v>
      </c>
      <c r="M5622" t="s">
        <v>15701</v>
      </c>
      <c r="N5622">
        <v>0.46</v>
      </c>
      <c r="O5622">
        <v>0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0.46</v>
      </c>
      <c r="Y5622">
        <v>0</v>
      </c>
      <c r="Z5622">
        <v>0</v>
      </c>
    </row>
    <row r="5623" spans="1:26" x14ac:dyDescent="0.3">
      <c r="A5623">
        <v>2679409</v>
      </c>
      <c r="B5623">
        <v>1</v>
      </c>
      <c r="C5623" t="s">
        <v>77</v>
      </c>
      <c r="D5623" t="s">
        <v>108</v>
      </c>
      <c r="E5623" t="s">
        <v>152</v>
      </c>
      <c r="F5623" t="s">
        <v>15702</v>
      </c>
      <c r="G5623" t="s">
        <v>169</v>
      </c>
      <c r="H5623" t="s">
        <v>47</v>
      </c>
      <c r="I5623" t="s">
        <v>129</v>
      </c>
      <c r="J5623" t="s">
        <v>130</v>
      </c>
      <c r="K5623" t="s">
        <v>131</v>
      </c>
      <c r="L5623" t="s">
        <v>15703</v>
      </c>
      <c r="M5623" t="s">
        <v>15704</v>
      </c>
      <c r="N5623">
        <v>0.26888888799999999</v>
      </c>
      <c r="O5623">
        <v>56</v>
      </c>
      <c r="P5623">
        <v>3156</v>
      </c>
      <c r="Q5623">
        <v>14</v>
      </c>
      <c r="R5623">
        <v>0</v>
      </c>
      <c r="S5623">
        <v>13</v>
      </c>
      <c r="T5623">
        <v>637</v>
      </c>
      <c r="U5623">
        <v>15.057778000000001</v>
      </c>
      <c r="V5623">
        <v>848.61333100000002</v>
      </c>
      <c r="W5623">
        <v>3.7644440000000001</v>
      </c>
      <c r="X5623">
        <v>0</v>
      </c>
      <c r="Y5623">
        <v>3.4955560000000001</v>
      </c>
      <c r="Z5623">
        <v>171.28222199999999</v>
      </c>
    </row>
    <row r="5624" spans="1:26" x14ac:dyDescent="0.3">
      <c r="A5624">
        <v>2679414</v>
      </c>
      <c r="B5624">
        <v>1</v>
      </c>
      <c r="C5624" t="s">
        <v>76</v>
      </c>
      <c r="D5624" t="s">
        <v>90</v>
      </c>
      <c r="E5624" t="s">
        <v>144</v>
      </c>
      <c r="F5624" t="s">
        <v>15705</v>
      </c>
      <c r="G5624" t="s">
        <v>136</v>
      </c>
      <c r="H5624" t="s">
        <v>46</v>
      </c>
      <c r="I5624" t="s">
        <v>129</v>
      </c>
      <c r="J5624" t="s">
        <v>130</v>
      </c>
      <c r="K5624" t="s">
        <v>131</v>
      </c>
      <c r="L5624" t="s">
        <v>15706</v>
      </c>
      <c r="M5624" t="s">
        <v>15707</v>
      </c>
      <c r="N5624">
        <v>3.4105555550000002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34.105556</v>
      </c>
    </row>
    <row r="5625" spans="1:26" x14ac:dyDescent="0.3">
      <c r="A5625">
        <v>2679410</v>
      </c>
      <c r="B5625">
        <v>1</v>
      </c>
      <c r="C5625" t="s">
        <v>76</v>
      </c>
      <c r="D5625" t="s">
        <v>95</v>
      </c>
      <c r="E5625" t="s">
        <v>134</v>
      </c>
      <c r="F5625" t="s">
        <v>15708</v>
      </c>
      <c r="G5625" t="s">
        <v>140</v>
      </c>
      <c r="H5625" t="s">
        <v>46</v>
      </c>
      <c r="I5625" t="s">
        <v>129</v>
      </c>
      <c r="J5625" t="s">
        <v>130</v>
      </c>
      <c r="K5625" t="s">
        <v>141</v>
      </c>
      <c r="L5625" t="s">
        <v>15709</v>
      </c>
      <c r="M5625" t="s">
        <v>15710</v>
      </c>
      <c r="N5625">
        <v>0.68027777700000003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121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82.313610999999995</v>
      </c>
    </row>
    <row r="5626" spans="1:26" x14ac:dyDescent="0.3">
      <c r="A5626">
        <v>2679415</v>
      </c>
      <c r="B5626">
        <v>1</v>
      </c>
      <c r="C5626" t="s">
        <v>76</v>
      </c>
      <c r="D5626" t="s">
        <v>85</v>
      </c>
      <c r="E5626" t="s">
        <v>134</v>
      </c>
      <c r="F5626" t="s">
        <v>15711</v>
      </c>
      <c r="G5626" t="s">
        <v>140</v>
      </c>
      <c r="H5626" t="s">
        <v>46</v>
      </c>
      <c r="I5626" t="s">
        <v>129</v>
      </c>
      <c r="J5626" t="s">
        <v>130</v>
      </c>
      <c r="K5626" t="s">
        <v>141</v>
      </c>
      <c r="L5626" t="s">
        <v>15712</v>
      </c>
      <c r="M5626" t="s">
        <v>15713</v>
      </c>
      <c r="N5626">
        <v>0.99361111099999999</v>
      </c>
      <c r="O5626">
        <v>0</v>
      </c>
      <c r="P5626">
        <v>443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440.16972199999998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2679417</v>
      </c>
      <c r="B5627">
        <v>1</v>
      </c>
      <c r="C5627" t="s">
        <v>76</v>
      </c>
      <c r="D5627" t="s">
        <v>94</v>
      </c>
      <c r="E5627" t="s">
        <v>144</v>
      </c>
      <c r="F5627" t="s">
        <v>15714</v>
      </c>
      <c r="G5627" t="s">
        <v>136</v>
      </c>
      <c r="H5627" t="s">
        <v>46</v>
      </c>
      <c r="I5627" t="s">
        <v>129</v>
      </c>
      <c r="J5627" t="s">
        <v>130</v>
      </c>
      <c r="K5627" t="s">
        <v>131</v>
      </c>
      <c r="L5627" t="s">
        <v>15715</v>
      </c>
      <c r="M5627" t="s">
        <v>15716</v>
      </c>
      <c r="N5627">
        <v>1.6697222220000001</v>
      </c>
      <c r="O5627">
        <v>0</v>
      </c>
      <c r="P5627">
        <v>14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23.376111000000002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2679418</v>
      </c>
      <c r="B5628">
        <v>1</v>
      </c>
      <c r="C5628" t="s">
        <v>77</v>
      </c>
      <c r="D5628" t="s">
        <v>114</v>
      </c>
      <c r="E5628" t="s">
        <v>156</v>
      </c>
      <c r="F5628" t="s">
        <v>15717</v>
      </c>
      <c r="G5628" t="s">
        <v>1575</v>
      </c>
      <c r="H5628" t="s">
        <v>47</v>
      </c>
      <c r="I5628" t="s">
        <v>129</v>
      </c>
      <c r="J5628" t="s">
        <v>17</v>
      </c>
      <c r="K5628" t="s">
        <v>131</v>
      </c>
      <c r="L5628" t="s">
        <v>15718</v>
      </c>
      <c r="M5628" t="s">
        <v>15719</v>
      </c>
      <c r="N5628">
        <v>0.384444444</v>
      </c>
      <c r="O5628">
        <v>100</v>
      </c>
      <c r="P5628">
        <v>486</v>
      </c>
      <c r="Q5628">
        <v>0</v>
      </c>
      <c r="R5628">
        <v>0</v>
      </c>
      <c r="S5628">
        <v>37</v>
      </c>
      <c r="T5628">
        <v>556</v>
      </c>
      <c r="U5628">
        <v>38.444443999999997</v>
      </c>
      <c r="V5628">
        <v>186.84</v>
      </c>
      <c r="W5628">
        <v>0</v>
      </c>
      <c r="X5628">
        <v>0</v>
      </c>
      <c r="Y5628">
        <v>14.224444</v>
      </c>
      <c r="Z5628">
        <v>213.75111100000001</v>
      </c>
    </row>
    <row r="5629" spans="1:26" x14ac:dyDescent="0.3">
      <c r="A5629">
        <v>2679427</v>
      </c>
      <c r="B5629">
        <v>1</v>
      </c>
      <c r="C5629" t="s">
        <v>77</v>
      </c>
      <c r="D5629" t="s">
        <v>124</v>
      </c>
      <c r="E5629" t="s">
        <v>134</v>
      </c>
      <c r="F5629" t="s">
        <v>15720</v>
      </c>
      <c r="G5629" t="s">
        <v>406</v>
      </c>
      <c r="H5629" t="s">
        <v>46</v>
      </c>
      <c r="I5629" t="s">
        <v>129</v>
      </c>
      <c r="J5629" t="s">
        <v>130</v>
      </c>
      <c r="K5629" t="s">
        <v>131</v>
      </c>
      <c r="L5629" t="s">
        <v>15721</v>
      </c>
      <c r="M5629" t="s">
        <v>15722</v>
      </c>
      <c r="N5629">
        <v>3.5416666659999998</v>
      </c>
      <c r="O5629">
        <v>0</v>
      </c>
      <c r="P5629">
        <v>78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276.25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2679421</v>
      </c>
      <c r="B5630">
        <v>1</v>
      </c>
      <c r="C5630" t="s">
        <v>76</v>
      </c>
      <c r="D5630" t="s">
        <v>96</v>
      </c>
      <c r="E5630" t="s">
        <v>144</v>
      </c>
      <c r="F5630" t="s">
        <v>15723</v>
      </c>
      <c r="G5630" t="s">
        <v>146</v>
      </c>
      <c r="H5630" t="s">
        <v>46</v>
      </c>
      <c r="I5630" t="s">
        <v>129</v>
      </c>
      <c r="J5630" t="s">
        <v>130</v>
      </c>
      <c r="K5630" t="s">
        <v>131</v>
      </c>
      <c r="L5630" t="s">
        <v>15724</v>
      </c>
      <c r="M5630" t="s">
        <v>15725</v>
      </c>
      <c r="N5630">
        <v>2.57</v>
      </c>
      <c r="O5630">
        <v>0</v>
      </c>
      <c r="P5630">
        <v>128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328.96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2679426</v>
      </c>
      <c r="B5631">
        <v>1</v>
      </c>
      <c r="C5631" t="s">
        <v>76</v>
      </c>
      <c r="D5631" t="s">
        <v>102</v>
      </c>
      <c r="E5631" t="s">
        <v>144</v>
      </c>
      <c r="F5631" t="s">
        <v>15677</v>
      </c>
      <c r="G5631" t="s">
        <v>406</v>
      </c>
      <c r="H5631" t="s">
        <v>46</v>
      </c>
      <c r="I5631" t="s">
        <v>129</v>
      </c>
      <c r="J5631" t="s">
        <v>130</v>
      </c>
      <c r="K5631" t="s">
        <v>131</v>
      </c>
      <c r="L5631" t="s">
        <v>15726</v>
      </c>
      <c r="M5631" t="s">
        <v>15727</v>
      </c>
      <c r="N5631">
        <v>0.99750000000000005</v>
      </c>
      <c r="O5631">
        <v>0</v>
      </c>
      <c r="P5631">
        <v>119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118.7025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2679429</v>
      </c>
      <c r="B5632">
        <v>1</v>
      </c>
      <c r="C5632" t="s">
        <v>76</v>
      </c>
      <c r="D5632" t="s">
        <v>103</v>
      </c>
      <c r="E5632" t="s">
        <v>156</v>
      </c>
      <c r="F5632" t="s">
        <v>15728</v>
      </c>
      <c r="G5632" t="s">
        <v>169</v>
      </c>
      <c r="H5632" t="s">
        <v>47</v>
      </c>
      <c r="I5632" t="s">
        <v>129</v>
      </c>
      <c r="J5632" t="s">
        <v>130</v>
      </c>
      <c r="K5632" t="s">
        <v>131</v>
      </c>
      <c r="L5632" t="s">
        <v>15729</v>
      </c>
      <c r="M5632" t="s">
        <v>15730</v>
      </c>
      <c r="N5632">
        <v>1.4269444440000001</v>
      </c>
      <c r="O5632">
        <v>0</v>
      </c>
      <c r="P5632">
        <v>0</v>
      </c>
      <c r="Q5632">
        <v>2</v>
      </c>
      <c r="R5632">
        <v>2406</v>
      </c>
      <c r="S5632">
        <v>0</v>
      </c>
      <c r="T5632">
        <v>0</v>
      </c>
      <c r="U5632">
        <v>0</v>
      </c>
      <c r="V5632">
        <v>0</v>
      </c>
      <c r="W5632">
        <v>2.8538890000000001</v>
      </c>
      <c r="X5632">
        <v>3433.2283320000001</v>
      </c>
      <c r="Y5632">
        <v>0</v>
      </c>
      <c r="Z5632">
        <v>0</v>
      </c>
    </row>
    <row r="5633" spans="1:26" x14ac:dyDescent="0.3">
      <c r="A5633">
        <v>2679436</v>
      </c>
      <c r="B5633">
        <v>1</v>
      </c>
      <c r="C5633" t="s">
        <v>76</v>
      </c>
      <c r="D5633" t="s">
        <v>91</v>
      </c>
      <c r="E5633" t="s">
        <v>152</v>
      </c>
      <c r="F5633" t="s">
        <v>5238</v>
      </c>
      <c r="G5633" t="s">
        <v>169</v>
      </c>
      <c r="H5633" t="s">
        <v>47</v>
      </c>
      <c r="I5633" t="s">
        <v>129</v>
      </c>
      <c r="J5633" t="s">
        <v>130</v>
      </c>
      <c r="K5633" t="s">
        <v>131</v>
      </c>
      <c r="L5633" t="s">
        <v>15731</v>
      </c>
      <c r="M5633" t="s">
        <v>15732</v>
      </c>
      <c r="N5633">
        <v>0.85555555500000002</v>
      </c>
      <c r="O5633">
        <v>21</v>
      </c>
      <c r="P5633">
        <v>2382</v>
      </c>
      <c r="Q5633">
        <v>0</v>
      </c>
      <c r="R5633">
        <v>0</v>
      </c>
      <c r="S5633">
        <v>0</v>
      </c>
      <c r="T5633">
        <v>0</v>
      </c>
      <c r="U5633">
        <v>17.966667000000001</v>
      </c>
      <c r="V5633">
        <v>2037.9333320000001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2679544</v>
      </c>
      <c r="B5634">
        <v>1</v>
      </c>
      <c r="C5634" t="s">
        <v>76</v>
      </c>
      <c r="D5634" t="s">
        <v>92</v>
      </c>
      <c r="E5634" t="s">
        <v>210</v>
      </c>
      <c r="F5634" t="s">
        <v>15733</v>
      </c>
      <c r="G5634" t="s">
        <v>212</v>
      </c>
      <c r="H5634" t="s">
        <v>46</v>
      </c>
      <c r="I5634" t="s">
        <v>129</v>
      </c>
      <c r="J5634" t="s">
        <v>130</v>
      </c>
      <c r="K5634" t="s">
        <v>131</v>
      </c>
      <c r="L5634" t="s">
        <v>15734</v>
      </c>
      <c r="M5634" t="s">
        <v>15735</v>
      </c>
      <c r="N5634">
        <v>4.71</v>
      </c>
      <c r="O5634">
        <v>0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4.71</v>
      </c>
      <c r="Y5634">
        <v>0</v>
      </c>
      <c r="Z5634">
        <v>0</v>
      </c>
    </row>
    <row r="5635" spans="1:26" x14ac:dyDescent="0.3">
      <c r="A5635">
        <v>2679441</v>
      </c>
      <c r="B5635">
        <v>1</v>
      </c>
      <c r="C5635" t="s">
        <v>77</v>
      </c>
      <c r="D5635" t="s">
        <v>112</v>
      </c>
      <c r="E5635" t="s">
        <v>152</v>
      </c>
      <c r="F5635" t="s">
        <v>3563</v>
      </c>
      <c r="G5635" t="s">
        <v>169</v>
      </c>
      <c r="H5635" t="s">
        <v>47</v>
      </c>
      <c r="I5635" t="s">
        <v>129</v>
      </c>
      <c r="J5635" t="s">
        <v>130</v>
      </c>
      <c r="K5635" t="s">
        <v>131</v>
      </c>
      <c r="L5635" t="s">
        <v>15736</v>
      </c>
      <c r="M5635" t="s">
        <v>15737</v>
      </c>
      <c r="N5635">
        <v>0.114166666</v>
      </c>
      <c r="O5635">
        <v>0</v>
      </c>
      <c r="P5635">
        <v>0</v>
      </c>
      <c r="Q5635">
        <v>0</v>
      </c>
      <c r="R5635">
        <v>0</v>
      </c>
      <c r="S5635">
        <v>38</v>
      </c>
      <c r="T5635">
        <v>490</v>
      </c>
      <c r="U5635">
        <v>0</v>
      </c>
      <c r="V5635">
        <v>0</v>
      </c>
      <c r="W5635">
        <v>0</v>
      </c>
      <c r="X5635">
        <v>0</v>
      </c>
      <c r="Y5635">
        <v>4.3383330000000004</v>
      </c>
      <c r="Z5635">
        <v>55.941665999999998</v>
      </c>
    </row>
    <row r="5636" spans="1:26" x14ac:dyDescent="0.3">
      <c r="A5636">
        <v>2679449</v>
      </c>
      <c r="B5636">
        <v>1</v>
      </c>
      <c r="C5636" t="s">
        <v>77</v>
      </c>
      <c r="D5636" t="s">
        <v>113</v>
      </c>
      <c r="E5636" t="s">
        <v>144</v>
      </c>
      <c r="F5636" t="s">
        <v>15738</v>
      </c>
      <c r="G5636" t="s">
        <v>136</v>
      </c>
      <c r="H5636" t="s">
        <v>46</v>
      </c>
      <c r="I5636" t="s">
        <v>129</v>
      </c>
      <c r="J5636" t="s">
        <v>130</v>
      </c>
      <c r="K5636" t="s">
        <v>131</v>
      </c>
      <c r="L5636" t="s">
        <v>15739</v>
      </c>
      <c r="M5636" t="s">
        <v>15740</v>
      </c>
      <c r="N5636">
        <v>3.579722222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54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193.30500000000001</v>
      </c>
    </row>
    <row r="5637" spans="1:26" x14ac:dyDescent="0.3">
      <c r="A5637">
        <v>2679453</v>
      </c>
      <c r="B5637">
        <v>1</v>
      </c>
      <c r="C5637" t="s">
        <v>76</v>
      </c>
      <c r="D5637" t="s">
        <v>78</v>
      </c>
      <c r="E5637" t="s">
        <v>152</v>
      </c>
      <c r="F5637" t="s">
        <v>15741</v>
      </c>
      <c r="G5637" t="s">
        <v>567</v>
      </c>
      <c r="H5637" t="s">
        <v>47</v>
      </c>
      <c r="I5637" t="s">
        <v>247</v>
      </c>
      <c r="J5637" t="s">
        <v>130</v>
      </c>
      <c r="K5637" t="s">
        <v>131</v>
      </c>
      <c r="L5637" t="s">
        <v>15742</v>
      </c>
      <c r="M5637" t="s">
        <v>15743</v>
      </c>
      <c r="N5637">
        <v>5.5555550000000002E-3</v>
      </c>
      <c r="O5637">
        <v>5</v>
      </c>
      <c r="P5637">
        <v>9083</v>
      </c>
      <c r="Q5637">
        <v>0</v>
      </c>
      <c r="R5637">
        <v>0</v>
      </c>
      <c r="S5637">
        <v>0</v>
      </c>
      <c r="T5637">
        <v>0</v>
      </c>
      <c r="U5637">
        <v>2.7778000000000001E-2</v>
      </c>
      <c r="V5637">
        <v>50.461106000000001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2679456</v>
      </c>
      <c r="B5638">
        <v>1</v>
      </c>
      <c r="C5638" t="s">
        <v>76</v>
      </c>
      <c r="D5638" t="s">
        <v>90</v>
      </c>
      <c r="E5638" t="s">
        <v>152</v>
      </c>
      <c r="F5638" t="s">
        <v>6564</v>
      </c>
      <c r="G5638" t="s">
        <v>169</v>
      </c>
      <c r="H5638" t="s">
        <v>47</v>
      </c>
      <c r="I5638" t="s">
        <v>129</v>
      </c>
      <c r="J5638" t="s">
        <v>130</v>
      </c>
      <c r="K5638" t="s">
        <v>131</v>
      </c>
      <c r="L5638" t="s">
        <v>15744</v>
      </c>
      <c r="M5638" t="s">
        <v>15745</v>
      </c>
      <c r="N5638">
        <v>0.42888888800000002</v>
      </c>
      <c r="O5638">
        <v>21</v>
      </c>
      <c r="P5638">
        <v>601</v>
      </c>
      <c r="Q5638">
        <v>0</v>
      </c>
      <c r="R5638">
        <v>0</v>
      </c>
      <c r="S5638">
        <v>2</v>
      </c>
      <c r="T5638">
        <v>311</v>
      </c>
      <c r="U5638">
        <v>9.0066670000000002</v>
      </c>
      <c r="V5638">
        <v>257.76222200000001</v>
      </c>
      <c r="W5638">
        <v>0</v>
      </c>
      <c r="X5638">
        <v>0</v>
      </c>
      <c r="Y5638">
        <v>0.85777800000000004</v>
      </c>
      <c r="Z5638">
        <v>133.384444</v>
      </c>
    </row>
    <row r="5639" spans="1:26" x14ac:dyDescent="0.3">
      <c r="A5639">
        <v>2679460</v>
      </c>
      <c r="B5639">
        <v>1</v>
      </c>
      <c r="C5639" t="s">
        <v>76</v>
      </c>
      <c r="D5639" t="s">
        <v>82</v>
      </c>
      <c r="E5639" t="s">
        <v>144</v>
      </c>
      <c r="F5639" t="s">
        <v>14158</v>
      </c>
      <c r="G5639" t="s">
        <v>136</v>
      </c>
      <c r="H5639" t="s">
        <v>46</v>
      </c>
      <c r="I5639" t="s">
        <v>129</v>
      </c>
      <c r="J5639" t="s">
        <v>130</v>
      </c>
      <c r="K5639" t="s">
        <v>131</v>
      </c>
      <c r="L5639" t="s">
        <v>15746</v>
      </c>
      <c r="M5639" t="s">
        <v>15747</v>
      </c>
      <c r="N5639">
        <v>1.767222222</v>
      </c>
      <c r="O5639">
        <v>0</v>
      </c>
      <c r="P5639">
        <v>50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88.361110999999994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2679457</v>
      </c>
      <c r="B5640">
        <v>1</v>
      </c>
      <c r="C5640" t="s">
        <v>76</v>
      </c>
      <c r="D5640" t="s">
        <v>90</v>
      </c>
      <c r="E5640" t="s">
        <v>152</v>
      </c>
      <c r="F5640" t="s">
        <v>15748</v>
      </c>
      <c r="G5640" t="s">
        <v>169</v>
      </c>
      <c r="H5640" t="s">
        <v>47</v>
      </c>
      <c r="I5640" t="s">
        <v>129</v>
      </c>
      <c r="J5640" t="s">
        <v>130</v>
      </c>
      <c r="K5640" t="s">
        <v>131</v>
      </c>
      <c r="L5640" t="s">
        <v>15749</v>
      </c>
      <c r="M5640" t="s">
        <v>15750</v>
      </c>
      <c r="N5640">
        <v>0.834166666</v>
      </c>
      <c r="O5640">
        <v>0</v>
      </c>
      <c r="P5640">
        <v>0</v>
      </c>
      <c r="Q5640">
        <v>0</v>
      </c>
      <c r="R5640">
        <v>0</v>
      </c>
      <c r="S5640">
        <v>3</v>
      </c>
      <c r="T5640">
        <v>433</v>
      </c>
      <c r="U5640">
        <v>0</v>
      </c>
      <c r="V5640">
        <v>0</v>
      </c>
      <c r="W5640">
        <v>0</v>
      </c>
      <c r="X5640">
        <v>0</v>
      </c>
      <c r="Y5640">
        <v>2.5024999999999999</v>
      </c>
      <c r="Z5640">
        <v>361.194166</v>
      </c>
    </row>
    <row r="5641" spans="1:26" x14ac:dyDescent="0.3">
      <c r="A5641">
        <v>2679459</v>
      </c>
      <c r="B5641">
        <v>1</v>
      </c>
      <c r="C5641" t="s">
        <v>77</v>
      </c>
      <c r="D5641" t="s">
        <v>123</v>
      </c>
      <c r="E5641" t="s">
        <v>156</v>
      </c>
      <c r="F5641" t="s">
        <v>15751</v>
      </c>
      <c r="G5641" t="s">
        <v>169</v>
      </c>
      <c r="H5641" t="s">
        <v>47</v>
      </c>
      <c r="I5641" t="s">
        <v>129</v>
      </c>
      <c r="J5641" t="s">
        <v>130</v>
      </c>
      <c r="K5641" t="s">
        <v>131</v>
      </c>
      <c r="L5641" t="s">
        <v>15752</v>
      </c>
      <c r="M5641" t="s">
        <v>15753</v>
      </c>
      <c r="N5641">
        <v>0.54083333300000003</v>
      </c>
      <c r="O5641">
        <v>67</v>
      </c>
      <c r="P5641">
        <v>40</v>
      </c>
      <c r="Q5641">
        <v>0</v>
      </c>
      <c r="R5641">
        <v>0</v>
      </c>
      <c r="S5641">
        <v>0</v>
      </c>
      <c r="T5641">
        <v>0</v>
      </c>
      <c r="U5641">
        <v>36.235833</v>
      </c>
      <c r="V5641">
        <v>21.633333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2679468</v>
      </c>
      <c r="B5642">
        <v>1</v>
      </c>
      <c r="C5642" t="s">
        <v>76</v>
      </c>
      <c r="D5642" t="s">
        <v>88</v>
      </c>
      <c r="E5642" t="s">
        <v>210</v>
      </c>
      <c r="F5642" t="s">
        <v>15754</v>
      </c>
      <c r="G5642" t="s">
        <v>290</v>
      </c>
      <c r="H5642" t="s">
        <v>46</v>
      </c>
      <c r="I5642" t="s">
        <v>129</v>
      </c>
      <c r="J5642" t="s">
        <v>130</v>
      </c>
      <c r="K5642" t="s">
        <v>131</v>
      </c>
      <c r="L5642" t="s">
        <v>15755</v>
      </c>
      <c r="M5642" t="s">
        <v>15756</v>
      </c>
      <c r="N5642">
        <v>0.61638888800000002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0.61638899999999996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2679426</v>
      </c>
      <c r="B5643">
        <v>2</v>
      </c>
      <c r="C5643" t="s">
        <v>76</v>
      </c>
      <c r="D5643" t="s">
        <v>102</v>
      </c>
      <c r="E5643" t="s">
        <v>134</v>
      </c>
      <c r="F5643" t="s">
        <v>15697</v>
      </c>
      <c r="G5643" t="s">
        <v>406</v>
      </c>
      <c r="H5643" t="s">
        <v>46</v>
      </c>
      <c r="I5643" t="s">
        <v>129</v>
      </c>
      <c r="J5643" t="s">
        <v>130</v>
      </c>
      <c r="K5643" t="s">
        <v>131</v>
      </c>
      <c r="L5643" t="s">
        <v>15727</v>
      </c>
      <c r="M5643" t="s">
        <v>15757</v>
      </c>
      <c r="N5643">
        <v>0.72722222199999997</v>
      </c>
      <c r="O5643">
        <v>0</v>
      </c>
      <c r="P5643">
        <v>305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221.80277799999999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2679465</v>
      </c>
      <c r="B5644">
        <v>1</v>
      </c>
      <c r="C5644" t="s">
        <v>77</v>
      </c>
      <c r="D5644" t="s">
        <v>124</v>
      </c>
      <c r="E5644" t="s">
        <v>144</v>
      </c>
      <c r="F5644" t="s">
        <v>15758</v>
      </c>
      <c r="G5644" t="s">
        <v>136</v>
      </c>
      <c r="H5644" t="s">
        <v>46</v>
      </c>
      <c r="I5644" t="s">
        <v>129</v>
      </c>
      <c r="J5644" t="s">
        <v>130</v>
      </c>
      <c r="K5644" t="s">
        <v>131</v>
      </c>
      <c r="L5644" t="s">
        <v>15759</v>
      </c>
      <c r="M5644" t="s">
        <v>15760</v>
      </c>
      <c r="N5644">
        <v>6.119444444</v>
      </c>
      <c r="O5644">
        <v>0</v>
      </c>
      <c r="P5644">
        <v>20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122.38888900000001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2679467</v>
      </c>
      <c r="B5645">
        <v>1</v>
      </c>
      <c r="C5645" t="s">
        <v>77</v>
      </c>
      <c r="D5645" t="s">
        <v>111</v>
      </c>
      <c r="E5645" t="s">
        <v>156</v>
      </c>
      <c r="F5645" t="s">
        <v>15761</v>
      </c>
      <c r="G5645" t="s">
        <v>567</v>
      </c>
      <c r="H5645" t="s">
        <v>47</v>
      </c>
      <c r="I5645" t="s">
        <v>129</v>
      </c>
      <c r="J5645" t="s">
        <v>130</v>
      </c>
      <c r="K5645" t="s">
        <v>141</v>
      </c>
      <c r="L5645" t="s">
        <v>15762</v>
      </c>
      <c r="M5645" t="s">
        <v>15763</v>
      </c>
      <c r="N5645">
        <v>0.133333333</v>
      </c>
      <c r="O5645">
        <v>0</v>
      </c>
      <c r="P5645">
        <v>0</v>
      </c>
      <c r="Q5645">
        <v>54</v>
      </c>
      <c r="R5645">
        <v>10612</v>
      </c>
      <c r="S5645">
        <v>93</v>
      </c>
      <c r="T5645">
        <v>13097</v>
      </c>
      <c r="U5645">
        <v>0</v>
      </c>
      <c r="V5645">
        <v>0</v>
      </c>
      <c r="W5645">
        <v>7.2</v>
      </c>
      <c r="X5645">
        <v>1414.9333300000001</v>
      </c>
      <c r="Y5645">
        <v>12.4</v>
      </c>
      <c r="Z5645">
        <v>1746.266662</v>
      </c>
    </row>
    <row r="5646" spans="1:26" x14ac:dyDescent="0.3">
      <c r="A5646">
        <v>2679470</v>
      </c>
      <c r="B5646">
        <v>1</v>
      </c>
      <c r="C5646" t="s">
        <v>77</v>
      </c>
      <c r="D5646" t="s">
        <v>124</v>
      </c>
      <c r="E5646" t="s">
        <v>144</v>
      </c>
      <c r="F5646" t="s">
        <v>15764</v>
      </c>
      <c r="G5646" t="s">
        <v>136</v>
      </c>
      <c r="H5646" t="s">
        <v>46</v>
      </c>
      <c r="I5646" t="s">
        <v>129</v>
      </c>
      <c r="J5646" t="s">
        <v>130</v>
      </c>
      <c r="K5646" t="s">
        <v>131</v>
      </c>
      <c r="L5646" t="s">
        <v>15765</v>
      </c>
      <c r="M5646" t="s">
        <v>15766</v>
      </c>
      <c r="N5646">
        <v>3.5377777770000001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14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49.528888999999999</v>
      </c>
    </row>
    <row r="5647" spans="1:26" x14ac:dyDescent="0.3">
      <c r="A5647">
        <v>2679475</v>
      </c>
      <c r="B5647">
        <v>1</v>
      </c>
      <c r="C5647" t="s">
        <v>76</v>
      </c>
      <c r="D5647" t="s">
        <v>78</v>
      </c>
      <c r="E5647" t="s">
        <v>210</v>
      </c>
      <c r="F5647" t="s">
        <v>15767</v>
      </c>
      <c r="G5647" t="s">
        <v>290</v>
      </c>
      <c r="H5647" t="s">
        <v>46</v>
      </c>
      <c r="I5647" t="s">
        <v>129</v>
      </c>
      <c r="J5647" t="s">
        <v>130</v>
      </c>
      <c r="K5647" t="s">
        <v>131</v>
      </c>
      <c r="L5647" t="s">
        <v>15768</v>
      </c>
      <c r="M5647" t="s">
        <v>15769</v>
      </c>
      <c r="N5647">
        <v>1.506388888</v>
      </c>
      <c r="O5647">
        <v>0</v>
      </c>
      <c r="P5647">
        <v>2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3.012778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2679476</v>
      </c>
      <c r="B5648">
        <v>1</v>
      </c>
      <c r="C5648" t="s">
        <v>77</v>
      </c>
      <c r="D5648" t="s">
        <v>124</v>
      </c>
      <c r="E5648" t="s">
        <v>172</v>
      </c>
      <c r="F5648" t="s">
        <v>15081</v>
      </c>
      <c r="G5648" t="s">
        <v>455</v>
      </c>
      <c r="H5648" t="s">
        <v>46</v>
      </c>
      <c r="I5648" t="s">
        <v>129</v>
      </c>
      <c r="J5648" t="s">
        <v>130</v>
      </c>
      <c r="K5648" t="s">
        <v>131</v>
      </c>
      <c r="L5648" t="s">
        <v>15770</v>
      </c>
      <c r="M5648" t="s">
        <v>15771</v>
      </c>
      <c r="N5648">
        <v>5.341111111</v>
      </c>
      <c r="O5648">
        <v>0</v>
      </c>
      <c r="P5648">
        <v>147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785.14333299999998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2679479</v>
      </c>
      <c r="B5649">
        <v>1</v>
      </c>
      <c r="C5649" t="s">
        <v>77</v>
      </c>
      <c r="D5649" t="s">
        <v>123</v>
      </c>
      <c r="E5649" t="s">
        <v>172</v>
      </c>
      <c r="F5649" t="s">
        <v>15772</v>
      </c>
      <c r="G5649" t="s">
        <v>2593</v>
      </c>
      <c r="H5649" t="s">
        <v>46</v>
      </c>
      <c r="I5649" t="s">
        <v>129</v>
      </c>
      <c r="J5649" t="s">
        <v>130</v>
      </c>
      <c r="K5649" t="s">
        <v>131</v>
      </c>
      <c r="L5649" t="s">
        <v>15773</v>
      </c>
      <c r="M5649" t="s">
        <v>15774</v>
      </c>
      <c r="N5649">
        <v>1.5363888880000001</v>
      </c>
      <c r="O5649">
        <v>0</v>
      </c>
      <c r="P5649">
        <v>135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207.41249999999999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2679481</v>
      </c>
      <c r="B5650">
        <v>1</v>
      </c>
      <c r="C5650" t="s">
        <v>76</v>
      </c>
      <c r="D5650" t="s">
        <v>78</v>
      </c>
      <c r="E5650" t="s">
        <v>134</v>
      </c>
      <c r="F5650" t="s">
        <v>1162</v>
      </c>
      <c r="G5650" t="s">
        <v>146</v>
      </c>
      <c r="H5650" t="s">
        <v>46</v>
      </c>
      <c r="I5650" t="s">
        <v>129</v>
      </c>
      <c r="J5650" t="s">
        <v>130</v>
      </c>
      <c r="K5650" t="s">
        <v>131</v>
      </c>
      <c r="L5650" t="s">
        <v>15775</v>
      </c>
      <c r="M5650" t="s">
        <v>15776</v>
      </c>
      <c r="N5650">
        <v>1.273055555</v>
      </c>
      <c r="O5650">
        <v>0</v>
      </c>
      <c r="P5650">
        <v>273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347.54416700000002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2679482</v>
      </c>
      <c r="B5651">
        <v>1</v>
      </c>
      <c r="C5651" t="s">
        <v>77</v>
      </c>
      <c r="D5651" t="s">
        <v>108</v>
      </c>
      <c r="E5651" t="s">
        <v>152</v>
      </c>
      <c r="F5651" t="s">
        <v>1823</v>
      </c>
      <c r="G5651" t="s">
        <v>169</v>
      </c>
      <c r="H5651" t="s">
        <v>47</v>
      </c>
      <c r="I5651" t="s">
        <v>247</v>
      </c>
      <c r="J5651" t="s">
        <v>130</v>
      </c>
      <c r="K5651" t="s">
        <v>131</v>
      </c>
      <c r="L5651" t="s">
        <v>15777</v>
      </c>
      <c r="M5651" t="s">
        <v>15778</v>
      </c>
      <c r="N5651">
        <v>6.3888879999999997E-3</v>
      </c>
      <c r="O5651">
        <v>0</v>
      </c>
      <c r="P5651">
        <v>0</v>
      </c>
      <c r="Q5651">
        <v>28</v>
      </c>
      <c r="R5651">
        <v>6</v>
      </c>
      <c r="S5651">
        <v>7</v>
      </c>
      <c r="T5651">
        <v>18</v>
      </c>
      <c r="U5651">
        <v>0</v>
      </c>
      <c r="V5651">
        <v>0</v>
      </c>
      <c r="W5651">
        <v>0.17888899999999999</v>
      </c>
      <c r="X5651">
        <v>3.8332999999999999E-2</v>
      </c>
      <c r="Y5651">
        <v>4.4721999999999998E-2</v>
      </c>
      <c r="Z5651">
        <v>0.115</v>
      </c>
    </row>
    <row r="5652" spans="1:26" x14ac:dyDescent="0.3">
      <c r="A5652">
        <v>2679244</v>
      </c>
      <c r="B5652">
        <v>2</v>
      </c>
      <c r="C5652" t="s">
        <v>76</v>
      </c>
      <c r="D5652" t="s">
        <v>93</v>
      </c>
      <c r="E5652" t="s">
        <v>134</v>
      </c>
      <c r="F5652" t="s">
        <v>14528</v>
      </c>
      <c r="G5652" t="s">
        <v>260</v>
      </c>
      <c r="H5652" t="s">
        <v>46</v>
      </c>
      <c r="I5652" t="s">
        <v>129</v>
      </c>
      <c r="J5652" t="s">
        <v>130</v>
      </c>
      <c r="K5652" t="s">
        <v>141</v>
      </c>
      <c r="L5652" t="s">
        <v>15555</v>
      </c>
      <c r="M5652" t="s">
        <v>15779</v>
      </c>
      <c r="N5652">
        <v>8.4166666000000001E-2</v>
      </c>
      <c r="O5652">
        <v>0</v>
      </c>
      <c r="P5652">
        <v>319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26.849166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2679485</v>
      </c>
      <c r="B5653">
        <v>1</v>
      </c>
      <c r="C5653" t="s">
        <v>76</v>
      </c>
      <c r="D5653" t="s">
        <v>100</v>
      </c>
      <c r="E5653" t="s">
        <v>152</v>
      </c>
      <c r="F5653" t="s">
        <v>15780</v>
      </c>
      <c r="G5653" t="s">
        <v>169</v>
      </c>
      <c r="H5653" t="s">
        <v>47</v>
      </c>
      <c r="I5653" t="s">
        <v>129</v>
      </c>
      <c r="J5653" t="s">
        <v>130</v>
      </c>
      <c r="K5653" t="s">
        <v>131</v>
      </c>
      <c r="L5653" t="s">
        <v>15781</v>
      </c>
      <c r="M5653" t="s">
        <v>15782</v>
      </c>
      <c r="N5653">
        <v>2.3458333329999999</v>
      </c>
      <c r="O5653">
        <v>4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9.3833330000000004</v>
      </c>
      <c r="V5653">
        <v>0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2679489</v>
      </c>
      <c r="B5654">
        <v>1</v>
      </c>
      <c r="C5654" t="s">
        <v>76</v>
      </c>
      <c r="D5654" t="s">
        <v>84</v>
      </c>
      <c r="E5654" t="s">
        <v>210</v>
      </c>
      <c r="F5654" t="s">
        <v>15783</v>
      </c>
      <c r="G5654" t="s">
        <v>627</v>
      </c>
      <c r="H5654" t="s">
        <v>46</v>
      </c>
      <c r="I5654" t="s">
        <v>129</v>
      </c>
      <c r="J5654" t="s">
        <v>130</v>
      </c>
      <c r="K5654" t="s">
        <v>131</v>
      </c>
      <c r="L5654" t="s">
        <v>15784</v>
      </c>
      <c r="M5654" t="s">
        <v>15785</v>
      </c>
      <c r="N5654">
        <v>2.9958333330000002</v>
      </c>
      <c r="O5654">
        <v>0</v>
      </c>
      <c r="P5654">
        <v>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8.9875000000000007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2679486</v>
      </c>
      <c r="B5655">
        <v>1</v>
      </c>
      <c r="C5655" t="s">
        <v>77</v>
      </c>
      <c r="D5655" t="s">
        <v>109</v>
      </c>
      <c r="E5655" t="s">
        <v>156</v>
      </c>
      <c r="F5655" t="s">
        <v>15786</v>
      </c>
      <c r="G5655" t="s">
        <v>169</v>
      </c>
      <c r="H5655" t="s">
        <v>47</v>
      </c>
      <c r="I5655" t="s">
        <v>247</v>
      </c>
      <c r="J5655" t="s">
        <v>130</v>
      </c>
      <c r="K5655" t="s">
        <v>131</v>
      </c>
      <c r="L5655" t="s">
        <v>15787</v>
      </c>
      <c r="M5655" t="s">
        <v>15788</v>
      </c>
      <c r="N5655">
        <v>8.3333330000000001E-3</v>
      </c>
      <c r="O5655">
        <v>7</v>
      </c>
      <c r="P5655">
        <v>603</v>
      </c>
      <c r="Q5655">
        <v>2</v>
      </c>
      <c r="R5655">
        <v>131</v>
      </c>
      <c r="S5655">
        <v>21</v>
      </c>
      <c r="T5655">
        <v>1450</v>
      </c>
      <c r="U5655">
        <v>5.8333000000000003E-2</v>
      </c>
      <c r="V5655">
        <v>5.0250000000000004</v>
      </c>
      <c r="W5655">
        <v>1.6667000000000001E-2</v>
      </c>
      <c r="X5655">
        <v>1.0916669999999999</v>
      </c>
      <c r="Y5655">
        <v>0.17499999999999999</v>
      </c>
      <c r="Z5655">
        <v>12.083333</v>
      </c>
    </row>
    <row r="5656" spans="1:26" x14ac:dyDescent="0.3">
      <c r="A5656">
        <v>2679487</v>
      </c>
      <c r="B5656">
        <v>1</v>
      </c>
      <c r="C5656" t="s">
        <v>76</v>
      </c>
      <c r="D5656" t="s">
        <v>90</v>
      </c>
      <c r="E5656" t="s">
        <v>134</v>
      </c>
      <c r="F5656" t="s">
        <v>7677</v>
      </c>
      <c r="G5656" t="s">
        <v>240</v>
      </c>
      <c r="H5656" t="s">
        <v>46</v>
      </c>
      <c r="I5656" t="s">
        <v>129</v>
      </c>
      <c r="J5656" t="s">
        <v>130</v>
      </c>
      <c r="K5656" t="s">
        <v>131</v>
      </c>
      <c r="L5656" t="s">
        <v>15789</v>
      </c>
      <c r="M5656" t="s">
        <v>15790</v>
      </c>
      <c r="N5656">
        <v>2.0694444440000002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64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132.444444</v>
      </c>
    </row>
    <row r="5657" spans="1:26" x14ac:dyDescent="0.3">
      <c r="A5657">
        <v>2679488</v>
      </c>
      <c r="B5657">
        <v>1</v>
      </c>
      <c r="C5657" t="s">
        <v>77</v>
      </c>
      <c r="D5657" t="s">
        <v>111</v>
      </c>
      <c r="E5657" t="s">
        <v>144</v>
      </c>
      <c r="F5657" t="s">
        <v>15791</v>
      </c>
      <c r="G5657" t="s">
        <v>136</v>
      </c>
      <c r="H5657" t="s">
        <v>46</v>
      </c>
      <c r="I5657" t="s">
        <v>129</v>
      </c>
      <c r="J5657" t="s">
        <v>130</v>
      </c>
      <c r="K5657" t="s">
        <v>131</v>
      </c>
      <c r="L5657" t="s">
        <v>15792</v>
      </c>
      <c r="M5657" t="s">
        <v>15793</v>
      </c>
      <c r="N5657">
        <v>1.3616666660000001</v>
      </c>
      <c r="O5657">
        <v>0</v>
      </c>
      <c r="P5657">
        <v>0</v>
      </c>
      <c r="Q5657">
        <v>0</v>
      </c>
      <c r="R5657">
        <v>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5.4466669999999997</v>
      </c>
      <c r="Y5657">
        <v>0</v>
      </c>
      <c r="Z5657">
        <v>0</v>
      </c>
    </row>
    <row r="5658" spans="1:26" x14ac:dyDescent="0.3">
      <c r="A5658">
        <v>2679491</v>
      </c>
      <c r="B5658">
        <v>1</v>
      </c>
      <c r="C5658" t="s">
        <v>76</v>
      </c>
      <c r="D5658" t="s">
        <v>102</v>
      </c>
      <c r="E5658" t="s">
        <v>144</v>
      </c>
      <c r="F5658" t="s">
        <v>15794</v>
      </c>
      <c r="G5658" t="s">
        <v>406</v>
      </c>
      <c r="H5658" t="s">
        <v>46</v>
      </c>
      <c r="I5658" t="s">
        <v>129</v>
      </c>
      <c r="J5658" t="s">
        <v>130</v>
      </c>
      <c r="K5658" t="s">
        <v>131</v>
      </c>
      <c r="L5658" t="s">
        <v>15795</v>
      </c>
      <c r="M5658" t="s">
        <v>15796</v>
      </c>
      <c r="N5658">
        <v>0.71250000000000002</v>
      </c>
      <c r="O5658">
        <v>0</v>
      </c>
      <c r="P5658">
        <v>304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216.6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2679493</v>
      </c>
      <c r="B5659">
        <v>1</v>
      </c>
      <c r="C5659" t="s">
        <v>76</v>
      </c>
      <c r="D5659" t="s">
        <v>101</v>
      </c>
      <c r="E5659" t="s">
        <v>144</v>
      </c>
      <c r="F5659" t="s">
        <v>15797</v>
      </c>
      <c r="G5659" t="s">
        <v>306</v>
      </c>
      <c r="H5659" t="s">
        <v>46</v>
      </c>
      <c r="I5659" t="s">
        <v>129</v>
      </c>
      <c r="J5659" t="s">
        <v>15</v>
      </c>
      <c r="K5659" t="s">
        <v>131</v>
      </c>
      <c r="L5659" t="s">
        <v>15798</v>
      </c>
      <c r="M5659" t="s">
        <v>15799</v>
      </c>
      <c r="N5659">
        <v>1.5252777769999999</v>
      </c>
      <c r="O5659">
        <v>0</v>
      </c>
      <c r="P5659">
        <v>66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100.668333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2679495</v>
      </c>
      <c r="B5660">
        <v>1</v>
      </c>
      <c r="C5660" t="s">
        <v>77</v>
      </c>
      <c r="D5660" t="s">
        <v>124</v>
      </c>
      <c r="E5660" t="s">
        <v>156</v>
      </c>
      <c r="F5660" t="s">
        <v>12980</v>
      </c>
      <c r="G5660" t="s">
        <v>169</v>
      </c>
      <c r="H5660" t="s">
        <v>47</v>
      </c>
      <c r="I5660" t="s">
        <v>129</v>
      </c>
      <c r="J5660" t="s">
        <v>130</v>
      </c>
      <c r="K5660" t="s">
        <v>131</v>
      </c>
      <c r="L5660" t="s">
        <v>15800</v>
      </c>
      <c r="M5660" t="s">
        <v>15801</v>
      </c>
      <c r="N5660">
        <v>1.246111111</v>
      </c>
      <c r="O5660">
        <v>0</v>
      </c>
      <c r="P5660">
        <v>212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264.17555599999997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2679164</v>
      </c>
      <c r="B5661">
        <v>2</v>
      </c>
      <c r="C5661" t="s">
        <v>76</v>
      </c>
      <c r="D5661" t="s">
        <v>104</v>
      </c>
      <c r="E5661" t="s">
        <v>156</v>
      </c>
      <c r="F5661" t="s">
        <v>10470</v>
      </c>
      <c r="G5661" t="s">
        <v>260</v>
      </c>
      <c r="H5661" t="s">
        <v>47</v>
      </c>
      <c r="I5661" t="s">
        <v>129</v>
      </c>
      <c r="J5661" t="s">
        <v>130</v>
      </c>
      <c r="K5661" t="s">
        <v>141</v>
      </c>
      <c r="L5661" t="s">
        <v>15429</v>
      </c>
      <c r="M5661" t="s">
        <v>15802</v>
      </c>
      <c r="N5661">
        <v>0.571944444</v>
      </c>
      <c r="O5661">
        <v>0</v>
      </c>
      <c r="P5661">
        <v>0</v>
      </c>
      <c r="Q5661">
        <v>0</v>
      </c>
      <c r="R5661">
        <v>0</v>
      </c>
      <c r="S5661">
        <v>16</v>
      </c>
      <c r="T5661">
        <v>2845</v>
      </c>
      <c r="U5661">
        <v>0</v>
      </c>
      <c r="V5661">
        <v>0</v>
      </c>
      <c r="W5661">
        <v>0</v>
      </c>
      <c r="X5661">
        <v>0</v>
      </c>
      <c r="Y5661">
        <v>9.1511110000000002</v>
      </c>
      <c r="Z5661">
        <v>1627.181943</v>
      </c>
    </row>
    <row r="5662" spans="1:26" x14ac:dyDescent="0.3">
      <c r="A5662">
        <v>2689245</v>
      </c>
      <c r="B5662">
        <v>1</v>
      </c>
      <c r="C5662" t="s">
        <v>76</v>
      </c>
      <c r="D5662" t="s">
        <v>104</v>
      </c>
      <c r="E5662" t="s">
        <v>134</v>
      </c>
      <c r="F5662" t="s">
        <v>15803</v>
      </c>
      <c r="G5662" t="s">
        <v>146</v>
      </c>
      <c r="H5662" t="s">
        <v>46</v>
      </c>
      <c r="I5662" t="s">
        <v>129</v>
      </c>
      <c r="J5662" t="s">
        <v>130</v>
      </c>
      <c r="K5662" t="s">
        <v>131</v>
      </c>
      <c r="L5662" t="s">
        <v>15429</v>
      </c>
      <c r="M5662" t="s">
        <v>15804</v>
      </c>
      <c r="N5662">
        <v>8.4166666000000001E-2</v>
      </c>
      <c r="O5662">
        <v>0</v>
      </c>
      <c r="P5662">
        <v>0</v>
      </c>
      <c r="Q5662">
        <v>0</v>
      </c>
      <c r="R5662">
        <v>12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1.01</v>
      </c>
      <c r="Y5662">
        <v>0</v>
      </c>
      <c r="Z5662">
        <v>0</v>
      </c>
    </row>
    <row r="5663" spans="1:26" x14ac:dyDescent="0.3">
      <c r="A5663">
        <v>2679500</v>
      </c>
      <c r="B5663">
        <v>1</v>
      </c>
      <c r="C5663" t="s">
        <v>77</v>
      </c>
      <c r="D5663" t="s">
        <v>114</v>
      </c>
      <c r="E5663" t="s">
        <v>210</v>
      </c>
      <c r="F5663" t="s">
        <v>13863</v>
      </c>
      <c r="G5663" t="s">
        <v>212</v>
      </c>
      <c r="H5663" t="s">
        <v>46</v>
      </c>
      <c r="I5663" t="s">
        <v>129</v>
      </c>
      <c r="J5663" t="s">
        <v>130</v>
      </c>
      <c r="K5663" t="s">
        <v>131</v>
      </c>
      <c r="L5663" t="s">
        <v>15805</v>
      </c>
      <c r="M5663" t="s">
        <v>15806</v>
      </c>
      <c r="N5663">
        <v>1.528611111</v>
      </c>
      <c r="O5663">
        <v>0</v>
      </c>
      <c r="P5663">
        <v>11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16.814722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2679506</v>
      </c>
      <c r="B5664">
        <v>1</v>
      </c>
      <c r="C5664" t="s">
        <v>76</v>
      </c>
      <c r="D5664" t="s">
        <v>80</v>
      </c>
      <c r="E5664" t="s">
        <v>144</v>
      </c>
      <c r="F5664" t="s">
        <v>15807</v>
      </c>
      <c r="G5664" t="s">
        <v>136</v>
      </c>
      <c r="H5664" t="s">
        <v>46</v>
      </c>
      <c r="I5664" t="s">
        <v>129</v>
      </c>
      <c r="J5664" t="s">
        <v>130</v>
      </c>
      <c r="K5664" t="s">
        <v>131</v>
      </c>
      <c r="L5664" t="s">
        <v>15808</v>
      </c>
      <c r="M5664" t="s">
        <v>15809</v>
      </c>
      <c r="N5664">
        <v>2.9247222220000002</v>
      </c>
      <c r="O5664">
        <v>0</v>
      </c>
      <c r="P5664">
        <v>79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231.053056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2679519</v>
      </c>
      <c r="B5665">
        <v>1</v>
      </c>
      <c r="C5665" t="s">
        <v>77</v>
      </c>
      <c r="D5665" t="s">
        <v>114</v>
      </c>
      <c r="E5665" t="s">
        <v>210</v>
      </c>
      <c r="F5665" t="s">
        <v>15810</v>
      </c>
      <c r="G5665" t="s">
        <v>212</v>
      </c>
      <c r="H5665" t="s">
        <v>46</v>
      </c>
      <c r="I5665" t="s">
        <v>129</v>
      </c>
      <c r="J5665" t="s">
        <v>130</v>
      </c>
      <c r="K5665" t="s">
        <v>131</v>
      </c>
      <c r="L5665" t="s">
        <v>15811</v>
      </c>
      <c r="M5665" t="s">
        <v>15812</v>
      </c>
      <c r="N5665">
        <v>1.3208333329999999</v>
      </c>
      <c r="O5665">
        <v>0</v>
      </c>
      <c r="P5665">
        <v>2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2.641667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2679507</v>
      </c>
      <c r="B5666">
        <v>1</v>
      </c>
      <c r="C5666" t="s">
        <v>76</v>
      </c>
      <c r="D5666" t="s">
        <v>90</v>
      </c>
      <c r="E5666" t="s">
        <v>210</v>
      </c>
      <c r="F5666" t="s">
        <v>3089</v>
      </c>
      <c r="G5666" t="s">
        <v>212</v>
      </c>
      <c r="H5666" t="s">
        <v>46</v>
      </c>
      <c r="I5666" t="s">
        <v>129</v>
      </c>
      <c r="J5666" t="s">
        <v>130</v>
      </c>
      <c r="K5666" t="s">
        <v>131</v>
      </c>
      <c r="L5666" t="s">
        <v>15813</v>
      </c>
      <c r="M5666" t="s">
        <v>15814</v>
      </c>
      <c r="N5666">
        <v>2.7852777770000001</v>
      </c>
      <c r="O5666">
        <v>0</v>
      </c>
      <c r="P5666">
        <v>2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5.5705559999999998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2679508</v>
      </c>
      <c r="B5667">
        <v>1</v>
      </c>
      <c r="C5667" t="s">
        <v>76</v>
      </c>
      <c r="D5667" t="s">
        <v>80</v>
      </c>
      <c r="E5667" t="s">
        <v>126</v>
      </c>
      <c r="F5667" t="s">
        <v>12133</v>
      </c>
      <c r="G5667" t="s">
        <v>169</v>
      </c>
      <c r="H5667" t="s">
        <v>47</v>
      </c>
      <c r="I5667" t="s">
        <v>129</v>
      </c>
      <c r="J5667" t="s">
        <v>130</v>
      </c>
      <c r="K5667" t="s">
        <v>131</v>
      </c>
      <c r="L5667" t="s">
        <v>15815</v>
      </c>
      <c r="M5667" t="s">
        <v>15816</v>
      </c>
      <c r="N5667">
        <v>0.48249999999999998</v>
      </c>
      <c r="O5667">
        <v>17</v>
      </c>
      <c r="P5667">
        <v>746</v>
      </c>
      <c r="Q5667">
        <v>0</v>
      </c>
      <c r="R5667">
        <v>0</v>
      </c>
      <c r="S5667">
        <v>0</v>
      </c>
      <c r="T5667">
        <v>0</v>
      </c>
      <c r="U5667">
        <v>8.2025000000000006</v>
      </c>
      <c r="V5667">
        <v>359.94499999999999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2679513</v>
      </c>
      <c r="B5668">
        <v>1</v>
      </c>
      <c r="C5668" t="s">
        <v>76</v>
      </c>
      <c r="D5668" t="s">
        <v>95</v>
      </c>
      <c r="E5668" t="s">
        <v>210</v>
      </c>
      <c r="F5668" t="s">
        <v>15817</v>
      </c>
      <c r="G5668" t="s">
        <v>212</v>
      </c>
      <c r="H5668" t="s">
        <v>46</v>
      </c>
      <c r="I5668" t="s">
        <v>129</v>
      </c>
      <c r="J5668" t="s">
        <v>130</v>
      </c>
      <c r="K5668" t="s">
        <v>131</v>
      </c>
      <c r="L5668" t="s">
        <v>15818</v>
      </c>
      <c r="M5668" t="s">
        <v>15819</v>
      </c>
      <c r="N5668">
        <v>3.0008333330000001</v>
      </c>
      <c r="O5668">
        <v>0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3.0008330000000001</v>
      </c>
      <c r="Y5668">
        <v>0</v>
      </c>
      <c r="Z5668">
        <v>0</v>
      </c>
    </row>
    <row r="5669" spans="1:26" x14ac:dyDescent="0.3">
      <c r="A5669">
        <v>2679509</v>
      </c>
      <c r="B5669">
        <v>1</v>
      </c>
      <c r="C5669" t="s">
        <v>76</v>
      </c>
      <c r="D5669" t="s">
        <v>103</v>
      </c>
      <c r="E5669" t="s">
        <v>152</v>
      </c>
      <c r="F5669" t="s">
        <v>15820</v>
      </c>
      <c r="G5669" t="s">
        <v>169</v>
      </c>
      <c r="H5669" t="s">
        <v>47</v>
      </c>
      <c r="I5669" t="s">
        <v>129</v>
      </c>
      <c r="J5669" t="s">
        <v>130</v>
      </c>
      <c r="K5669" t="s">
        <v>131</v>
      </c>
      <c r="L5669" t="s">
        <v>15821</v>
      </c>
      <c r="M5669" t="s">
        <v>15822</v>
      </c>
      <c r="N5669">
        <v>0.137222222</v>
      </c>
      <c r="O5669">
        <v>0</v>
      </c>
      <c r="P5669">
        <v>0</v>
      </c>
      <c r="Q5669">
        <v>7</v>
      </c>
      <c r="R5669">
        <v>1604</v>
      </c>
      <c r="S5669">
        <v>13</v>
      </c>
      <c r="T5669">
        <v>647</v>
      </c>
      <c r="U5669">
        <v>0</v>
      </c>
      <c r="V5669">
        <v>0</v>
      </c>
      <c r="W5669">
        <v>0.96055599999999997</v>
      </c>
      <c r="X5669">
        <v>220.104444</v>
      </c>
      <c r="Y5669">
        <v>1.7838890000000001</v>
      </c>
      <c r="Z5669">
        <v>88.782777999999993</v>
      </c>
    </row>
    <row r="5670" spans="1:26" x14ac:dyDescent="0.3">
      <c r="A5670">
        <v>2679460</v>
      </c>
      <c r="B5670">
        <v>2</v>
      </c>
      <c r="C5670" t="s">
        <v>76</v>
      </c>
      <c r="D5670" t="s">
        <v>82</v>
      </c>
      <c r="E5670" t="s">
        <v>134</v>
      </c>
      <c r="F5670" t="s">
        <v>14161</v>
      </c>
      <c r="G5670" t="s">
        <v>136</v>
      </c>
      <c r="H5670" t="s">
        <v>46</v>
      </c>
      <c r="I5670" t="s">
        <v>129</v>
      </c>
      <c r="J5670" t="s">
        <v>130</v>
      </c>
      <c r="K5670" t="s">
        <v>131</v>
      </c>
      <c r="L5670" t="s">
        <v>15747</v>
      </c>
      <c r="M5670" t="s">
        <v>15823</v>
      </c>
      <c r="N5670">
        <v>0.73666666599999997</v>
      </c>
      <c r="O5670">
        <v>0</v>
      </c>
      <c r="P5670">
        <v>194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142.91333299999999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2679491</v>
      </c>
      <c r="B5671">
        <v>2</v>
      </c>
      <c r="C5671" t="s">
        <v>76</v>
      </c>
      <c r="D5671" t="s">
        <v>102</v>
      </c>
      <c r="E5671" t="s">
        <v>134</v>
      </c>
      <c r="F5671" t="s">
        <v>15697</v>
      </c>
      <c r="G5671" t="s">
        <v>406</v>
      </c>
      <c r="H5671" t="s">
        <v>46</v>
      </c>
      <c r="I5671" t="s">
        <v>129</v>
      </c>
      <c r="J5671" t="s">
        <v>130</v>
      </c>
      <c r="K5671" t="s">
        <v>131</v>
      </c>
      <c r="L5671" t="s">
        <v>15796</v>
      </c>
      <c r="M5671" t="s">
        <v>15824</v>
      </c>
      <c r="N5671">
        <v>1.149444444</v>
      </c>
      <c r="O5671">
        <v>0</v>
      </c>
      <c r="P5671">
        <v>305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350.580555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2679524</v>
      </c>
      <c r="B5672">
        <v>1</v>
      </c>
      <c r="C5672" t="s">
        <v>76</v>
      </c>
      <c r="D5672" t="s">
        <v>84</v>
      </c>
      <c r="E5672" t="s">
        <v>172</v>
      </c>
      <c r="F5672" t="s">
        <v>15825</v>
      </c>
      <c r="G5672" t="s">
        <v>455</v>
      </c>
      <c r="H5672" t="s">
        <v>46</v>
      </c>
      <c r="I5672" t="s">
        <v>129</v>
      </c>
      <c r="J5672" t="s">
        <v>130</v>
      </c>
      <c r="K5672" t="s">
        <v>131</v>
      </c>
      <c r="L5672" t="s">
        <v>15826</v>
      </c>
      <c r="M5672" t="s">
        <v>15827</v>
      </c>
      <c r="N5672">
        <v>3.8977777769999999</v>
      </c>
      <c r="O5672">
        <v>0</v>
      </c>
      <c r="P5672">
        <v>20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77.955556000000001</v>
      </c>
      <c r="W5672">
        <v>0</v>
      </c>
      <c r="X5672">
        <v>0</v>
      </c>
      <c r="Y5672">
        <v>0</v>
      </c>
      <c r="Z5672">
        <v>0</v>
      </c>
    </row>
    <row r="5673" spans="1:26" x14ac:dyDescent="0.3">
      <c r="A5673">
        <v>2679522</v>
      </c>
      <c r="B5673">
        <v>1</v>
      </c>
      <c r="C5673" t="s">
        <v>76</v>
      </c>
      <c r="D5673" t="s">
        <v>90</v>
      </c>
      <c r="E5673" t="s">
        <v>144</v>
      </c>
      <c r="F5673" t="s">
        <v>3907</v>
      </c>
      <c r="G5673" t="s">
        <v>455</v>
      </c>
      <c r="H5673" t="s">
        <v>46</v>
      </c>
      <c r="I5673" t="s">
        <v>129</v>
      </c>
      <c r="J5673" t="s">
        <v>130</v>
      </c>
      <c r="K5673" t="s">
        <v>131</v>
      </c>
      <c r="L5673" t="s">
        <v>15828</v>
      </c>
      <c r="M5673" t="s">
        <v>15829</v>
      </c>
      <c r="N5673">
        <v>1.67</v>
      </c>
      <c r="O5673">
        <v>0</v>
      </c>
      <c r="P5673">
        <v>124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207.08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2679526</v>
      </c>
      <c r="B5674">
        <v>1</v>
      </c>
      <c r="C5674" t="s">
        <v>76</v>
      </c>
      <c r="D5674" t="s">
        <v>88</v>
      </c>
      <c r="E5674" t="s">
        <v>172</v>
      </c>
      <c r="F5674" t="s">
        <v>15830</v>
      </c>
      <c r="G5674" t="s">
        <v>2655</v>
      </c>
      <c r="H5674" t="s">
        <v>46</v>
      </c>
      <c r="I5674" t="s">
        <v>129</v>
      </c>
      <c r="J5674" t="s">
        <v>130</v>
      </c>
      <c r="K5674" t="s">
        <v>131</v>
      </c>
      <c r="L5674" t="s">
        <v>15831</v>
      </c>
      <c r="M5674" t="s">
        <v>15832</v>
      </c>
      <c r="N5674">
        <v>2.0905555549999999</v>
      </c>
      <c r="O5674">
        <v>0</v>
      </c>
      <c r="P5674">
        <v>27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56.445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2679533</v>
      </c>
      <c r="B5675">
        <v>1</v>
      </c>
      <c r="C5675" t="s">
        <v>76</v>
      </c>
      <c r="D5675" t="s">
        <v>107</v>
      </c>
      <c r="E5675" t="s">
        <v>210</v>
      </c>
      <c r="F5675" t="s">
        <v>15833</v>
      </c>
      <c r="G5675" t="s">
        <v>212</v>
      </c>
      <c r="H5675" t="s">
        <v>46</v>
      </c>
      <c r="I5675" t="s">
        <v>129</v>
      </c>
      <c r="J5675" t="s">
        <v>130</v>
      </c>
      <c r="K5675" t="s">
        <v>131</v>
      </c>
      <c r="L5675" t="s">
        <v>15834</v>
      </c>
      <c r="M5675" t="s">
        <v>15835</v>
      </c>
      <c r="N5675">
        <v>7.125555555</v>
      </c>
      <c r="O5675">
        <v>0</v>
      </c>
      <c r="P5675">
        <v>7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49.878889000000001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2679542</v>
      </c>
      <c r="B5676">
        <v>1</v>
      </c>
      <c r="C5676" t="s">
        <v>76</v>
      </c>
      <c r="D5676" t="s">
        <v>102</v>
      </c>
      <c r="E5676" t="s">
        <v>144</v>
      </c>
      <c r="F5676" t="s">
        <v>15677</v>
      </c>
      <c r="G5676" t="s">
        <v>406</v>
      </c>
      <c r="H5676" t="s">
        <v>46</v>
      </c>
      <c r="I5676" t="s">
        <v>129</v>
      </c>
      <c r="J5676" t="s">
        <v>130</v>
      </c>
      <c r="K5676" t="s">
        <v>131</v>
      </c>
      <c r="L5676" t="s">
        <v>15836</v>
      </c>
      <c r="M5676" t="s">
        <v>15837</v>
      </c>
      <c r="N5676">
        <v>3.6352777770000002</v>
      </c>
      <c r="O5676">
        <v>0</v>
      </c>
      <c r="P5676">
        <v>119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432.59805499999999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2679541</v>
      </c>
      <c r="B5677">
        <v>1</v>
      </c>
      <c r="C5677" t="s">
        <v>77</v>
      </c>
      <c r="D5677" t="s">
        <v>124</v>
      </c>
      <c r="E5677" t="s">
        <v>156</v>
      </c>
      <c r="F5677" t="s">
        <v>15838</v>
      </c>
      <c r="G5677" t="s">
        <v>169</v>
      </c>
      <c r="H5677" t="s">
        <v>47</v>
      </c>
      <c r="I5677" t="s">
        <v>129</v>
      </c>
      <c r="J5677" t="s">
        <v>130</v>
      </c>
      <c r="K5677" t="s">
        <v>131</v>
      </c>
      <c r="L5677" t="s">
        <v>15839</v>
      </c>
      <c r="M5677" t="s">
        <v>15840</v>
      </c>
      <c r="N5677">
        <v>2.665</v>
      </c>
      <c r="O5677">
        <v>26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69.290000000000006</v>
      </c>
      <c r="V5677">
        <v>0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2679488</v>
      </c>
      <c r="B5678">
        <v>2</v>
      </c>
      <c r="C5678" t="s">
        <v>77</v>
      </c>
      <c r="D5678" t="s">
        <v>111</v>
      </c>
      <c r="E5678" t="s">
        <v>134</v>
      </c>
      <c r="F5678" t="s">
        <v>15841</v>
      </c>
      <c r="G5678" t="s">
        <v>136</v>
      </c>
      <c r="H5678" t="s">
        <v>46</v>
      </c>
      <c r="I5678" t="s">
        <v>129</v>
      </c>
      <c r="J5678" t="s">
        <v>130</v>
      </c>
      <c r="K5678" t="s">
        <v>131</v>
      </c>
      <c r="L5678" t="s">
        <v>15793</v>
      </c>
      <c r="M5678" t="s">
        <v>15842</v>
      </c>
      <c r="N5678">
        <v>2.0780555550000002</v>
      </c>
      <c r="O5678">
        <v>0</v>
      </c>
      <c r="P5678">
        <v>0</v>
      </c>
      <c r="Q5678">
        <v>0</v>
      </c>
      <c r="R5678">
        <v>14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29.092777999999999</v>
      </c>
      <c r="Y5678">
        <v>0</v>
      </c>
      <c r="Z5678">
        <v>2.0780560000000001</v>
      </c>
    </row>
    <row r="5679" spans="1:26" x14ac:dyDescent="0.3">
      <c r="A5679">
        <v>2679543</v>
      </c>
      <c r="B5679">
        <v>1</v>
      </c>
      <c r="C5679" t="s">
        <v>76</v>
      </c>
      <c r="D5679" t="s">
        <v>80</v>
      </c>
      <c r="E5679" t="s">
        <v>210</v>
      </c>
      <c r="F5679" t="s">
        <v>15843</v>
      </c>
      <c r="G5679" t="s">
        <v>290</v>
      </c>
      <c r="H5679" t="s">
        <v>46</v>
      </c>
      <c r="I5679" t="s">
        <v>129</v>
      </c>
      <c r="J5679" t="s">
        <v>130</v>
      </c>
      <c r="K5679" t="s">
        <v>131</v>
      </c>
      <c r="L5679" t="s">
        <v>15844</v>
      </c>
      <c r="M5679" t="s">
        <v>15845</v>
      </c>
      <c r="N5679">
        <v>1.4175</v>
      </c>
      <c r="O5679">
        <v>0</v>
      </c>
      <c r="P5679">
        <v>3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4.2525000000000004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2679549</v>
      </c>
      <c r="B5680">
        <v>1</v>
      </c>
      <c r="C5680" t="s">
        <v>76</v>
      </c>
      <c r="D5680" t="s">
        <v>103</v>
      </c>
      <c r="E5680" t="s">
        <v>210</v>
      </c>
      <c r="F5680" t="s">
        <v>15846</v>
      </c>
      <c r="G5680" t="s">
        <v>212</v>
      </c>
      <c r="H5680" t="s">
        <v>46</v>
      </c>
      <c r="I5680" t="s">
        <v>129</v>
      </c>
      <c r="J5680" t="s">
        <v>130</v>
      </c>
      <c r="K5680" t="s">
        <v>131</v>
      </c>
      <c r="L5680" t="s">
        <v>15847</v>
      </c>
      <c r="M5680" t="s">
        <v>15848</v>
      </c>
      <c r="N5680">
        <v>2.6413888879999998</v>
      </c>
      <c r="O5680">
        <v>0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2.6413890000000002</v>
      </c>
      <c r="Y5680">
        <v>0</v>
      </c>
      <c r="Z5680">
        <v>0</v>
      </c>
    </row>
    <row r="5681" spans="1:26" x14ac:dyDescent="0.3">
      <c r="A5681">
        <v>2679553</v>
      </c>
      <c r="B5681">
        <v>1</v>
      </c>
      <c r="C5681" t="s">
        <v>76</v>
      </c>
      <c r="D5681" t="s">
        <v>89</v>
      </c>
      <c r="E5681" t="s">
        <v>152</v>
      </c>
      <c r="F5681" t="s">
        <v>15849</v>
      </c>
      <c r="G5681" t="s">
        <v>169</v>
      </c>
      <c r="H5681" t="s">
        <v>47</v>
      </c>
      <c r="I5681" t="s">
        <v>129</v>
      </c>
      <c r="J5681" t="s">
        <v>130</v>
      </c>
      <c r="K5681" t="s">
        <v>131</v>
      </c>
      <c r="L5681" t="s">
        <v>15850</v>
      </c>
      <c r="M5681" t="s">
        <v>15851</v>
      </c>
      <c r="N5681">
        <v>0.48055555500000002</v>
      </c>
      <c r="O5681">
        <v>1</v>
      </c>
      <c r="P5681">
        <v>0</v>
      </c>
      <c r="Q5681">
        <v>0</v>
      </c>
      <c r="R5681">
        <v>0</v>
      </c>
      <c r="S5681">
        <v>7</v>
      </c>
      <c r="T5681">
        <v>399</v>
      </c>
      <c r="U5681">
        <v>0.48055599999999998</v>
      </c>
      <c r="V5681">
        <v>0</v>
      </c>
      <c r="W5681">
        <v>0</v>
      </c>
      <c r="X5681">
        <v>0</v>
      </c>
      <c r="Y5681">
        <v>3.3638889999999999</v>
      </c>
      <c r="Z5681">
        <v>191.74166600000001</v>
      </c>
    </row>
    <row r="5682" spans="1:26" x14ac:dyDescent="0.3">
      <c r="A5682">
        <v>2679555</v>
      </c>
      <c r="B5682">
        <v>1</v>
      </c>
      <c r="C5682" t="s">
        <v>76</v>
      </c>
      <c r="D5682" t="s">
        <v>81</v>
      </c>
      <c r="E5682" t="s">
        <v>210</v>
      </c>
      <c r="F5682" t="s">
        <v>15852</v>
      </c>
      <c r="G5682" t="s">
        <v>627</v>
      </c>
      <c r="H5682" t="s">
        <v>46</v>
      </c>
      <c r="I5682" t="s">
        <v>129</v>
      </c>
      <c r="J5682" t="s">
        <v>130</v>
      </c>
      <c r="K5682" t="s">
        <v>131</v>
      </c>
      <c r="L5682" t="s">
        <v>15853</v>
      </c>
      <c r="M5682" t="s">
        <v>15854</v>
      </c>
      <c r="N5682">
        <v>2.0147222220000001</v>
      </c>
      <c r="O5682">
        <v>0</v>
      </c>
      <c r="P5682">
        <v>12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24.176666999999998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2679559</v>
      </c>
      <c r="B5683">
        <v>1</v>
      </c>
      <c r="C5683" t="s">
        <v>77</v>
      </c>
      <c r="D5683" t="s">
        <v>123</v>
      </c>
      <c r="E5683" t="s">
        <v>126</v>
      </c>
      <c r="F5683" t="s">
        <v>8668</v>
      </c>
      <c r="G5683" t="s">
        <v>128</v>
      </c>
      <c r="H5683" t="s">
        <v>47</v>
      </c>
      <c r="I5683" t="s">
        <v>129</v>
      </c>
      <c r="J5683" t="s">
        <v>130</v>
      </c>
      <c r="K5683" t="s">
        <v>131</v>
      </c>
      <c r="L5683" t="s">
        <v>15855</v>
      </c>
      <c r="M5683" t="s">
        <v>15856</v>
      </c>
      <c r="N5683">
        <v>2.1955555549999999</v>
      </c>
      <c r="O5683">
        <v>29</v>
      </c>
      <c r="P5683">
        <v>222</v>
      </c>
      <c r="Q5683">
        <v>0</v>
      </c>
      <c r="R5683">
        <v>0</v>
      </c>
      <c r="S5683">
        <v>0</v>
      </c>
      <c r="T5683">
        <v>0</v>
      </c>
      <c r="U5683">
        <v>63.671111000000003</v>
      </c>
      <c r="V5683">
        <v>487.41333300000002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2679556</v>
      </c>
      <c r="B5684">
        <v>1</v>
      </c>
      <c r="C5684" t="s">
        <v>77</v>
      </c>
      <c r="D5684" t="s">
        <v>112</v>
      </c>
      <c r="E5684" t="s">
        <v>210</v>
      </c>
      <c r="F5684" t="s">
        <v>15857</v>
      </c>
      <c r="G5684" t="s">
        <v>290</v>
      </c>
      <c r="H5684" t="s">
        <v>46</v>
      </c>
      <c r="I5684" t="s">
        <v>129</v>
      </c>
      <c r="J5684" t="s">
        <v>130</v>
      </c>
      <c r="K5684" t="s">
        <v>131</v>
      </c>
      <c r="L5684" t="s">
        <v>15858</v>
      </c>
      <c r="M5684" t="s">
        <v>15859</v>
      </c>
      <c r="N5684">
        <v>3.1913888880000001</v>
      </c>
      <c r="O5684">
        <v>0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3.191389</v>
      </c>
      <c r="Y5684">
        <v>0</v>
      </c>
      <c r="Z5684">
        <v>0</v>
      </c>
    </row>
    <row r="5685" spans="1:26" x14ac:dyDescent="0.3">
      <c r="A5685">
        <v>2679558</v>
      </c>
      <c r="B5685">
        <v>1</v>
      </c>
      <c r="C5685" t="s">
        <v>76</v>
      </c>
      <c r="D5685" t="s">
        <v>100</v>
      </c>
      <c r="E5685" t="s">
        <v>156</v>
      </c>
      <c r="F5685" t="s">
        <v>15860</v>
      </c>
      <c r="G5685" t="s">
        <v>169</v>
      </c>
      <c r="H5685" t="s">
        <v>47</v>
      </c>
      <c r="I5685" t="s">
        <v>129</v>
      </c>
      <c r="J5685" t="s">
        <v>130</v>
      </c>
      <c r="K5685" t="s">
        <v>131</v>
      </c>
      <c r="L5685" t="s">
        <v>15861</v>
      </c>
      <c r="M5685" t="s">
        <v>15862</v>
      </c>
      <c r="N5685">
        <v>0.44638888799999998</v>
      </c>
      <c r="O5685">
        <v>85</v>
      </c>
      <c r="P5685">
        <v>96</v>
      </c>
      <c r="Q5685">
        <v>0</v>
      </c>
      <c r="R5685">
        <v>0</v>
      </c>
      <c r="S5685">
        <v>0</v>
      </c>
      <c r="T5685">
        <v>0</v>
      </c>
      <c r="U5685">
        <v>37.943055000000001</v>
      </c>
      <c r="V5685">
        <v>42.853332999999999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2679563</v>
      </c>
      <c r="B5686">
        <v>1</v>
      </c>
      <c r="C5686" t="s">
        <v>76</v>
      </c>
      <c r="D5686" t="s">
        <v>107</v>
      </c>
      <c r="E5686" t="s">
        <v>172</v>
      </c>
      <c r="F5686" t="s">
        <v>15863</v>
      </c>
      <c r="G5686" t="s">
        <v>174</v>
      </c>
      <c r="H5686" t="s">
        <v>46</v>
      </c>
      <c r="I5686" t="s">
        <v>129</v>
      </c>
      <c r="J5686" t="s">
        <v>130</v>
      </c>
      <c r="K5686" t="s">
        <v>131</v>
      </c>
      <c r="L5686" t="s">
        <v>15864</v>
      </c>
      <c r="M5686" t="s">
        <v>15865</v>
      </c>
      <c r="N5686">
        <v>2.111111111</v>
      </c>
      <c r="O5686">
        <v>0</v>
      </c>
      <c r="P5686">
        <v>162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342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2679562</v>
      </c>
      <c r="B5687">
        <v>1</v>
      </c>
      <c r="C5687" t="s">
        <v>77</v>
      </c>
      <c r="D5687" t="s">
        <v>119</v>
      </c>
      <c r="E5687" t="s">
        <v>144</v>
      </c>
      <c r="F5687" t="s">
        <v>15866</v>
      </c>
      <c r="G5687" t="s">
        <v>136</v>
      </c>
      <c r="H5687" t="s">
        <v>46</v>
      </c>
      <c r="I5687" t="s">
        <v>129</v>
      </c>
      <c r="J5687" t="s">
        <v>130</v>
      </c>
      <c r="K5687" t="s">
        <v>131</v>
      </c>
      <c r="L5687" t="s">
        <v>15867</v>
      </c>
      <c r="M5687" t="s">
        <v>15868</v>
      </c>
      <c r="N5687">
        <v>1.0194444439999999</v>
      </c>
      <c r="O5687">
        <v>0</v>
      </c>
      <c r="P5687">
        <v>368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375.15555499999999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2679569</v>
      </c>
      <c r="B5688">
        <v>1</v>
      </c>
      <c r="C5688" t="s">
        <v>77</v>
      </c>
      <c r="D5688" t="s">
        <v>123</v>
      </c>
      <c r="E5688" t="s">
        <v>126</v>
      </c>
      <c r="F5688" t="s">
        <v>5272</v>
      </c>
      <c r="G5688" t="s">
        <v>146</v>
      </c>
      <c r="H5688" t="s">
        <v>47</v>
      </c>
      <c r="I5688" t="s">
        <v>129</v>
      </c>
      <c r="J5688" t="s">
        <v>130</v>
      </c>
      <c r="K5688" t="s">
        <v>131</v>
      </c>
      <c r="L5688" t="s">
        <v>15869</v>
      </c>
      <c r="M5688" t="s">
        <v>15870</v>
      </c>
      <c r="N5688">
        <v>0.68055555499999998</v>
      </c>
      <c r="O5688">
        <v>107</v>
      </c>
      <c r="P5688">
        <v>707</v>
      </c>
      <c r="Q5688">
        <v>0</v>
      </c>
      <c r="R5688">
        <v>0</v>
      </c>
      <c r="S5688">
        <v>0</v>
      </c>
      <c r="T5688">
        <v>0</v>
      </c>
      <c r="U5688">
        <v>72.819444000000004</v>
      </c>
      <c r="V5688">
        <v>481.15277700000001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2679570</v>
      </c>
      <c r="B5689">
        <v>1</v>
      </c>
      <c r="C5689" t="s">
        <v>76</v>
      </c>
      <c r="D5689" t="s">
        <v>86</v>
      </c>
      <c r="E5689" t="s">
        <v>210</v>
      </c>
      <c r="F5689" t="s">
        <v>15871</v>
      </c>
      <c r="G5689" t="s">
        <v>290</v>
      </c>
      <c r="H5689" t="s">
        <v>46</v>
      </c>
      <c r="I5689" t="s">
        <v>129</v>
      </c>
      <c r="J5689" t="s">
        <v>130</v>
      </c>
      <c r="K5689" t="s">
        <v>131</v>
      </c>
      <c r="L5689" t="s">
        <v>15872</v>
      </c>
      <c r="M5689" t="s">
        <v>15873</v>
      </c>
      <c r="N5689">
        <v>1.1741666660000001</v>
      </c>
      <c r="O5689">
        <v>0</v>
      </c>
      <c r="P5689">
        <v>15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17.612500000000001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2679576</v>
      </c>
      <c r="B5690">
        <v>1</v>
      </c>
      <c r="C5690" t="s">
        <v>77</v>
      </c>
      <c r="D5690" t="s">
        <v>124</v>
      </c>
      <c r="E5690" t="s">
        <v>152</v>
      </c>
      <c r="F5690" t="s">
        <v>5305</v>
      </c>
      <c r="G5690" t="s">
        <v>169</v>
      </c>
      <c r="H5690" t="s">
        <v>47</v>
      </c>
      <c r="I5690" t="s">
        <v>129</v>
      </c>
      <c r="J5690" t="s">
        <v>130</v>
      </c>
      <c r="K5690" t="s">
        <v>131</v>
      </c>
      <c r="L5690" t="s">
        <v>15874</v>
      </c>
      <c r="M5690" t="s">
        <v>15875</v>
      </c>
      <c r="N5690">
        <v>0.78249999999999997</v>
      </c>
      <c r="O5690">
        <v>105</v>
      </c>
      <c r="P5690">
        <v>2062</v>
      </c>
      <c r="Q5690">
        <v>0</v>
      </c>
      <c r="R5690">
        <v>0</v>
      </c>
      <c r="S5690">
        <v>0</v>
      </c>
      <c r="T5690">
        <v>0</v>
      </c>
      <c r="U5690">
        <v>82.162499999999994</v>
      </c>
      <c r="V5690">
        <v>1613.5150000000001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2679577</v>
      </c>
      <c r="B5691">
        <v>1</v>
      </c>
      <c r="C5691" t="s">
        <v>76</v>
      </c>
      <c r="D5691" t="s">
        <v>101</v>
      </c>
      <c r="E5691" t="s">
        <v>156</v>
      </c>
      <c r="F5691" t="s">
        <v>15876</v>
      </c>
      <c r="G5691" t="s">
        <v>169</v>
      </c>
      <c r="H5691" t="s">
        <v>47</v>
      </c>
      <c r="I5691" t="s">
        <v>129</v>
      </c>
      <c r="J5691" t="s">
        <v>130</v>
      </c>
      <c r="K5691" t="s">
        <v>131</v>
      </c>
      <c r="L5691" t="s">
        <v>15877</v>
      </c>
      <c r="M5691" t="s">
        <v>15878</v>
      </c>
      <c r="N5691">
        <v>1.578888888</v>
      </c>
      <c r="O5691">
        <v>1</v>
      </c>
      <c r="P5691">
        <v>5081</v>
      </c>
      <c r="Q5691">
        <v>0</v>
      </c>
      <c r="R5691">
        <v>0</v>
      </c>
      <c r="S5691">
        <v>0</v>
      </c>
      <c r="T5691">
        <v>0</v>
      </c>
      <c r="U5691">
        <v>1.578889</v>
      </c>
      <c r="V5691">
        <v>8022.3344399999996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2679587</v>
      </c>
      <c r="B5692">
        <v>1</v>
      </c>
      <c r="C5692" t="s">
        <v>76</v>
      </c>
      <c r="D5692" t="s">
        <v>81</v>
      </c>
      <c r="E5692" t="s">
        <v>210</v>
      </c>
      <c r="F5692" t="s">
        <v>15879</v>
      </c>
      <c r="G5692" t="s">
        <v>290</v>
      </c>
      <c r="H5692" t="s">
        <v>46</v>
      </c>
      <c r="I5692" t="s">
        <v>129</v>
      </c>
      <c r="J5692" t="s">
        <v>130</v>
      </c>
      <c r="K5692" t="s">
        <v>131</v>
      </c>
      <c r="L5692" t="s">
        <v>15880</v>
      </c>
      <c r="M5692" t="s">
        <v>15881</v>
      </c>
      <c r="N5692">
        <v>1.4130555549999999</v>
      </c>
      <c r="O5692">
        <v>0</v>
      </c>
      <c r="P5692">
        <v>11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15.543611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2679641</v>
      </c>
      <c r="B5693">
        <v>1</v>
      </c>
      <c r="C5693" t="s">
        <v>76</v>
      </c>
      <c r="D5693" t="s">
        <v>101</v>
      </c>
      <c r="E5693" t="s">
        <v>126</v>
      </c>
      <c r="F5693" t="s">
        <v>15882</v>
      </c>
      <c r="G5693" t="s">
        <v>1939</v>
      </c>
      <c r="H5693" t="s">
        <v>47</v>
      </c>
      <c r="I5693" t="s">
        <v>129</v>
      </c>
      <c r="J5693" t="s">
        <v>130</v>
      </c>
      <c r="K5693" t="s">
        <v>131</v>
      </c>
      <c r="L5693" t="s">
        <v>15883</v>
      </c>
      <c r="M5693" t="s">
        <v>15884</v>
      </c>
      <c r="N5693">
        <v>2.3063888879999999</v>
      </c>
      <c r="O5693">
        <v>1</v>
      </c>
      <c r="P5693">
        <v>218</v>
      </c>
      <c r="Q5693">
        <v>0</v>
      </c>
      <c r="R5693">
        <v>0</v>
      </c>
      <c r="S5693">
        <v>0</v>
      </c>
      <c r="T5693">
        <v>0</v>
      </c>
      <c r="U5693">
        <v>2.3063889999999998</v>
      </c>
      <c r="V5693">
        <v>502.792778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2679624</v>
      </c>
      <c r="B5694">
        <v>1</v>
      </c>
      <c r="C5694" t="s">
        <v>76</v>
      </c>
      <c r="D5694" t="s">
        <v>92</v>
      </c>
      <c r="E5694" t="s">
        <v>210</v>
      </c>
      <c r="F5694" t="s">
        <v>15885</v>
      </c>
      <c r="G5694" t="s">
        <v>212</v>
      </c>
      <c r="H5694" t="s">
        <v>46</v>
      </c>
      <c r="I5694" t="s">
        <v>129</v>
      </c>
      <c r="J5694" t="s">
        <v>130</v>
      </c>
      <c r="K5694" t="s">
        <v>131</v>
      </c>
      <c r="L5694" t="s">
        <v>15886</v>
      </c>
      <c r="M5694" t="s">
        <v>15887</v>
      </c>
      <c r="N5694">
        <v>5.8805555549999999</v>
      </c>
      <c r="O5694">
        <v>0</v>
      </c>
      <c r="P5694">
        <v>0</v>
      </c>
      <c r="Q5694">
        <v>0</v>
      </c>
      <c r="R5694">
        <v>2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11.761111</v>
      </c>
      <c r="Y5694">
        <v>0</v>
      </c>
      <c r="Z5694">
        <v>0</v>
      </c>
    </row>
    <row r="5695" spans="1:26" x14ac:dyDescent="0.3">
      <c r="A5695">
        <v>2679644</v>
      </c>
      <c r="B5695">
        <v>1</v>
      </c>
      <c r="C5695" t="s">
        <v>76</v>
      </c>
      <c r="D5695" t="s">
        <v>103</v>
      </c>
      <c r="E5695" t="s">
        <v>156</v>
      </c>
      <c r="F5695" t="s">
        <v>15888</v>
      </c>
      <c r="G5695" t="s">
        <v>146</v>
      </c>
      <c r="H5695" t="s">
        <v>47</v>
      </c>
      <c r="I5695" t="s">
        <v>129</v>
      </c>
      <c r="J5695" t="s">
        <v>130</v>
      </c>
      <c r="K5695" t="s">
        <v>131</v>
      </c>
      <c r="L5695" t="s">
        <v>15889</v>
      </c>
      <c r="M5695" t="s">
        <v>15890</v>
      </c>
      <c r="N5695">
        <v>0.51972222199999996</v>
      </c>
      <c r="O5695">
        <v>0</v>
      </c>
      <c r="P5695">
        <v>0</v>
      </c>
      <c r="Q5695">
        <v>0</v>
      </c>
      <c r="R5695">
        <v>769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399.66638899999998</v>
      </c>
      <c r="Y5695">
        <v>0</v>
      </c>
      <c r="Z5695">
        <v>0</v>
      </c>
    </row>
    <row r="5696" spans="1:26" x14ac:dyDescent="0.3">
      <c r="A5696">
        <v>2679646</v>
      </c>
      <c r="B5696">
        <v>1</v>
      </c>
      <c r="C5696" t="s">
        <v>76</v>
      </c>
      <c r="D5696" t="s">
        <v>78</v>
      </c>
      <c r="E5696" t="s">
        <v>134</v>
      </c>
      <c r="F5696" t="s">
        <v>15891</v>
      </c>
      <c r="G5696" t="s">
        <v>1592</v>
      </c>
      <c r="H5696" t="s">
        <v>46</v>
      </c>
      <c r="I5696" t="s">
        <v>129</v>
      </c>
      <c r="J5696" t="s">
        <v>130</v>
      </c>
      <c r="K5696" t="s">
        <v>131</v>
      </c>
      <c r="L5696" t="s">
        <v>15892</v>
      </c>
      <c r="M5696" t="s">
        <v>15893</v>
      </c>
      <c r="N5696">
        <v>1.289722222</v>
      </c>
      <c r="O5696">
        <v>0</v>
      </c>
      <c r="P5696">
        <v>8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10.317778000000001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2679648</v>
      </c>
      <c r="B5697">
        <v>1</v>
      </c>
      <c r="C5697" t="s">
        <v>77</v>
      </c>
      <c r="D5697" t="s">
        <v>119</v>
      </c>
      <c r="E5697" t="s">
        <v>210</v>
      </c>
      <c r="F5697" t="s">
        <v>15894</v>
      </c>
      <c r="G5697" t="s">
        <v>290</v>
      </c>
      <c r="H5697" t="s">
        <v>46</v>
      </c>
      <c r="I5697" t="s">
        <v>129</v>
      </c>
      <c r="J5697" t="s">
        <v>130</v>
      </c>
      <c r="K5697" t="s">
        <v>131</v>
      </c>
      <c r="L5697" t="s">
        <v>15895</v>
      </c>
      <c r="M5697" t="s">
        <v>15896</v>
      </c>
      <c r="N5697">
        <v>1.5038888880000001</v>
      </c>
      <c r="O5697">
        <v>0</v>
      </c>
      <c r="P5697">
        <v>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1.503889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2679650</v>
      </c>
      <c r="B5698">
        <v>1</v>
      </c>
      <c r="C5698" t="s">
        <v>76</v>
      </c>
      <c r="D5698" t="s">
        <v>91</v>
      </c>
      <c r="E5698" t="s">
        <v>325</v>
      </c>
      <c r="F5698" t="s">
        <v>15897</v>
      </c>
      <c r="G5698" t="s">
        <v>6542</v>
      </c>
      <c r="H5698" t="s">
        <v>4083</v>
      </c>
      <c r="I5698" t="s">
        <v>129</v>
      </c>
      <c r="J5698" t="s">
        <v>130</v>
      </c>
      <c r="K5698" t="s">
        <v>141</v>
      </c>
      <c r="L5698" t="s">
        <v>15898</v>
      </c>
      <c r="M5698" t="s">
        <v>15899</v>
      </c>
      <c r="N5698">
        <v>1.0919444439999999</v>
      </c>
      <c r="O5698">
        <v>29</v>
      </c>
      <c r="P5698">
        <v>1937</v>
      </c>
      <c r="Q5698">
        <v>0</v>
      </c>
      <c r="R5698">
        <v>0</v>
      </c>
      <c r="S5698">
        <v>0</v>
      </c>
      <c r="T5698">
        <v>0</v>
      </c>
      <c r="U5698">
        <v>31.666388999999999</v>
      </c>
      <c r="V5698">
        <v>2115.0963879999999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2679651</v>
      </c>
      <c r="B5699">
        <v>1</v>
      </c>
      <c r="C5699" t="s">
        <v>76</v>
      </c>
      <c r="D5699" t="s">
        <v>91</v>
      </c>
      <c r="E5699" t="s">
        <v>325</v>
      </c>
      <c r="F5699" t="s">
        <v>15900</v>
      </c>
      <c r="G5699" t="s">
        <v>6542</v>
      </c>
      <c r="H5699" t="s">
        <v>4083</v>
      </c>
      <c r="I5699" t="s">
        <v>129</v>
      </c>
      <c r="J5699" t="s">
        <v>130</v>
      </c>
      <c r="K5699" t="s">
        <v>141</v>
      </c>
      <c r="L5699" t="s">
        <v>15898</v>
      </c>
      <c r="M5699" t="s">
        <v>15901</v>
      </c>
      <c r="N5699">
        <v>1.1458333329999999</v>
      </c>
      <c r="O5699">
        <v>60</v>
      </c>
      <c r="P5699">
        <v>7066</v>
      </c>
      <c r="Q5699">
        <v>0</v>
      </c>
      <c r="R5699">
        <v>0</v>
      </c>
      <c r="S5699">
        <v>0</v>
      </c>
      <c r="T5699">
        <v>0</v>
      </c>
      <c r="U5699">
        <v>68.75</v>
      </c>
      <c r="V5699">
        <v>8096.4583309999998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2679653</v>
      </c>
      <c r="B5700">
        <v>1</v>
      </c>
      <c r="C5700" t="s">
        <v>76</v>
      </c>
      <c r="D5700" t="s">
        <v>91</v>
      </c>
      <c r="E5700" t="s">
        <v>325</v>
      </c>
      <c r="F5700" t="s">
        <v>6804</v>
      </c>
      <c r="G5700" t="s">
        <v>6542</v>
      </c>
      <c r="H5700" t="s">
        <v>4083</v>
      </c>
      <c r="I5700" t="s">
        <v>129</v>
      </c>
      <c r="J5700" t="s">
        <v>130</v>
      </c>
      <c r="K5700" t="s">
        <v>141</v>
      </c>
      <c r="L5700" t="s">
        <v>15898</v>
      </c>
      <c r="M5700" t="s">
        <v>15902</v>
      </c>
      <c r="N5700">
        <v>1.0786111110000001</v>
      </c>
      <c r="O5700">
        <v>123</v>
      </c>
      <c r="P5700">
        <v>12054</v>
      </c>
      <c r="Q5700">
        <v>0</v>
      </c>
      <c r="R5700">
        <v>0</v>
      </c>
      <c r="S5700">
        <v>0</v>
      </c>
      <c r="T5700">
        <v>0</v>
      </c>
      <c r="U5700">
        <v>132.66916699999999</v>
      </c>
      <c r="V5700">
        <v>13001.578331999999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2679654</v>
      </c>
      <c r="B5701">
        <v>1</v>
      </c>
      <c r="C5701" t="s">
        <v>76</v>
      </c>
      <c r="D5701" t="s">
        <v>83</v>
      </c>
      <c r="E5701" t="s">
        <v>144</v>
      </c>
      <c r="F5701" t="s">
        <v>15903</v>
      </c>
      <c r="G5701" t="s">
        <v>136</v>
      </c>
      <c r="H5701" t="s">
        <v>46</v>
      </c>
      <c r="I5701" t="s">
        <v>129</v>
      </c>
      <c r="J5701" t="s">
        <v>130</v>
      </c>
      <c r="K5701" t="s">
        <v>131</v>
      </c>
      <c r="L5701" t="s">
        <v>15904</v>
      </c>
      <c r="M5701" t="s">
        <v>15905</v>
      </c>
      <c r="N5701">
        <v>1.3858333329999999</v>
      </c>
      <c r="O5701">
        <v>0</v>
      </c>
      <c r="P5701">
        <v>10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13.858333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2679655</v>
      </c>
      <c r="B5702">
        <v>1</v>
      </c>
      <c r="C5702" t="s">
        <v>76</v>
      </c>
      <c r="D5702" t="s">
        <v>80</v>
      </c>
      <c r="E5702" t="s">
        <v>126</v>
      </c>
      <c r="F5702" t="s">
        <v>15906</v>
      </c>
      <c r="G5702" t="s">
        <v>567</v>
      </c>
      <c r="H5702" t="s">
        <v>47</v>
      </c>
      <c r="I5702" t="s">
        <v>129</v>
      </c>
      <c r="J5702" t="s">
        <v>130</v>
      </c>
      <c r="K5702" t="s">
        <v>141</v>
      </c>
      <c r="L5702" t="s">
        <v>15907</v>
      </c>
      <c r="M5702" t="s">
        <v>15908</v>
      </c>
      <c r="N5702">
        <v>0.15944444399999999</v>
      </c>
      <c r="O5702">
        <v>2</v>
      </c>
      <c r="P5702">
        <v>1190</v>
      </c>
      <c r="Q5702">
        <v>0</v>
      </c>
      <c r="R5702">
        <v>0</v>
      </c>
      <c r="S5702">
        <v>0</v>
      </c>
      <c r="T5702">
        <v>0</v>
      </c>
      <c r="U5702">
        <v>0.31888899999999998</v>
      </c>
      <c r="V5702">
        <v>189.738888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2679656</v>
      </c>
      <c r="B5703">
        <v>1</v>
      </c>
      <c r="C5703" t="s">
        <v>76</v>
      </c>
      <c r="D5703" t="s">
        <v>106</v>
      </c>
      <c r="E5703" t="s">
        <v>210</v>
      </c>
      <c r="F5703" t="s">
        <v>15909</v>
      </c>
      <c r="G5703" t="s">
        <v>306</v>
      </c>
      <c r="H5703" t="s">
        <v>46</v>
      </c>
      <c r="I5703" t="s">
        <v>129</v>
      </c>
      <c r="J5703" t="s">
        <v>15</v>
      </c>
      <c r="K5703" t="s">
        <v>131</v>
      </c>
      <c r="L5703" t="s">
        <v>15910</v>
      </c>
      <c r="M5703" t="s">
        <v>15911</v>
      </c>
      <c r="N5703">
        <v>2.4283333329999999</v>
      </c>
      <c r="O5703">
        <v>0</v>
      </c>
      <c r="P5703">
        <v>9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21.855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2679658</v>
      </c>
      <c r="B5704">
        <v>1</v>
      </c>
      <c r="C5704" t="s">
        <v>76</v>
      </c>
      <c r="D5704" t="s">
        <v>84</v>
      </c>
      <c r="E5704" t="s">
        <v>156</v>
      </c>
      <c r="F5704" t="s">
        <v>684</v>
      </c>
      <c r="G5704" t="s">
        <v>805</v>
      </c>
      <c r="H5704" t="s">
        <v>47</v>
      </c>
      <c r="I5704" t="s">
        <v>129</v>
      </c>
      <c r="J5704" t="s">
        <v>130</v>
      </c>
      <c r="K5704" t="s">
        <v>131</v>
      </c>
      <c r="L5704" t="s">
        <v>15912</v>
      </c>
      <c r="M5704" t="s">
        <v>15913</v>
      </c>
      <c r="N5704">
        <v>0.61250000000000004</v>
      </c>
      <c r="O5704">
        <v>1</v>
      </c>
      <c r="P5704">
        <v>805</v>
      </c>
      <c r="Q5704">
        <v>0</v>
      </c>
      <c r="R5704">
        <v>0</v>
      </c>
      <c r="S5704">
        <v>0</v>
      </c>
      <c r="T5704">
        <v>0</v>
      </c>
      <c r="U5704">
        <v>0.61250000000000004</v>
      </c>
      <c r="V5704">
        <v>493.0625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2679660</v>
      </c>
      <c r="B5705">
        <v>1</v>
      </c>
      <c r="C5705" t="s">
        <v>76</v>
      </c>
      <c r="D5705" t="s">
        <v>81</v>
      </c>
      <c r="E5705" t="s">
        <v>144</v>
      </c>
      <c r="F5705" t="s">
        <v>15914</v>
      </c>
      <c r="G5705" t="s">
        <v>136</v>
      </c>
      <c r="H5705" t="s">
        <v>46</v>
      </c>
      <c r="I5705" t="s">
        <v>129</v>
      </c>
      <c r="J5705" t="s">
        <v>130</v>
      </c>
      <c r="K5705" t="s">
        <v>131</v>
      </c>
      <c r="L5705" t="s">
        <v>15915</v>
      </c>
      <c r="M5705" t="s">
        <v>15916</v>
      </c>
      <c r="N5705">
        <v>1.331111111</v>
      </c>
      <c r="O5705">
        <v>0</v>
      </c>
      <c r="P5705">
        <v>235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312.81111099999998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2679663</v>
      </c>
      <c r="B5706">
        <v>1</v>
      </c>
      <c r="C5706" t="s">
        <v>76</v>
      </c>
      <c r="D5706" t="s">
        <v>81</v>
      </c>
      <c r="E5706" t="s">
        <v>210</v>
      </c>
      <c r="F5706" t="s">
        <v>15879</v>
      </c>
      <c r="G5706" t="s">
        <v>212</v>
      </c>
      <c r="H5706" t="s">
        <v>46</v>
      </c>
      <c r="I5706" t="s">
        <v>129</v>
      </c>
      <c r="J5706" t="s">
        <v>130</v>
      </c>
      <c r="K5706" t="s">
        <v>131</v>
      </c>
      <c r="L5706" t="s">
        <v>15917</v>
      </c>
      <c r="M5706" t="s">
        <v>15918</v>
      </c>
      <c r="N5706">
        <v>8.0255555550000004</v>
      </c>
      <c r="O5706">
        <v>0</v>
      </c>
      <c r="P5706">
        <v>11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88.281110999999996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2679666</v>
      </c>
      <c r="B5707">
        <v>1</v>
      </c>
      <c r="C5707" t="s">
        <v>77</v>
      </c>
      <c r="D5707" t="s">
        <v>116</v>
      </c>
      <c r="E5707" t="s">
        <v>156</v>
      </c>
      <c r="F5707" t="s">
        <v>15919</v>
      </c>
      <c r="G5707" t="s">
        <v>169</v>
      </c>
      <c r="H5707" t="s">
        <v>47</v>
      </c>
      <c r="I5707" t="s">
        <v>129</v>
      </c>
      <c r="J5707" t="s">
        <v>130</v>
      </c>
      <c r="K5707" t="s">
        <v>131</v>
      </c>
      <c r="L5707" t="s">
        <v>15920</v>
      </c>
      <c r="M5707" t="s">
        <v>15921</v>
      </c>
      <c r="N5707">
        <v>0.25638888799999998</v>
      </c>
      <c r="O5707">
        <v>74</v>
      </c>
      <c r="P5707">
        <v>32</v>
      </c>
      <c r="Q5707">
        <v>0</v>
      </c>
      <c r="R5707">
        <v>0</v>
      </c>
      <c r="S5707">
        <v>0</v>
      </c>
      <c r="T5707">
        <v>0</v>
      </c>
      <c r="U5707">
        <v>18.972778000000002</v>
      </c>
      <c r="V5707">
        <v>8.2044440000000005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2679668</v>
      </c>
      <c r="B5708">
        <v>1</v>
      </c>
      <c r="C5708" t="s">
        <v>77</v>
      </c>
      <c r="D5708" t="s">
        <v>118</v>
      </c>
      <c r="E5708" t="s">
        <v>126</v>
      </c>
      <c r="F5708" t="s">
        <v>15922</v>
      </c>
      <c r="G5708" t="s">
        <v>169</v>
      </c>
      <c r="H5708" t="s">
        <v>47</v>
      </c>
      <c r="I5708" t="s">
        <v>129</v>
      </c>
      <c r="J5708" t="s">
        <v>130</v>
      </c>
      <c r="K5708" t="s">
        <v>131</v>
      </c>
      <c r="L5708" t="s">
        <v>15923</v>
      </c>
      <c r="M5708" t="s">
        <v>15924</v>
      </c>
      <c r="N5708">
        <v>0.686111111</v>
      </c>
      <c r="O5708">
        <v>0</v>
      </c>
      <c r="P5708">
        <v>6204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4256.6333329999998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2679669</v>
      </c>
      <c r="B5709">
        <v>1</v>
      </c>
      <c r="C5709" t="s">
        <v>76</v>
      </c>
      <c r="D5709" t="s">
        <v>99</v>
      </c>
      <c r="E5709" t="s">
        <v>152</v>
      </c>
      <c r="F5709" t="s">
        <v>15925</v>
      </c>
      <c r="G5709" t="s">
        <v>169</v>
      </c>
      <c r="H5709" t="s">
        <v>47</v>
      </c>
      <c r="I5709" t="s">
        <v>129</v>
      </c>
      <c r="J5709" t="s">
        <v>130</v>
      </c>
      <c r="K5709" t="s">
        <v>131</v>
      </c>
      <c r="L5709" t="s">
        <v>15926</v>
      </c>
      <c r="M5709" t="s">
        <v>15927</v>
      </c>
      <c r="N5709">
        <v>6.2222222000000001E-2</v>
      </c>
      <c r="O5709">
        <v>1</v>
      </c>
      <c r="P5709">
        <v>1319</v>
      </c>
      <c r="Q5709">
        <v>0</v>
      </c>
      <c r="R5709">
        <v>0</v>
      </c>
      <c r="S5709">
        <v>0</v>
      </c>
      <c r="T5709">
        <v>0</v>
      </c>
      <c r="U5709">
        <v>6.2222E-2</v>
      </c>
      <c r="V5709">
        <v>82.071111000000002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2679671</v>
      </c>
      <c r="B5710">
        <v>1</v>
      </c>
      <c r="C5710" t="s">
        <v>77</v>
      </c>
      <c r="D5710" t="s">
        <v>120</v>
      </c>
      <c r="E5710" t="s">
        <v>126</v>
      </c>
      <c r="F5710" t="s">
        <v>15928</v>
      </c>
      <c r="G5710" t="s">
        <v>169</v>
      </c>
      <c r="H5710" t="s">
        <v>47</v>
      </c>
      <c r="I5710" t="s">
        <v>129</v>
      </c>
      <c r="J5710" t="s">
        <v>130</v>
      </c>
      <c r="K5710" t="s">
        <v>131</v>
      </c>
      <c r="L5710" t="s">
        <v>15929</v>
      </c>
      <c r="M5710" t="s">
        <v>15930</v>
      </c>
      <c r="N5710">
        <v>1.786944444</v>
      </c>
      <c r="O5710">
        <v>0</v>
      </c>
      <c r="P5710">
        <v>0</v>
      </c>
      <c r="Q5710">
        <v>4</v>
      </c>
      <c r="R5710">
        <v>204</v>
      </c>
      <c r="S5710">
        <v>0</v>
      </c>
      <c r="T5710">
        <v>0</v>
      </c>
      <c r="U5710">
        <v>0</v>
      </c>
      <c r="V5710">
        <v>0</v>
      </c>
      <c r="W5710">
        <v>7.1477779999999997</v>
      </c>
      <c r="X5710">
        <v>364.53666700000002</v>
      </c>
      <c r="Y5710">
        <v>0</v>
      </c>
      <c r="Z5710">
        <v>0</v>
      </c>
    </row>
    <row r="5711" spans="1:26" x14ac:dyDescent="0.3">
      <c r="A5711">
        <v>2679674</v>
      </c>
      <c r="B5711">
        <v>1</v>
      </c>
      <c r="C5711" t="s">
        <v>76</v>
      </c>
      <c r="D5711" t="s">
        <v>89</v>
      </c>
      <c r="E5711" t="s">
        <v>152</v>
      </c>
      <c r="F5711" t="s">
        <v>15931</v>
      </c>
      <c r="G5711" t="s">
        <v>169</v>
      </c>
      <c r="H5711" t="s">
        <v>47</v>
      </c>
      <c r="I5711" t="s">
        <v>129</v>
      </c>
      <c r="J5711" t="s">
        <v>130</v>
      </c>
      <c r="K5711" t="s">
        <v>131</v>
      </c>
      <c r="L5711" t="s">
        <v>15932</v>
      </c>
      <c r="M5711" t="s">
        <v>15933</v>
      </c>
      <c r="N5711">
        <v>0.76944444400000001</v>
      </c>
      <c r="O5711">
        <v>44</v>
      </c>
      <c r="P5711">
        <v>345</v>
      </c>
      <c r="Q5711">
        <v>0</v>
      </c>
      <c r="R5711">
        <v>0</v>
      </c>
      <c r="S5711">
        <v>0</v>
      </c>
      <c r="T5711">
        <v>0</v>
      </c>
      <c r="U5711">
        <v>33.855556</v>
      </c>
      <c r="V5711">
        <v>265.45833299999998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2679675</v>
      </c>
      <c r="B5712">
        <v>1</v>
      </c>
      <c r="C5712" t="s">
        <v>77</v>
      </c>
      <c r="D5712" t="s">
        <v>113</v>
      </c>
      <c r="E5712" t="s">
        <v>126</v>
      </c>
      <c r="F5712" t="s">
        <v>10410</v>
      </c>
      <c r="G5712" t="s">
        <v>169</v>
      </c>
      <c r="H5712" t="s">
        <v>47</v>
      </c>
      <c r="I5712" t="s">
        <v>129</v>
      </c>
      <c r="J5712" t="s">
        <v>130</v>
      </c>
      <c r="K5712" t="s">
        <v>131</v>
      </c>
      <c r="L5712" t="s">
        <v>15934</v>
      </c>
      <c r="M5712" t="s">
        <v>15935</v>
      </c>
      <c r="N5712">
        <v>0.40555555500000001</v>
      </c>
      <c r="O5712">
        <v>0</v>
      </c>
      <c r="P5712">
        <v>0</v>
      </c>
      <c r="Q5712">
        <v>25</v>
      </c>
      <c r="R5712">
        <v>307</v>
      </c>
      <c r="S5712">
        <v>24</v>
      </c>
      <c r="T5712">
        <v>310</v>
      </c>
      <c r="U5712">
        <v>0</v>
      </c>
      <c r="V5712">
        <v>0</v>
      </c>
      <c r="W5712">
        <v>10.138889000000001</v>
      </c>
      <c r="X5712">
        <v>124.505555</v>
      </c>
      <c r="Y5712">
        <v>9.733333</v>
      </c>
      <c r="Z5712">
        <v>125.722222</v>
      </c>
    </row>
    <row r="5713" spans="1:26" x14ac:dyDescent="0.3">
      <c r="A5713">
        <v>2679676</v>
      </c>
      <c r="B5713">
        <v>1</v>
      </c>
      <c r="C5713" t="s">
        <v>76</v>
      </c>
      <c r="D5713" t="s">
        <v>90</v>
      </c>
      <c r="E5713" t="s">
        <v>152</v>
      </c>
      <c r="F5713" t="s">
        <v>7238</v>
      </c>
      <c r="G5713" t="s">
        <v>169</v>
      </c>
      <c r="H5713" t="s">
        <v>47</v>
      </c>
      <c r="I5713" t="s">
        <v>247</v>
      </c>
      <c r="J5713" t="s">
        <v>130</v>
      </c>
      <c r="K5713" t="s">
        <v>131</v>
      </c>
      <c r="L5713" t="s">
        <v>15936</v>
      </c>
      <c r="M5713" t="s">
        <v>15937</v>
      </c>
      <c r="N5713">
        <v>1.1111111E-2</v>
      </c>
      <c r="O5713">
        <v>0</v>
      </c>
      <c r="P5713">
        <v>0</v>
      </c>
      <c r="Q5713">
        <v>0</v>
      </c>
      <c r="R5713">
        <v>0</v>
      </c>
      <c r="S5713">
        <v>50</v>
      </c>
      <c r="T5713">
        <v>1140</v>
      </c>
      <c r="U5713">
        <v>0</v>
      </c>
      <c r="V5713">
        <v>0</v>
      </c>
      <c r="W5713">
        <v>0</v>
      </c>
      <c r="X5713">
        <v>0</v>
      </c>
      <c r="Y5713">
        <v>0.55555600000000005</v>
      </c>
      <c r="Z5713">
        <v>12.666667</v>
      </c>
    </row>
    <row r="5714" spans="1:26" x14ac:dyDescent="0.3">
      <c r="A5714">
        <v>2679678</v>
      </c>
      <c r="B5714">
        <v>1</v>
      </c>
      <c r="C5714" t="s">
        <v>77</v>
      </c>
      <c r="D5714" t="s">
        <v>114</v>
      </c>
      <c r="E5714" t="s">
        <v>156</v>
      </c>
      <c r="F5714" t="s">
        <v>15938</v>
      </c>
      <c r="G5714" t="s">
        <v>169</v>
      </c>
      <c r="H5714" t="s">
        <v>47</v>
      </c>
      <c r="I5714" t="s">
        <v>129</v>
      </c>
      <c r="J5714" t="s">
        <v>130</v>
      </c>
      <c r="K5714" t="s">
        <v>131</v>
      </c>
      <c r="L5714" t="s">
        <v>15939</v>
      </c>
      <c r="M5714" t="s">
        <v>15940</v>
      </c>
      <c r="N5714">
        <v>0.955555555</v>
      </c>
      <c r="O5714">
        <v>24</v>
      </c>
      <c r="P5714">
        <v>215</v>
      </c>
      <c r="Q5714">
        <v>0</v>
      </c>
      <c r="R5714">
        <v>0</v>
      </c>
      <c r="S5714">
        <v>0</v>
      </c>
      <c r="T5714">
        <v>0</v>
      </c>
      <c r="U5714">
        <v>22.933333000000001</v>
      </c>
      <c r="V5714">
        <v>205.444444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2679679</v>
      </c>
      <c r="B5715">
        <v>1</v>
      </c>
      <c r="C5715" t="s">
        <v>76</v>
      </c>
      <c r="D5715" t="s">
        <v>99</v>
      </c>
      <c r="E5715" t="s">
        <v>152</v>
      </c>
      <c r="F5715" t="s">
        <v>3202</v>
      </c>
      <c r="G5715" t="s">
        <v>169</v>
      </c>
      <c r="H5715" t="s">
        <v>47</v>
      </c>
      <c r="I5715" t="s">
        <v>129</v>
      </c>
      <c r="J5715" t="s">
        <v>130</v>
      </c>
      <c r="K5715" t="s">
        <v>131</v>
      </c>
      <c r="L5715" t="s">
        <v>15941</v>
      </c>
      <c r="M5715" t="s">
        <v>15942</v>
      </c>
      <c r="N5715">
        <v>0.576944444</v>
      </c>
      <c r="O5715">
        <v>34</v>
      </c>
      <c r="P5715">
        <v>456</v>
      </c>
      <c r="Q5715">
        <v>0</v>
      </c>
      <c r="R5715">
        <v>0</v>
      </c>
      <c r="S5715">
        <v>0</v>
      </c>
      <c r="T5715">
        <v>0</v>
      </c>
      <c r="U5715">
        <v>19.616111</v>
      </c>
      <c r="V5715">
        <v>263.08666599999998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2679680</v>
      </c>
      <c r="B5716">
        <v>1</v>
      </c>
      <c r="C5716" t="s">
        <v>76</v>
      </c>
      <c r="D5716" t="s">
        <v>90</v>
      </c>
      <c r="E5716" t="s">
        <v>156</v>
      </c>
      <c r="F5716" t="s">
        <v>15943</v>
      </c>
      <c r="G5716" t="s">
        <v>169</v>
      </c>
      <c r="H5716" t="s">
        <v>47</v>
      </c>
      <c r="I5716" t="s">
        <v>129</v>
      </c>
      <c r="J5716" t="s">
        <v>130</v>
      </c>
      <c r="K5716" t="s">
        <v>131</v>
      </c>
      <c r="L5716" t="s">
        <v>15944</v>
      </c>
      <c r="M5716" t="s">
        <v>15945</v>
      </c>
      <c r="N5716">
        <v>0.96222222199999996</v>
      </c>
      <c r="O5716">
        <v>43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41.375556000000003</v>
      </c>
      <c r="V5716">
        <v>0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2679682</v>
      </c>
      <c r="B5717">
        <v>1</v>
      </c>
      <c r="C5717" t="s">
        <v>76</v>
      </c>
      <c r="D5717" t="s">
        <v>79</v>
      </c>
      <c r="E5717" t="s">
        <v>210</v>
      </c>
      <c r="F5717" t="s">
        <v>15946</v>
      </c>
      <c r="G5717" t="s">
        <v>1669</v>
      </c>
      <c r="H5717" t="s">
        <v>46</v>
      </c>
      <c r="I5717" t="s">
        <v>129</v>
      </c>
      <c r="J5717" t="s">
        <v>15</v>
      </c>
      <c r="K5717" t="s">
        <v>131</v>
      </c>
      <c r="L5717" t="s">
        <v>15947</v>
      </c>
      <c r="M5717" t="s">
        <v>15948</v>
      </c>
      <c r="N5717">
        <v>5.3683333329999998</v>
      </c>
      <c r="O5717">
        <v>0</v>
      </c>
      <c r="P5717">
        <v>16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85.893332999999998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2679725</v>
      </c>
      <c r="B5718">
        <v>1</v>
      </c>
      <c r="C5718" t="s">
        <v>76</v>
      </c>
      <c r="D5718" t="s">
        <v>79</v>
      </c>
      <c r="E5718" t="s">
        <v>134</v>
      </c>
      <c r="F5718" t="s">
        <v>15949</v>
      </c>
      <c r="G5718" t="s">
        <v>260</v>
      </c>
      <c r="H5718" t="s">
        <v>46</v>
      </c>
      <c r="I5718" t="s">
        <v>129</v>
      </c>
      <c r="J5718" t="s">
        <v>130</v>
      </c>
      <c r="K5718" t="s">
        <v>141</v>
      </c>
      <c r="L5718" t="s">
        <v>15950</v>
      </c>
      <c r="M5718" t="s">
        <v>15951</v>
      </c>
      <c r="N5718">
        <v>1.679166666</v>
      </c>
      <c r="O5718">
        <v>0</v>
      </c>
      <c r="P5718">
        <v>139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233.404167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2679720</v>
      </c>
      <c r="B5719">
        <v>1</v>
      </c>
      <c r="C5719" t="s">
        <v>76</v>
      </c>
      <c r="D5719" t="s">
        <v>100</v>
      </c>
      <c r="E5719" t="s">
        <v>156</v>
      </c>
      <c r="F5719" t="s">
        <v>15860</v>
      </c>
      <c r="G5719" t="s">
        <v>140</v>
      </c>
      <c r="H5719" t="s">
        <v>47</v>
      </c>
      <c r="I5719" t="s">
        <v>129</v>
      </c>
      <c r="J5719" t="s">
        <v>130</v>
      </c>
      <c r="K5719" t="s">
        <v>141</v>
      </c>
      <c r="L5719" t="s">
        <v>15952</v>
      </c>
      <c r="M5719" t="s">
        <v>15953</v>
      </c>
      <c r="N5719">
        <v>6.6658333330000001</v>
      </c>
      <c r="O5719">
        <v>85</v>
      </c>
      <c r="P5719">
        <v>96</v>
      </c>
      <c r="Q5719">
        <v>0</v>
      </c>
      <c r="R5719">
        <v>0</v>
      </c>
      <c r="S5719">
        <v>0</v>
      </c>
      <c r="T5719">
        <v>0</v>
      </c>
      <c r="U5719">
        <v>566.59583299999997</v>
      </c>
      <c r="V5719">
        <v>639.91999999999996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2679684</v>
      </c>
      <c r="B5720">
        <v>1</v>
      </c>
      <c r="C5720" t="s">
        <v>76</v>
      </c>
      <c r="D5720" t="s">
        <v>78</v>
      </c>
      <c r="E5720" t="s">
        <v>134</v>
      </c>
      <c r="F5720" t="s">
        <v>15954</v>
      </c>
      <c r="G5720" t="s">
        <v>140</v>
      </c>
      <c r="H5720" t="s">
        <v>46</v>
      </c>
      <c r="I5720" t="s">
        <v>129</v>
      </c>
      <c r="J5720" t="s">
        <v>130</v>
      </c>
      <c r="K5720" t="s">
        <v>141</v>
      </c>
      <c r="L5720" t="s">
        <v>15955</v>
      </c>
      <c r="M5720" t="s">
        <v>15956</v>
      </c>
      <c r="N5720">
        <v>0.92166666600000002</v>
      </c>
      <c r="O5720">
        <v>0</v>
      </c>
      <c r="P5720">
        <v>288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265.44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2679685</v>
      </c>
      <c r="B5721">
        <v>1</v>
      </c>
      <c r="C5721" t="s">
        <v>76</v>
      </c>
      <c r="D5721" t="s">
        <v>89</v>
      </c>
      <c r="E5721" t="s">
        <v>126</v>
      </c>
      <c r="F5721" t="s">
        <v>15957</v>
      </c>
      <c r="G5721" t="s">
        <v>169</v>
      </c>
      <c r="H5721" t="s">
        <v>47</v>
      </c>
      <c r="I5721" t="s">
        <v>129</v>
      </c>
      <c r="J5721" t="s">
        <v>130</v>
      </c>
      <c r="K5721" t="s">
        <v>131</v>
      </c>
      <c r="L5721" t="s">
        <v>15958</v>
      </c>
      <c r="M5721" t="s">
        <v>15959</v>
      </c>
      <c r="N5721">
        <v>0.95</v>
      </c>
      <c r="O5721">
        <v>15</v>
      </c>
      <c r="P5721">
        <v>201</v>
      </c>
      <c r="Q5721">
        <v>0</v>
      </c>
      <c r="R5721">
        <v>0</v>
      </c>
      <c r="S5721">
        <v>0</v>
      </c>
      <c r="T5721">
        <v>0</v>
      </c>
      <c r="U5721">
        <v>14.25</v>
      </c>
      <c r="V5721">
        <v>190.95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2679689</v>
      </c>
      <c r="B5722">
        <v>1</v>
      </c>
      <c r="C5722" t="s">
        <v>76</v>
      </c>
      <c r="D5722" t="s">
        <v>102</v>
      </c>
      <c r="E5722" t="s">
        <v>144</v>
      </c>
      <c r="F5722" t="s">
        <v>15960</v>
      </c>
      <c r="G5722" t="s">
        <v>136</v>
      </c>
      <c r="H5722" t="s">
        <v>46</v>
      </c>
      <c r="I5722" t="s">
        <v>129</v>
      </c>
      <c r="J5722" t="s">
        <v>130</v>
      </c>
      <c r="K5722" t="s">
        <v>131</v>
      </c>
      <c r="L5722" t="s">
        <v>15961</v>
      </c>
      <c r="M5722" t="s">
        <v>15962</v>
      </c>
      <c r="N5722">
        <v>1.43</v>
      </c>
      <c r="O5722">
        <v>0</v>
      </c>
      <c r="P5722">
        <v>27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38.61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2679693</v>
      </c>
      <c r="B5723">
        <v>1</v>
      </c>
      <c r="C5723" t="s">
        <v>77</v>
      </c>
      <c r="D5723" t="s">
        <v>117</v>
      </c>
      <c r="E5723" t="s">
        <v>152</v>
      </c>
      <c r="F5723" t="s">
        <v>15963</v>
      </c>
      <c r="G5723" t="s">
        <v>169</v>
      </c>
      <c r="H5723" t="s">
        <v>47</v>
      </c>
      <c r="I5723" t="s">
        <v>129</v>
      </c>
      <c r="J5723" t="s">
        <v>130</v>
      </c>
      <c r="K5723" t="s">
        <v>131</v>
      </c>
      <c r="L5723" t="s">
        <v>15964</v>
      </c>
      <c r="M5723" t="s">
        <v>15965</v>
      </c>
      <c r="N5723">
        <v>0.22500000000000001</v>
      </c>
      <c r="O5723">
        <v>0</v>
      </c>
      <c r="P5723">
        <v>0</v>
      </c>
      <c r="Q5723">
        <v>2</v>
      </c>
      <c r="R5723">
        <v>226</v>
      </c>
      <c r="S5723">
        <v>5</v>
      </c>
      <c r="T5723">
        <v>1176</v>
      </c>
      <c r="U5723">
        <v>0</v>
      </c>
      <c r="V5723">
        <v>0</v>
      </c>
      <c r="W5723">
        <v>0.45</v>
      </c>
      <c r="X5723">
        <v>50.85</v>
      </c>
      <c r="Y5723">
        <v>1.125</v>
      </c>
      <c r="Z5723">
        <v>264.60000000000002</v>
      </c>
    </row>
    <row r="5724" spans="1:26" x14ac:dyDescent="0.3">
      <c r="A5724">
        <v>2679694</v>
      </c>
      <c r="B5724">
        <v>1</v>
      </c>
      <c r="C5724" t="s">
        <v>77</v>
      </c>
      <c r="D5724" t="s">
        <v>114</v>
      </c>
      <c r="E5724" t="s">
        <v>156</v>
      </c>
      <c r="F5724" t="s">
        <v>11604</v>
      </c>
      <c r="G5724" t="s">
        <v>169</v>
      </c>
      <c r="H5724" t="s">
        <v>47</v>
      </c>
      <c r="I5724" t="s">
        <v>247</v>
      </c>
      <c r="J5724" t="s">
        <v>130</v>
      </c>
      <c r="K5724" t="s">
        <v>131</v>
      </c>
      <c r="L5724" t="s">
        <v>15966</v>
      </c>
      <c r="M5724" t="s">
        <v>15967</v>
      </c>
      <c r="N5724">
        <v>8.3333330000000001E-3</v>
      </c>
      <c r="O5724">
        <v>100</v>
      </c>
      <c r="P5724">
        <v>486</v>
      </c>
      <c r="Q5724">
        <v>0</v>
      </c>
      <c r="R5724">
        <v>0</v>
      </c>
      <c r="S5724">
        <v>37</v>
      </c>
      <c r="T5724">
        <v>556</v>
      </c>
      <c r="U5724">
        <v>0.83333299999999999</v>
      </c>
      <c r="V5724">
        <v>4.05</v>
      </c>
      <c r="W5724">
        <v>0</v>
      </c>
      <c r="X5724">
        <v>0</v>
      </c>
      <c r="Y5724">
        <v>0.30833300000000002</v>
      </c>
      <c r="Z5724">
        <v>4.6333330000000004</v>
      </c>
    </row>
    <row r="5725" spans="1:26" x14ac:dyDescent="0.3">
      <c r="A5725">
        <v>2679695</v>
      </c>
      <c r="B5725">
        <v>1</v>
      </c>
      <c r="C5725" t="s">
        <v>77</v>
      </c>
      <c r="D5725" t="s">
        <v>124</v>
      </c>
      <c r="E5725" t="s">
        <v>156</v>
      </c>
      <c r="F5725" t="s">
        <v>15968</v>
      </c>
      <c r="G5725" t="s">
        <v>260</v>
      </c>
      <c r="H5725" t="s">
        <v>47</v>
      </c>
      <c r="I5725" t="s">
        <v>129</v>
      </c>
      <c r="J5725" t="s">
        <v>130</v>
      </c>
      <c r="K5725" t="s">
        <v>141</v>
      </c>
      <c r="L5725" t="s">
        <v>15969</v>
      </c>
      <c r="M5725" t="s">
        <v>15970</v>
      </c>
      <c r="N5725">
        <v>8.1449999999999996</v>
      </c>
      <c r="O5725">
        <v>61</v>
      </c>
      <c r="P5725">
        <v>1647</v>
      </c>
      <c r="Q5725">
        <v>0</v>
      </c>
      <c r="R5725">
        <v>0</v>
      </c>
      <c r="S5725">
        <v>0</v>
      </c>
      <c r="T5725">
        <v>0</v>
      </c>
      <c r="U5725">
        <v>496.84500000000003</v>
      </c>
      <c r="V5725">
        <v>13414.815000000001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2679696</v>
      </c>
      <c r="B5726">
        <v>1</v>
      </c>
      <c r="C5726" t="s">
        <v>77</v>
      </c>
      <c r="D5726" t="s">
        <v>123</v>
      </c>
      <c r="E5726" t="s">
        <v>126</v>
      </c>
      <c r="F5726" t="s">
        <v>2222</v>
      </c>
      <c r="G5726" t="s">
        <v>169</v>
      </c>
      <c r="H5726" t="s">
        <v>47</v>
      </c>
      <c r="I5726" t="s">
        <v>129</v>
      </c>
      <c r="J5726" t="s">
        <v>130</v>
      </c>
      <c r="K5726" t="s">
        <v>131</v>
      </c>
      <c r="L5726" t="s">
        <v>15971</v>
      </c>
      <c r="M5726" t="s">
        <v>15972</v>
      </c>
      <c r="N5726">
        <v>1.0194444439999999</v>
      </c>
      <c r="O5726">
        <v>107</v>
      </c>
      <c r="P5726">
        <v>707</v>
      </c>
      <c r="Q5726">
        <v>0</v>
      </c>
      <c r="R5726">
        <v>0</v>
      </c>
      <c r="S5726">
        <v>0</v>
      </c>
      <c r="T5726">
        <v>0</v>
      </c>
      <c r="U5726">
        <v>109.080556</v>
      </c>
      <c r="V5726">
        <v>720.74722199999997</v>
      </c>
      <c r="W5726">
        <v>0</v>
      </c>
      <c r="X5726">
        <v>0</v>
      </c>
      <c r="Y5726">
        <v>0</v>
      </c>
      <c r="Z5726">
        <v>0</v>
      </c>
    </row>
    <row r="5727" spans="1:26" x14ac:dyDescent="0.3">
      <c r="A5727">
        <v>2679697</v>
      </c>
      <c r="B5727">
        <v>1</v>
      </c>
      <c r="C5727" t="s">
        <v>76</v>
      </c>
      <c r="D5727" t="s">
        <v>85</v>
      </c>
      <c r="E5727" t="s">
        <v>152</v>
      </c>
      <c r="F5727" t="s">
        <v>15973</v>
      </c>
      <c r="G5727" t="s">
        <v>169</v>
      </c>
      <c r="H5727" t="s">
        <v>47</v>
      </c>
      <c r="I5727" t="s">
        <v>129</v>
      </c>
      <c r="J5727" t="s">
        <v>130</v>
      </c>
      <c r="K5727" t="s">
        <v>131</v>
      </c>
      <c r="L5727" t="s">
        <v>15974</v>
      </c>
      <c r="M5727" t="s">
        <v>15975</v>
      </c>
      <c r="N5727">
        <v>0.50555555500000005</v>
      </c>
      <c r="O5727">
        <v>22</v>
      </c>
      <c r="P5727">
        <v>1432</v>
      </c>
      <c r="Q5727">
        <v>0</v>
      </c>
      <c r="R5727">
        <v>0</v>
      </c>
      <c r="S5727">
        <v>0</v>
      </c>
      <c r="T5727">
        <v>0</v>
      </c>
      <c r="U5727">
        <v>11.122222000000001</v>
      </c>
      <c r="V5727">
        <v>723.955555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2679701</v>
      </c>
      <c r="B5728">
        <v>1</v>
      </c>
      <c r="C5728" t="s">
        <v>76</v>
      </c>
      <c r="D5728" t="s">
        <v>79</v>
      </c>
      <c r="E5728" t="s">
        <v>126</v>
      </c>
      <c r="F5728" t="s">
        <v>15976</v>
      </c>
      <c r="G5728" t="s">
        <v>140</v>
      </c>
      <c r="H5728" t="s">
        <v>47</v>
      </c>
      <c r="I5728" t="s">
        <v>129</v>
      </c>
      <c r="J5728" t="s">
        <v>130</v>
      </c>
      <c r="K5728" t="s">
        <v>141</v>
      </c>
      <c r="L5728" t="s">
        <v>15977</v>
      </c>
      <c r="M5728" t="s">
        <v>15978</v>
      </c>
      <c r="N5728">
        <v>3.758611111</v>
      </c>
      <c r="O5728">
        <v>4</v>
      </c>
      <c r="P5728">
        <v>353</v>
      </c>
      <c r="Q5728">
        <v>0</v>
      </c>
      <c r="R5728">
        <v>0</v>
      </c>
      <c r="S5728">
        <v>0</v>
      </c>
      <c r="T5728">
        <v>0</v>
      </c>
      <c r="U5728">
        <v>15.034444000000001</v>
      </c>
      <c r="V5728">
        <v>1326.789722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2679707</v>
      </c>
      <c r="B5729">
        <v>1</v>
      </c>
      <c r="C5729" t="s">
        <v>76</v>
      </c>
      <c r="D5729" t="s">
        <v>99</v>
      </c>
      <c r="E5729" t="s">
        <v>152</v>
      </c>
      <c r="F5729" t="s">
        <v>15979</v>
      </c>
      <c r="G5729" t="s">
        <v>140</v>
      </c>
      <c r="H5729" t="s">
        <v>47</v>
      </c>
      <c r="I5729" t="s">
        <v>129</v>
      </c>
      <c r="J5729" t="s">
        <v>130</v>
      </c>
      <c r="K5729" t="s">
        <v>141</v>
      </c>
      <c r="L5729" t="s">
        <v>15980</v>
      </c>
      <c r="M5729" t="s">
        <v>15981</v>
      </c>
      <c r="N5729">
        <v>3.9258333329999999</v>
      </c>
      <c r="O5729">
        <v>33</v>
      </c>
      <c r="P5729">
        <v>2082</v>
      </c>
      <c r="Q5729">
        <v>0</v>
      </c>
      <c r="R5729">
        <v>0</v>
      </c>
      <c r="S5729">
        <v>0</v>
      </c>
      <c r="T5729">
        <v>0</v>
      </c>
      <c r="U5729">
        <v>129.55250000000001</v>
      </c>
      <c r="V5729">
        <v>8173.5849989999997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2679702</v>
      </c>
      <c r="B5730">
        <v>1</v>
      </c>
      <c r="C5730" t="s">
        <v>76</v>
      </c>
      <c r="D5730" t="s">
        <v>89</v>
      </c>
      <c r="E5730" t="s">
        <v>126</v>
      </c>
      <c r="F5730" t="s">
        <v>15982</v>
      </c>
      <c r="G5730" t="s">
        <v>260</v>
      </c>
      <c r="H5730" t="s">
        <v>47</v>
      </c>
      <c r="I5730" t="s">
        <v>129</v>
      </c>
      <c r="J5730" t="s">
        <v>130</v>
      </c>
      <c r="K5730" t="s">
        <v>141</v>
      </c>
      <c r="L5730" t="s">
        <v>15983</v>
      </c>
      <c r="M5730" t="s">
        <v>15984</v>
      </c>
      <c r="N5730">
        <v>6.829722222</v>
      </c>
      <c r="O5730">
        <v>1</v>
      </c>
      <c r="P5730">
        <v>1407</v>
      </c>
      <c r="Q5730">
        <v>0</v>
      </c>
      <c r="R5730">
        <v>0</v>
      </c>
      <c r="S5730">
        <v>0</v>
      </c>
      <c r="T5730">
        <v>0</v>
      </c>
      <c r="U5730">
        <v>6.8297220000000003</v>
      </c>
      <c r="V5730">
        <v>9609.4191659999997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2679704</v>
      </c>
      <c r="B5731">
        <v>1</v>
      </c>
      <c r="C5731" t="s">
        <v>77</v>
      </c>
      <c r="D5731" t="s">
        <v>108</v>
      </c>
      <c r="E5731" t="s">
        <v>126</v>
      </c>
      <c r="F5731" t="s">
        <v>15985</v>
      </c>
      <c r="G5731" t="s">
        <v>169</v>
      </c>
      <c r="H5731" t="s">
        <v>47</v>
      </c>
      <c r="I5731" t="s">
        <v>129</v>
      </c>
      <c r="J5731" t="s">
        <v>130</v>
      </c>
      <c r="K5731" t="s">
        <v>131</v>
      </c>
      <c r="L5731" t="s">
        <v>15983</v>
      </c>
      <c r="M5731" t="s">
        <v>15986</v>
      </c>
      <c r="N5731">
        <v>0.25555555499999999</v>
      </c>
      <c r="O5731">
        <v>26</v>
      </c>
      <c r="P5731">
        <v>651</v>
      </c>
      <c r="Q5731">
        <v>0</v>
      </c>
      <c r="R5731">
        <v>0</v>
      </c>
      <c r="S5731">
        <v>108</v>
      </c>
      <c r="T5731">
        <v>279</v>
      </c>
      <c r="U5731">
        <v>6.644444</v>
      </c>
      <c r="V5731">
        <v>166.36666600000001</v>
      </c>
      <c r="W5731">
        <v>0</v>
      </c>
      <c r="X5731">
        <v>0</v>
      </c>
      <c r="Y5731">
        <v>27.6</v>
      </c>
      <c r="Z5731">
        <v>71.3</v>
      </c>
    </row>
    <row r="5732" spans="1:26" x14ac:dyDescent="0.3">
      <c r="A5732">
        <v>2679705</v>
      </c>
      <c r="B5732">
        <v>1</v>
      </c>
      <c r="C5732" t="s">
        <v>76</v>
      </c>
      <c r="D5732" t="s">
        <v>84</v>
      </c>
      <c r="E5732" t="s">
        <v>126</v>
      </c>
      <c r="F5732" t="s">
        <v>15987</v>
      </c>
      <c r="G5732" t="s">
        <v>140</v>
      </c>
      <c r="H5732" t="s">
        <v>47</v>
      </c>
      <c r="I5732" t="s">
        <v>129</v>
      </c>
      <c r="J5732" t="s">
        <v>130</v>
      </c>
      <c r="K5732" t="s">
        <v>141</v>
      </c>
      <c r="L5732" t="s">
        <v>15988</v>
      </c>
      <c r="M5732" t="s">
        <v>15989</v>
      </c>
      <c r="N5732">
        <v>5.4669444440000001</v>
      </c>
      <c r="O5732">
        <v>33</v>
      </c>
      <c r="P5732">
        <v>1668</v>
      </c>
      <c r="Q5732">
        <v>0</v>
      </c>
      <c r="R5732">
        <v>0</v>
      </c>
      <c r="S5732">
        <v>0</v>
      </c>
      <c r="T5732">
        <v>0</v>
      </c>
      <c r="U5732">
        <v>180.409167</v>
      </c>
      <c r="V5732">
        <v>9118.8633329999993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2679706</v>
      </c>
      <c r="B5733">
        <v>1</v>
      </c>
      <c r="C5733" t="s">
        <v>76</v>
      </c>
      <c r="D5733" t="s">
        <v>93</v>
      </c>
      <c r="E5733" t="s">
        <v>152</v>
      </c>
      <c r="F5733" t="s">
        <v>3910</v>
      </c>
      <c r="G5733" t="s">
        <v>169</v>
      </c>
      <c r="H5733" t="s">
        <v>47</v>
      </c>
      <c r="I5733" t="s">
        <v>247</v>
      </c>
      <c r="J5733" t="s">
        <v>130</v>
      </c>
      <c r="K5733" t="s">
        <v>131</v>
      </c>
      <c r="L5733" t="s">
        <v>15990</v>
      </c>
      <c r="M5733" t="s">
        <v>15991</v>
      </c>
      <c r="N5733">
        <v>4.8055555E-2</v>
      </c>
      <c r="O5733">
        <v>3</v>
      </c>
      <c r="P5733">
        <v>399</v>
      </c>
      <c r="Q5733">
        <v>0</v>
      </c>
      <c r="R5733">
        <v>0</v>
      </c>
      <c r="S5733">
        <v>0</v>
      </c>
      <c r="T5733">
        <v>0</v>
      </c>
      <c r="U5733">
        <v>0.14416699999999999</v>
      </c>
      <c r="V5733">
        <v>19.174166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2679709</v>
      </c>
      <c r="B5734">
        <v>1</v>
      </c>
      <c r="C5734" t="s">
        <v>76</v>
      </c>
      <c r="D5734" t="s">
        <v>90</v>
      </c>
      <c r="E5734" t="s">
        <v>152</v>
      </c>
      <c r="F5734" t="s">
        <v>15992</v>
      </c>
      <c r="G5734" t="s">
        <v>169</v>
      </c>
      <c r="H5734" t="s">
        <v>47</v>
      </c>
      <c r="I5734" t="s">
        <v>129</v>
      </c>
      <c r="J5734" t="s">
        <v>130</v>
      </c>
      <c r="K5734" t="s">
        <v>131</v>
      </c>
      <c r="L5734" t="s">
        <v>15993</v>
      </c>
      <c r="M5734" t="s">
        <v>15994</v>
      </c>
      <c r="N5734">
        <v>8.6111111000000004E-2</v>
      </c>
      <c r="O5734">
        <v>0</v>
      </c>
      <c r="P5734">
        <v>0</v>
      </c>
      <c r="Q5734">
        <v>0</v>
      </c>
      <c r="R5734">
        <v>0</v>
      </c>
      <c r="S5734">
        <v>46</v>
      </c>
      <c r="T5734">
        <v>2395</v>
      </c>
      <c r="U5734">
        <v>0</v>
      </c>
      <c r="V5734">
        <v>0</v>
      </c>
      <c r="W5734">
        <v>0</v>
      </c>
      <c r="X5734">
        <v>0</v>
      </c>
      <c r="Y5734">
        <v>3.9611109999999998</v>
      </c>
      <c r="Z5734">
        <v>206.23611099999999</v>
      </c>
    </row>
    <row r="5735" spans="1:26" x14ac:dyDescent="0.3">
      <c r="A5735">
        <v>2679710</v>
      </c>
      <c r="B5735">
        <v>1</v>
      </c>
      <c r="C5735" t="s">
        <v>77</v>
      </c>
      <c r="D5735" t="s">
        <v>108</v>
      </c>
      <c r="E5735" t="s">
        <v>134</v>
      </c>
      <c r="F5735" t="s">
        <v>15995</v>
      </c>
      <c r="G5735" t="s">
        <v>140</v>
      </c>
      <c r="H5735" t="s">
        <v>46</v>
      </c>
      <c r="I5735" t="s">
        <v>129</v>
      </c>
      <c r="J5735" t="s">
        <v>130</v>
      </c>
      <c r="K5735" t="s">
        <v>141</v>
      </c>
      <c r="L5735" t="s">
        <v>15996</v>
      </c>
      <c r="M5735" t="s">
        <v>15997</v>
      </c>
      <c r="N5735">
        <v>0.93305555500000004</v>
      </c>
      <c r="O5735">
        <v>0</v>
      </c>
      <c r="P5735">
        <v>353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329.36861099999999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2679711</v>
      </c>
      <c r="B5736">
        <v>1</v>
      </c>
      <c r="C5736" t="s">
        <v>77</v>
      </c>
      <c r="D5736" t="s">
        <v>112</v>
      </c>
      <c r="E5736" t="s">
        <v>126</v>
      </c>
      <c r="F5736" t="s">
        <v>731</v>
      </c>
      <c r="G5736" t="s">
        <v>260</v>
      </c>
      <c r="H5736" t="s">
        <v>47</v>
      </c>
      <c r="I5736" t="s">
        <v>129</v>
      </c>
      <c r="J5736" t="s">
        <v>130</v>
      </c>
      <c r="K5736" t="s">
        <v>141</v>
      </c>
      <c r="L5736" t="s">
        <v>15998</v>
      </c>
      <c r="M5736" t="s">
        <v>15999</v>
      </c>
      <c r="N5736">
        <v>6.5338888879999999</v>
      </c>
      <c r="O5736">
        <v>0</v>
      </c>
      <c r="P5736">
        <v>0</v>
      </c>
      <c r="Q5736">
        <v>0</v>
      </c>
      <c r="R5736">
        <v>0</v>
      </c>
      <c r="S5736">
        <v>1</v>
      </c>
      <c r="T5736">
        <v>269</v>
      </c>
      <c r="U5736">
        <v>0</v>
      </c>
      <c r="V5736">
        <v>0</v>
      </c>
      <c r="W5736">
        <v>0</v>
      </c>
      <c r="X5736">
        <v>0</v>
      </c>
      <c r="Y5736">
        <v>6.5338890000000003</v>
      </c>
      <c r="Z5736">
        <v>1757.616111</v>
      </c>
    </row>
    <row r="5737" spans="1:26" x14ac:dyDescent="0.3">
      <c r="A5737">
        <v>2679713</v>
      </c>
      <c r="B5737">
        <v>1</v>
      </c>
      <c r="C5737" t="s">
        <v>76</v>
      </c>
      <c r="D5737" t="s">
        <v>90</v>
      </c>
      <c r="E5737" t="s">
        <v>126</v>
      </c>
      <c r="F5737" t="s">
        <v>16000</v>
      </c>
      <c r="G5737" t="s">
        <v>128</v>
      </c>
      <c r="H5737" t="s">
        <v>47</v>
      </c>
      <c r="I5737" t="s">
        <v>129</v>
      </c>
      <c r="J5737" t="s">
        <v>130</v>
      </c>
      <c r="K5737" t="s">
        <v>131</v>
      </c>
      <c r="L5737" t="s">
        <v>16001</v>
      </c>
      <c r="M5737" t="s">
        <v>16002</v>
      </c>
      <c r="N5737">
        <v>1.3177777770000001</v>
      </c>
      <c r="O5737">
        <v>3</v>
      </c>
      <c r="P5737">
        <v>277</v>
      </c>
      <c r="Q5737">
        <v>0</v>
      </c>
      <c r="R5737">
        <v>0</v>
      </c>
      <c r="S5737">
        <v>0</v>
      </c>
      <c r="T5737">
        <v>0</v>
      </c>
      <c r="U5737">
        <v>3.9533330000000002</v>
      </c>
      <c r="V5737">
        <v>365.02444400000002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2679714</v>
      </c>
      <c r="B5738">
        <v>1</v>
      </c>
      <c r="C5738" t="s">
        <v>77</v>
      </c>
      <c r="D5738" t="s">
        <v>118</v>
      </c>
      <c r="E5738" t="s">
        <v>134</v>
      </c>
      <c r="F5738" t="s">
        <v>16003</v>
      </c>
      <c r="G5738" t="s">
        <v>140</v>
      </c>
      <c r="H5738" t="s">
        <v>46</v>
      </c>
      <c r="I5738" t="s">
        <v>129</v>
      </c>
      <c r="J5738" t="s">
        <v>130</v>
      </c>
      <c r="K5738" t="s">
        <v>141</v>
      </c>
      <c r="L5738" t="s">
        <v>16004</v>
      </c>
      <c r="M5738" t="s">
        <v>16005</v>
      </c>
      <c r="N5738">
        <v>6.090833333</v>
      </c>
      <c r="O5738">
        <v>0</v>
      </c>
      <c r="P5738">
        <v>369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2247.5174999999999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2679716</v>
      </c>
      <c r="B5739">
        <v>1</v>
      </c>
      <c r="C5739" t="s">
        <v>76</v>
      </c>
      <c r="D5739" t="s">
        <v>78</v>
      </c>
      <c r="E5739" t="s">
        <v>134</v>
      </c>
      <c r="F5739" t="s">
        <v>16006</v>
      </c>
      <c r="G5739" t="s">
        <v>140</v>
      </c>
      <c r="H5739" t="s">
        <v>46</v>
      </c>
      <c r="I5739" t="s">
        <v>129</v>
      </c>
      <c r="J5739" t="s">
        <v>130</v>
      </c>
      <c r="K5739" t="s">
        <v>141</v>
      </c>
      <c r="L5739" t="s">
        <v>15959</v>
      </c>
      <c r="M5739" t="s">
        <v>16007</v>
      </c>
      <c r="N5739">
        <v>2.542777777</v>
      </c>
      <c r="O5739">
        <v>0</v>
      </c>
      <c r="P5739">
        <v>105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266.99166700000001</v>
      </c>
      <c r="W5739">
        <v>0</v>
      </c>
      <c r="X5739">
        <v>0</v>
      </c>
      <c r="Y5739">
        <v>0</v>
      </c>
      <c r="Z5739">
        <v>0</v>
      </c>
    </row>
    <row r="5740" spans="1:26" x14ac:dyDescent="0.3">
      <c r="A5740">
        <v>2679718</v>
      </c>
      <c r="B5740">
        <v>1</v>
      </c>
      <c r="C5740" t="s">
        <v>77</v>
      </c>
      <c r="D5740" t="s">
        <v>118</v>
      </c>
      <c r="E5740" t="s">
        <v>126</v>
      </c>
      <c r="F5740" t="s">
        <v>16008</v>
      </c>
      <c r="G5740" t="s">
        <v>140</v>
      </c>
      <c r="H5740" t="s">
        <v>47</v>
      </c>
      <c r="I5740" t="s">
        <v>129</v>
      </c>
      <c r="J5740" t="s">
        <v>130</v>
      </c>
      <c r="K5740" t="s">
        <v>141</v>
      </c>
      <c r="L5740" t="s">
        <v>16009</v>
      </c>
      <c r="M5740" t="s">
        <v>16010</v>
      </c>
      <c r="N5740">
        <v>5.926666666</v>
      </c>
      <c r="O5740">
        <v>0</v>
      </c>
      <c r="P5740">
        <v>287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1700.9533329999999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2679719</v>
      </c>
      <c r="B5741">
        <v>1</v>
      </c>
      <c r="C5741" t="s">
        <v>76</v>
      </c>
      <c r="D5741" t="s">
        <v>78</v>
      </c>
      <c r="E5741" t="s">
        <v>134</v>
      </c>
      <c r="F5741" t="s">
        <v>16011</v>
      </c>
      <c r="G5741" t="s">
        <v>140</v>
      </c>
      <c r="H5741" t="s">
        <v>46</v>
      </c>
      <c r="I5741" t="s">
        <v>129</v>
      </c>
      <c r="J5741" t="s">
        <v>130</v>
      </c>
      <c r="K5741" t="s">
        <v>141</v>
      </c>
      <c r="L5741" t="s">
        <v>16012</v>
      </c>
      <c r="M5741" t="s">
        <v>16013</v>
      </c>
      <c r="N5741">
        <v>4.4688888880000004</v>
      </c>
      <c r="O5741">
        <v>0</v>
      </c>
      <c r="P5741">
        <v>141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630.11333300000001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2679721</v>
      </c>
      <c r="B5742">
        <v>1</v>
      </c>
      <c r="C5742" t="s">
        <v>77</v>
      </c>
      <c r="D5742" t="s">
        <v>111</v>
      </c>
      <c r="E5742" t="s">
        <v>156</v>
      </c>
      <c r="F5742" t="s">
        <v>16014</v>
      </c>
      <c r="G5742" t="s">
        <v>169</v>
      </c>
      <c r="H5742" t="s">
        <v>47</v>
      </c>
      <c r="I5742" t="s">
        <v>247</v>
      </c>
      <c r="J5742" t="s">
        <v>130</v>
      </c>
      <c r="K5742" t="s">
        <v>131</v>
      </c>
      <c r="L5742" t="s">
        <v>16015</v>
      </c>
      <c r="M5742" t="s">
        <v>16016</v>
      </c>
      <c r="N5742">
        <v>7.7777769999999996E-3</v>
      </c>
      <c r="O5742">
        <v>0</v>
      </c>
      <c r="P5742">
        <v>0</v>
      </c>
      <c r="Q5742">
        <v>5</v>
      </c>
      <c r="R5742">
        <v>874</v>
      </c>
      <c r="S5742">
        <v>0</v>
      </c>
      <c r="T5742">
        <v>14</v>
      </c>
      <c r="U5742">
        <v>0</v>
      </c>
      <c r="V5742">
        <v>0</v>
      </c>
      <c r="W5742">
        <v>3.8889E-2</v>
      </c>
      <c r="X5742">
        <v>6.797777</v>
      </c>
      <c r="Y5742">
        <v>0</v>
      </c>
      <c r="Z5742">
        <v>0.108889</v>
      </c>
    </row>
    <row r="5743" spans="1:26" x14ac:dyDescent="0.3">
      <c r="A5743">
        <v>2679726</v>
      </c>
      <c r="B5743">
        <v>1</v>
      </c>
      <c r="C5743" t="s">
        <v>77</v>
      </c>
      <c r="D5743" t="s">
        <v>109</v>
      </c>
      <c r="E5743" t="s">
        <v>156</v>
      </c>
      <c r="F5743" t="s">
        <v>16017</v>
      </c>
      <c r="G5743" t="s">
        <v>169</v>
      </c>
      <c r="H5743" t="s">
        <v>47</v>
      </c>
      <c r="I5743" t="s">
        <v>247</v>
      </c>
      <c r="J5743" t="s">
        <v>130</v>
      </c>
      <c r="K5743" t="s">
        <v>131</v>
      </c>
      <c r="L5743" t="s">
        <v>16018</v>
      </c>
      <c r="M5743" t="s">
        <v>16019</v>
      </c>
      <c r="N5743">
        <v>1.6666666E-2</v>
      </c>
      <c r="O5743">
        <v>38</v>
      </c>
      <c r="P5743">
        <v>618</v>
      </c>
      <c r="Q5743">
        <v>0</v>
      </c>
      <c r="R5743">
        <v>0</v>
      </c>
      <c r="S5743">
        <v>0</v>
      </c>
      <c r="T5743">
        <v>0</v>
      </c>
      <c r="U5743">
        <v>0.63333300000000003</v>
      </c>
      <c r="V5743">
        <v>10.3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2679723</v>
      </c>
      <c r="B5744">
        <v>1</v>
      </c>
      <c r="C5744" t="s">
        <v>77</v>
      </c>
      <c r="D5744" t="s">
        <v>108</v>
      </c>
      <c r="E5744" t="s">
        <v>152</v>
      </c>
      <c r="F5744" t="s">
        <v>16020</v>
      </c>
      <c r="G5744" t="s">
        <v>260</v>
      </c>
      <c r="H5744" t="s">
        <v>47</v>
      </c>
      <c r="I5744" t="s">
        <v>129</v>
      </c>
      <c r="J5744" t="s">
        <v>130</v>
      </c>
      <c r="K5744" t="s">
        <v>141</v>
      </c>
      <c r="L5744" t="s">
        <v>16021</v>
      </c>
      <c r="M5744" t="s">
        <v>16022</v>
      </c>
      <c r="N5744">
        <v>7.6994444440000001</v>
      </c>
      <c r="O5744">
        <v>7</v>
      </c>
      <c r="P5744">
        <v>238</v>
      </c>
      <c r="Q5744">
        <v>0</v>
      </c>
      <c r="R5744">
        <v>0</v>
      </c>
      <c r="S5744">
        <v>0</v>
      </c>
      <c r="T5744">
        <v>0</v>
      </c>
      <c r="U5744">
        <v>53.896110999999998</v>
      </c>
      <c r="V5744">
        <v>1832.467778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2679724</v>
      </c>
      <c r="B5745">
        <v>1</v>
      </c>
      <c r="C5745" t="s">
        <v>76</v>
      </c>
      <c r="D5745" t="s">
        <v>79</v>
      </c>
      <c r="E5745" t="s">
        <v>172</v>
      </c>
      <c r="F5745" t="s">
        <v>16023</v>
      </c>
      <c r="G5745" t="s">
        <v>319</v>
      </c>
      <c r="H5745" t="s">
        <v>46</v>
      </c>
      <c r="I5745" t="s">
        <v>129</v>
      </c>
      <c r="J5745" t="s">
        <v>130</v>
      </c>
      <c r="K5745" t="s">
        <v>141</v>
      </c>
      <c r="L5745" t="s">
        <v>16024</v>
      </c>
      <c r="M5745" t="s">
        <v>16025</v>
      </c>
      <c r="N5745">
        <v>5.4797222220000004</v>
      </c>
      <c r="O5745">
        <v>0</v>
      </c>
      <c r="P5745">
        <v>7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38.358055999999998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2679727</v>
      </c>
      <c r="B5746">
        <v>1</v>
      </c>
      <c r="C5746" t="s">
        <v>77</v>
      </c>
      <c r="D5746" t="s">
        <v>109</v>
      </c>
      <c r="E5746" t="s">
        <v>156</v>
      </c>
      <c r="F5746" t="s">
        <v>16026</v>
      </c>
      <c r="G5746" t="s">
        <v>169</v>
      </c>
      <c r="H5746" t="s">
        <v>47</v>
      </c>
      <c r="I5746" t="s">
        <v>247</v>
      </c>
      <c r="J5746" t="s">
        <v>130</v>
      </c>
      <c r="K5746" t="s">
        <v>131</v>
      </c>
      <c r="L5746" t="s">
        <v>16027</v>
      </c>
      <c r="M5746" t="s">
        <v>16028</v>
      </c>
      <c r="N5746">
        <v>1.0555554999999999E-2</v>
      </c>
      <c r="O5746">
        <v>14</v>
      </c>
      <c r="P5746">
        <v>341</v>
      </c>
      <c r="Q5746">
        <v>0</v>
      </c>
      <c r="R5746">
        <v>0</v>
      </c>
      <c r="S5746">
        <v>0</v>
      </c>
      <c r="T5746">
        <v>0</v>
      </c>
      <c r="U5746">
        <v>0.14777799999999999</v>
      </c>
      <c r="V5746">
        <v>3.5994440000000001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2679729</v>
      </c>
      <c r="B5747">
        <v>1</v>
      </c>
      <c r="C5747" t="s">
        <v>77</v>
      </c>
      <c r="D5747" t="s">
        <v>108</v>
      </c>
      <c r="E5747" t="s">
        <v>152</v>
      </c>
      <c r="F5747" t="s">
        <v>15152</v>
      </c>
      <c r="G5747" t="s">
        <v>260</v>
      </c>
      <c r="H5747" t="s">
        <v>47</v>
      </c>
      <c r="I5747" t="s">
        <v>129</v>
      </c>
      <c r="J5747" t="s">
        <v>130</v>
      </c>
      <c r="K5747" t="s">
        <v>141</v>
      </c>
      <c r="L5747" t="s">
        <v>16029</v>
      </c>
      <c r="M5747" t="s">
        <v>16030</v>
      </c>
      <c r="N5747">
        <v>10.2125</v>
      </c>
      <c r="O5747">
        <v>0</v>
      </c>
      <c r="P5747">
        <v>450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4595.625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2679730</v>
      </c>
      <c r="B5748">
        <v>1</v>
      </c>
      <c r="C5748" t="s">
        <v>77</v>
      </c>
      <c r="D5748" t="s">
        <v>108</v>
      </c>
      <c r="E5748" t="s">
        <v>152</v>
      </c>
      <c r="F5748" t="s">
        <v>1823</v>
      </c>
      <c r="G5748" t="s">
        <v>260</v>
      </c>
      <c r="H5748" t="s">
        <v>47</v>
      </c>
      <c r="I5748" t="s">
        <v>129</v>
      </c>
      <c r="J5748" t="s">
        <v>130</v>
      </c>
      <c r="K5748" t="s">
        <v>141</v>
      </c>
      <c r="L5748" t="s">
        <v>16031</v>
      </c>
      <c r="M5748" t="s">
        <v>16032</v>
      </c>
      <c r="N5748">
        <v>3.53</v>
      </c>
      <c r="O5748">
        <v>0</v>
      </c>
      <c r="P5748">
        <v>0</v>
      </c>
      <c r="Q5748">
        <v>28</v>
      </c>
      <c r="R5748">
        <v>6</v>
      </c>
      <c r="S5748">
        <v>7</v>
      </c>
      <c r="T5748">
        <v>18</v>
      </c>
      <c r="U5748">
        <v>0</v>
      </c>
      <c r="V5748">
        <v>0</v>
      </c>
      <c r="W5748">
        <v>98.84</v>
      </c>
      <c r="X5748">
        <v>21.18</v>
      </c>
      <c r="Y5748">
        <v>24.71</v>
      </c>
      <c r="Z5748">
        <v>63.54</v>
      </c>
    </row>
    <row r="5749" spans="1:26" x14ac:dyDescent="0.3">
      <c r="A5749">
        <v>2679738</v>
      </c>
      <c r="B5749">
        <v>1</v>
      </c>
      <c r="C5749" t="s">
        <v>76</v>
      </c>
      <c r="D5749" t="s">
        <v>100</v>
      </c>
      <c r="E5749" t="s">
        <v>144</v>
      </c>
      <c r="F5749" t="s">
        <v>16033</v>
      </c>
      <c r="G5749" t="s">
        <v>406</v>
      </c>
      <c r="H5749" t="s">
        <v>46</v>
      </c>
      <c r="I5749" t="s">
        <v>129</v>
      </c>
      <c r="J5749" t="s">
        <v>130</v>
      </c>
      <c r="K5749" t="s">
        <v>131</v>
      </c>
      <c r="L5749" t="s">
        <v>16034</v>
      </c>
      <c r="M5749" t="s">
        <v>16035</v>
      </c>
      <c r="N5749">
        <v>3.1527777769999998</v>
      </c>
      <c r="O5749">
        <v>0</v>
      </c>
      <c r="P5749">
        <v>25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78.819444000000004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2679732</v>
      </c>
      <c r="B5750">
        <v>1</v>
      </c>
      <c r="C5750" t="s">
        <v>77</v>
      </c>
      <c r="D5750" t="s">
        <v>124</v>
      </c>
      <c r="E5750" t="s">
        <v>156</v>
      </c>
      <c r="F5750" t="s">
        <v>6567</v>
      </c>
      <c r="G5750" t="s">
        <v>260</v>
      </c>
      <c r="H5750" t="s">
        <v>47</v>
      </c>
      <c r="I5750" t="s">
        <v>129</v>
      </c>
      <c r="J5750" t="s">
        <v>130</v>
      </c>
      <c r="K5750" t="s">
        <v>141</v>
      </c>
      <c r="L5750" t="s">
        <v>16036</v>
      </c>
      <c r="M5750" t="s">
        <v>16037</v>
      </c>
      <c r="N5750">
        <v>7.028888888</v>
      </c>
      <c r="O5750">
        <v>28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196.80888899999999</v>
      </c>
      <c r="V5750">
        <v>0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2679740</v>
      </c>
      <c r="B5751">
        <v>1</v>
      </c>
      <c r="C5751" t="s">
        <v>77</v>
      </c>
      <c r="D5751" t="s">
        <v>123</v>
      </c>
      <c r="E5751" t="s">
        <v>156</v>
      </c>
      <c r="F5751" t="s">
        <v>8180</v>
      </c>
      <c r="G5751" t="s">
        <v>169</v>
      </c>
      <c r="H5751" t="s">
        <v>47</v>
      </c>
      <c r="I5751" t="s">
        <v>129</v>
      </c>
      <c r="J5751" t="s">
        <v>130</v>
      </c>
      <c r="K5751" t="s">
        <v>131</v>
      </c>
      <c r="L5751" t="s">
        <v>16038</v>
      </c>
      <c r="M5751" t="s">
        <v>16039</v>
      </c>
      <c r="N5751">
        <v>2.1005555550000001</v>
      </c>
      <c r="O5751">
        <v>67</v>
      </c>
      <c r="P5751">
        <v>40</v>
      </c>
      <c r="Q5751">
        <v>0</v>
      </c>
      <c r="R5751">
        <v>0</v>
      </c>
      <c r="S5751">
        <v>0</v>
      </c>
      <c r="T5751">
        <v>0</v>
      </c>
      <c r="U5751">
        <v>140.737222</v>
      </c>
      <c r="V5751">
        <v>84.022221999999999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2679734</v>
      </c>
      <c r="B5752">
        <v>1</v>
      </c>
      <c r="C5752" t="s">
        <v>77</v>
      </c>
      <c r="D5752" t="s">
        <v>108</v>
      </c>
      <c r="E5752" t="s">
        <v>152</v>
      </c>
      <c r="F5752" t="s">
        <v>481</v>
      </c>
      <c r="G5752" t="s">
        <v>260</v>
      </c>
      <c r="H5752" t="s">
        <v>47</v>
      </c>
      <c r="I5752" t="s">
        <v>129</v>
      </c>
      <c r="J5752" t="s">
        <v>130</v>
      </c>
      <c r="K5752" t="s">
        <v>141</v>
      </c>
      <c r="L5752" t="s">
        <v>16040</v>
      </c>
      <c r="M5752" t="s">
        <v>16032</v>
      </c>
      <c r="N5752">
        <v>3.471944444</v>
      </c>
      <c r="O5752">
        <v>13</v>
      </c>
      <c r="P5752">
        <v>16</v>
      </c>
      <c r="Q5752">
        <v>0</v>
      </c>
      <c r="R5752">
        <v>0</v>
      </c>
      <c r="S5752">
        <v>16</v>
      </c>
      <c r="T5752">
        <v>3</v>
      </c>
      <c r="U5752">
        <v>45.135278</v>
      </c>
      <c r="V5752">
        <v>55.551110999999999</v>
      </c>
      <c r="W5752">
        <v>0</v>
      </c>
      <c r="X5752">
        <v>0</v>
      </c>
      <c r="Y5752">
        <v>55.551110999999999</v>
      </c>
      <c r="Z5752">
        <v>10.415832999999999</v>
      </c>
    </row>
    <row r="5753" spans="1:26" x14ac:dyDescent="0.3">
      <c r="A5753">
        <v>2679736</v>
      </c>
      <c r="B5753">
        <v>1</v>
      </c>
      <c r="C5753" t="s">
        <v>77</v>
      </c>
      <c r="D5753" t="s">
        <v>116</v>
      </c>
      <c r="E5753" t="s">
        <v>144</v>
      </c>
      <c r="F5753" t="s">
        <v>12197</v>
      </c>
      <c r="G5753" t="s">
        <v>260</v>
      </c>
      <c r="H5753" t="s">
        <v>46</v>
      </c>
      <c r="I5753" t="s">
        <v>129</v>
      </c>
      <c r="J5753" t="s">
        <v>130</v>
      </c>
      <c r="K5753" t="s">
        <v>141</v>
      </c>
      <c r="L5753" t="s">
        <v>16041</v>
      </c>
      <c r="M5753" t="s">
        <v>16042</v>
      </c>
      <c r="N5753">
        <v>6.2288888880000002</v>
      </c>
      <c r="O5753">
        <v>0</v>
      </c>
      <c r="P5753">
        <v>32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199.324444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2679737</v>
      </c>
      <c r="B5754">
        <v>1</v>
      </c>
      <c r="C5754" t="s">
        <v>77</v>
      </c>
      <c r="D5754" t="s">
        <v>119</v>
      </c>
      <c r="E5754" t="s">
        <v>156</v>
      </c>
      <c r="F5754" t="s">
        <v>8442</v>
      </c>
      <c r="G5754" t="s">
        <v>169</v>
      </c>
      <c r="H5754" t="s">
        <v>47</v>
      </c>
      <c r="I5754" t="s">
        <v>129</v>
      </c>
      <c r="J5754" t="s">
        <v>130</v>
      </c>
      <c r="K5754" t="s">
        <v>131</v>
      </c>
      <c r="L5754" t="s">
        <v>16043</v>
      </c>
      <c r="M5754" t="s">
        <v>16044</v>
      </c>
      <c r="N5754">
        <v>0.65833333299999997</v>
      </c>
      <c r="O5754">
        <v>151</v>
      </c>
      <c r="P5754">
        <v>479</v>
      </c>
      <c r="Q5754">
        <v>0</v>
      </c>
      <c r="R5754">
        <v>0</v>
      </c>
      <c r="S5754">
        <v>0</v>
      </c>
      <c r="T5754">
        <v>0</v>
      </c>
      <c r="U5754">
        <v>99.408332999999999</v>
      </c>
      <c r="V5754">
        <v>315.34166699999997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2679742</v>
      </c>
      <c r="B5755">
        <v>1</v>
      </c>
      <c r="C5755" t="s">
        <v>77</v>
      </c>
      <c r="D5755" t="s">
        <v>113</v>
      </c>
      <c r="E5755" t="s">
        <v>156</v>
      </c>
      <c r="F5755" t="s">
        <v>16045</v>
      </c>
      <c r="G5755" t="s">
        <v>169</v>
      </c>
      <c r="H5755" t="s">
        <v>47</v>
      </c>
      <c r="I5755" t="s">
        <v>129</v>
      </c>
      <c r="J5755" t="s">
        <v>130</v>
      </c>
      <c r="K5755" t="s">
        <v>131</v>
      </c>
      <c r="L5755" t="s">
        <v>16046</v>
      </c>
      <c r="M5755" t="s">
        <v>16047</v>
      </c>
      <c r="N5755">
        <v>0.830555555</v>
      </c>
      <c r="O5755">
        <v>0</v>
      </c>
      <c r="P5755">
        <v>0</v>
      </c>
      <c r="Q5755">
        <v>0</v>
      </c>
      <c r="R5755">
        <v>349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289.86388899999997</v>
      </c>
      <c r="Y5755">
        <v>0</v>
      </c>
      <c r="Z5755">
        <v>0</v>
      </c>
    </row>
    <row r="5756" spans="1:26" x14ac:dyDescent="0.3">
      <c r="A5756">
        <v>2679744</v>
      </c>
      <c r="B5756">
        <v>1</v>
      </c>
      <c r="C5756" t="s">
        <v>77</v>
      </c>
      <c r="D5756" t="s">
        <v>117</v>
      </c>
      <c r="E5756" t="s">
        <v>156</v>
      </c>
      <c r="F5756" t="s">
        <v>3512</v>
      </c>
      <c r="G5756" t="s">
        <v>169</v>
      </c>
      <c r="H5756" t="s">
        <v>47</v>
      </c>
      <c r="I5756" t="s">
        <v>247</v>
      </c>
      <c r="J5756" t="s">
        <v>130</v>
      </c>
      <c r="K5756" t="s">
        <v>131</v>
      </c>
      <c r="L5756" t="s">
        <v>16048</v>
      </c>
      <c r="M5756" t="s">
        <v>16049</v>
      </c>
      <c r="N5756">
        <v>9.1666660000000004E-3</v>
      </c>
      <c r="O5756">
        <v>0</v>
      </c>
      <c r="P5756">
        <v>0</v>
      </c>
      <c r="Q5756">
        <v>7</v>
      </c>
      <c r="R5756">
        <v>332</v>
      </c>
      <c r="S5756">
        <v>0</v>
      </c>
      <c r="T5756">
        <v>20</v>
      </c>
      <c r="U5756">
        <v>0</v>
      </c>
      <c r="V5756">
        <v>0</v>
      </c>
      <c r="W5756">
        <v>6.4167000000000002E-2</v>
      </c>
      <c r="X5756">
        <v>3.0433330000000001</v>
      </c>
      <c r="Y5756">
        <v>0</v>
      </c>
      <c r="Z5756">
        <v>0.183333</v>
      </c>
    </row>
    <row r="5757" spans="1:26" x14ac:dyDescent="0.3">
      <c r="A5757">
        <v>2679745</v>
      </c>
      <c r="B5757">
        <v>1</v>
      </c>
      <c r="C5757" t="s">
        <v>77</v>
      </c>
      <c r="D5757" t="s">
        <v>110</v>
      </c>
      <c r="E5757" t="s">
        <v>126</v>
      </c>
      <c r="F5757" t="s">
        <v>16050</v>
      </c>
      <c r="G5757" t="s">
        <v>260</v>
      </c>
      <c r="H5757" t="s">
        <v>47</v>
      </c>
      <c r="I5757" t="s">
        <v>129</v>
      </c>
      <c r="J5757" t="s">
        <v>130</v>
      </c>
      <c r="K5757" t="s">
        <v>141</v>
      </c>
      <c r="L5757" t="s">
        <v>16051</v>
      </c>
      <c r="M5757" t="s">
        <v>16052</v>
      </c>
      <c r="N5757">
        <v>1.457222222</v>
      </c>
      <c r="O5757">
        <v>0</v>
      </c>
      <c r="P5757">
        <v>0</v>
      </c>
      <c r="Q5757">
        <v>0</v>
      </c>
      <c r="R5757">
        <v>0</v>
      </c>
      <c r="S5757">
        <v>8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11.657778</v>
      </c>
      <c r="Z5757">
        <v>0</v>
      </c>
    </row>
    <row r="5758" spans="1:26" x14ac:dyDescent="0.3">
      <c r="A5758">
        <v>2679746</v>
      </c>
      <c r="B5758">
        <v>1</v>
      </c>
      <c r="C5758" t="s">
        <v>76</v>
      </c>
      <c r="D5758" t="s">
        <v>88</v>
      </c>
      <c r="E5758" t="s">
        <v>126</v>
      </c>
      <c r="F5758" t="s">
        <v>16053</v>
      </c>
      <c r="G5758" t="s">
        <v>140</v>
      </c>
      <c r="H5758" t="s">
        <v>47</v>
      </c>
      <c r="I5758" t="s">
        <v>129</v>
      </c>
      <c r="J5758" t="s">
        <v>130</v>
      </c>
      <c r="K5758" t="s">
        <v>141</v>
      </c>
      <c r="L5758" t="s">
        <v>16054</v>
      </c>
      <c r="M5758" t="s">
        <v>16055</v>
      </c>
      <c r="N5758">
        <v>7.9775</v>
      </c>
      <c r="O5758">
        <v>0</v>
      </c>
      <c r="P5758">
        <v>20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159.55000000000001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2679747</v>
      </c>
      <c r="B5759">
        <v>1</v>
      </c>
      <c r="C5759" t="s">
        <v>76</v>
      </c>
      <c r="D5759" t="s">
        <v>85</v>
      </c>
      <c r="E5759" t="s">
        <v>126</v>
      </c>
      <c r="F5759" t="s">
        <v>16056</v>
      </c>
      <c r="G5759" t="s">
        <v>169</v>
      </c>
      <c r="H5759" t="s">
        <v>47</v>
      </c>
      <c r="I5759" t="s">
        <v>129</v>
      </c>
      <c r="J5759" t="s">
        <v>130</v>
      </c>
      <c r="K5759" t="s">
        <v>131</v>
      </c>
      <c r="L5759" t="s">
        <v>16057</v>
      </c>
      <c r="M5759" t="s">
        <v>16058</v>
      </c>
      <c r="N5759">
        <v>1.018333333</v>
      </c>
      <c r="O5759">
        <v>22</v>
      </c>
      <c r="P5759">
        <v>1183</v>
      </c>
      <c r="Q5759">
        <v>0</v>
      </c>
      <c r="R5759">
        <v>0</v>
      </c>
      <c r="S5759">
        <v>0</v>
      </c>
      <c r="T5759">
        <v>0</v>
      </c>
      <c r="U5759">
        <v>22.403333</v>
      </c>
      <c r="V5759">
        <v>1204.6883330000001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2679749</v>
      </c>
      <c r="B5760">
        <v>1</v>
      </c>
      <c r="C5760" t="s">
        <v>76</v>
      </c>
      <c r="D5760" t="s">
        <v>97</v>
      </c>
      <c r="E5760" t="s">
        <v>126</v>
      </c>
      <c r="F5760" t="s">
        <v>12539</v>
      </c>
      <c r="G5760" t="s">
        <v>128</v>
      </c>
      <c r="H5760" t="s">
        <v>47</v>
      </c>
      <c r="I5760" t="s">
        <v>129</v>
      </c>
      <c r="J5760" t="s">
        <v>130</v>
      </c>
      <c r="K5760" t="s">
        <v>131</v>
      </c>
      <c r="L5760" t="s">
        <v>16059</v>
      </c>
      <c r="M5760" t="s">
        <v>16060</v>
      </c>
      <c r="N5760">
        <v>1.656666666</v>
      </c>
      <c r="O5760">
        <v>22</v>
      </c>
      <c r="P5760">
        <v>39</v>
      </c>
      <c r="Q5760">
        <v>0</v>
      </c>
      <c r="R5760">
        <v>0</v>
      </c>
      <c r="S5760">
        <v>0</v>
      </c>
      <c r="T5760">
        <v>0</v>
      </c>
      <c r="U5760">
        <v>36.446666999999998</v>
      </c>
      <c r="V5760">
        <v>64.61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2679748</v>
      </c>
      <c r="B5761">
        <v>1</v>
      </c>
      <c r="C5761" t="s">
        <v>76</v>
      </c>
      <c r="D5761" t="s">
        <v>99</v>
      </c>
      <c r="E5761" t="s">
        <v>156</v>
      </c>
      <c r="F5761" t="s">
        <v>11505</v>
      </c>
      <c r="G5761" t="s">
        <v>260</v>
      </c>
      <c r="H5761" t="s">
        <v>47</v>
      </c>
      <c r="I5761" t="s">
        <v>129</v>
      </c>
      <c r="J5761" t="s">
        <v>130</v>
      </c>
      <c r="K5761" t="s">
        <v>141</v>
      </c>
      <c r="L5761" t="s">
        <v>16061</v>
      </c>
      <c r="M5761" t="s">
        <v>16062</v>
      </c>
      <c r="N5761">
        <v>1.964722222</v>
      </c>
      <c r="O5761">
        <v>34</v>
      </c>
      <c r="P5761">
        <v>10</v>
      </c>
      <c r="Q5761">
        <v>0</v>
      </c>
      <c r="R5761">
        <v>0</v>
      </c>
      <c r="S5761">
        <v>0</v>
      </c>
      <c r="T5761">
        <v>0</v>
      </c>
      <c r="U5761">
        <v>66.800556</v>
      </c>
      <c r="V5761">
        <v>19.647221999999999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2679756</v>
      </c>
      <c r="B5762">
        <v>1</v>
      </c>
      <c r="C5762" t="s">
        <v>76</v>
      </c>
      <c r="D5762" t="s">
        <v>79</v>
      </c>
      <c r="E5762" t="s">
        <v>126</v>
      </c>
      <c r="F5762" t="s">
        <v>16063</v>
      </c>
      <c r="G5762" t="s">
        <v>260</v>
      </c>
      <c r="H5762" t="s">
        <v>47</v>
      </c>
      <c r="I5762" t="s">
        <v>129</v>
      </c>
      <c r="J5762" t="s">
        <v>130</v>
      </c>
      <c r="K5762" t="s">
        <v>141</v>
      </c>
      <c r="L5762" t="s">
        <v>16064</v>
      </c>
      <c r="M5762" t="s">
        <v>16065</v>
      </c>
      <c r="N5762">
        <v>7.3186111110000001</v>
      </c>
      <c r="O5762">
        <v>5</v>
      </c>
      <c r="P5762">
        <v>2</v>
      </c>
      <c r="Q5762">
        <v>0</v>
      </c>
      <c r="R5762">
        <v>0</v>
      </c>
      <c r="S5762">
        <v>0</v>
      </c>
      <c r="T5762">
        <v>0</v>
      </c>
      <c r="U5762">
        <v>36.593055999999997</v>
      </c>
      <c r="V5762">
        <v>14.637222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2679755</v>
      </c>
      <c r="B5763">
        <v>1</v>
      </c>
      <c r="C5763" t="s">
        <v>77</v>
      </c>
      <c r="D5763" t="s">
        <v>122</v>
      </c>
      <c r="E5763" t="s">
        <v>156</v>
      </c>
      <c r="F5763" t="s">
        <v>13338</v>
      </c>
      <c r="G5763" t="s">
        <v>140</v>
      </c>
      <c r="H5763" t="s">
        <v>47</v>
      </c>
      <c r="I5763" t="s">
        <v>129</v>
      </c>
      <c r="J5763" t="s">
        <v>130</v>
      </c>
      <c r="K5763" t="s">
        <v>141</v>
      </c>
      <c r="L5763" t="s">
        <v>16066</v>
      </c>
      <c r="M5763" t="s">
        <v>16067</v>
      </c>
      <c r="N5763">
        <v>0.78749999999999998</v>
      </c>
      <c r="O5763">
        <v>0</v>
      </c>
      <c r="P5763">
        <v>0</v>
      </c>
      <c r="Q5763">
        <v>0</v>
      </c>
      <c r="R5763">
        <v>0</v>
      </c>
      <c r="S5763">
        <v>15</v>
      </c>
      <c r="T5763">
        <v>350</v>
      </c>
      <c r="U5763">
        <v>0</v>
      </c>
      <c r="V5763">
        <v>0</v>
      </c>
      <c r="W5763">
        <v>0</v>
      </c>
      <c r="X5763">
        <v>0</v>
      </c>
      <c r="Y5763">
        <v>11.8125</v>
      </c>
      <c r="Z5763">
        <v>275.625</v>
      </c>
    </row>
    <row r="5764" spans="1:26" x14ac:dyDescent="0.3">
      <c r="A5764">
        <v>2679796</v>
      </c>
      <c r="B5764">
        <v>1</v>
      </c>
      <c r="C5764" t="s">
        <v>76</v>
      </c>
      <c r="D5764" t="s">
        <v>101</v>
      </c>
      <c r="E5764" t="s">
        <v>156</v>
      </c>
      <c r="F5764" t="s">
        <v>16068</v>
      </c>
      <c r="G5764" t="s">
        <v>169</v>
      </c>
      <c r="H5764" t="s">
        <v>47</v>
      </c>
      <c r="I5764" t="s">
        <v>129</v>
      </c>
      <c r="J5764" t="s">
        <v>130</v>
      </c>
      <c r="K5764" t="s">
        <v>131</v>
      </c>
      <c r="L5764" t="s">
        <v>16069</v>
      </c>
      <c r="M5764" t="s">
        <v>16070</v>
      </c>
      <c r="N5764">
        <v>3.150833333</v>
      </c>
      <c r="O5764">
        <v>17</v>
      </c>
      <c r="P5764">
        <v>186</v>
      </c>
      <c r="Q5764">
        <v>0</v>
      </c>
      <c r="R5764">
        <v>0</v>
      </c>
      <c r="S5764">
        <v>0</v>
      </c>
      <c r="T5764">
        <v>0</v>
      </c>
      <c r="U5764">
        <v>53.564166999999998</v>
      </c>
      <c r="V5764">
        <v>586.05499999999995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2679758</v>
      </c>
      <c r="B5765">
        <v>1</v>
      </c>
      <c r="C5765" t="s">
        <v>76</v>
      </c>
      <c r="D5765" t="s">
        <v>91</v>
      </c>
      <c r="E5765" t="s">
        <v>126</v>
      </c>
      <c r="F5765" t="s">
        <v>16071</v>
      </c>
      <c r="G5765" t="s">
        <v>140</v>
      </c>
      <c r="H5765" t="s">
        <v>47</v>
      </c>
      <c r="I5765" t="s">
        <v>129</v>
      </c>
      <c r="J5765" t="s">
        <v>130</v>
      </c>
      <c r="K5765" t="s">
        <v>141</v>
      </c>
      <c r="L5765" t="s">
        <v>16072</v>
      </c>
      <c r="M5765" t="s">
        <v>16073</v>
      </c>
      <c r="N5765">
        <v>2.1855555550000001</v>
      </c>
      <c r="O5765">
        <v>0</v>
      </c>
      <c r="P5765">
        <v>127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277.56555500000002</v>
      </c>
      <c r="W5765">
        <v>0</v>
      </c>
      <c r="X5765">
        <v>0</v>
      </c>
      <c r="Y5765">
        <v>0</v>
      </c>
      <c r="Z5765">
        <v>0</v>
      </c>
    </row>
    <row r="5766" spans="1:26" x14ac:dyDescent="0.3">
      <c r="A5766">
        <v>2679759</v>
      </c>
      <c r="B5766">
        <v>1</v>
      </c>
      <c r="C5766" t="s">
        <v>76</v>
      </c>
      <c r="D5766" t="s">
        <v>101</v>
      </c>
      <c r="E5766" t="s">
        <v>156</v>
      </c>
      <c r="F5766" t="s">
        <v>4123</v>
      </c>
      <c r="G5766" t="s">
        <v>140</v>
      </c>
      <c r="H5766" t="s">
        <v>47</v>
      </c>
      <c r="I5766" t="s">
        <v>129</v>
      </c>
      <c r="J5766" t="s">
        <v>130</v>
      </c>
      <c r="K5766" t="s">
        <v>141</v>
      </c>
      <c r="L5766" t="s">
        <v>16074</v>
      </c>
      <c r="M5766" t="s">
        <v>16075</v>
      </c>
      <c r="N5766">
        <v>5.130833333</v>
      </c>
      <c r="O5766">
        <v>14</v>
      </c>
      <c r="P5766">
        <v>1828</v>
      </c>
      <c r="Q5766">
        <v>0</v>
      </c>
      <c r="R5766">
        <v>0</v>
      </c>
      <c r="S5766">
        <v>0</v>
      </c>
      <c r="T5766">
        <v>0</v>
      </c>
      <c r="U5766">
        <v>71.831666999999996</v>
      </c>
      <c r="V5766">
        <v>9379.1633330000004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2679778</v>
      </c>
      <c r="B5767">
        <v>1</v>
      </c>
      <c r="C5767" t="s">
        <v>77</v>
      </c>
      <c r="D5767" t="s">
        <v>123</v>
      </c>
      <c r="E5767" t="s">
        <v>126</v>
      </c>
      <c r="F5767" t="s">
        <v>16076</v>
      </c>
      <c r="G5767" t="s">
        <v>128</v>
      </c>
      <c r="H5767" t="s">
        <v>47</v>
      </c>
      <c r="I5767" t="s">
        <v>129</v>
      </c>
      <c r="J5767" t="s">
        <v>130</v>
      </c>
      <c r="K5767" t="s">
        <v>131</v>
      </c>
      <c r="L5767" t="s">
        <v>16077</v>
      </c>
      <c r="M5767" t="s">
        <v>16078</v>
      </c>
      <c r="N5767">
        <v>3.5413888880000002</v>
      </c>
      <c r="O5767">
        <v>0</v>
      </c>
      <c r="P5767">
        <v>68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240.81444400000001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2679763</v>
      </c>
      <c r="B5768">
        <v>1</v>
      </c>
      <c r="C5768" t="s">
        <v>76</v>
      </c>
      <c r="D5768" t="s">
        <v>90</v>
      </c>
      <c r="E5768" t="s">
        <v>126</v>
      </c>
      <c r="F5768" t="s">
        <v>16079</v>
      </c>
      <c r="G5768" t="s">
        <v>169</v>
      </c>
      <c r="H5768" t="s">
        <v>47</v>
      </c>
      <c r="I5768" t="s">
        <v>129</v>
      </c>
      <c r="J5768" t="s">
        <v>130</v>
      </c>
      <c r="K5768" t="s">
        <v>131</v>
      </c>
      <c r="L5768" t="s">
        <v>16080</v>
      </c>
      <c r="M5768" t="s">
        <v>16081</v>
      </c>
      <c r="N5768">
        <v>0.96111111100000002</v>
      </c>
      <c r="O5768">
        <v>0</v>
      </c>
      <c r="P5768">
        <v>698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670.85555499999998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2679765</v>
      </c>
      <c r="B5769">
        <v>1</v>
      </c>
      <c r="C5769" t="s">
        <v>76</v>
      </c>
      <c r="D5769" t="s">
        <v>79</v>
      </c>
      <c r="E5769" t="s">
        <v>134</v>
      </c>
      <c r="F5769" t="s">
        <v>16082</v>
      </c>
      <c r="G5769" t="s">
        <v>260</v>
      </c>
      <c r="H5769" t="s">
        <v>46</v>
      </c>
      <c r="I5769" t="s">
        <v>129</v>
      </c>
      <c r="J5769" t="s">
        <v>130</v>
      </c>
      <c r="K5769" t="s">
        <v>141</v>
      </c>
      <c r="L5769" t="s">
        <v>16083</v>
      </c>
      <c r="M5769" t="s">
        <v>16084</v>
      </c>
      <c r="N5769">
        <v>0.48027777700000002</v>
      </c>
      <c r="O5769">
        <v>0</v>
      </c>
      <c r="P5769">
        <v>526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252.62611100000001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2679766</v>
      </c>
      <c r="B5770">
        <v>1</v>
      </c>
      <c r="C5770" t="s">
        <v>77</v>
      </c>
      <c r="D5770" t="s">
        <v>109</v>
      </c>
      <c r="E5770" t="s">
        <v>156</v>
      </c>
      <c r="F5770" t="s">
        <v>16085</v>
      </c>
      <c r="G5770" t="s">
        <v>169</v>
      </c>
      <c r="H5770" t="s">
        <v>47</v>
      </c>
      <c r="I5770" t="s">
        <v>247</v>
      </c>
      <c r="J5770" t="s">
        <v>130</v>
      </c>
      <c r="K5770" t="s">
        <v>131</v>
      </c>
      <c r="L5770" t="s">
        <v>16086</v>
      </c>
      <c r="M5770" t="s">
        <v>16087</v>
      </c>
      <c r="N5770">
        <v>8.3333330000000001E-3</v>
      </c>
      <c r="O5770">
        <v>0</v>
      </c>
      <c r="P5770">
        <v>0</v>
      </c>
      <c r="Q5770">
        <v>0</v>
      </c>
      <c r="R5770">
        <v>0</v>
      </c>
      <c r="S5770">
        <v>2</v>
      </c>
      <c r="T5770">
        <v>92</v>
      </c>
      <c r="U5770">
        <v>0</v>
      </c>
      <c r="V5770">
        <v>0</v>
      </c>
      <c r="W5770">
        <v>0</v>
      </c>
      <c r="X5770">
        <v>0</v>
      </c>
      <c r="Y5770">
        <v>1.6667000000000001E-2</v>
      </c>
      <c r="Z5770">
        <v>0.76666699999999999</v>
      </c>
    </row>
    <row r="5771" spans="1:26" x14ac:dyDescent="0.3">
      <c r="A5771">
        <v>2679775</v>
      </c>
      <c r="B5771">
        <v>1</v>
      </c>
      <c r="C5771" t="s">
        <v>77</v>
      </c>
      <c r="D5771" t="s">
        <v>122</v>
      </c>
      <c r="E5771" t="s">
        <v>126</v>
      </c>
      <c r="F5771" t="s">
        <v>1372</v>
      </c>
      <c r="G5771" t="s">
        <v>128</v>
      </c>
      <c r="H5771" t="s">
        <v>47</v>
      </c>
      <c r="I5771" t="s">
        <v>129</v>
      </c>
      <c r="J5771" t="s">
        <v>130</v>
      </c>
      <c r="K5771" t="s">
        <v>131</v>
      </c>
      <c r="L5771" t="s">
        <v>16088</v>
      </c>
      <c r="M5771" t="s">
        <v>16089</v>
      </c>
      <c r="N5771">
        <v>0.98638888800000002</v>
      </c>
      <c r="O5771">
        <v>0</v>
      </c>
      <c r="P5771">
        <v>0</v>
      </c>
      <c r="Q5771">
        <v>6</v>
      </c>
      <c r="R5771">
        <v>179</v>
      </c>
      <c r="S5771">
        <v>4</v>
      </c>
      <c r="T5771">
        <v>83</v>
      </c>
      <c r="U5771">
        <v>0</v>
      </c>
      <c r="V5771">
        <v>0</v>
      </c>
      <c r="W5771">
        <v>5.9183329999999996</v>
      </c>
      <c r="X5771">
        <v>176.56361100000001</v>
      </c>
      <c r="Y5771">
        <v>3.9455559999999998</v>
      </c>
      <c r="Z5771">
        <v>81.870277999999999</v>
      </c>
    </row>
    <row r="5772" spans="1:26" x14ac:dyDescent="0.3">
      <c r="A5772">
        <v>2679773</v>
      </c>
      <c r="B5772">
        <v>1</v>
      </c>
      <c r="C5772" t="s">
        <v>76</v>
      </c>
      <c r="D5772" t="s">
        <v>85</v>
      </c>
      <c r="E5772" t="s">
        <v>210</v>
      </c>
      <c r="F5772" t="s">
        <v>16090</v>
      </c>
      <c r="G5772" t="s">
        <v>290</v>
      </c>
      <c r="H5772" t="s">
        <v>46</v>
      </c>
      <c r="I5772" t="s">
        <v>129</v>
      </c>
      <c r="J5772" t="s">
        <v>130</v>
      </c>
      <c r="K5772" t="s">
        <v>131</v>
      </c>
      <c r="L5772" t="s">
        <v>16091</v>
      </c>
      <c r="M5772" t="s">
        <v>16092</v>
      </c>
      <c r="N5772">
        <v>2.2230555550000002</v>
      </c>
      <c r="O5772">
        <v>0</v>
      </c>
      <c r="P5772">
        <v>1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2.2230560000000001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2679774</v>
      </c>
      <c r="B5773">
        <v>1</v>
      </c>
      <c r="C5773" t="s">
        <v>76</v>
      </c>
      <c r="D5773" t="s">
        <v>100</v>
      </c>
      <c r="E5773" t="s">
        <v>156</v>
      </c>
      <c r="F5773" t="s">
        <v>16093</v>
      </c>
      <c r="G5773" t="s">
        <v>169</v>
      </c>
      <c r="H5773" t="s">
        <v>47</v>
      </c>
      <c r="I5773" t="s">
        <v>247</v>
      </c>
      <c r="J5773" t="s">
        <v>130</v>
      </c>
      <c r="K5773" t="s">
        <v>131</v>
      </c>
      <c r="L5773" t="s">
        <v>16094</v>
      </c>
      <c r="M5773" t="s">
        <v>16095</v>
      </c>
      <c r="N5773">
        <v>3.6111110000000002E-3</v>
      </c>
      <c r="O5773">
        <v>39</v>
      </c>
      <c r="P5773">
        <v>109</v>
      </c>
      <c r="Q5773">
        <v>0</v>
      </c>
      <c r="R5773">
        <v>0</v>
      </c>
      <c r="S5773">
        <v>0</v>
      </c>
      <c r="T5773">
        <v>0</v>
      </c>
      <c r="U5773">
        <v>0.14083300000000001</v>
      </c>
      <c r="V5773">
        <v>0.39361099999999999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2679779</v>
      </c>
      <c r="B5774">
        <v>1</v>
      </c>
      <c r="C5774" t="s">
        <v>76</v>
      </c>
      <c r="D5774" t="s">
        <v>98</v>
      </c>
      <c r="E5774" t="s">
        <v>126</v>
      </c>
      <c r="F5774" t="s">
        <v>16096</v>
      </c>
      <c r="G5774" t="s">
        <v>158</v>
      </c>
      <c r="H5774" t="s">
        <v>47</v>
      </c>
      <c r="I5774" t="s">
        <v>129</v>
      </c>
      <c r="J5774" t="s">
        <v>130</v>
      </c>
      <c r="K5774" t="s">
        <v>131</v>
      </c>
      <c r="L5774" t="s">
        <v>16097</v>
      </c>
      <c r="M5774" t="s">
        <v>16098</v>
      </c>
      <c r="N5774">
        <v>0.74527777699999997</v>
      </c>
      <c r="O5774">
        <v>0</v>
      </c>
      <c r="P5774">
        <v>0</v>
      </c>
      <c r="Q5774">
        <v>0</v>
      </c>
      <c r="R5774">
        <v>24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17.886666999999999</v>
      </c>
      <c r="Y5774">
        <v>0</v>
      </c>
      <c r="Z5774">
        <v>0</v>
      </c>
    </row>
    <row r="5775" spans="1:26" x14ac:dyDescent="0.3">
      <c r="A5775">
        <v>2679786</v>
      </c>
      <c r="B5775">
        <v>1</v>
      </c>
      <c r="C5775" t="s">
        <v>77</v>
      </c>
      <c r="D5775" t="s">
        <v>113</v>
      </c>
      <c r="E5775" t="s">
        <v>152</v>
      </c>
      <c r="F5775" t="s">
        <v>16099</v>
      </c>
      <c r="G5775" t="s">
        <v>169</v>
      </c>
      <c r="H5775" t="s">
        <v>47</v>
      </c>
      <c r="I5775" t="s">
        <v>247</v>
      </c>
      <c r="J5775" t="s">
        <v>130</v>
      </c>
      <c r="K5775" t="s">
        <v>131</v>
      </c>
      <c r="L5775" t="s">
        <v>16100</v>
      </c>
      <c r="M5775" t="s">
        <v>16101</v>
      </c>
      <c r="N5775">
        <v>4.1666660000000003E-3</v>
      </c>
      <c r="O5775">
        <v>0</v>
      </c>
      <c r="P5775">
        <v>0</v>
      </c>
      <c r="Q5775">
        <v>3</v>
      </c>
      <c r="R5775">
        <v>72</v>
      </c>
      <c r="S5775">
        <v>49</v>
      </c>
      <c r="T5775">
        <v>473</v>
      </c>
      <c r="U5775">
        <v>0</v>
      </c>
      <c r="V5775">
        <v>0</v>
      </c>
      <c r="W5775">
        <v>1.2500000000000001E-2</v>
      </c>
      <c r="X5775">
        <v>0.3</v>
      </c>
      <c r="Y5775">
        <v>0.20416699999999999</v>
      </c>
      <c r="Z5775">
        <v>1.9708330000000001</v>
      </c>
    </row>
    <row r="5776" spans="1:26" x14ac:dyDescent="0.3">
      <c r="A5776">
        <v>2679785</v>
      </c>
      <c r="B5776">
        <v>1</v>
      </c>
      <c r="C5776" t="s">
        <v>77</v>
      </c>
      <c r="D5776" t="s">
        <v>119</v>
      </c>
      <c r="E5776" t="s">
        <v>126</v>
      </c>
      <c r="F5776" t="s">
        <v>16102</v>
      </c>
      <c r="G5776" t="s">
        <v>260</v>
      </c>
      <c r="H5776" t="s">
        <v>47</v>
      </c>
      <c r="I5776" t="s">
        <v>129</v>
      </c>
      <c r="J5776" t="s">
        <v>130</v>
      </c>
      <c r="K5776" t="s">
        <v>141</v>
      </c>
      <c r="L5776" t="s">
        <v>16103</v>
      </c>
      <c r="M5776" t="s">
        <v>16104</v>
      </c>
      <c r="N5776">
        <v>6.1552777770000002</v>
      </c>
      <c r="O5776">
        <v>0</v>
      </c>
      <c r="P5776">
        <v>361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2222.0552769999999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2679793</v>
      </c>
      <c r="B5777">
        <v>1</v>
      </c>
      <c r="C5777" t="s">
        <v>76</v>
      </c>
      <c r="D5777" t="s">
        <v>99</v>
      </c>
      <c r="E5777" t="s">
        <v>126</v>
      </c>
      <c r="F5777" t="s">
        <v>16105</v>
      </c>
      <c r="G5777" t="s">
        <v>128</v>
      </c>
      <c r="H5777" t="s">
        <v>47</v>
      </c>
      <c r="I5777" t="s">
        <v>129</v>
      </c>
      <c r="J5777" t="s">
        <v>130</v>
      </c>
      <c r="K5777" t="s">
        <v>131</v>
      </c>
      <c r="L5777" t="s">
        <v>16106</v>
      </c>
      <c r="M5777" t="s">
        <v>16107</v>
      </c>
      <c r="N5777">
        <v>0.92944444400000004</v>
      </c>
      <c r="O5777">
        <v>0</v>
      </c>
      <c r="P5777">
        <v>388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360.62444399999998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2679794</v>
      </c>
      <c r="B5778">
        <v>1</v>
      </c>
      <c r="C5778" t="s">
        <v>76</v>
      </c>
      <c r="D5778" t="s">
        <v>79</v>
      </c>
      <c r="E5778" t="s">
        <v>134</v>
      </c>
      <c r="F5778" t="s">
        <v>16108</v>
      </c>
      <c r="G5778" t="s">
        <v>260</v>
      </c>
      <c r="H5778" t="s">
        <v>46</v>
      </c>
      <c r="I5778" t="s">
        <v>129</v>
      </c>
      <c r="J5778" t="s">
        <v>130</v>
      </c>
      <c r="K5778" t="s">
        <v>141</v>
      </c>
      <c r="L5778" t="s">
        <v>16109</v>
      </c>
      <c r="M5778" t="s">
        <v>16110</v>
      </c>
      <c r="N5778">
        <v>0.59833333300000002</v>
      </c>
      <c r="O5778">
        <v>0</v>
      </c>
      <c r="P5778">
        <v>67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40.088332999999999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2679798</v>
      </c>
      <c r="B5779">
        <v>1</v>
      </c>
      <c r="C5779" t="s">
        <v>77</v>
      </c>
      <c r="D5779" t="s">
        <v>119</v>
      </c>
      <c r="E5779" t="s">
        <v>126</v>
      </c>
      <c r="F5779" t="s">
        <v>16111</v>
      </c>
      <c r="G5779" t="s">
        <v>260</v>
      </c>
      <c r="H5779" t="s">
        <v>47</v>
      </c>
      <c r="I5779" t="s">
        <v>129</v>
      </c>
      <c r="J5779" t="s">
        <v>130</v>
      </c>
      <c r="K5779" t="s">
        <v>141</v>
      </c>
      <c r="L5779" t="s">
        <v>16112</v>
      </c>
      <c r="M5779" t="s">
        <v>16113</v>
      </c>
      <c r="N5779">
        <v>6.0602777769999996</v>
      </c>
      <c r="O5779">
        <v>0</v>
      </c>
      <c r="P5779">
        <v>519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3145.2841659999999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2693236</v>
      </c>
      <c r="B5780">
        <v>1</v>
      </c>
      <c r="C5780" t="s">
        <v>76</v>
      </c>
      <c r="D5780" t="s">
        <v>80</v>
      </c>
      <c r="E5780" t="s">
        <v>152</v>
      </c>
      <c r="F5780" t="s">
        <v>16114</v>
      </c>
      <c r="G5780" t="s">
        <v>260</v>
      </c>
      <c r="H5780" t="s">
        <v>47</v>
      </c>
      <c r="I5780" t="s">
        <v>129</v>
      </c>
      <c r="J5780" t="s">
        <v>130</v>
      </c>
      <c r="K5780" t="s">
        <v>141</v>
      </c>
      <c r="L5780" t="s">
        <v>16115</v>
      </c>
      <c r="M5780" t="s">
        <v>16116</v>
      </c>
      <c r="N5780">
        <v>0.8</v>
      </c>
      <c r="O5780">
        <v>1</v>
      </c>
      <c r="P5780">
        <v>1446</v>
      </c>
      <c r="Q5780">
        <v>0</v>
      </c>
      <c r="R5780">
        <v>0</v>
      </c>
      <c r="S5780">
        <v>0</v>
      </c>
      <c r="T5780">
        <v>0</v>
      </c>
      <c r="U5780">
        <v>0.8</v>
      </c>
      <c r="V5780">
        <v>1156.8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2693237</v>
      </c>
      <c r="B5781">
        <v>1</v>
      </c>
      <c r="C5781" t="s">
        <v>76</v>
      </c>
      <c r="D5781" t="s">
        <v>80</v>
      </c>
      <c r="E5781" t="s">
        <v>152</v>
      </c>
      <c r="F5781" t="s">
        <v>16117</v>
      </c>
      <c r="G5781" t="s">
        <v>260</v>
      </c>
      <c r="H5781" t="s">
        <v>47</v>
      </c>
      <c r="I5781" t="s">
        <v>129</v>
      </c>
      <c r="J5781" t="s">
        <v>130</v>
      </c>
      <c r="K5781" t="s">
        <v>141</v>
      </c>
      <c r="L5781" t="s">
        <v>16115</v>
      </c>
      <c r="M5781" t="s">
        <v>16118</v>
      </c>
      <c r="N5781">
        <v>0.74916666600000004</v>
      </c>
      <c r="O5781">
        <v>1</v>
      </c>
      <c r="P5781">
        <v>246</v>
      </c>
      <c r="Q5781">
        <v>0</v>
      </c>
      <c r="R5781">
        <v>0</v>
      </c>
      <c r="S5781">
        <v>0</v>
      </c>
      <c r="T5781">
        <v>0</v>
      </c>
      <c r="U5781">
        <v>0.74916700000000003</v>
      </c>
      <c r="V5781">
        <v>184.29499999999999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2679775</v>
      </c>
      <c r="B5782">
        <v>2</v>
      </c>
      <c r="C5782" t="s">
        <v>77</v>
      </c>
      <c r="D5782" t="s">
        <v>122</v>
      </c>
      <c r="E5782" t="s">
        <v>156</v>
      </c>
      <c r="F5782" t="s">
        <v>16119</v>
      </c>
      <c r="G5782" t="s">
        <v>128</v>
      </c>
      <c r="H5782" t="s">
        <v>47</v>
      </c>
      <c r="I5782" t="s">
        <v>129</v>
      </c>
      <c r="J5782" t="s">
        <v>130</v>
      </c>
      <c r="K5782" t="s">
        <v>131</v>
      </c>
      <c r="L5782" t="s">
        <v>16089</v>
      </c>
      <c r="M5782" t="s">
        <v>16120</v>
      </c>
      <c r="N5782">
        <v>1.2608333329999999</v>
      </c>
      <c r="O5782">
        <v>0</v>
      </c>
      <c r="P5782">
        <v>0</v>
      </c>
      <c r="Q5782">
        <v>6</v>
      </c>
      <c r="R5782">
        <v>179</v>
      </c>
      <c r="S5782">
        <v>4</v>
      </c>
      <c r="T5782">
        <v>83</v>
      </c>
      <c r="U5782">
        <v>0</v>
      </c>
      <c r="V5782">
        <v>0</v>
      </c>
      <c r="W5782">
        <v>7.5650000000000004</v>
      </c>
      <c r="X5782">
        <v>225.689167</v>
      </c>
      <c r="Y5782">
        <v>5.0433329999999996</v>
      </c>
      <c r="Z5782">
        <v>104.64916700000001</v>
      </c>
    </row>
    <row r="5783" spans="1:26" x14ac:dyDescent="0.3">
      <c r="A5783">
        <v>2679810</v>
      </c>
      <c r="B5783">
        <v>1</v>
      </c>
      <c r="C5783" t="s">
        <v>76</v>
      </c>
      <c r="D5783" t="s">
        <v>88</v>
      </c>
      <c r="E5783" t="s">
        <v>172</v>
      </c>
      <c r="F5783" t="s">
        <v>16121</v>
      </c>
      <c r="G5783" t="s">
        <v>2655</v>
      </c>
      <c r="H5783" t="s">
        <v>46</v>
      </c>
      <c r="I5783" t="s">
        <v>129</v>
      </c>
      <c r="J5783" t="s">
        <v>130</v>
      </c>
      <c r="K5783" t="s">
        <v>131</v>
      </c>
      <c r="L5783" t="s">
        <v>16122</v>
      </c>
      <c r="M5783" t="s">
        <v>16123</v>
      </c>
      <c r="N5783">
        <v>2.1461111110000002</v>
      </c>
      <c r="O5783">
        <v>0</v>
      </c>
      <c r="P5783">
        <v>124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266.11777799999999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2679828</v>
      </c>
      <c r="B5784">
        <v>1</v>
      </c>
      <c r="C5784" t="s">
        <v>77</v>
      </c>
      <c r="D5784" t="s">
        <v>120</v>
      </c>
      <c r="E5784" t="s">
        <v>144</v>
      </c>
      <c r="F5784" t="s">
        <v>16124</v>
      </c>
      <c r="G5784" t="s">
        <v>136</v>
      </c>
      <c r="H5784" t="s">
        <v>46</v>
      </c>
      <c r="I5784" t="s">
        <v>129</v>
      </c>
      <c r="J5784" t="s">
        <v>130</v>
      </c>
      <c r="K5784" t="s">
        <v>131</v>
      </c>
      <c r="L5784" t="s">
        <v>16125</v>
      </c>
      <c r="M5784" t="s">
        <v>16126</v>
      </c>
      <c r="N5784">
        <v>1.476111111</v>
      </c>
      <c r="O5784">
        <v>0</v>
      </c>
      <c r="P5784">
        <v>0</v>
      </c>
      <c r="Q5784">
        <v>0</v>
      </c>
      <c r="R5784">
        <v>37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54.616110999999997</v>
      </c>
      <c r="Y5784">
        <v>0</v>
      </c>
      <c r="Z5784">
        <v>0</v>
      </c>
    </row>
    <row r="5785" spans="1:26" x14ac:dyDescent="0.3">
      <c r="A5785">
        <v>2679816</v>
      </c>
      <c r="B5785">
        <v>1</v>
      </c>
      <c r="C5785" t="s">
        <v>76</v>
      </c>
      <c r="D5785" t="s">
        <v>90</v>
      </c>
      <c r="E5785" t="s">
        <v>156</v>
      </c>
      <c r="F5785" t="s">
        <v>16127</v>
      </c>
      <c r="G5785" t="s">
        <v>140</v>
      </c>
      <c r="H5785" t="s">
        <v>47</v>
      </c>
      <c r="I5785" t="s">
        <v>129</v>
      </c>
      <c r="J5785" t="s">
        <v>130</v>
      </c>
      <c r="K5785" t="s">
        <v>141</v>
      </c>
      <c r="L5785" t="s">
        <v>16128</v>
      </c>
      <c r="M5785" t="s">
        <v>16129</v>
      </c>
      <c r="N5785">
        <v>0.76972222199999996</v>
      </c>
      <c r="O5785">
        <v>43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33.098056</v>
      </c>
      <c r="V5785">
        <v>0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2679825</v>
      </c>
      <c r="B5786">
        <v>1</v>
      </c>
      <c r="C5786" t="s">
        <v>76</v>
      </c>
      <c r="D5786" t="s">
        <v>90</v>
      </c>
      <c r="E5786" t="s">
        <v>126</v>
      </c>
      <c r="F5786" t="s">
        <v>16130</v>
      </c>
      <c r="G5786" t="s">
        <v>128</v>
      </c>
      <c r="H5786" t="s">
        <v>47</v>
      </c>
      <c r="I5786" t="s">
        <v>129</v>
      </c>
      <c r="J5786" t="s">
        <v>130</v>
      </c>
      <c r="K5786" t="s">
        <v>131</v>
      </c>
      <c r="L5786" t="s">
        <v>16131</v>
      </c>
      <c r="M5786" t="s">
        <v>16132</v>
      </c>
      <c r="N5786">
        <v>2.6086111110000001</v>
      </c>
      <c r="O5786">
        <v>0</v>
      </c>
      <c r="P5786">
        <v>330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860.84166700000003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2679826</v>
      </c>
      <c r="B5787">
        <v>1</v>
      </c>
      <c r="C5787" t="s">
        <v>76</v>
      </c>
      <c r="D5787" t="s">
        <v>79</v>
      </c>
      <c r="E5787" t="s">
        <v>134</v>
      </c>
      <c r="F5787" t="s">
        <v>16133</v>
      </c>
      <c r="G5787" t="s">
        <v>260</v>
      </c>
      <c r="H5787" t="s">
        <v>46</v>
      </c>
      <c r="I5787" t="s">
        <v>129</v>
      </c>
      <c r="J5787" t="s">
        <v>130</v>
      </c>
      <c r="K5787" t="s">
        <v>141</v>
      </c>
      <c r="L5787" t="s">
        <v>16134</v>
      </c>
      <c r="M5787" t="s">
        <v>16135</v>
      </c>
      <c r="N5787">
        <v>0.42916666599999997</v>
      </c>
      <c r="O5787">
        <v>0</v>
      </c>
      <c r="P5787">
        <v>170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72.958332999999996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2679827</v>
      </c>
      <c r="B5788">
        <v>1</v>
      </c>
      <c r="C5788" t="s">
        <v>76</v>
      </c>
      <c r="D5788" t="s">
        <v>78</v>
      </c>
      <c r="E5788" t="s">
        <v>134</v>
      </c>
      <c r="F5788" t="s">
        <v>16136</v>
      </c>
      <c r="G5788" t="s">
        <v>146</v>
      </c>
      <c r="H5788" t="s">
        <v>46</v>
      </c>
      <c r="I5788" t="s">
        <v>129</v>
      </c>
      <c r="J5788" t="s">
        <v>130</v>
      </c>
      <c r="K5788" t="s">
        <v>131</v>
      </c>
      <c r="L5788" t="s">
        <v>16137</v>
      </c>
      <c r="M5788" t="s">
        <v>16138</v>
      </c>
      <c r="N5788">
        <v>0.240555555</v>
      </c>
      <c r="O5788">
        <v>0</v>
      </c>
      <c r="P5788">
        <v>619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148.90388899999999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2679829</v>
      </c>
      <c r="B5789">
        <v>1</v>
      </c>
      <c r="C5789" t="s">
        <v>76</v>
      </c>
      <c r="D5789" t="s">
        <v>80</v>
      </c>
      <c r="E5789" t="s">
        <v>210</v>
      </c>
      <c r="F5789" t="s">
        <v>16139</v>
      </c>
      <c r="G5789" t="s">
        <v>290</v>
      </c>
      <c r="H5789" t="s">
        <v>46</v>
      </c>
      <c r="I5789" t="s">
        <v>129</v>
      </c>
      <c r="J5789" t="s">
        <v>130</v>
      </c>
      <c r="K5789" t="s">
        <v>131</v>
      </c>
      <c r="L5789" t="s">
        <v>16140</v>
      </c>
      <c r="M5789" t="s">
        <v>16141</v>
      </c>
      <c r="N5789">
        <v>0.99750000000000005</v>
      </c>
      <c r="O5789">
        <v>0</v>
      </c>
      <c r="P5789">
        <v>4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3.99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2679830</v>
      </c>
      <c r="B5790">
        <v>1</v>
      </c>
      <c r="C5790" t="s">
        <v>76</v>
      </c>
      <c r="D5790" t="s">
        <v>104</v>
      </c>
      <c r="E5790" t="s">
        <v>144</v>
      </c>
      <c r="F5790" t="s">
        <v>16142</v>
      </c>
      <c r="G5790" t="s">
        <v>136</v>
      </c>
      <c r="H5790" t="s">
        <v>46</v>
      </c>
      <c r="I5790" t="s">
        <v>129</v>
      </c>
      <c r="J5790" t="s">
        <v>130</v>
      </c>
      <c r="K5790" t="s">
        <v>131</v>
      </c>
      <c r="L5790" t="s">
        <v>16143</v>
      </c>
      <c r="M5790" t="s">
        <v>16144</v>
      </c>
      <c r="N5790">
        <v>1.8977777769999999</v>
      </c>
      <c r="O5790">
        <v>0</v>
      </c>
      <c r="P5790">
        <v>0</v>
      </c>
      <c r="Q5790">
        <v>0</v>
      </c>
      <c r="R5790">
        <v>46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87.297777999999994</v>
      </c>
      <c r="Y5790">
        <v>0</v>
      </c>
      <c r="Z5790">
        <v>0</v>
      </c>
    </row>
    <row r="5791" spans="1:26" x14ac:dyDescent="0.3">
      <c r="A5791">
        <v>2679793</v>
      </c>
      <c r="B5791">
        <v>2</v>
      </c>
      <c r="C5791" t="s">
        <v>76</v>
      </c>
      <c r="D5791" t="s">
        <v>99</v>
      </c>
      <c r="E5791" t="s">
        <v>156</v>
      </c>
      <c r="F5791" t="s">
        <v>16145</v>
      </c>
      <c r="G5791" t="s">
        <v>128</v>
      </c>
      <c r="H5791" t="s">
        <v>47</v>
      </c>
      <c r="I5791" t="s">
        <v>129</v>
      </c>
      <c r="J5791" t="s">
        <v>130</v>
      </c>
      <c r="K5791" t="s">
        <v>131</v>
      </c>
      <c r="L5791" t="s">
        <v>16107</v>
      </c>
      <c r="M5791" t="s">
        <v>16146</v>
      </c>
      <c r="N5791">
        <v>0.73194444400000003</v>
      </c>
      <c r="O5791">
        <v>25</v>
      </c>
      <c r="P5791">
        <v>659</v>
      </c>
      <c r="Q5791">
        <v>0</v>
      </c>
      <c r="R5791">
        <v>0</v>
      </c>
      <c r="S5791">
        <v>0</v>
      </c>
      <c r="T5791">
        <v>0</v>
      </c>
      <c r="U5791">
        <v>18.298611000000001</v>
      </c>
      <c r="V5791">
        <v>482.35138899999998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2679835</v>
      </c>
      <c r="B5792">
        <v>1</v>
      </c>
      <c r="C5792" t="s">
        <v>76</v>
      </c>
      <c r="D5792" t="s">
        <v>93</v>
      </c>
      <c r="E5792" t="s">
        <v>210</v>
      </c>
      <c r="F5792" t="s">
        <v>16147</v>
      </c>
      <c r="G5792" t="s">
        <v>627</v>
      </c>
      <c r="H5792" t="s">
        <v>46</v>
      </c>
      <c r="I5792" t="s">
        <v>129</v>
      </c>
      <c r="J5792" t="s">
        <v>130</v>
      </c>
      <c r="K5792" t="s">
        <v>131</v>
      </c>
      <c r="L5792" t="s">
        <v>16148</v>
      </c>
      <c r="M5792" t="s">
        <v>16149</v>
      </c>
      <c r="N5792">
        <v>3.5786111109999998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3.578611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2679846</v>
      </c>
      <c r="B5793">
        <v>1</v>
      </c>
      <c r="C5793" t="s">
        <v>77</v>
      </c>
      <c r="D5793" t="s">
        <v>119</v>
      </c>
      <c r="E5793" t="s">
        <v>134</v>
      </c>
      <c r="F5793" t="s">
        <v>16150</v>
      </c>
      <c r="G5793" t="s">
        <v>240</v>
      </c>
      <c r="H5793" t="s">
        <v>46</v>
      </c>
      <c r="I5793" t="s">
        <v>129</v>
      </c>
      <c r="J5793" t="s">
        <v>130</v>
      </c>
      <c r="K5793" t="s">
        <v>131</v>
      </c>
      <c r="L5793" t="s">
        <v>16151</v>
      </c>
      <c r="M5793" t="s">
        <v>16152</v>
      </c>
      <c r="N5793">
        <v>0.74972222200000005</v>
      </c>
      <c r="O5793">
        <v>0</v>
      </c>
      <c r="P5793">
        <v>819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614.02250000000004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2679851</v>
      </c>
      <c r="B5794">
        <v>1</v>
      </c>
      <c r="C5794" t="s">
        <v>76</v>
      </c>
      <c r="D5794" t="s">
        <v>80</v>
      </c>
      <c r="E5794" t="s">
        <v>210</v>
      </c>
      <c r="F5794" t="s">
        <v>16153</v>
      </c>
      <c r="G5794" t="s">
        <v>212</v>
      </c>
      <c r="H5794" t="s">
        <v>46</v>
      </c>
      <c r="I5794" t="s">
        <v>129</v>
      </c>
      <c r="J5794" t="s">
        <v>130</v>
      </c>
      <c r="K5794" t="s">
        <v>131</v>
      </c>
      <c r="L5794" t="s">
        <v>16154</v>
      </c>
      <c r="M5794" t="s">
        <v>16155</v>
      </c>
      <c r="N5794">
        <v>1.7494444440000001</v>
      </c>
      <c r="O5794">
        <v>0</v>
      </c>
      <c r="P5794">
        <v>12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20.993333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2679853</v>
      </c>
      <c r="B5795">
        <v>1</v>
      </c>
      <c r="C5795" t="s">
        <v>76</v>
      </c>
      <c r="D5795" t="s">
        <v>91</v>
      </c>
      <c r="E5795" t="s">
        <v>126</v>
      </c>
      <c r="F5795" t="s">
        <v>16156</v>
      </c>
      <c r="G5795" t="s">
        <v>140</v>
      </c>
      <c r="H5795" t="s">
        <v>47</v>
      </c>
      <c r="I5795" t="s">
        <v>129</v>
      </c>
      <c r="J5795" t="s">
        <v>130</v>
      </c>
      <c r="K5795" t="s">
        <v>141</v>
      </c>
      <c r="L5795" t="s">
        <v>16157</v>
      </c>
      <c r="M5795" t="s">
        <v>16158</v>
      </c>
      <c r="N5795">
        <v>1.3872222219999999</v>
      </c>
      <c r="O5795">
        <v>0</v>
      </c>
      <c r="P5795">
        <v>92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127.624444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2679860</v>
      </c>
      <c r="B5796">
        <v>1</v>
      </c>
      <c r="C5796" t="s">
        <v>76</v>
      </c>
      <c r="D5796" t="s">
        <v>84</v>
      </c>
      <c r="E5796" t="s">
        <v>210</v>
      </c>
      <c r="F5796" t="s">
        <v>16159</v>
      </c>
      <c r="G5796" t="s">
        <v>290</v>
      </c>
      <c r="H5796" t="s">
        <v>46</v>
      </c>
      <c r="I5796" t="s">
        <v>129</v>
      </c>
      <c r="J5796" t="s">
        <v>130</v>
      </c>
      <c r="K5796" t="s">
        <v>131</v>
      </c>
      <c r="L5796" t="s">
        <v>16160</v>
      </c>
      <c r="M5796" t="s">
        <v>16161</v>
      </c>
      <c r="N5796">
        <v>1.216388888</v>
      </c>
      <c r="O5796">
        <v>0</v>
      </c>
      <c r="P5796">
        <v>3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3.6491669999999998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2680049</v>
      </c>
      <c r="B5797">
        <v>1</v>
      </c>
      <c r="C5797" t="s">
        <v>76</v>
      </c>
      <c r="D5797" t="s">
        <v>96</v>
      </c>
      <c r="E5797" t="s">
        <v>134</v>
      </c>
      <c r="F5797" t="s">
        <v>16162</v>
      </c>
      <c r="G5797" t="s">
        <v>1715</v>
      </c>
      <c r="H5797" t="s">
        <v>46</v>
      </c>
      <c r="I5797" t="s">
        <v>129</v>
      </c>
      <c r="J5797" t="s">
        <v>130</v>
      </c>
      <c r="K5797" t="s">
        <v>131</v>
      </c>
      <c r="L5797" t="s">
        <v>16163</v>
      </c>
      <c r="M5797" t="s">
        <v>16164</v>
      </c>
      <c r="N5797">
        <v>6.8602777770000003</v>
      </c>
      <c r="O5797">
        <v>0</v>
      </c>
      <c r="P5797">
        <v>214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1468.0994439999999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2690700</v>
      </c>
      <c r="B5798">
        <v>1</v>
      </c>
      <c r="C5798" t="s">
        <v>77</v>
      </c>
      <c r="D5798" t="s">
        <v>123</v>
      </c>
      <c r="E5798" t="s">
        <v>156</v>
      </c>
      <c r="F5798" t="s">
        <v>8344</v>
      </c>
      <c r="G5798" t="s">
        <v>169</v>
      </c>
      <c r="H5798" t="s">
        <v>47</v>
      </c>
      <c r="I5798" t="s">
        <v>129</v>
      </c>
      <c r="J5798" t="s">
        <v>130</v>
      </c>
      <c r="K5798" t="s">
        <v>131</v>
      </c>
      <c r="L5798" t="s">
        <v>16165</v>
      </c>
      <c r="M5798" t="s">
        <v>16166</v>
      </c>
      <c r="N5798">
        <v>2.0874999999999999</v>
      </c>
      <c r="O5798">
        <v>216</v>
      </c>
      <c r="P5798">
        <v>141</v>
      </c>
      <c r="Q5798">
        <v>0</v>
      </c>
      <c r="R5798">
        <v>0</v>
      </c>
      <c r="S5798">
        <v>0</v>
      </c>
      <c r="T5798">
        <v>0</v>
      </c>
      <c r="U5798">
        <v>450.9</v>
      </c>
      <c r="V5798">
        <v>294.33749999999998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2679864</v>
      </c>
      <c r="B5799">
        <v>1</v>
      </c>
      <c r="C5799" t="s">
        <v>77</v>
      </c>
      <c r="D5799" t="s">
        <v>116</v>
      </c>
      <c r="E5799" t="s">
        <v>156</v>
      </c>
      <c r="F5799" t="s">
        <v>12186</v>
      </c>
      <c r="G5799" t="s">
        <v>169</v>
      </c>
      <c r="H5799" t="s">
        <v>47</v>
      </c>
      <c r="I5799" t="s">
        <v>129</v>
      </c>
      <c r="J5799" t="s">
        <v>130</v>
      </c>
      <c r="K5799" t="s">
        <v>131</v>
      </c>
      <c r="L5799" t="s">
        <v>16167</v>
      </c>
      <c r="M5799" t="s">
        <v>16168</v>
      </c>
      <c r="N5799">
        <v>1.6158333330000001</v>
      </c>
      <c r="O5799">
        <v>26</v>
      </c>
      <c r="P5799">
        <v>0</v>
      </c>
      <c r="Q5799">
        <v>0</v>
      </c>
      <c r="R5799">
        <v>0</v>
      </c>
      <c r="S5799">
        <v>13</v>
      </c>
      <c r="T5799">
        <v>168</v>
      </c>
      <c r="U5799">
        <v>42.011667000000003</v>
      </c>
      <c r="V5799">
        <v>0</v>
      </c>
      <c r="W5799">
        <v>0</v>
      </c>
      <c r="X5799">
        <v>0</v>
      </c>
      <c r="Y5799">
        <v>21.005832999999999</v>
      </c>
      <c r="Z5799">
        <v>271.45999999999998</v>
      </c>
    </row>
    <row r="5800" spans="1:26" x14ac:dyDescent="0.3">
      <c r="A5800">
        <v>2679869</v>
      </c>
      <c r="B5800">
        <v>1</v>
      </c>
      <c r="C5800" t="s">
        <v>76</v>
      </c>
      <c r="D5800" t="s">
        <v>99</v>
      </c>
      <c r="E5800" t="s">
        <v>152</v>
      </c>
      <c r="F5800" t="s">
        <v>16169</v>
      </c>
      <c r="G5800" t="s">
        <v>140</v>
      </c>
      <c r="H5800" t="s">
        <v>47</v>
      </c>
      <c r="I5800" t="s">
        <v>129</v>
      </c>
      <c r="J5800" t="s">
        <v>130</v>
      </c>
      <c r="K5800" t="s">
        <v>141</v>
      </c>
      <c r="L5800" t="s">
        <v>16170</v>
      </c>
      <c r="M5800" t="s">
        <v>16171</v>
      </c>
      <c r="N5800">
        <v>5.6972222219999997</v>
      </c>
      <c r="O5800">
        <v>37</v>
      </c>
      <c r="P5800">
        <v>2160</v>
      </c>
      <c r="Q5800">
        <v>0</v>
      </c>
      <c r="R5800">
        <v>0</v>
      </c>
      <c r="S5800">
        <v>0</v>
      </c>
      <c r="T5800">
        <v>0</v>
      </c>
      <c r="U5800">
        <v>210.797222</v>
      </c>
      <c r="V5800">
        <v>12306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2679865</v>
      </c>
      <c r="B5801">
        <v>1</v>
      </c>
      <c r="C5801" t="s">
        <v>76</v>
      </c>
      <c r="D5801" t="s">
        <v>101</v>
      </c>
      <c r="E5801" t="s">
        <v>126</v>
      </c>
      <c r="F5801" t="s">
        <v>16172</v>
      </c>
      <c r="G5801" t="s">
        <v>128</v>
      </c>
      <c r="H5801" t="s">
        <v>47</v>
      </c>
      <c r="I5801" t="s">
        <v>129</v>
      </c>
      <c r="J5801" t="s">
        <v>130</v>
      </c>
      <c r="K5801" t="s">
        <v>131</v>
      </c>
      <c r="L5801" t="s">
        <v>16173</v>
      </c>
      <c r="M5801" t="s">
        <v>16174</v>
      </c>
      <c r="N5801">
        <v>2.3444444440000001</v>
      </c>
      <c r="O5801">
        <v>3</v>
      </c>
      <c r="P5801">
        <v>26</v>
      </c>
      <c r="Q5801">
        <v>0</v>
      </c>
      <c r="R5801">
        <v>0</v>
      </c>
      <c r="S5801">
        <v>0</v>
      </c>
      <c r="T5801">
        <v>0</v>
      </c>
      <c r="U5801">
        <v>7.0333329999999998</v>
      </c>
      <c r="V5801">
        <v>60.955556000000001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2679872</v>
      </c>
      <c r="B5802">
        <v>1</v>
      </c>
      <c r="C5802" t="s">
        <v>76</v>
      </c>
      <c r="D5802" t="s">
        <v>92</v>
      </c>
      <c r="E5802" t="s">
        <v>210</v>
      </c>
      <c r="F5802" t="s">
        <v>16175</v>
      </c>
      <c r="G5802" t="s">
        <v>212</v>
      </c>
      <c r="H5802" t="s">
        <v>46</v>
      </c>
      <c r="I5802" t="s">
        <v>129</v>
      </c>
      <c r="J5802" t="s">
        <v>130</v>
      </c>
      <c r="K5802" t="s">
        <v>131</v>
      </c>
      <c r="L5802" t="s">
        <v>16176</v>
      </c>
      <c r="M5802" t="s">
        <v>16177</v>
      </c>
      <c r="N5802">
        <v>1.3047222220000001</v>
      </c>
      <c r="O5802">
        <v>0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1.3047219999999999</v>
      </c>
      <c r="Y5802">
        <v>0</v>
      </c>
      <c r="Z5802">
        <v>0</v>
      </c>
    </row>
    <row r="5803" spans="1:26" x14ac:dyDescent="0.3">
      <c r="A5803">
        <v>2679871</v>
      </c>
      <c r="B5803">
        <v>1</v>
      </c>
      <c r="C5803" t="s">
        <v>76</v>
      </c>
      <c r="D5803" t="s">
        <v>79</v>
      </c>
      <c r="E5803" t="s">
        <v>126</v>
      </c>
      <c r="F5803" t="s">
        <v>16178</v>
      </c>
      <c r="G5803" t="s">
        <v>140</v>
      </c>
      <c r="H5803" t="s">
        <v>47</v>
      </c>
      <c r="I5803" t="s">
        <v>129</v>
      </c>
      <c r="J5803" t="s">
        <v>130</v>
      </c>
      <c r="K5803" t="s">
        <v>141</v>
      </c>
      <c r="L5803" t="s">
        <v>16179</v>
      </c>
      <c r="M5803" t="s">
        <v>16180</v>
      </c>
      <c r="N5803">
        <v>1.5375000000000001</v>
      </c>
      <c r="O5803">
        <v>5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7.6875</v>
      </c>
      <c r="V5803">
        <v>0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2679876</v>
      </c>
      <c r="B5804">
        <v>1</v>
      </c>
      <c r="C5804" t="s">
        <v>77</v>
      </c>
      <c r="D5804" t="s">
        <v>119</v>
      </c>
      <c r="E5804" t="s">
        <v>156</v>
      </c>
      <c r="F5804" t="s">
        <v>890</v>
      </c>
      <c r="G5804" t="s">
        <v>169</v>
      </c>
      <c r="H5804" t="s">
        <v>47</v>
      </c>
      <c r="I5804" t="s">
        <v>129</v>
      </c>
      <c r="J5804" t="s">
        <v>130</v>
      </c>
      <c r="K5804" t="s">
        <v>131</v>
      </c>
      <c r="L5804" t="s">
        <v>16181</v>
      </c>
      <c r="M5804" t="s">
        <v>16182</v>
      </c>
      <c r="N5804">
        <v>0.75805555499999999</v>
      </c>
      <c r="O5804">
        <v>163</v>
      </c>
      <c r="P5804">
        <v>484</v>
      </c>
      <c r="Q5804">
        <v>0</v>
      </c>
      <c r="R5804">
        <v>0</v>
      </c>
      <c r="S5804">
        <v>0</v>
      </c>
      <c r="T5804">
        <v>0</v>
      </c>
      <c r="U5804">
        <v>123.56305500000001</v>
      </c>
      <c r="V5804">
        <v>366.898889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2679830</v>
      </c>
      <c r="B5805">
        <v>2</v>
      </c>
      <c r="C5805" t="s">
        <v>76</v>
      </c>
      <c r="D5805" t="s">
        <v>104</v>
      </c>
      <c r="E5805" t="s">
        <v>134</v>
      </c>
      <c r="F5805" t="s">
        <v>3762</v>
      </c>
      <c r="G5805" t="s">
        <v>136</v>
      </c>
      <c r="H5805" t="s">
        <v>46</v>
      </c>
      <c r="I5805" t="s">
        <v>129</v>
      </c>
      <c r="J5805" t="s">
        <v>130</v>
      </c>
      <c r="K5805" t="s">
        <v>131</v>
      </c>
      <c r="L5805" t="s">
        <v>16144</v>
      </c>
      <c r="M5805" t="s">
        <v>16183</v>
      </c>
      <c r="N5805">
        <v>0.74</v>
      </c>
      <c r="O5805">
        <v>0</v>
      </c>
      <c r="P5805">
        <v>0</v>
      </c>
      <c r="Q5805">
        <v>0</v>
      </c>
      <c r="R5805">
        <v>117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86.58</v>
      </c>
      <c r="Y5805">
        <v>0</v>
      </c>
      <c r="Z5805">
        <v>0</v>
      </c>
    </row>
    <row r="5806" spans="1:26" x14ac:dyDescent="0.3">
      <c r="A5806">
        <v>2679877</v>
      </c>
      <c r="B5806">
        <v>1</v>
      </c>
      <c r="C5806" t="s">
        <v>77</v>
      </c>
      <c r="D5806" t="s">
        <v>120</v>
      </c>
      <c r="E5806" t="s">
        <v>152</v>
      </c>
      <c r="F5806" t="s">
        <v>16184</v>
      </c>
      <c r="G5806" t="s">
        <v>169</v>
      </c>
      <c r="H5806" t="s">
        <v>47</v>
      </c>
      <c r="I5806" t="s">
        <v>129</v>
      </c>
      <c r="J5806" t="s">
        <v>130</v>
      </c>
      <c r="K5806" t="s">
        <v>131</v>
      </c>
      <c r="L5806" t="s">
        <v>16185</v>
      </c>
      <c r="M5806" t="s">
        <v>16186</v>
      </c>
      <c r="N5806">
        <v>0.76944444400000001</v>
      </c>
      <c r="O5806">
        <v>21</v>
      </c>
      <c r="P5806">
        <v>0</v>
      </c>
      <c r="Q5806">
        <v>35</v>
      </c>
      <c r="R5806">
        <v>339</v>
      </c>
      <c r="S5806">
        <v>0</v>
      </c>
      <c r="T5806">
        <v>0</v>
      </c>
      <c r="U5806">
        <v>16.158332999999999</v>
      </c>
      <c r="V5806">
        <v>0</v>
      </c>
      <c r="W5806">
        <v>26.930555999999999</v>
      </c>
      <c r="X5806">
        <v>260.84166699999997</v>
      </c>
      <c r="Y5806">
        <v>0</v>
      </c>
      <c r="Z5806">
        <v>0</v>
      </c>
    </row>
    <row r="5807" spans="1:26" x14ac:dyDescent="0.3">
      <c r="A5807">
        <v>2679778</v>
      </c>
      <c r="B5807">
        <v>2</v>
      </c>
      <c r="C5807" t="s">
        <v>77</v>
      </c>
      <c r="D5807" t="s">
        <v>123</v>
      </c>
      <c r="E5807" t="s">
        <v>126</v>
      </c>
      <c r="F5807" t="s">
        <v>5272</v>
      </c>
      <c r="G5807" t="s">
        <v>128</v>
      </c>
      <c r="H5807" t="s">
        <v>47</v>
      </c>
      <c r="I5807" t="s">
        <v>129</v>
      </c>
      <c r="J5807" t="s">
        <v>130</v>
      </c>
      <c r="K5807" t="s">
        <v>131</v>
      </c>
      <c r="L5807" t="s">
        <v>16078</v>
      </c>
      <c r="M5807" t="s">
        <v>16187</v>
      </c>
      <c r="N5807">
        <v>0.37055555499999998</v>
      </c>
      <c r="O5807">
        <v>107</v>
      </c>
      <c r="P5807">
        <v>707</v>
      </c>
      <c r="Q5807">
        <v>0</v>
      </c>
      <c r="R5807">
        <v>0</v>
      </c>
      <c r="S5807">
        <v>0</v>
      </c>
      <c r="T5807">
        <v>0</v>
      </c>
      <c r="U5807">
        <v>39.649444000000003</v>
      </c>
      <c r="V5807">
        <v>261.982777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2679881</v>
      </c>
      <c r="B5808">
        <v>1</v>
      </c>
      <c r="C5808" t="s">
        <v>77</v>
      </c>
      <c r="D5808" t="s">
        <v>113</v>
      </c>
      <c r="E5808" t="s">
        <v>152</v>
      </c>
      <c r="F5808" t="s">
        <v>16188</v>
      </c>
      <c r="G5808" t="s">
        <v>169</v>
      </c>
      <c r="H5808" t="s">
        <v>47</v>
      </c>
      <c r="I5808" t="s">
        <v>129</v>
      </c>
      <c r="J5808" t="s">
        <v>130</v>
      </c>
      <c r="K5808" t="s">
        <v>131</v>
      </c>
      <c r="L5808" t="s">
        <v>16189</v>
      </c>
      <c r="M5808" t="s">
        <v>16190</v>
      </c>
      <c r="N5808">
        <v>0.19388888800000001</v>
      </c>
      <c r="O5808">
        <v>0</v>
      </c>
      <c r="P5808">
        <v>0</v>
      </c>
      <c r="Q5808">
        <v>47</v>
      </c>
      <c r="R5808">
        <v>2112</v>
      </c>
      <c r="S5808">
        <v>29</v>
      </c>
      <c r="T5808">
        <v>708</v>
      </c>
      <c r="U5808">
        <v>0</v>
      </c>
      <c r="V5808">
        <v>0</v>
      </c>
      <c r="W5808">
        <v>9.1127780000000005</v>
      </c>
      <c r="X5808">
        <v>409.49333100000001</v>
      </c>
      <c r="Y5808">
        <v>5.6227780000000003</v>
      </c>
      <c r="Z5808">
        <v>137.27333300000001</v>
      </c>
    </row>
    <row r="5809" spans="1:26" x14ac:dyDescent="0.3">
      <c r="A5809">
        <v>2679895</v>
      </c>
      <c r="B5809">
        <v>1</v>
      </c>
      <c r="C5809" t="s">
        <v>76</v>
      </c>
      <c r="D5809" t="s">
        <v>89</v>
      </c>
      <c r="E5809" t="s">
        <v>144</v>
      </c>
      <c r="F5809" t="s">
        <v>1600</v>
      </c>
      <c r="G5809" t="s">
        <v>136</v>
      </c>
      <c r="H5809" t="s">
        <v>46</v>
      </c>
      <c r="I5809" t="s">
        <v>129</v>
      </c>
      <c r="J5809" t="s">
        <v>130</v>
      </c>
      <c r="K5809" t="s">
        <v>131</v>
      </c>
      <c r="L5809" t="s">
        <v>16191</v>
      </c>
      <c r="M5809" t="s">
        <v>16192</v>
      </c>
      <c r="N5809">
        <v>2.0611111110000002</v>
      </c>
      <c r="O5809">
        <v>0</v>
      </c>
      <c r="P5809">
        <v>23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47.405555999999997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2679890</v>
      </c>
      <c r="B5810">
        <v>1</v>
      </c>
      <c r="C5810" t="s">
        <v>76</v>
      </c>
      <c r="D5810" t="s">
        <v>96</v>
      </c>
      <c r="E5810" t="s">
        <v>156</v>
      </c>
      <c r="F5810" t="s">
        <v>10607</v>
      </c>
      <c r="G5810" t="s">
        <v>169</v>
      </c>
      <c r="H5810" t="s">
        <v>47</v>
      </c>
      <c r="I5810" t="s">
        <v>247</v>
      </c>
      <c r="J5810" t="s">
        <v>130</v>
      </c>
      <c r="K5810" t="s">
        <v>131</v>
      </c>
      <c r="L5810" t="s">
        <v>16193</v>
      </c>
      <c r="M5810" t="s">
        <v>16194</v>
      </c>
      <c r="N5810">
        <v>4.2500000000000003E-2</v>
      </c>
      <c r="O5810">
        <v>2</v>
      </c>
      <c r="P5810">
        <v>902</v>
      </c>
      <c r="Q5810">
        <v>0</v>
      </c>
      <c r="R5810">
        <v>0</v>
      </c>
      <c r="S5810">
        <v>0</v>
      </c>
      <c r="T5810">
        <v>0</v>
      </c>
      <c r="U5810">
        <v>8.5000000000000006E-2</v>
      </c>
      <c r="V5810">
        <v>38.335000000000001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2679892</v>
      </c>
      <c r="B5811">
        <v>1</v>
      </c>
      <c r="C5811" t="s">
        <v>77</v>
      </c>
      <c r="D5811" t="s">
        <v>121</v>
      </c>
      <c r="E5811" t="s">
        <v>152</v>
      </c>
      <c r="F5811" t="s">
        <v>5503</v>
      </c>
      <c r="G5811" t="s">
        <v>260</v>
      </c>
      <c r="H5811" t="s">
        <v>47</v>
      </c>
      <c r="I5811" t="s">
        <v>129</v>
      </c>
      <c r="J5811" t="s">
        <v>130</v>
      </c>
      <c r="K5811" t="s">
        <v>141</v>
      </c>
      <c r="L5811" t="s">
        <v>16195</v>
      </c>
      <c r="M5811" t="s">
        <v>16196</v>
      </c>
      <c r="N5811">
        <v>1.8588888880000001</v>
      </c>
      <c r="O5811">
        <v>0</v>
      </c>
      <c r="P5811">
        <v>0</v>
      </c>
      <c r="Q5811">
        <v>173</v>
      </c>
      <c r="R5811">
        <v>205</v>
      </c>
      <c r="S5811">
        <v>13</v>
      </c>
      <c r="T5811">
        <v>110</v>
      </c>
      <c r="U5811">
        <v>0</v>
      </c>
      <c r="V5811">
        <v>0</v>
      </c>
      <c r="W5811">
        <v>321.58777800000001</v>
      </c>
      <c r="X5811">
        <v>381.07222200000001</v>
      </c>
      <c r="Y5811">
        <v>24.165555999999999</v>
      </c>
      <c r="Z5811">
        <v>204.477778</v>
      </c>
    </row>
    <row r="5812" spans="1:26" x14ac:dyDescent="0.3">
      <c r="A5812">
        <v>2679903</v>
      </c>
      <c r="B5812">
        <v>1</v>
      </c>
      <c r="C5812" t="s">
        <v>77</v>
      </c>
      <c r="D5812" t="s">
        <v>124</v>
      </c>
      <c r="E5812" t="s">
        <v>126</v>
      </c>
      <c r="F5812" t="s">
        <v>1615</v>
      </c>
      <c r="G5812" t="s">
        <v>128</v>
      </c>
      <c r="H5812" t="s">
        <v>47</v>
      </c>
      <c r="I5812" t="s">
        <v>129</v>
      </c>
      <c r="J5812" t="s">
        <v>130</v>
      </c>
      <c r="K5812" t="s">
        <v>131</v>
      </c>
      <c r="L5812" t="s">
        <v>16197</v>
      </c>
      <c r="M5812" t="s">
        <v>16198</v>
      </c>
      <c r="N5812">
        <v>5.0377777769999996</v>
      </c>
      <c r="O5812">
        <v>15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75.566666999999995</v>
      </c>
      <c r="V5812">
        <v>0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2679860</v>
      </c>
      <c r="B5813">
        <v>2</v>
      </c>
      <c r="C5813" t="s">
        <v>76</v>
      </c>
      <c r="D5813" t="s">
        <v>84</v>
      </c>
      <c r="E5813" t="s">
        <v>144</v>
      </c>
      <c r="F5813" t="s">
        <v>16199</v>
      </c>
      <c r="G5813" t="s">
        <v>290</v>
      </c>
      <c r="H5813" t="s">
        <v>46</v>
      </c>
      <c r="I5813" t="s">
        <v>129</v>
      </c>
      <c r="J5813" t="s">
        <v>130</v>
      </c>
      <c r="K5813" t="s">
        <v>131</v>
      </c>
      <c r="L5813" t="s">
        <v>16161</v>
      </c>
      <c r="M5813" t="s">
        <v>16200</v>
      </c>
      <c r="N5813">
        <v>0.97027777699999995</v>
      </c>
      <c r="O5813">
        <v>0</v>
      </c>
      <c r="P5813">
        <v>96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93.146666999999994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2679904</v>
      </c>
      <c r="B5814">
        <v>1</v>
      </c>
      <c r="C5814" t="s">
        <v>76</v>
      </c>
      <c r="D5814" t="s">
        <v>90</v>
      </c>
      <c r="E5814" t="s">
        <v>144</v>
      </c>
      <c r="F5814" t="s">
        <v>16201</v>
      </c>
      <c r="G5814" t="s">
        <v>306</v>
      </c>
      <c r="H5814" t="s">
        <v>46</v>
      </c>
      <c r="I5814" t="s">
        <v>129</v>
      </c>
      <c r="J5814" t="s">
        <v>130</v>
      </c>
      <c r="K5814" t="s">
        <v>131</v>
      </c>
      <c r="L5814" t="s">
        <v>16202</v>
      </c>
      <c r="M5814" t="s">
        <v>16203</v>
      </c>
      <c r="N5814">
        <v>5.710555555</v>
      </c>
      <c r="O5814">
        <v>0</v>
      </c>
      <c r="P5814">
        <v>0</v>
      </c>
      <c r="Q5814">
        <v>0</v>
      </c>
      <c r="R5814">
        <v>44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251.264444</v>
      </c>
      <c r="Y5814">
        <v>0</v>
      </c>
      <c r="Z5814">
        <v>0</v>
      </c>
    </row>
    <row r="5815" spans="1:26" x14ac:dyDescent="0.3">
      <c r="A5815">
        <v>2679897</v>
      </c>
      <c r="B5815">
        <v>1</v>
      </c>
      <c r="C5815" t="s">
        <v>76</v>
      </c>
      <c r="D5815" t="s">
        <v>99</v>
      </c>
      <c r="E5815" t="s">
        <v>152</v>
      </c>
      <c r="F5815" t="s">
        <v>6976</v>
      </c>
      <c r="G5815" t="s">
        <v>169</v>
      </c>
      <c r="H5815" t="s">
        <v>47</v>
      </c>
      <c r="I5815" t="s">
        <v>129</v>
      </c>
      <c r="J5815" t="s">
        <v>130</v>
      </c>
      <c r="K5815" t="s">
        <v>131</v>
      </c>
      <c r="L5815" t="s">
        <v>16204</v>
      </c>
      <c r="M5815" t="s">
        <v>16205</v>
      </c>
      <c r="N5815">
        <v>0.27222222200000001</v>
      </c>
      <c r="O5815">
        <v>1</v>
      </c>
      <c r="P5815">
        <v>4443</v>
      </c>
      <c r="Q5815">
        <v>0</v>
      </c>
      <c r="R5815">
        <v>0</v>
      </c>
      <c r="S5815">
        <v>0</v>
      </c>
      <c r="T5815">
        <v>0</v>
      </c>
      <c r="U5815">
        <v>0.27222200000000002</v>
      </c>
      <c r="V5815">
        <v>1209.483332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2679899</v>
      </c>
      <c r="B5816">
        <v>1</v>
      </c>
      <c r="C5816" t="s">
        <v>76</v>
      </c>
      <c r="D5816" t="s">
        <v>99</v>
      </c>
      <c r="E5816" t="s">
        <v>126</v>
      </c>
      <c r="F5816" t="s">
        <v>16206</v>
      </c>
      <c r="G5816" t="s">
        <v>169</v>
      </c>
      <c r="H5816" t="s">
        <v>47</v>
      </c>
      <c r="I5816" t="s">
        <v>129</v>
      </c>
      <c r="J5816" t="s">
        <v>130</v>
      </c>
      <c r="K5816" t="s">
        <v>131</v>
      </c>
      <c r="L5816" t="s">
        <v>16207</v>
      </c>
      <c r="M5816" t="s">
        <v>16208</v>
      </c>
      <c r="N5816">
        <v>0.265833333</v>
      </c>
      <c r="O5816">
        <v>0</v>
      </c>
      <c r="P5816">
        <v>1937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514.91916600000002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2679898</v>
      </c>
      <c r="B5817">
        <v>1</v>
      </c>
      <c r="C5817" t="s">
        <v>76</v>
      </c>
      <c r="D5817" t="s">
        <v>91</v>
      </c>
      <c r="E5817" t="s">
        <v>126</v>
      </c>
      <c r="F5817" t="s">
        <v>16209</v>
      </c>
      <c r="G5817" t="s">
        <v>140</v>
      </c>
      <c r="H5817" t="s">
        <v>47</v>
      </c>
      <c r="I5817" t="s">
        <v>129</v>
      </c>
      <c r="J5817" t="s">
        <v>130</v>
      </c>
      <c r="K5817" t="s">
        <v>141</v>
      </c>
      <c r="L5817" t="s">
        <v>16210</v>
      </c>
      <c r="M5817" t="s">
        <v>16211</v>
      </c>
      <c r="N5817">
        <v>0.41472222199999997</v>
      </c>
      <c r="O5817">
        <v>0</v>
      </c>
      <c r="P5817">
        <v>68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28.201111000000001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2679900</v>
      </c>
      <c r="B5818">
        <v>1</v>
      </c>
      <c r="C5818" t="s">
        <v>77</v>
      </c>
      <c r="D5818" t="s">
        <v>113</v>
      </c>
      <c r="E5818" t="s">
        <v>134</v>
      </c>
      <c r="F5818" t="s">
        <v>2528</v>
      </c>
      <c r="G5818" t="s">
        <v>146</v>
      </c>
      <c r="H5818" t="s">
        <v>46</v>
      </c>
      <c r="I5818" t="s">
        <v>129</v>
      </c>
      <c r="J5818" t="s">
        <v>130</v>
      </c>
      <c r="K5818" t="s">
        <v>131</v>
      </c>
      <c r="L5818" t="s">
        <v>16212</v>
      </c>
      <c r="M5818" t="s">
        <v>16213</v>
      </c>
      <c r="N5818">
        <v>0.247777777</v>
      </c>
      <c r="O5818">
        <v>0</v>
      </c>
      <c r="P5818">
        <v>0</v>
      </c>
      <c r="Q5818">
        <v>0</v>
      </c>
      <c r="R5818">
        <v>36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8.92</v>
      </c>
      <c r="Y5818">
        <v>0</v>
      </c>
      <c r="Z5818">
        <v>0</v>
      </c>
    </row>
    <row r="5819" spans="1:26" x14ac:dyDescent="0.3">
      <c r="A5819">
        <v>2679907</v>
      </c>
      <c r="B5819">
        <v>1</v>
      </c>
      <c r="C5819" t="s">
        <v>77</v>
      </c>
      <c r="D5819" t="s">
        <v>108</v>
      </c>
      <c r="E5819" t="s">
        <v>152</v>
      </c>
      <c r="F5819" t="s">
        <v>16214</v>
      </c>
      <c r="G5819" t="s">
        <v>169</v>
      </c>
      <c r="H5819" t="s">
        <v>47</v>
      </c>
      <c r="I5819" t="s">
        <v>129</v>
      </c>
      <c r="J5819" t="s">
        <v>130</v>
      </c>
      <c r="K5819" t="s">
        <v>131</v>
      </c>
      <c r="L5819" t="s">
        <v>16215</v>
      </c>
      <c r="M5819" t="s">
        <v>16216</v>
      </c>
      <c r="N5819">
        <v>0.34722222200000002</v>
      </c>
      <c r="O5819">
        <v>5</v>
      </c>
      <c r="P5819">
        <v>5712</v>
      </c>
      <c r="Q5819">
        <v>0</v>
      </c>
      <c r="R5819">
        <v>0</v>
      </c>
      <c r="S5819">
        <v>0</v>
      </c>
      <c r="T5819">
        <v>0</v>
      </c>
      <c r="U5819">
        <v>1.736111</v>
      </c>
      <c r="V5819">
        <v>1983.3333319999999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2679910</v>
      </c>
      <c r="B5820">
        <v>1</v>
      </c>
      <c r="C5820" t="s">
        <v>77</v>
      </c>
      <c r="D5820" t="s">
        <v>114</v>
      </c>
      <c r="E5820" t="s">
        <v>126</v>
      </c>
      <c r="F5820" t="s">
        <v>15490</v>
      </c>
      <c r="G5820" t="s">
        <v>169</v>
      </c>
      <c r="H5820" t="s">
        <v>47</v>
      </c>
      <c r="I5820" t="s">
        <v>129</v>
      </c>
      <c r="J5820" t="s">
        <v>130</v>
      </c>
      <c r="K5820" t="s">
        <v>131</v>
      </c>
      <c r="L5820" t="s">
        <v>16217</v>
      </c>
      <c r="M5820" t="s">
        <v>16218</v>
      </c>
      <c r="N5820">
        <v>0.51861111100000001</v>
      </c>
      <c r="O5820">
        <v>0</v>
      </c>
      <c r="P5820">
        <v>0</v>
      </c>
      <c r="Q5820">
        <v>0</v>
      </c>
      <c r="R5820">
        <v>0</v>
      </c>
      <c r="S5820">
        <v>3</v>
      </c>
      <c r="T5820">
        <v>700</v>
      </c>
      <c r="U5820">
        <v>0</v>
      </c>
      <c r="V5820">
        <v>0</v>
      </c>
      <c r="W5820">
        <v>0</v>
      </c>
      <c r="X5820">
        <v>0</v>
      </c>
      <c r="Y5820">
        <v>1.555833</v>
      </c>
      <c r="Z5820">
        <v>363.02777800000001</v>
      </c>
    </row>
    <row r="5821" spans="1:26" x14ac:dyDescent="0.3">
      <c r="A5821">
        <v>2679912</v>
      </c>
      <c r="B5821">
        <v>1</v>
      </c>
      <c r="C5821" t="s">
        <v>77</v>
      </c>
      <c r="D5821" t="s">
        <v>108</v>
      </c>
      <c r="E5821" t="s">
        <v>126</v>
      </c>
      <c r="F5821" t="s">
        <v>3284</v>
      </c>
      <c r="G5821" t="s">
        <v>169</v>
      </c>
      <c r="H5821" t="s">
        <v>47</v>
      </c>
      <c r="I5821" t="s">
        <v>129</v>
      </c>
      <c r="J5821" t="s">
        <v>130</v>
      </c>
      <c r="K5821" t="s">
        <v>131</v>
      </c>
      <c r="L5821" t="s">
        <v>16219</v>
      </c>
      <c r="M5821" t="s">
        <v>16220</v>
      </c>
      <c r="N5821">
        <v>3.7</v>
      </c>
      <c r="O5821">
        <v>0</v>
      </c>
      <c r="P5821">
        <v>363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1343.1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2679915</v>
      </c>
      <c r="B5822">
        <v>1</v>
      </c>
      <c r="C5822" t="s">
        <v>77</v>
      </c>
      <c r="D5822" t="s">
        <v>123</v>
      </c>
      <c r="E5822" t="s">
        <v>126</v>
      </c>
      <c r="F5822" t="s">
        <v>16221</v>
      </c>
      <c r="G5822" t="s">
        <v>158</v>
      </c>
      <c r="H5822" t="s">
        <v>47</v>
      </c>
      <c r="I5822" t="s">
        <v>129</v>
      </c>
      <c r="J5822" t="s">
        <v>130</v>
      </c>
      <c r="K5822" t="s">
        <v>131</v>
      </c>
      <c r="L5822" t="s">
        <v>16222</v>
      </c>
      <c r="M5822" t="s">
        <v>16223</v>
      </c>
      <c r="N5822">
        <v>5.8405555549999999</v>
      </c>
      <c r="O5822">
        <v>0</v>
      </c>
      <c r="P5822">
        <v>17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99.289444000000003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2679923</v>
      </c>
      <c r="B5823">
        <v>1</v>
      </c>
      <c r="C5823" t="s">
        <v>76</v>
      </c>
      <c r="D5823" t="s">
        <v>79</v>
      </c>
      <c r="E5823" t="s">
        <v>126</v>
      </c>
      <c r="F5823" t="s">
        <v>16224</v>
      </c>
      <c r="G5823" t="s">
        <v>140</v>
      </c>
      <c r="H5823" t="s">
        <v>47</v>
      </c>
      <c r="I5823" t="s">
        <v>129</v>
      </c>
      <c r="J5823" t="s">
        <v>130</v>
      </c>
      <c r="K5823" t="s">
        <v>141</v>
      </c>
      <c r="L5823" t="s">
        <v>16225</v>
      </c>
      <c r="M5823" t="s">
        <v>16226</v>
      </c>
      <c r="N5823">
        <v>2.3191666660000001</v>
      </c>
      <c r="O5823">
        <v>10</v>
      </c>
      <c r="P5823">
        <v>66</v>
      </c>
      <c r="Q5823">
        <v>0</v>
      </c>
      <c r="R5823">
        <v>0</v>
      </c>
      <c r="S5823">
        <v>0</v>
      </c>
      <c r="T5823">
        <v>0</v>
      </c>
      <c r="U5823">
        <v>23.191666999999999</v>
      </c>
      <c r="V5823">
        <v>153.065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2679927</v>
      </c>
      <c r="B5824">
        <v>1</v>
      </c>
      <c r="C5824" t="s">
        <v>76</v>
      </c>
      <c r="D5824" t="s">
        <v>104</v>
      </c>
      <c r="E5824" t="s">
        <v>144</v>
      </c>
      <c r="F5824" t="s">
        <v>16227</v>
      </c>
      <c r="G5824" t="s">
        <v>406</v>
      </c>
      <c r="H5824" t="s">
        <v>46</v>
      </c>
      <c r="I5824" t="s">
        <v>129</v>
      </c>
      <c r="J5824" t="s">
        <v>130</v>
      </c>
      <c r="K5824" t="s">
        <v>131</v>
      </c>
      <c r="L5824" t="s">
        <v>16228</v>
      </c>
      <c r="M5824" t="s">
        <v>16229</v>
      </c>
      <c r="N5824">
        <v>0.48361111099999998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80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38.688889000000003</v>
      </c>
    </row>
    <row r="5825" spans="1:26" x14ac:dyDescent="0.3">
      <c r="A5825">
        <v>2679930</v>
      </c>
      <c r="B5825">
        <v>1</v>
      </c>
      <c r="C5825" t="s">
        <v>76</v>
      </c>
      <c r="D5825" t="s">
        <v>81</v>
      </c>
      <c r="E5825" t="s">
        <v>210</v>
      </c>
      <c r="F5825" t="s">
        <v>16230</v>
      </c>
      <c r="G5825" t="s">
        <v>627</v>
      </c>
      <c r="H5825" t="s">
        <v>46</v>
      </c>
      <c r="I5825" t="s">
        <v>129</v>
      </c>
      <c r="J5825" t="s">
        <v>130</v>
      </c>
      <c r="K5825" t="s">
        <v>131</v>
      </c>
      <c r="L5825" t="s">
        <v>16231</v>
      </c>
      <c r="M5825" t="s">
        <v>16232</v>
      </c>
      <c r="N5825">
        <v>1.839722222</v>
      </c>
      <c r="O5825">
        <v>0</v>
      </c>
      <c r="P5825">
        <v>10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18.397221999999999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2679931</v>
      </c>
      <c r="B5826">
        <v>1</v>
      </c>
      <c r="C5826" t="s">
        <v>76</v>
      </c>
      <c r="D5826" t="s">
        <v>99</v>
      </c>
      <c r="E5826" t="s">
        <v>144</v>
      </c>
      <c r="F5826" t="s">
        <v>16233</v>
      </c>
      <c r="G5826" t="s">
        <v>406</v>
      </c>
      <c r="H5826" t="s">
        <v>46</v>
      </c>
      <c r="I5826" t="s">
        <v>129</v>
      </c>
      <c r="J5826" t="s">
        <v>130</v>
      </c>
      <c r="K5826" t="s">
        <v>131</v>
      </c>
      <c r="L5826" t="s">
        <v>16234</v>
      </c>
      <c r="M5826" t="s">
        <v>16235</v>
      </c>
      <c r="N5826">
        <v>1.118333333</v>
      </c>
      <c r="O5826">
        <v>0</v>
      </c>
      <c r="P5826">
        <v>87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97.295000000000002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2679935</v>
      </c>
      <c r="B5827">
        <v>1</v>
      </c>
      <c r="C5827" t="s">
        <v>77</v>
      </c>
      <c r="D5827" t="s">
        <v>116</v>
      </c>
      <c r="E5827" t="s">
        <v>156</v>
      </c>
      <c r="F5827" t="s">
        <v>8235</v>
      </c>
      <c r="G5827" t="s">
        <v>169</v>
      </c>
      <c r="H5827" t="s">
        <v>47</v>
      </c>
      <c r="I5827" t="s">
        <v>129</v>
      </c>
      <c r="J5827" t="s">
        <v>130</v>
      </c>
      <c r="K5827" t="s">
        <v>131</v>
      </c>
      <c r="L5827" t="s">
        <v>16234</v>
      </c>
      <c r="M5827" t="s">
        <v>16236</v>
      </c>
      <c r="N5827">
        <v>0.164444444</v>
      </c>
      <c r="O5827">
        <v>59</v>
      </c>
      <c r="P5827">
        <v>20</v>
      </c>
      <c r="Q5827">
        <v>0</v>
      </c>
      <c r="R5827">
        <v>0</v>
      </c>
      <c r="S5827">
        <v>0</v>
      </c>
      <c r="T5827">
        <v>18</v>
      </c>
      <c r="U5827">
        <v>9.7022220000000008</v>
      </c>
      <c r="V5827">
        <v>3.2888890000000002</v>
      </c>
      <c r="W5827">
        <v>0</v>
      </c>
      <c r="X5827">
        <v>0</v>
      </c>
      <c r="Y5827">
        <v>0</v>
      </c>
      <c r="Z5827">
        <v>2.96</v>
      </c>
    </row>
    <row r="5828" spans="1:26" x14ac:dyDescent="0.3">
      <c r="A5828">
        <v>2679936</v>
      </c>
      <c r="B5828">
        <v>1</v>
      </c>
      <c r="C5828" t="s">
        <v>76</v>
      </c>
      <c r="D5828" t="s">
        <v>85</v>
      </c>
      <c r="E5828" t="s">
        <v>152</v>
      </c>
      <c r="F5828" t="s">
        <v>6793</v>
      </c>
      <c r="G5828" t="s">
        <v>169</v>
      </c>
      <c r="H5828" t="s">
        <v>47</v>
      </c>
      <c r="I5828" t="s">
        <v>129</v>
      </c>
      <c r="J5828" t="s">
        <v>130</v>
      </c>
      <c r="K5828" t="s">
        <v>131</v>
      </c>
      <c r="L5828" t="s">
        <v>16237</v>
      </c>
      <c r="M5828" t="s">
        <v>16238</v>
      </c>
      <c r="N5828">
        <v>1.7713888879999999</v>
      </c>
      <c r="O5828">
        <v>22</v>
      </c>
      <c r="P5828">
        <v>1432</v>
      </c>
      <c r="Q5828">
        <v>0</v>
      </c>
      <c r="R5828">
        <v>0</v>
      </c>
      <c r="S5828">
        <v>0</v>
      </c>
      <c r="T5828">
        <v>0</v>
      </c>
      <c r="U5828">
        <v>38.970556000000002</v>
      </c>
      <c r="V5828">
        <v>2536.6288880000002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2679938</v>
      </c>
      <c r="B5829">
        <v>1</v>
      </c>
      <c r="C5829" t="s">
        <v>76</v>
      </c>
      <c r="D5829" t="s">
        <v>102</v>
      </c>
      <c r="E5829" t="s">
        <v>144</v>
      </c>
      <c r="F5829" t="s">
        <v>16239</v>
      </c>
      <c r="G5829" t="s">
        <v>136</v>
      </c>
      <c r="H5829" t="s">
        <v>46</v>
      </c>
      <c r="I5829" t="s">
        <v>129</v>
      </c>
      <c r="J5829" t="s">
        <v>130</v>
      </c>
      <c r="K5829" t="s">
        <v>131</v>
      </c>
      <c r="L5829" t="s">
        <v>16240</v>
      </c>
      <c r="M5829" t="s">
        <v>16241</v>
      </c>
      <c r="N5829">
        <v>2.216111111</v>
      </c>
      <c r="O5829">
        <v>0</v>
      </c>
      <c r="P5829">
        <v>9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19.945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2679940</v>
      </c>
      <c r="B5830">
        <v>1</v>
      </c>
      <c r="C5830" t="s">
        <v>77</v>
      </c>
      <c r="D5830" t="s">
        <v>108</v>
      </c>
      <c r="E5830" t="s">
        <v>126</v>
      </c>
      <c r="F5830" t="s">
        <v>16242</v>
      </c>
      <c r="G5830" t="s">
        <v>169</v>
      </c>
      <c r="H5830" t="s">
        <v>47</v>
      </c>
      <c r="I5830" t="s">
        <v>129</v>
      </c>
      <c r="J5830" t="s">
        <v>130</v>
      </c>
      <c r="K5830" t="s">
        <v>131</v>
      </c>
      <c r="L5830" t="s">
        <v>16243</v>
      </c>
      <c r="M5830" t="s">
        <v>16244</v>
      </c>
      <c r="N5830">
        <v>0.15833333299999999</v>
      </c>
      <c r="O5830">
        <v>26</v>
      </c>
      <c r="P5830">
        <v>810</v>
      </c>
      <c r="Q5830">
        <v>0</v>
      </c>
      <c r="R5830">
        <v>0</v>
      </c>
      <c r="S5830">
        <v>108</v>
      </c>
      <c r="T5830">
        <v>279</v>
      </c>
      <c r="U5830">
        <v>4.1166669999999996</v>
      </c>
      <c r="V5830">
        <v>128.25</v>
      </c>
      <c r="W5830">
        <v>0</v>
      </c>
      <c r="X5830">
        <v>0</v>
      </c>
      <c r="Y5830">
        <v>17.100000000000001</v>
      </c>
      <c r="Z5830">
        <v>44.174999999999997</v>
      </c>
    </row>
    <row r="5831" spans="1:26" x14ac:dyDescent="0.3">
      <c r="A5831">
        <v>2679942</v>
      </c>
      <c r="B5831">
        <v>1</v>
      </c>
      <c r="C5831" t="s">
        <v>76</v>
      </c>
      <c r="D5831" t="s">
        <v>93</v>
      </c>
      <c r="E5831" t="s">
        <v>210</v>
      </c>
      <c r="F5831" t="s">
        <v>16245</v>
      </c>
      <c r="G5831" t="s">
        <v>627</v>
      </c>
      <c r="H5831" t="s">
        <v>46</v>
      </c>
      <c r="I5831" t="s">
        <v>129</v>
      </c>
      <c r="J5831" t="s">
        <v>130</v>
      </c>
      <c r="K5831" t="s">
        <v>131</v>
      </c>
      <c r="L5831" t="s">
        <v>16246</v>
      </c>
      <c r="M5831" t="s">
        <v>16247</v>
      </c>
      <c r="N5831">
        <v>1.1061111109999999</v>
      </c>
      <c r="O5831">
        <v>0</v>
      </c>
      <c r="P5831">
        <v>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1.1061110000000001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2679927</v>
      </c>
      <c r="B5832">
        <v>2</v>
      </c>
      <c r="C5832" t="s">
        <v>76</v>
      </c>
      <c r="D5832" t="s">
        <v>104</v>
      </c>
      <c r="E5832" t="s">
        <v>134</v>
      </c>
      <c r="F5832" t="s">
        <v>16248</v>
      </c>
      <c r="G5832" t="s">
        <v>406</v>
      </c>
      <c r="H5832" t="s">
        <v>46</v>
      </c>
      <c r="I5832" t="s">
        <v>129</v>
      </c>
      <c r="J5832" t="s">
        <v>130</v>
      </c>
      <c r="K5832" t="s">
        <v>131</v>
      </c>
      <c r="L5832" t="s">
        <v>16229</v>
      </c>
      <c r="M5832" t="s">
        <v>16249</v>
      </c>
      <c r="N5832">
        <v>0.48861111099999999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108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52.77</v>
      </c>
    </row>
    <row r="5833" spans="1:26" x14ac:dyDescent="0.3">
      <c r="A5833">
        <v>2679947</v>
      </c>
      <c r="B5833">
        <v>1</v>
      </c>
      <c r="C5833" t="s">
        <v>77</v>
      </c>
      <c r="D5833" t="s">
        <v>108</v>
      </c>
      <c r="E5833" t="s">
        <v>144</v>
      </c>
      <c r="F5833" t="s">
        <v>16250</v>
      </c>
      <c r="G5833" t="s">
        <v>136</v>
      </c>
      <c r="H5833" t="s">
        <v>46</v>
      </c>
      <c r="I5833" t="s">
        <v>129</v>
      </c>
      <c r="J5833" t="s">
        <v>130</v>
      </c>
      <c r="K5833" t="s">
        <v>131</v>
      </c>
      <c r="L5833" t="s">
        <v>16251</v>
      </c>
      <c r="M5833" t="s">
        <v>16252</v>
      </c>
      <c r="N5833">
        <v>1.973055555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43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84.841389000000007</v>
      </c>
    </row>
    <row r="5834" spans="1:26" x14ac:dyDescent="0.3">
      <c r="A5834">
        <v>2679945</v>
      </c>
      <c r="B5834">
        <v>1</v>
      </c>
      <c r="C5834" t="s">
        <v>76</v>
      </c>
      <c r="D5834" t="s">
        <v>101</v>
      </c>
      <c r="E5834" t="s">
        <v>152</v>
      </c>
      <c r="F5834" t="s">
        <v>10557</v>
      </c>
      <c r="G5834" t="s">
        <v>169</v>
      </c>
      <c r="H5834" t="s">
        <v>47</v>
      </c>
      <c r="I5834" t="s">
        <v>129</v>
      </c>
      <c r="J5834" t="s">
        <v>130</v>
      </c>
      <c r="K5834" t="s">
        <v>131</v>
      </c>
      <c r="L5834" t="s">
        <v>16253</v>
      </c>
      <c r="M5834" t="s">
        <v>16254</v>
      </c>
      <c r="N5834">
        <v>0.121388888</v>
      </c>
      <c r="O5834">
        <v>41</v>
      </c>
      <c r="P5834">
        <v>576</v>
      </c>
      <c r="Q5834">
        <v>0</v>
      </c>
      <c r="R5834">
        <v>0</v>
      </c>
      <c r="S5834">
        <v>0</v>
      </c>
      <c r="T5834">
        <v>0</v>
      </c>
      <c r="U5834">
        <v>4.9769439999999996</v>
      </c>
      <c r="V5834">
        <v>69.919999000000004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2679946</v>
      </c>
      <c r="B5835">
        <v>1</v>
      </c>
      <c r="C5835" t="s">
        <v>76</v>
      </c>
      <c r="D5835" t="s">
        <v>101</v>
      </c>
      <c r="E5835" t="s">
        <v>152</v>
      </c>
      <c r="F5835" t="s">
        <v>16255</v>
      </c>
      <c r="G5835" t="s">
        <v>169</v>
      </c>
      <c r="H5835" t="s">
        <v>47</v>
      </c>
      <c r="I5835" t="s">
        <v>129</v>
      </c>
      <c r="J5835" t="s">
        <v>130</v>
      </c>
      <c r="K5835" t="s">
        <v>131</v>
      </c>
      <c r="L5835" t="s">
        <v>16256</v>
      </c>
      <c r="M5835" t="s">
        <v>16257</v>
      </c>
      <c r="N5835">
        <v>0.116666666</v>
      </c>
      <c r="O5835">
        <v>41</v>
      </c>
      <c r="P5835">
        <v>576</v>
      </c>
      <c r="Q5835">
        <v>0</v>
      </c>
      <c r="R5835">
        <v>0</v>
      </c>
      <c r="S5835">
        <v>0</v>
      </c>
      <c r="T5835">
        <v>0</v>
      </c>
      <c r="U5835">
        <v>4.7833329999999998</v>
      </c>
      <c r="V5835">
        <v>67.2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2679951</v>
      </c>
      <c r="B5836">
        <v>1</v>
      </c>
      <c r="C5836" t="s">
        <v>76</v>
      </c>
      <c r="D5836" t="s">
        <v>91</v>
      </c>
      <c r="E5836" t="s">
        <v>210</v>
      </c>
      <c r="F5836" t="s">
        <v>16258</v>
      </c>
      <c r="G5836" t="s">
        <v>627</v>
      </c>
      <c r="H5836" t="s">
        <v>46</v>
      </c>
      <c r="I5836" t="s">
        <v>129</v>
      </c>
      <c r="J5836" t="s">
        <v>130</v>
      </c>
      <c r="K5836" t="s">
        <v>131</v>
      </c>
      <c r="L5836" t="s">
        <v>16259</v>
      </c>
      <c r="M5836" t="s">
        <v>16260</v>
      </c>
      <c r="N5836">
        <v>1.3372222220000001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1.3372219999999999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2679953</v>
      </c>
      <c r="B5837">
        <v>1</v>
      </c>
      <c r="C5837" t="s">
        <v>77</v>
      </c>
      <c r="D5837" t="s">
        <v>113</v>
      </c>
      <c r="E5837" t="s">
        <v>152</v>
      </c>
      <c r="F5837" t="s">
        <v>9754</v>
      </c>
      <c r="G5837" t="s">
        <v>169</v>
      </c>
      <c r="H5837" t="s">
        <v>47</v>
      </c>
      <c r="I5837" t="s">
        <v>129</v>
      </c>
      <c r="J5837" t="s">
        <v>130</v>
      </c>
      <c r="K5837" t="s">
        <v>131</v>
      </c>
      <c r="L5837" t="s">
        <v>16261</v>
      </c>
      <c r="M5837" t="s">
        <v>16262</v>
      </c>
      <c r="N5837">
        <v>0.17111111100000001</v>
      </c>
      <c r="O5837">
        <v>0</v>
      </c>
      <c r="P5837">
        <v>0</v>
      </c>
      <c r="Q5837">
        <v>47</v>
      </c>
      <c r="R5837">
        <v>286</v>
      </c>
      <c r="S5837">
        <v>73</v>
      </c>
      <c r="T5837">
        <v>2422</v>
      </c>
      <c r="U5837">
        <v>0</v>
      </c>
      <c r="V5837">
        <v>0</v>
      </c>
      <c r="W5837">
        <v>8.0422220000000006</v>
      </c>
      <c r="X5837">
        <v>48.937778000000002</v>
      </c>
      <c r="Y5837">
        <v>12.491111</v>
      </c>
      <c r="Z5837">
        <v>414.43111099999999</v>
      </c>
    </row>
    <row r="5838" spans="1:26" x14ac:dyDescent="0.3">
      <c r="A5838">
        <v>2679956</v>
      </c>
      <c r="B5838">
        <v>1</v>
      </c>
      <c r="C5838" t="s">
        <v>76</v>
      </c>
      <c r="D5838" t="s">
        <v>100</v>
      </c>
      <c r="E5838" t="s">
        <v>156</v>
      </c>
      <c r="F5838" t="s">
        <v>16263</v>
      </c>
      <c r="G5838" t="s">
        <v>169</v>
      </c>
      <c r="H5838" t="s">
        <v>47</v>
      </c>
      <c r="I5838" t="s">
        <v>129</v>
      </c>
      <c r="J5838" t="s">
        <v>130</v>
      </c>
      <c r="K5838" t="s">
        <v>131</v>
      </c>
      <c r="L5838" t="s">
        <v>16264</v>
      </c>
      <c r="M5838" t="s">
        <v>16265</v>
      </c>
      <c r="N5838">
        <v>1.437777777</v>
      </c>
      <c r="O5838">
        <v>7</v>
      </c>
      <c r="P5838">
        <v>35</v>
      </c>
      <c r="Q5838">
        <v>0</v>
      </c>
      <c r="R5838">
        <v>0</v>
      </c>
      <c r="S5838">
        <v>0</v>
      </c>
      <c r="T5838">
        <v>0</v>
      </c>
      <c r="U5838">
        <v>10.064444</v>
      </c>
      <c r="V5838">
        <v>50.322221999999996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2679962</v>
      </c>
      <c r="B5839">
        <v>1</v>
      </c>
      <c r="C5839" t="s">
        <v>77</v>
      </c>
      <c r="D5839" t="s">
        <v>108</v>
      </c>
      <c r="E5839" t="s">
        <v>152</v>
      </c>
      <c r="F5839" t="s">
        <v>8074</v>
      </c>
      <c r="G5839" t="s">
        <v>169</v>
      </c>
      <c r="H5839" t="s">
        <v>47</v>
      </c>
      <c r="I5839" t="s">
        <v>129</v>
      </c>
      <c r="J5839" t="s">
        <v>130</v>
      </c>
      <c r="K5839" t="s">
        <v>131</v>
      </c>
      <c r="L5839" t="s">
        <v>16266</v>
      </c>
      <c r="M5839" t="s">
        <v>16267</v>
      </c>
      <c r="N5839">
        <v>0.16916666599999999</v>
      </c>
      <c r="O5839">
        <v>0</v>
      </c>
      <c r="P5839">
        <v>0</v>
      </c>
      <c r="Q5839">
        <v>5</v>
      </c>
      <c r="R5839">
        <v>184</v>
      </c>
      <c r="S5839">
        <v>10</v>
      </c>
      <c r="T5839">
        <v>1228</v>
      </c>
      <c r="U5839">
        <v>0</v>
      </c>
      <c r="V5839">
        <v>0</v>
      </c>
      <c r="W5839">
        <v>0.84583299999999995</v>
      </c>
      <c r="X5839">
        <v>31.126667000000001</v>
      </c>
      <c r="Y5839">
        <v>1.691667</v>
      </c>
      <c r="Z5839">
        <v>207.73666600000001</v>
      </c>
    </row>
    <row r="5840" spans="1:26" x14ac:dyDescent="0.3">
      <c r="A5840">
        <v>2679963</v>
      </c>
      <c r="B5840">
        <v>1</v>
      </c>
      <c r="C5840" t="s">
        <v>77</v>
      </c>
      <c r="D5840" t="s">
        <v>112</v>
      </c>
      <c r="E5840" t="s">
        <v>152</v>
      </c>
      <c r="F5840" t="s">
        <v>4882</v>
      </c>
      <c r="G5840" t="s">
        <v>169</v>
      </c>
      <c r="H5840" t="s">
        <v>47</v>
      </c>
      <c r="I5840" t="s">
        <v>129</v>
      </c>
      <c r="J5840" t="s">
        <v>130</v>
      </c>
      <c r="K5840" t="s">
        <v>131</v>
      </c>
      <c r="L5840" t="s">
        <v>16268</v>
      </c>
      <c r="M5840" t="s">
        <v>16269</v>
      </c>
      <c r="N5840">
        <v>0.13</v>
      </c>
      <c r="O5840">
        <v>11</v>
      </c>
      <c r="P5840">
        <v>0</v>
      </c>
      <c r="Q5840">
        <v>425</v>
      </c>
      <c r="R5840">
        <v>110</v>
      </c>
      <c r="S5840">
        <v>195</v>
      </c>
      <c r="T5840">
        <v>5504</v>
      </c>
      <c r="U5840">
        <v>1.43</v>
      </c>
      <c r="V5840">
        <v>0</v>
      </c>
      <c r="W5840">
        <v>55.25</v>
      </c>
      <c r="X5840">
        <v>14.3</v>
      </c>
      <c r="Y5840">
        <v>25.35</v>
      </c>
      <c r="Z5840">
        <v>715.52</v>
      </c>
    </row>
    <row r="5841" spans="1:26" x14ac:dyDescent="0.3">
      <c r="A5841">
        <v>2679964</v>
      </c>
      <c r="B5841">
        <v>1</v>
      </c>
      <c r="C5841" t="s">
        <v>76</v>
      </c>
      <c r="D5841" t="s">
        <v>89</v>
      </c>
      <c r="E5841" t="s">
        <v>156</v>
      </c>
      <c r="F5841" t="s">
        <v>1010</v>
      </c>
      <c r="G5841" t="s">
        <v>169</v>
      </c>
      <c r="H5841" t="s">
        <v>47</v>
      </c>
      <c r="I5841" t="s">
        <v>129</v>
      </c>
      <c r="J5841" t="s">
        <v>130</v>
      </c>
      <c r="K5841" t="s">
        <v>131</v>
      </c>
      <c r="L5841" t="s">
        <v>16270</v>
      </c>
      <c r="M5841" t="s">
        <v>16271</v>
      </c>
      <c r="N5841">
        <v>0.68333333299999999</v>
      </c>
      <c r="O5841">
        <v>22</v>
      </c>
      <c r="P5841">
        <v>34</v>
      </c>
      <c r="Q5841">
        <v>0</v>
      </c>
      <c r="R5841">
        <v>0</v>
      </c>
      <c r="S5841">
        <v>0</v>
      </c>
      <c r="T5841">
        <v>0</v>
      </c>
      <c r="U5841">
        <v>15.033333000000001</v>
      </c>
      <c r="V5841">
        <v>23.233332999999998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2679965</v>
      </c>
      <c r="B5842">
        <v>1</v>
      </c>
      <c r="C5842" t="s">
        <v>77</v>
      </c>
      <c r="D5842" t="s">
        <v>119</v>
      </c>
      <c r="E5842" t="s">
        <v>156</v>
      </c>
      <c r="F5842" t="s">
        <v>5019</v>
      </c>
      <c r="G5842" t="s">
        <v>169</v>
      </c>
      <c r="H5842" t="s">
        <v>47</v>
      </c>
      <c r="I5842" t="s">
        <v>129</v>
      </c>
      <c r="J5842" t="s">
        <v>130</v>
      </c>
      <c r="K5842" t="s">
        <v>131</v>
      </c>
      <c r="L5842" t="s">
        <v>16272</v>
      </c>
      <c r="M5842" t="s">
        <v>16273</v>
      </c>
      <c r="N5842">
        <v>0.85361111099999998</v>
      </c>
      <c r="O5842">
        <v>151</v>
      </c>
      <c r="P5842">
        <v>479</v>
      </c>
      <c r="Q5842">
        <v>0</v>
      </c>
      <c r="R5842">
        <v>0</v>
      </c>
      <c r="S5842">
        <v>0</v>
      </c>
      <c r="T5842">
        <v>0</v>
      </c>
      <c r="U5842">
        <v>128.89527799999999</v>
      </c>
      <c r="V5842">
        <v>408.87972200000002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2679967</v>
      </c>
      <c r="B5843">
        <v>1</v>
      </c>
      <c r="C5843" t="s">
        <v>76</v>
      </c>
      <c r="D5843" t="s">
        <v>101</v>
      </c>
      <c r="E5843" t="s">
        <v>210</v>
      </c>
      <c r="F5843" t="s">
        <v>16274</v>
      </c>
      <c r="G5843" t="s">
        <v>212</v>
      </c>
      <c r="H5843" t="s">
        <v>46</v>
      </c>
      <c r="I5843" t="s">
        <v>129</v>
      </c>
      <c r="J5843" t="s">
        <v>130</v>
      </c>
      <c r="K5843" t="s">
        <v>131</v>
      </c>
      <c r="L5843" t="s">
        <v>16275</v>
      </c>
      <c r="M5843" t="s">
        <v>16276</v>
      </c>
      <c r="N5843">
        <v>2.619722222</v>
      </c>
      <c r="O5843">
        <v>0</v>
      </c>
      <c r="P5843">
        <v>14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36.676110999999999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2679968</v>
      </c>
      <c r="B5844">
        <v>1</v>
      </c>
      <c r="C5844" t="s">
        <v>77</v>
      </c>
      <c r="D5844" t="s">
        <v>124</v>
      </c>
      <c r="E5844" t="s">
        <v>152</v>
      </c>
      <c r="F5844" t="s">
        <v>10847</v>
      </c>
      <c r="G5844" t="s">
        <v>169</v>
      </c>
      <c r="H5844" t="s">
        <v>47</v>
      </c>
      <c r="I5844" t="s">
        <v>129</v>
      </c>
      <c r="J5844" t="s">
        <v>130</v>
      </c>
      <c r="K5844" t="s">
        <v>131</v>
      </c>
      <c r="L5844" t="s">
        <v>16277</v>
      </c>
      <c r="M5844" t="s">
        <v>16278</v>
      </c>
      <c r="N5844">
        <v>0.14249999999999999</v>
      </c>
      <c r="O5844">
        <v>714</v>
      </c>
      <c r="P5844">
        <v>6443</v>
      </c>
      <c r="Q5844">
        <v>0</v>
      </c>
      <c r="R5844">
        <v>0</v>
      </c>
      <c r="S5844">
        <v>0</v>
      </c>
      <c r="T5844">
        <v>0</v>
      </c>
      <c r="U5844">
        <v>101.745</v>
      </c>
      <c r="V5844">
        <v>918.12750000000005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2679973</v>
      </c>
      <c r="B5845">
        <v>1</v>
      </c>
      <c r="C5845" t="s">
        <v>76</v>
      </c>
      <c r="D5845" t="s">
        <v>89</v>
      </c>
      <c r="E5845" t="s">
        <v>144</v>
      </c>
      <c r="F5845" t="s">
        <v>16279</v>
      </c>
      <c r="G5845" t="s">
        <v>136</v>
      </c>
      <c r="H5845" t="s">
        <v>46</v>
      </c>
      <c r="I5845" t="s">
        <v>129</v>
      </c>
      <c r="J5845" t="s">
        <v>130</v>
      </c>
      <c r="K5845" t="s">
        <v>131</v>
      </c>
      <c r="L5845" t="s">
        <v>16280</v>
      </c>
      <c r="M5845" t="s">
        <v>16281</v>
      </c>
      <c r="N5845">
        <v>1.1402777770000001</v>
      </c>
      <c r="O5845">
        <v>0</v>
      </c>
      <c r="P5845">
        <v>20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22.805555999999999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2679972</v>
      </c>
      <c r="B5846">
        <v>1</v>
      </c>
      <c r="C5846" t="s">
        <v>77</v>
      </c>
      <c r="D5846" t="s">
        <v>113</v>
      </c>
      <c r="E5846" t="s">
        <v>156</v>
      </c>
      <c r="F5846" t="s">
        <v>16282</v>
      </c>
      <c r="G5846" t="s">
        <v>169</v>
      </c>
      <c r="H5846" t="s">
        <v>47</v>
      </c>
      <c r="I5846" t="s">
        <v>129</v>
      </c>
      <c r="J5846" t="s">
        <v>130</v>
      </c>
      <c r="K5846" t="s">
        <v>131</v>
      </c>
      <c r="L5846" t="s">
        <v>16283</v>
      </c>
      <c r="M5846" t="s">
        <v>16284</v>
      </c>
      <c r="N5846">
        <v>1.862777777</v>
      </c>
      <c r="O5846">
        <v>0</v>
      </c>
      <c r="P5846">
        <v>0</v>
      </c>
      <c r="Q5846">
        <v>0</v>
      </c>
      <c r="R5846">
        <v>0</v>
      </c>
      <c r="S5846">
        <v>1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1.862778</v>
      </c>
      <c r="Z5846">
        <v>0</v>
      </c>
    </row>
    <row r="5847" spans="1:26" x14ac:dyDescent="0.3">
      <c r="A5847">
        <v>2679971</v>
      </c>
      <c r="B5847">
        <v>1</v>
      </c>
      <c r="C5847" t="s">
        <v>76</v>
      </c>
      <c r="D5847" t="s">
        <v>100</v>
      </c>
      <c r="E5847" t="s">
        <v>152</v>
      </c>
      <c r="F5847" t="s">
        <v>12653</v>
      </c>
      <c r="G5847" t="s">
        <v>169</v>
      </c>
      <c r="H5847" t="s">
        <v>47</v>
      </c>
      <c r="I5847" t="s">
        <v>129</v>
      </c>
      <c r="J5847" t="s">
        <v>130</v>
      </c>
      <c r="K5847" t="s">
        <v>131</v>
      </c>
      <c r="L5847" t="s">
        <v>16285</v>
      </c>
      <c r="M5847" t="s">
        <v>16286</v>
      </c>
      <c r="N5847">
        <v>0.12222222200000001</v>
      </c>
      <c r="O5847">
        <v>103</v>
      </c>
      <c r="P5847">
        <v>2</v>
      </c>
      <c r="Q5847">
        <v>0</v>
      </c>
      <c r="R5847">
        <v>0</v>
      </c>
      <c r="S5847">
        <v>0</v>
      </c>
      <c r="T5847">
        <v>0</v>
      </c>
      <c r="U5847">
        <v>12.588889</v>
      </c>
      <c r="V5847">
        <v>0.24444399999999999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2679974</v>
      </c>
      <c r="B5848">
        <v>1</v>
      </c>
      <c r="C5848" t="s">
        <v>76</v>
      </c>
      <c r="D5848" t="s">
        <v>94</v>
      </c>
      <c r="E5848" t="s">
        <v>210</v>
      </c>
      <c r="F5848" t="s">
        <v>16287</v>
      </c>
      <c r="G5848" t="s">
        <v>290</v>
      </c>
      <c r="H5848" t="s">
        <v>46</v>
      </c>
      <c r="I5848" t="s">
        <v>129</v>
      </c>
      <c r="J5848" t="s">
        <v>130</v>
      </c>
      <c r="K5848" t="s">
        <v>131</v>
      </c>
      <c r="L5848" t="s">
        <v>16288</v>
      </c>
      <c r="M5848" t="s">
        <v>16289</v>
      </c>
      <c r="N5848">
        <v>2.366666666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2.3666670000000001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2679975</v>
      </c>
      <c r="B5849">
        <v>1</v>
      </c>
      <c r="C5849" t="s">
        <v>76</v>
      </c>
      <c r="D5849" t="s">
        <v>99</v>
      </c>
      <c r="E5849" t="s">
        <v>134</v>
      </c>
      <c r="F5849" t="s">
        <v>16290</v>
      </c>
      <c r="G5849" t="s">
        <v>2826</v>
      </c>
      <c r="H5849" t="s">
        <v>46</v>
      </c>
      <c r="I5849" t="s">
        <v>129</v>
      </c>
      <c r="J5849" t="s">
        <v>130</v>
      </c>
      <c r="K5849" t="s">
        <v>131</v>
      </c>
      <c r="L5849" t="s">
        <v>16291</v>
      </c>
      <c r="M5849" t="s">
        <v>16292</v>
      </c>
      <c r="N5849">
        <v>0.94888888800000004</v>
      </c>
      <c r="O5849">
        <v>0</v>
      </c>
      <c r="P5849">
        <v>716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679.40444400000001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2679980</v>
      </c>
      <c r="B5850">
        <v>1</v>
      </c>
      <c r="C5850" t="s">
        <v>77</v>
      </c>
      <c r="D5850" t="s">
        <v>108</v>
      </c>
      <c r="E5850" t="s">
        <v>172</v>
      </c>
      <c r="F5850" t="s">
        <v>16293</v>
      </c>
      <c r="G5850" t="s">
        <v>406</v>
      </c>
      <c r="H5850" t="s">
        <v>46</v>
      </c>
      <c r="I5850" t="s">
        <v>129</v>
      </c>
      <c r="J5850" t="s">
        <v>130</v>
      </c>
      <c r="K5850" t="s">
        <v>131</v>
      </c>
      <c r="L5850" t="s">
        <v>16294</v>
      </c>
      <c r="M5850" t="s">
        <v>16295</v>
      </c>
      <c r="N5850">
        <v>3.1213888879999998</v>
      </c>
      <c r="O5850">
        <v>0</v>
      </c>
      <c r="P5850">
        <v>11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34.335278000000002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2680035</v>
      </c>
      <c r="B5851">
        <v>1</v>
      </c>
      <c r="C5851" t="s">
        <v>77</v>
      </c>
      <c r="D5851" t="s">
        <v>112</v>
      </c>
      <c r="E5851" t="s">
        <v>210</v>
      </c>
      <c r="F5851" t="s">
        <v>16296</v>
      </c>
      <c r="G5851" t="s">
        <v>290</v>
      </c>
      <c r="H5851" t="s">
        <v>46</v>
      </c>
      <c r="I5851" t="s">
        <v>129</v>
      </c>
      <c r="J5851" t="s">
        <v>130</v>
      </c>
      <c r="K5851" t="s">
        <v>131</v>
      </c>
      <c r="L5851" t="s">
        <v>16297</v>
      </c>
      <c r="M5851" t="s">
        <v>16298</v>
      </c>
      <c r="N5851">
        <v>2.341111111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2.3411110000000002</v>
      </c>
    </row>
    <row r="5852" spans="1:26" x14ac:dyDescent="0.3">
      <c r="A5852">
        <v>2679981</v>
      </c>
      <c r="B5852">
        <v>1</v>
      </c>
      <c r="C5852" t="s">
        <v>76</v>
      </c>
      <c r="D5852" t="s">
        <v>80</v>
      </c>
      <c r="E5852" t="s">
        <v>156</v>
      </c>
      <c r="F5852" t="s">
        <v>2174</v>
      </c>
      <c r="G5852" t="s">
        <v>169</v>
      </c>
      <c r="H5852" t="s">
        <v>47</v>
      </c>
      <c r="I5852" t="s">
        <v>129</v>
      </c>
      <c r="J5852" t="s">
        <v>130</v>
      </c>
      <c r="K5852" t="s">
        <v>131</v>
      </c>
      <c r="L5852" t="s">
        <v>16299</v>
      </c>
      <c r="M5852" t="s">
        <v>16300</v>
      </c>
      <c r="N5852">
        <v>9.3333333000000004E-2</v>
      </c>
      <c r="O5852">
        <v>37</v>
      </c>
      <c r="P5852">
        <v>1129</v>
      </c>
      <c r="Q5852">
        <v>0</v>
      </c>
      <c r="R5852">
        <v>0</v>
      </c>
      <c r="S5852">
        <v>0</v>
      </c>
      <c r="T5852">
        <v>0</v>
      </c>
      <c r="U5852">
        <v>3.4533330000000002</v>
      </c>
      <c r="V5852">
        <v>105.373333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2697449</v>
      </c>
      <c r="B5853">
        <v>1</v>
      </c>
      <c r="C5853" t="s">
        <v>77</v>
      </c>
      <c r="D5853" t="s">
        <v>108</v>
      </c>
      <c r="E5853" t="s">
        <v>325</v>
      </c>
      <c r="F5853" t="s">
        <v>3149</v>
      </c>
      <c r="G5853" t="s">
        <v>169</v>
      </c>
      <c r="H5853" t="s">
        <v>47</v>
      </c>
      <c r="I5853" t="s">
        <v>129</v>
      </c>
      <c r="J5853" t="s">
        <v>130</v>
      </c>
      <c r="K5853" t="s">
        <v>131</v>
      </c>
      <c r="L5853" t="s">
        <v>16301</v>
      </c>
      <c r="M5853" t="s">
        <v>16302</v>
      </c>
      <c r="N5853">
        <v>0.97472222200000003</v>
      </c>
      <c r="O5853">
        <v>274</v>
      </c>
      <c r="P5853">
        <v>7658</v>
      </c>
      <c r="Q5853">
        <v>233</v>
      </c>
      <c r="R5853">
        <v>2071</v>
      </c>
      <c r="S5853">
        <v>309</v>
      </c>
      <c r="T5853">
        <v>3071</v>
      </c>
      <c r="U5853">
        <v>267.07388900000001</v>
      </c>
      <c r="V5853">
        <v>7464.4227760000003</v>
      </c>
      <c r="W5853">
        <v>227.11027799999999</v>
      </c>
      <c r="X5853">
        <v>2018.6497220000001</v>
      </c>
      <c r="Y5853">
        <v>301.189167</v>
      </c>
      <c r="Z5853">
        <v>2993.371944</v>
      </c>
    </row>
    <row r="5854" spans="1:26" x14ac:dyDescent="0.3">
      <c r="A5854">
        <v>2694922</v>
      </c>
      <c r="B5854">
        <v>1</v>
      </c>
      <c r="C5854" t="s">
        <v>76</v>
      </c>
      <c r="D5854" t="s">
        <v>98</v>
      </c>
      <c r="E5854" t="s">
        <v>134</v>
      </c>
      <c r="F5854" t="s">
        <v>16303</v>
      </c>
      <c r="G5854" t="s">
        <v>240</v>
      </c>
      <c r="H5854" t="s">
        <v>46</v>
      </c>
      <c r="I5854" t="s">
        <v>129</v>
      </c>
      <c r="J5854" t="s">
        <v>130</v>
      </c>
      <c r="K5854" t="s">
        <v>131</v>
      </c>
      <c r="L5854" t="s">
        <v>16304</v>
      </c>
      <c r="M5854" t="s">
        <v>16305</v>
      </c>
      <c r="N5854">
        <v>0.90277777699999995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127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114.652778</v>
      </c>
    </row>
    <row r="5855" spans="1:26" x14ac:dyDescent="0.3">
      <c r="A5855">
        <v>2679989</v>
      </c>
      <c r="B5855">
        <v>1</v>
      </c>
      <c r="C5855" t="s">
        <v>77</v>
      </c>
      <c r="D5855" t="s">
        <v>108</v>
      </c>
      <c r="E5855" t="s">
        <v>152</v>
      </c>
      <c r="F5855" t="s">
        <v>8074</v>
      </c>
      <c r="G5855" t="s">
        <v>169</v>
      </c>
      <c r="H5855" t="s">
        <v>47</v>
      </c>
      <c r="I5855" t="s">
        <v>129</v>
      </c>
      <c r="J5855" t="s">
        <v>130</v>
      </c>
      <c r="K5855" t="s">
        <v>131</v>
      </c>
      <c r="L5855" t="s">
        <v>16306</v>
      </c>
      <c r="M5855" t="s">
        <v>16307</v>
      </c>
      <c r="N5855">
        <v>0.242777777</v>
      </c>
      <c r="O5855">
        <v>0</v>
      </c>
      <c r="P5855">
        <v>0</v>
      </c>
      <c r="Q5855">
        <v>5</v>
      </c>
      <c r="R5855">
        <v>184</v>
      </c>
      <c r="S5855">
        <v>10</v>
      </c>
      <c r="T5855">
        <v>1228</v>
      </c>
      <c r="U5855">
        <v>0</v>
      </c>
      <c r="V5855">
        <v>0</v>
      </c>
      <c r="W5855">
        <v>1.213889</v>
      </c>
      <c r="X5855">
        <v>44.671111000000003</v>
      </c>
      <c r="Y5855">
        <v>2.427778</v>
      </c>
      <c r="Z5855">
        <v>298.13110999999998</v>
      </c>
    </row>
    <row r="5856" spans="1:26" x14ac:dyDescent="0.3">
      <c r="A5856">
        <v>2679996</v>
      </c>
      <c r="B5856">
        <v>1</v>
      </c>
      <c r="C5856" t="s">
        <v>76</v>
      </c>
      <c r="D5856" t="s">
        <v>90</v>
      </c>
      <c r="E5856" t="s">
        <v>152</v>
      </c>
      <c r="F5856" t="s">
        <v>16308</v>
      </c>
      <c r="G5856" t="s">
        <v>169</v>
      </c>
      <c r="H5856" t="s">
        <v>47</v>
      </c>
      <c r="I5856" t="s">
        <v>129</v>
      </c>
      <c r="J5856" t="s">
        <v>130</v>
      </c>
      <c r="K5856" t="s">
        <v>131</v>
      </c>
      <c r="L5856" t="s">
        <v>16309</v>
      </c>
      <c r="M5856" t="s">
        <v>16307</v>
      </c>
      <c r="N5856">
        <v>0.138055555</v>
      </c>
      <c r="O5856">
        <v>0</v>
      </c>
      <c r="P5856">
        <v>0</v>
      </c>
      <c r="Q5856">
        <v>0</v>
      </c>
      <c r="R5856">
        <v>0</v>
      </c>
      <c r="S5856">
        <v>32</v>
      </c>
      <c r="T5856">
        <v>2357</v>
      </c>
      <c r="U5856">
        <v>0</v>
      </c>
      <c r="V5856">
        <v>0</v>
      </c>
      <c r="W5856">
        <v>0</v>
      </c>
      <c r="X5856">
        <v>0</v>
      </c>
      <c r="Y5856">
        <v>4.4177780000000002</v>
      </c>
      <c r="Z5856">
        <v>325.39694300000002</v>
      </c>
    </row>
    <row r="5857" spans="1:26" x14ac:dyDescent="0.3">
      <c r="A5857">
        <v>2679997</v>
      </c>
      <c r="B5857">
        <v>1</v>
      </c>
      <c r="C5857" t="s">
        <v>76</v>
      </c>
      <c r="D5857" t="s">
        <v>90</v>
      </c>
      <c r="E5857" t="s">
        <v>152</v>
      </c>
      <c r="F5857" t="s">
        <v>15125</v>
      </c>
      <c r="G5857" t="s">
        <v>169</v>
      </c>
      <c r="H5857" t="s">
        <v>47</v>
      </c>
      <c r="I5857" t="s">
        <v>129</v>
      </c>
      <c r="J5857" t="s">
        <v>130</v>
      </c>
      <c r="K5857" t="s">
        <v>131</v>
      </c>
      <c r="L5857" t="s">
        <v>16310</v>
      </c>
      <c r="M5857" t="s">
        <v>16311</v>
      </c>
      <c r="N5857">
        <v>1.055555555</v>
      </c>
      <c r="O5857">
        <v>28</v>
      </c>
      <c r="P5857">
        <v>0</v>
      </c>
      <c r="Q5857">
        <v>1</v>
      </c>
      <c r="R5857">
        <v>7</v>
      </c>
      <c r="S5857">
        <v>107</v>
      </c>
      <c r="T5857">
        <v>4646</v>
      </c>
      <c r="U5857">
        <v>29.555555999999999</v>
      </c>
      <c r="V5857">
        <v>0</v>
      </c>
      <c r="W5857">
        <v>1.0555559999999999</v>
      </c>
      <c r="X5857">
        <v>7.3888889999999998</v>
      </c>
      <c r="Y5857">
        <v>112.944444</v>
      </c>
      <c r="Z5857">
        <v>4904.1111090000004</v>
      </c>
    </row>
    <row r="5858" spans="1:26" x14ac:dyDescent="0.3">
      <c r="A5858">
        <v>2679999</v>
      </c>
      <c r="B5858">
        <v>1</v>
      </c>
      <c r="C5858" t="s">
        <v>76</v>
      </c>
      <c r="D5858" t="s">
        <v>80</v>
      </c>
      <c r="E5858" t="s">
        <v>126</v>
      </c>
      <c r="F5858" t="s">
        <v>16312</v>
      </c>
      <c r="G5858" t="s">
        <v>146</v>
      </c>
      <c r="H5858" t="s">
        <v>47</v>
      </c>
      <c r="I5858" t="s">
        <v>129</v>
      </c>
      <c r="J5858" t="s">
        <v>130</v>
      </c>
      <c r="K5858" t="s">
        <v>131</v>
      </c>
      <c r="L5858" t="s">
        <v>16313</v>
      </c>
      <c r="M5858" t="s">
        <v>16314</v>
      </c>
      <c r="N5858">
        <v>0.67222222200000004</v>
      </c>
      <c r="O5858">
        <v>9</v>
      </c>
      <c r="P5858">
        <v>278</v>
      </c>
      <c r="Q5858">
        <v>0</v>
      </c>
      <c r="R5858">
        <v>0</v>
      </c>
      <c r="S5858">
        <v>0</v>
      </c>
      <c r="T5858">
        <v>0</v>
      </c>
      <c r="U5858">
        <v>6.05</v>
      </c>
      <c r="V5858">
        <v>186.87777800000001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2680016</v>
      </c>
      <c r="B5859">
        <v>1</v>
      </c>
      <c r="C5859" t="s">
        <v>77</v>
      </c>
      <c r="D5859" t="s">
        <v>108</v>
      </c>
      <c r="E5859" t="s">
        <v>134</v>
      </c>
      <c r="F5859" t="s">
        <v>16315</v>
      </c>
      <c r="G5859" t="s">
        <v>2919</v>
      </c>
      <c r="H5859" t="s">
        <v>46</v>
      </c>
      <c r="I5859" t="s">
        <v>129</v>
      </c>
      <c r="J5859" t="s">
        <v>130</v>
      </c>
      <c r="K5859" t="s">
        <v>131</v>
      </c>
      <c r="L5859" t="s">
        <v>16316</v>
      </c>
      <c r="M5859" t="s">
        <v>16317</v>
      </c>
      <c r="N5859">
        <v>2.7111111110000001</v>
      </c>
      <c r="O5859">
        <v>0</v>
      </c>
      <c r="P5859">
        <v>123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333.46666699999997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2680010</v>
      </c>
      <c r="B5860">
        <v>1</v>
      </c>
      <c r="C5860" t="s">
        <v>76</v>
      </c>
      <c r="D5860" t="s">
        <v>105</v>
      </c>
      <c r="E5860" t="s">
        <v>144</v>
      </c>
      <c r="F5860" t="s">
        <v>16318</v>
      </c>
      <c r="G5860" t="s">
        <v>136</v>
      </c>
      <c r="H5860" t="s">
        <v>46</v>
      </c>
      <c r="I5860" t="s">
        <v>129</v>
      </c>
      <c r="J5860" t="s">
        <v>130</v>
      </c>
      <c r="K5860" t="s">
        <v>131</v>
      </c>
      <c r="L5860" t="s">
        <v>16319</v>
      </c>
      <c r="M5860" t="s">
        <v>16320</v>
      </c>
      <c r="N5860">
        <v>2.0763888879999999</v>
      </c>
      <c r="O5860">
        <v>0</v>
      </c>
      <c r="P5860">
        <v>0</v>
      </c>
      <c r="Q5860">
        <v>0</v>
      </c>
      <c r="R5860">
        <v>85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176.493055</v>
      </c>
      <c r="Y5860">
        <v>0</v>
      </c>
      <c r="Z5860">
        <v>0</v>
      </c>
    </row>
    <row r="5861" spans="1:26" x14ac:dyDescent="0.3">
      <c r="A5861">
        <v>2680014</v>
      </c>
      <c r="B5861">
        <v>1</v>
      </c>
      <c r="C5861" t="s">
        <v>77</v>
      </c>
      <c r="D5861" t="s">
        <v>119</v>
      </c>
      <c r="E5861" t="s">
        <v>126</v>
      </c>
      <c r="F5861" t="s">
        <v>16321</v>
      </c>
      <c r="G5861" t="s">
        <v>169</v>
      </c>
      <c r="H5861" t="s">
        <v>47</v>
      </c>
      <c r="I5861" t="s">
        <v>129</v>
      </c>
      <c r="J5861" t="s">
        <v>130</v>
      </c>
      <c r="K5861" t="s">
        <v>131</v>
      </c>
      <c r="L5861" t="s">
        <v>16322</v>
      </c>
      <c r="M5861" t="s">
        <v>16323</v>
      </c>
      <c r="N5861">
        <v>1.228611111</v>
      </c>
      <c r="O5861">
        <v>4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4.9144439999999996</v>
      </c>
      <c r="V5861">
        <v>0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2680022</v>
      </c>
      <c r="B5862">
        <v>1</v>
      </c>
      <c r="C5862" t="s">
        <v>77</v>
      </c>
      <c r="D5862" t="s">
        <v>123</v>
      </c>
      <c r="E5862" t="s">
        <v>126</v>
      </c>
      <c r="F5862" t="s">
        <v>16324</v>
      </c>
      <c r="G5862" t="s">
        <v>169</v>
      </c>
      <c r="H5862" t="s">
        <v>47</v>
      </c>
      <c r="I5862" t="s">
        <v>129</v>
      </c>
      <c r="J5862" t="s">
        <v>130</v>
      </c>
      <c r="K5862" t="s">
        <v>131</v>
      </c>
      <c r="L5862" t="s">
        <v>16325</v>
      </c>
      <c r="M5862" t="s">
        <v>16326</v>
      </c>
      <c r="N5862">
        <v>3.616666666</v>
      </c>
      <c r="O5862">
        <v>13</v>
      </c>
      <c r="P5862">
        <v>10</v>
      </c>
      <c r="Q5862">
        <v>0</v>
      </c>
      <c r="R5862">
        <v>0</v>
      </c>
      <c r="S5862">
        <v>0</v>
      </c>
      <c r="T5862">
        <v>0</v>
      </c>
      <c r="U5862">
        <v>47.016666999999998</v>
      </c>
      <c r="V5862">
        <v>36.166666999999997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2680003</v>
      </c>
      <c r="B5863">
        <v>1</v>
      </c>
      <c r="C5863" t="s">
        <v>77</v>
      </c>
      <c r="D5863" t="s">
        <v>108</v>
      </c>
      <c r="E5863" t="s">
        <v>126</v>
      </c>
      <c r="F5863" t="s">
        <v>16327</v>
      </c>
      <c r="G5863" t="s">
        <v>169</v>
      </c>
      <c r="H5863" t="s">
        <v>47</v>
      </c>
      <c r="I5863" t="s">
        <v>129</v>
      </c>
      <c r="J5863" t="s">
        <v>130</v>
      </c>
      <c r="K5863" t="s">
        <v>131</v>
      </c>
      <c r="L5863" t="s">
        <v>16328</v>
      </c>
      <c r="M5863" t="s">
        <v>16329</v>
      </c>
      <c r="N5863">
        <v>1.0080555550000001</v>
      </c>
      <c r="O5863">
        <v>1</v>
      </c>
      <c r="P5863">
        <v>3118</v>
      </c>
      <c r="Q5863">
        <v>0</v>
      </c>
      <c r="R5863">
        <v>0</v>
      </c>
      <c r="S5863">
        <v>0</v>
      </c>
      <c r="T5863">
        <v>0</v>
      </c>
      <c r="U5863">
        <v>1.0080560000000001</v>
      </c>
      <c r="V5863">
        <v>3143.1172200000001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2680025</v>
      </c>
      <c r="B5864">
        <v>1</v>
      </c>
      <c r="C5864" t="s">
        <v>76</v>
      </c>
      <c r="D5864" t="s">
        <v>96</v>
      </c>
      <c r="E5864" t="s">
        <v>156</v>
      </c>
      <c r="F5864" t="s">
        <v>10607</v>
      </c>
      <c r="G5864" t="s">
        <v>146</v>
      </c>
      <c r="H5864" t="s">
        <v>47</v>
      </c>
      <c r="I5864" t="s">
        <v>247</v>
      </c>
      <c r="J5864" t="s">
        <v>130</v>
      </c>
      <c r="K5864" t="s">
        <v>131</v>
      </c>
      <c r="L5864" t="s">
        <v>16330</v>
      </c>
      <c r="M5864" t="s">
        <v>16331</v>
      </c>
      <c r="N5864">
        <v>4.1666665999999998E-2</v>
      </c>
      <c r="O5864">
        <v>2</v>
      </c>
      <c r="P5864">
        <v>902</v>
      </c>
      <c r="Q5864">
        <v>0</v>
      </c>
      <c r="R5864">
        <v>0</v>
      </c>
      <c r="S5864">
        <v>0</v>
      </c>
      <c r="T5864">
        <v>0</v>
      </c>
      <c r="U5864">
        <v>8.3333000000000004E-2</v>
      </c>
      <c r="V5864">
        <v>37.583333000000003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2680026</v>
      </c>
      <c r="B5865">
        <v>1</v>
      </c>
      <c r="C5865" t="s">
        <v>76</v>
      </c>
      <c r="D5865" t="s">
        <v>97</v>
      </c>
      <c r="E5865" t="s">
        <v>144</v>
      </c>
      <c r="F5865" t="s">
        <v>16332</v>
      </c>
      <c r="G5865" t="s">
        <v>146</v>
      </c>
      <c r="H5865" t="s">
        <v>46</v>
      </c>
      <c r="I5865" t="s">
        <v>129</v>
      </c>
      <c r="J5865" t="s">
        <v>130</v>
      </c>
      <c r="K5865" t="s">
        <v>131</v>
      </c>
      <c r="L5865" t="s">
        <v>16333</v>
      </c>
      <c r="M5865" t="s">
        <v>16334</v>
      </c>
      <c r="N5865">
        <v>1.0552777769999999</v>
      </c>
      <c r="O5865">
        <v>0</v>
      </c>
      <c r="P5865">
        <v>63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66.482500000000002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2680029</v>
      </c>
      <c r="B5866">
        <v>1</v>
      </c>
      <c r="C5866" t="s">
        <v>76</v>
      </c>
      <c r="D5866" t="s">
        <v>78</v>
      </c>
      <c r="E5866" t="s">
        <v>210</v>
      </c>
      <c r="F5866" t="s">
        <v>16335</v>
      </c>
      <c r="G5866" t="s">
        <v>290</v>
      </c>
      <c r="H5866" t="s">
        <v>46</v>
      </c>
      <c r="I5866" t="s">
        <v>129</v>
      </c>
      <c r="J5866" t="s">
        <v>130</v>
      </c>
      <c r="K5866" t="s">
        <v>131</v>
      </c>
      <c r="L5866" t="s">
        <v>16336</v>
      </c>
      <c r="M5866" t="s">
        <v>16337</v>
      </c>
      <c r="N5866">
        <v>1.2124999999999999</v>
      </c>
      <c r="O5866">
        <v>0</v>
      </c>
      <c r="P5866">
        <v>3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3.6375000000000002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2680083</v>
      </c>
      <c r="B5867">
        <v>1</v>
      </c>
      <c r="C5867" t="s">
        <v>76</v>
      </c>
      <c r="D5867" t="s">
        <v>99</v>
      </c>
      <c r="E5867" t="s">
        <v>152</v>
      </c>
      <c r="F5867" t="s">
        <v>16338</v>
      </c>
      <c r="G5867" t="s">
        <v>1915</v>
      </c>
      <c r="H5867" t="s">
        <v>47</v>
      </c>
      <c r="I5867" t="s">
        <v>129</v>
      </c>
      <c r="J5867" t="s">
        <v>130</v>
      </c>
      <c r="K5867" t="s">
        <v>131</v>
      </c>
      <c r="L5867" t="s">
        <v>16339</v>
      </c>
      <c r="M5867" t="s">
        <v>16340</v>
      </c>
      <c r="N5867">
        <v>2.2425000000000002</v>
      </c>
      <c r="O5867">
        <v>47</v>
      </c>
      <c r="P5867">
        <v>2160</v>
      </c>
      <c r="Q5867">
        <v>0</v>
      </c>
      <c r="R5867">
        <v>0</v>
      </c>
      <c r="S5867">
        <v>0</v>
      </c>
      <c r="T5867">
        <v>0</v>
      </c>
      <c r="U5867">
        <v>105.39749999999999</v>
      </c>
      <c r="V5867">
        <v>4843.8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2680038</v>
      </c>
      <c r="B5868">
        <v>1</v>
      </c>
      <c r="C5868" t="s">
        <v>77</v>
      </c>
      <c r="D5868" t="s">
        <v>112</v>
      </c>
      <c r="E5868" t="s">
        <v>210</v>
      </c>
      <c r="F5868" t="s">
        <v>16341</v>
      </c>
      <c r="G5868" t="s">
        <v>290</v>
      </c>
      <c r="H5868" t="s">
        <v>46</v>
      </c>
      <c r="I5868" t="s">
        <v>129</v>
      </c>
      <c r="J5868" t="s">
        <v>130</v>
      </c>
      <c r="K5868" t="s">
        <v>131</v>
      </c>
      <c r="L5868" t="s">
        <v>16342</v>
      </c>
      <c r="M5868" t="s">
        <v>16343</v>
      </c>
      <c r="N5868">
        <v>1.799722222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1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1.799722</v>
      </c>
    </row>
    <row r="5869" spans="1:26" x14ac:dyDescent="0.3">
      <c r="A5869">
        <v>2680039</v>
      </c>
      <c r="B5869">
        <v>1</v>
      </c>
      <c r="C5869" t="s">
        <v>76</v>
      </c>
      <c r="D5869" t="s">
        <v>86</v>
      </c>
      <c r="E5869" t="s">
        <v>134</v>
      </c>
      <c r="F5869" t="s">
        <v>16344</v>
      </c>
      <c r="G5869" t="s">
        <v>306</v>
      </c>
      <c r="H5869" t="s">
        <v>46</v>
      </c>
      <c r="I5869" t="s">
        <v>129</v>
      </c>
      <c r="J5869" t="s">
        <v>130</v>
      </c>
      <c r="K5869" t="s">
        <v>131</v>
      </c>
      <c r="L5869" t="s">
        <v>16345</v>
      </c>
      <c r="M5869" t="s">
        <v>16346</v>
      </c>
      <c r="N5869">
        <v>0.97027777699999995</v>
      </c>
      <c r="O5869">
        <v>0</v>
      </c>
      <c r="P5869">
        <v>485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470.584722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2680050</v>
      </c>
      <c r="B5870">
        <v>1</v>
      </c>
      <c r="C5870" t="s">
        <v>77</v>
      </c>
      <c r="D5870" t="s">
        <v>109</v>
      </c>
      <c r="E5870" t="s">
        <v>144</v>
      </c>
      <c r="F5870" t="s">
        <v>16347</v>
      </c>
      <c r="G5870" t="s">
        <v>136</v>
      </c>
      <c r="H5870" t="s">
        <v>46</v>
      </c>
      <c r="I5870" t="s">
        <v>129</v>
      </c>
      <c r="J5870" t="s">
        <v>130</v>
      </c>
      <c r="K5870" t="s">
        <v>131</v>
      </c>
      <c r="L5870" t="s">
        <v>16348</v>
      </c>
      <c r="M5870" t="s">
        <v>16349</v>
      </c>
      <c r="N5870">
        <v>1.9694444440000001</v>
      </c>
      <c r="O5870">
        <v>0</v>
      </c>
      <c r="P5870">
        <v>0</v>
      </c>
      <c r="Q5870">
        <v>0</v>
      </c>
      <c r="R5870">
        <v>27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53.174999999999997</v>
      </c>
      <c r="Y5870">
        <v>0</v>
      </c>
      <c r="Z5870">
        <v>0</v>
      </c>
    </row>
    <row r="5871" spans="1:26" x14ac:dyDescent="0.3">
      <c r="A5871">
        <v>2680052</v>
      </c>
      <c r="B5871">
        <v>1</v>
      </c>
      <c r="C5871" t="s">
        <v>76</v>
      </c>
      <c r="D5871" t="s">
        <v>96</v>
      </c>
      <c r="E5871" t="s">
        <v>210</v>
      </c>
      <c r="F5871" t="s">
        <v>16350</v>
      </c>
      <c r="G5871" t="s">
        <v>290</v>
      </c>
      <c r="H5871" t="s">
        <v>46</v>
      </c>
      <c r="I5871" t="s">
        <v>129</v>
      </c>
      <c r="J5871" t="s">
        <v>130</v>
      </c>
      <c r="K5871" t="s">
        <v>131</v>
      </c>
      <c r="L5871" t="s">
        <v>16351</v>
      </c>
      <c r="M5871" t="s">
        <v>16352</v>
      </c>
      <c r="N5871">
        <v>3.2630555550000002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3.2630560000000002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2680051</v>
      </c>
      <c r="B5872">
        <v>1</v>
      </c>
      <c r="C5872" t="s">
        <v>76</v>
      </c>
      <c r="D5872" t="s">
        <v>93</v>
      </c>
      <c r="E5872" t="s">
        <v>134</v>
      </c>
      <c r="F5872" t="s">
        <v>16353</v>
      </c>
      <c r="G5872" t="s">
        <v>146</v>
      </c>
      <c r="H5872" t="s">
        <v>46</v>
      </c>
      <c r="I5872" t="s">
        <v>129</v>
      </c>
      <c r="J5872" t="s">
        <v>130</v>
      </c>
      <c r="K5872" t="s">
        <v>131</v>
      </c>
      <c r="L5872" t="s">
        <v>16354</v>
      </c>
      <c r="M5872" t="s">
        <v>16355</v>
      </c>
      <c r="N5872">
        <v>0.54749999999999999</v>
      </c>
      <c r="O5872">
        <v>0</v>
      </c>
      <c r="P5872">
        <v>89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48.727499999999999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2680056</v>
      </c>
      <c r="B5873">
        <v>1</v>
      </c>
      <c r="C5873" t="s">
        <v>77</v>
      </c>
      <c r="D5873" t="s">
        <v>110</v>
      </c>
      <c r="E5873" t="s">
        <v>126</v>
      </c>
      <c r="F5873" t="s">
        <v>16356</v>
      </c>
      <c r="G5873" t="s">
        <v>128</v>
      </c>
      <c r="H5873" t="s">
        <v>47</v>
      </c>
      <c r="I5873" t="s">
        <v>129</v>
      </c>
      <c r="J5873" t="s">
        <v>130</v>
      </c>
      <c r="K5873" t="s">
        <v>131</v>
      </c>
      <c r="L5873" t="s">
        <v>16357</v>
      </c>
      <c r="M5873" t="s">
        <v>16358</v>
      </c>
      <c r="N5873">
        <v>0.896666666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187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167.67666700000001</v>
      </c>
    </row>
    <row r="5874" spans="1:26" x14ac:dyDescent="0.3">
      <c r="A5874">
        <v>2680057</v>
      </c>
      <c r="B5874">
        <v>1</v>
      </c>
      <c r="C5874" t="s">
        <v>76</v>
      </c>
      <c r="D5874" t="s">
        <v>79</v>
      </c>
      <c r="E5874" t="s">
        <v>126</v>
      </c>
      <c r="F5874" t="s">
        <v>16359</v>
      </c>
      <c r="G5874" t="s">
        <v>128</v>
      </c>
      <c r="H5874" t="s">
        <v>47</v>
      </c>
      <c r="I5874" t="s">
        <v>129</v>
      </c>
      <c r="J5874" t="s">
        <v>130</v>
      </c>
      <c r="K5874" t="s">
        <v>131</v>
      </c>
      <c r="L5874" t="s">
        <v>16360</v>
      </c>
      <c r="M5874" t="s">
        <v>16361</v>
      </c>
      <c r="N5874">
        <v>1.113611111</v>
      </c>
      <c r="O5874">
        <v>0</v>
      </c>
      <c r="P5874">
        <v>239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266.15305599999999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2680063</v>
      </c>
      <c r="B5875">
        <v>1</v>
      </c>
      <c r="C5875" t="s">
        <v>76</v>
      </c>
      <c r="D5875" t="s">
        <v>97</v>
      </c>
      <c r="E5875" t="s">
        <v>144</v>
      </c>
      <c r="F5875" t="s">
        <v>16362</v>
      </c>
      <c r="G5875" t="s">
        <v>146</v>
      </c>
      <c r="H5875" t="s">
        <v>46</v>
      </c>
      <c r="I5875" t="s">
        <v>129</v>
      </c>
      <c r="J5875" t="s">
        <v>130</v>
      </c>
      <c r="K5875" t="s">
        <v>131</v>
      </c>
      <c r="L5875" t="s">
        <v>16363</v>
      </c>
      <c r="M5875" t="s">
        <v>16364</v>
      </c>
      <c r="N5875">
        <v>1.335555555</v>
      </c>
      <c r="O5875">
        <v>0</v>
      </c>
      <c r="P5875">
        <v>203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271.11777799999999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2680060</v>
      </c>
      <c r="B5876">
        <v>1</v>
      </c>
      <c r="C5876" t="s">
        <v>76</v>
      </c>
      <c r="D5876" t="s">
        <v>104</v>
      </c>
      <c r="E5876" t="s">
        <v>210</v>
      </c>
      <c r="F5876" t="s">
        <v>16365</v>
      </c>
      <c r="G5876" t="s">
        <v>290</v>
      </c>
      <c r="H5876" t="s">
        <v>46</v>
      </c>
      <c r="I5876" t="s">
        <v>129</v>
      </c>
      <c r="J5876" t="s">
        <v>130</v>
      </c>
      <c r="K5876" t="s">
        <v>131</v>
      </c>
      <c r="L5876" t="s">
        <v>16366</v>
      </c>
      <c r="M5876" t="s">
        <v>16367</v>
      </c>
      <c r="N5876">
        <v>2.813055555</v>
      </c>
      <c r="O5876">
        <v>0</v>
      </c>
      <c r="P5876">
        <v>0</v>
      </c>
      <c r="Q5876">
        <v>0</v>
      </c>
      <c r="R5876">
        <v>2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5.6261109999999999</v>
      </c>
      <c r="Y5876">
        <v>0</v>
      </c>
      <c r="Z5876">
        <v>0</v>
      </c>
    </row>
    <row r="5877" spans="1:26" x14ac:dyDescent="0.3">
      <c r="A5877">
        <v>2680067</v>
      </c>
      <c r="B5877">
        <v>1</v>
      </c>
      <c r="C5877" t="s">
        <v>77</v>
      </c>
      <c r="D5877" t="s">
        <v>119</v>
      </c>
      <c r="E5877" t="s">
        <v>144</v>
      </c>
      <c r="F5877" t="s">
        <v>16368</v>
      </c>
      <c r="G5877" t="s">
        <v>136</v>
      </c>
      <c r="H5877" t="s">
        <v>46</v>
      </c>
      <c r="I5877" t="s">
        <v>129</v>
      </c>
      <c r="J5877" t="s">
        <v>130</v>
      </c>
      <c r="K5877" t="s">
        <v>131</v>
      </c>
      <c r="L5877" t="s">
        <v>16369</v>
      </c>
      <c r="M5877" t="s">
        <v>16370</v>
      </c>
      <c r="N5877">
        <v>0.73</v>
      </c>
      <c r="O5877">
        <v>0</v>
      </c>
      <c r="P5877">
        <v>202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147.46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2679904</v>
      </c>
      <c r="B5878">
        <v>2</v>
      </c>
      <c r="C5878" t="s">
        <v>76</v>
      </c>
      <c r="D5878" t="s">
        <v>90</v>
      </c>
      <c r="E5878" t="s">
        <v>134</v>
      </c>
      <c r="F5878" t="s">
        <v>16371</v>
      </c>
      <c r="G5878" t="s">
        <v>306</v>
      </c>
      <c r="H5878" t="s">
        <v>46</v>
      </c>
      <c r="I5878" t="s">
        <v>129</v>
      </c>
      <c r="J5878" t="s">
        <v>130</v>
      </c>
      <c r="K5878" t="s">
        <v>131</v>
      </c>
      <c r="L5878" t="s">
        <v>16203</v>
      </c>
      <c r="M5878" t="s">
        <v>16372</v>
      </c>
      <c r="N5878">
        <v>0.16500000000000001</v>
      </c>
      <c r="O5878">
        <v>0</v>
      </c>
      <c r="P5878">
        <v>0</v>
      </c>
      <c r="Q5878">
        <v>0</v>
      </c>
      <c r="R5878">
        <v>122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20.13</v>
      </c>
      <c r="Y5878">
        <v>0</v>
      </c>
      <c r="Z5878">
        <v>0</v>
      </c>
    </row>
    <row r="5879" spans="1:26" x14ac:dyDescent="0.3">
      <c r="A5879">
        <v>2680072</v>
      </c>
      <c r="B5879">
        <v>1</v>
      </c>
      <c r="C5879" t="s">
        <v>76</v>
      </c>
      <c r="D5879" t="s">
        <v>104</v>
      </c>
      <c r="E5879" t="s">
        <v>156</v>
      </c>
      <c r="F5879" t="s">
        <v>16373</v>
      </c>
      <c r="G5879" t="s">
        <v>169</v>
      </c>
      <c r="H5879" t="s">
        <v>47</v>
      </c>
      <c r="I5879" t="s">
        <v>129</v>
      </c>
      <c r="J5879" t="s">
        <v>130</v>
      </c>
      <c r="K5879" t="s">
        <v>131</v>
      </c>
      <c r="L5879" t="s">
        <v>16374</v>
      </c>
      <c r="M5879" t="s">
        <v>16375</v>
      </c>
      <c r="N5879">
        <v>8.4166666000000001E-2</v>
      </c>
      <c r="O5879">
        <v>0</v>
      </c>
      <c r="P5879">
        <v>0</v>
      </c>
      <c r="Q5879">
        <v>0</v>
      </c>
      <c r="R5879">
        <v>0</v>
      </c>
      <c r="S5879">
        <v>1</v>
      </c>
      <c r="T5879">
        <v>622</v>
      </c>
      <c r="U5879">
        <v>0</v>
      </c>
      <c r="V5879">
        <v>0</v>
      </c>
      <c r="W5879">
        <v>0</v>
      </c>
      <c r="X5879">
        <v>0</v>
      </c>
      <c r="Y5879">
        <v>8.4167000000000006E-2</v>
      </c>
      <c r="Z5879">
        <v>52.351666000000002</v>
      </c>
    </row>
    <row r="5880" spans="1:26" x14ac:dyDescent="0.3">
      <c r="A5880">
        <v>2680076</v>
      </c>
      <c r="B5880">
        <v>1</v>
      </c>
      <c r="C5880" t="s">
        <v>76</v>
      </c>
      <c r="D5880" t="s">
        <v>101</v>
      </c>
      <c r="E5880" t="s">
        <v>210</v>
      </c>
      <c r="F5880" t="s">
        <v>16376</v>
      </c>
      <c r="G5880" t="s">
        <v>212</v>
      </c>
      <c r="H5880" t="s">
        <v>46</v>
      </c>
      <c r="I5880" t="s">
        <v>129</v>
      </c>
      <c r="J5880" t="s">
        <v>130</v>
      </c>
      <c r="K5880" t="s">
        <v>131</v>
      </c>
      <c r="L5880" t="s">
        <v>16377</v>
      </c>
      <c r="M5880" t="s">
        <v>16378</v>
      </c>
      <c r="N5880">
        <v>1.7283333329999999</v>
      </c>
      <c r="O5880">
        <v>0</v>
      </c>
      <c r="P5880">
        <v>5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8.641667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2680077</v>
      </c>
      <c r="B5881">
        <v>1</v>
      </c>
      <c r="C5881" t="s">
        <v>77</v>
      </c>
      <c r="D5881" t="s">
        <v>108</v>
      </c>
      <c r="E5881" t="s">
        <v>210</v>
      </c>
      <c r="F5881" t="s">
        <v>16379</v>
      </c>
      <c r="G5881" t="s">
        <v>290</v>
      </c>
      <c r="H5881" t="s">
        <v>46</v>
      </c>
      <c r="I5881" t="s">
        <v>129</v>
      </c>
      <c r="J5881" t="s">
        <v>130</v>
      </c>
      <c r="K5881" t="s">
        <v>131</v>
      </c>
      <c r="L5881" t="s">
        <v>16380</v>
      </c>
      <c r="M5881" t="s">
        <v>16381</v>
      </c>
      <c r="N5881">
        <v>1.216388888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1.2163889999999999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2680010</v>
      </c>
      <c r="B5882">
        <v>2</v>
      </c>
      <c r="C5882" t="s">
        <v>76</v>
      </c>
      <c r="D5882" t="s">
        <v>105</v>
      </c>
      <c r="E5882" t="s">
        <v>134</v>
      </c>
      <c r="F5882" t="s">
        <v>16382</v>
      </c>
      <c r="G5882" t="s">
        <v>136</v>
      </c>
      <c r="H5882" t="s">
        <v>46</v>
      </c>
      <c r="I5882" t="s">
        <v>129</v>
      </c>
      <c r="J5882" t="s">
        <v>130</v>
      </c>
      <c r="K5882" t="s">
        <v>131</v>
      </c>
      <c r="L5882" t="s">
        <v>16320</v>
      </c>
      <c r="M5882" t="s">
        <v>16383</v>
      </c>
      <c r="N5882">
        <v>0.45888888799999999</v>
      </c>
      <c r="O5882">
        <v>0</v>
      </c>
      <c r="P5882">
        <v>0</v>
      </c>
      <c r="Q5882">
        <v>0</v>
      </c>
      <c r="R5882">
        <v>86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39.464444</v>
      </c>
      <c r="Y5882">
        <v>0</v>
      </c>
      <c r="Z5882">
        <v>0</v>
      </c>
    </row>
    <row r="5883" spans="1:26" x14ac:dyDescent="0.3">
      <c r="A5883">
        <v>2680081</v>
      </c>
      <c r="B5883">
        <v>1</v>
      </c>
      <c r="C5883" t="s">
        <v>77</v>
      </c>
      <c r="D5883" t="s">
        <v>108</v>
      </c>
      <c r="E5883" t="s">
        <v>144</v>
      </c>
      <c r="F5883" t="s">
        <v>16384</v>
      </c>
      <c r="G5883" t="s">
        <v>136</v>
      </c>
      <c r="H5883" t="s">
        <v>46</v>
      </c>
      <c r="I5883" t="s">
        <v>129</v>
      </c>
      <c r="J5883" t="s">
        <v>130</v>
      </c>
      <c r="K5883" t="s">
        <v>131</v>
      </c>
      <c r="L5883" t="s">
        <v>16385</v>
      </c>
      <c r="M5883" t="s">
        <v>16386</v>
      </c>
      <c r="N5883">
        <v>0.97194444400000002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112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108.857778</v>
      </c>
    </row>
    <row r="5884" spans="1:26" x14ac:dyDescent="0.3">
      <c r="A5884">
        <v>2680082</v>
      </c>
      <c r="B5884">
        <v>1</v>
      </c>
      <c r="C5884" t="s">
        <v>77</v>
      </c>
      <c r="D5884" t="s">
        <v>123</v>
      </c>
      <c r="E5884" t="s">
        <v>156</v>
      </c>
      <c r="F5884" t="s">
        <v>1568</v>
      </c>
      <c r="G5884" t="s">
        <v>146</v>
      </c>
      <c r="H5884" t="s">
        <v>47</v>
      </c>
      <c r="I5884" t="s">
        <v>129</v>
      </c>
      <c r="J5884" t="s">
        <v>130</v>
      </c>
      <c r="K5884" t="s">
        <v>131</v>
      </c>
      <c r="L5884" t="s">
        <v>16387</v>
      </c>
      <c r="M5884" t="s">
        <v>16388</v>
      </c>
      <c r="N5884">
        <v>0.93361111100000005</v>
      </c>
      <c r="O5884">
        <v>117</v>
      </c>
      <c r="P5884">
        <v>666</v>
      </c>
      <c r="Q5884">
        <v>0</v>
      </c>
      <c r="R5884">
        <v>0</v>
      </c>
      <c r="S5884">
        <v>0</v>
      </c>
      <c r="T5884">
        <v>0</v>
      </c>
      <c r="U5884">
        <v>109.2325</v>
      </c>
      <c r="V5884">
        <v>621.78499999999997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2680088</v>
      </c>
      <c r="B5885">
        <v>1</v>
      </c>
      <c r="C5885" t="s">
        <v>76</v>
      </c>
      <c r="D5885" t="s">
        <v>90</v>
      </c>
      <c r="E5885" t="s">
        <v>144</v>
      </c>
      <c r="F5885" t="s">
        <v>16389</v>
      </c>
      <c r="G5885" t="s">
        <v>136</v>
      </c>
      <c r="H5885" t="s">
        <v>46</v>
      </c>
      <c r="I5885" t="s">
        <v>129</v>
      </c>
      <c r="J5885" t="s">
        <v>130</v>
      </c>
      <c r="K5885" t="s">
        <v>131</v>
      </c>
      <c r="L5885" t="s">
        <v>16390</v>
      </c>
      <c r="M5885" t="s">
        <v>16391</v>
      </c>
      <c r="N5885">
        <v>0.74527777699999997</v>
      </c>
      <c r="O5885">
        <v>0</v>
      </c>
      <c r="P5885">
        <v>37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27.575278000000001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2680093</v>
      </c>
      <c r="B5886">
        <v>1</v>
      </c>
      <c r="C5886" t="s">
        <v>77</v>
      </c>
      <c r="D5886" t="s">
        <v>117</v>
      </c>
      <c r="E5886" t="s">
        <v>144</v>
      </c>
      <c r="F5886" t="s">
        <v>16392</v>
      </c>
      <c r="G5886" t="s">
        <v>136</v>
      </c>
      <c r="H5886" t="s">
        <v>46</v>
      </c>
      <c r="I5886" t="s">
        <v>129</v>
      </c>
      <c r="J5886" t="s">
        <v>130</v>
      </c>
      <c r="K5886" t="s">
        <v>131</v>
      </c>
      <c r="L5886" t="s">
        <v>16393</v>
      </c>
      <c r="M5886" t="s">
        <v>16394</v>
      </c>
      <c r="N5886">
        <v>0.50694444400000005</v>
      </c>
      <c r="O5886">
        <v>0</v>
      </c>
      <c r="P5886">
        <v>0</v>
      </c>
      <c r="Q5886">
        <v>0</v>
      </c>
      <c r="R5886">
        <v>14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7.0972220000000004</v>
      </c>
      <c r="Y5886">
        <v>0</v>
      </c>
      <c r="Z5886">
        <v>0</v>
      </c>
    </row>
    <row r="5887" spans="1:26" x14ac:dyDescent="0.3">
      <c r="A5887">
        <v>2680081</v>
      </c>
      <c r="B5887">
        <v>2</v>
      </c>
      <c r="C5887" t="s">
        <v>77</v>
      </c>
      <c r="D5887" t="s">
        <v>108</v>
      </c>
      <c r="E5887" t="s">
        <v>134</v>
      </c>
      <c r="F5887" t="s">
        <v>16395</v>
      </c>
      <c r="G5887" t="s">
        <v>136</v>
      </c>
      <c r="H5887" t="s">
        <v>46</v>
      </c>
      <c r="I5887" t="s">
        <v>129</v>
      </c>
      <c r="J5887" t="s">
        <v>130</v>
      </c>
      <c r="K5887" t="s">
        <v>131</v>
      </c>
      <c r="L5887" t="s">
        <v>16386</v>
      </c>
      <c r="M5887" t="s">
        <v>16396</v>
      </c>
      <c r="N5887">
        <v>0.76333333299999995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190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145.033333</v>
      </c>
    </row>
    <row r="5888" spans="1:26" x14ac:dyDescent="0.3">
      <c r="A5888">
        <v>2680108</v>
      </c>
      <c r="B5888">
        <v>1</v>
      </c>
      <c r="C5888" t="s">
        <v>76</v>
      </c>
      <c r="D5888" t="s">
        <v>82</v>
      </c>
      <c r="E5888" t="s">
        <v>152</v>
      </c>
      <c r="F5888" t="s">
        <v>16397</v>
      </c>
      <c r="G5888" t="s">
        <v>169</v>
      </c>
      <c r="H5888" t="s">
        <v>47</v>
      </c>
      <c r="I5888" t="s">
        <v>129</v>
      </c>
      <c r="J5888" t="s">
        <v>130</v>
      </c>
      <c r="K5888" t="s">
        <v>131</v>
      </c>
      <c r="L5888" t="s">
        <v>16398</v>
      </c>
      <c r="M5888" t="s">
        <v>16399</v>
      </c>
      <c r="N5888">
        <v>1.8</v>
      </c>
      <c r="O5888">
        <v>3</v>
      </c>
      <c r="P5888">
        <v>650</v>
      </c>
      <c r="Q5888">
        <v>0</v>
      </c>
      <c r="R5888">
        <v>0</v>
      </c>
      <c r="S5888">
        <v>0</v>
      </c>
      <c r="T5888">
        <v>0</v>
      </c>
      <c r="U5888">
        <v>5.4</v>
      </c>
      <c r="V5888">
        <v>1170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2680088</v>
      </c>
      <c r="B5889">
        <v>2</v>
      </c>
      <c r="C5889" t="s">
        <v>76</v>
      </c>
      <c r="D5889" t="s">
        <v>90</v>
      </c>
      <c r="E5889" t="s">
        <v>134</v>
      </c>
      <c r="F5889" t="s">
        <v>16400</v>
      </c>
      <c r="G5889" t="s">
        <v>136</v>
      </c>
      <c r="H5889" t="s">
        <v>46</v>
      </c>
      <c r="I5889" t="s">
        <v>129</v>
      </c>
      <c r="J5889" t="s">
        <v>130</v>
      </c>
      <c r="K5889" t="s">
        <v>131</v>
      </c>
      <c r="L5889" t="s">
        <v>16391</v>
      </c>
      <c r="M5889" t="s">
        <v>16401</v>
      </c>
      <c r="N5889">
        <v>0.29166666600000002</v>
      </c>
      <c r="O5889">
        <v>0</v>
      </c>
      <c r="P5889">
        <v>38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11.083333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2680105</v>
      </c>
      <c r="B5890">
        <v>1</v>
      </c>
      <c r="C5890" t="s">
        <v>77</v>
      </c>
      <c r="D5890" t="s">
        <v>123</v>
      </c>
      <c r="E5890" t="s">
        <v>156</v>
      </c>
      <c r="F5890" t="s">
        <v>215</v>
      </c>
      <c r="G5890" t="s">
        <v>169</v>
      </c>
      <c r="H5890" t="s">
        <v>47</v>
      </c>
      <c r="I5890" t="s">
        <v>129</v>
      </c>
      <c r="J5890" t="s">
        <v>130</v>
      </c>
      <c r="K5890" t="s">
        <v>131</v>
      </c>
      <c r="L5890" t="s">
        <v>16402</v>
      </c>
      <c r="M5890" t="s">
        <v>16403</v>
      </c>
      <c r="N5890">
        <v>2.3305555550000001</v>
      </c>
      <c r="O5890">
        <v>313</v>
      </c>
      <c r="P5890">
        <v>51</v>
      </c>
      <c r="Q5890">
        <v>0</v>
      </c>
      <c r="R5890">
        <v>0</v>
      </c>
      <c r="S5890">
        <v>0</v>
      </c>
      <c r="T5890">
        <v>0</v>
      </c>
      <c r="U5890">
        <v>729.46388899999999</v>
      </c>
      <c r="V5890">
        <v>118.858333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2680111</v>
      </c>
      <c r="B5891">
        <v>1</v>
      </c>
      <c r="C5891" t="s">
        <v>77</v>
      </c>
      <c r="D5891" t="s">
        <v>114</v>
      </c>
      <c r="E5891" t="s">
        <v>156</v>
      </c>
      <c r="F5891" t="s">
        <v>3132</v>
      </c>
      <c r="G5891" t="s">
        <v>169</v>
      </c>
      <c r="H5891" t="s">
        <v>47</v>
      </c>
      <c r="I5891" t="s">
        <v>129</v>
      </c>
      <c r="J5891" t="s">
        <v>130</v>
      </c>
      <c r="K5891" t="s">
        <v>131</v>
      </c>
      <c r="L5891" t="s">
        <v>16404</v>
      </c>
      <c r="M5891" t="s">
        <v>16405</v>
      </c>
      <c r="N5891">
        <v>0.99805555499999998</v>
      </c>
      <c r="O5891">
        <v>0</v>
      </c>
      <c r="P5891">
        <v>0</v>
      </c>
      <c r="Q5891">
        <v>0</v>
      </c>
      <c r="R5891">
        <v>0</v>
      </c>
      <c r="S5891">
        <v>22</v>
      </c>
      <c r="T5891">
        <v>448</v>
      </c>
      <c r="U5891">
        <v>0</v>
      </c>
      <c r="V5891">
        <v>0</v>
      </c>
      <c r="W5891">
        <v>0</v>
      </c>
      <c r="X5891">
        <v>0</v>
      </c>
      <c r="Y5891">
        <v>21.957222000000002</v>
      </c>
      <c r="Z5891">
        <v>447.12888900000002</v>
      </c>
    </row>
    <row r="5892" spans="1:26" x14ac:dyDescent="0.3">
      <c r="A5892">
        <v>2680119</v>
      </c>
      <c r="B5892">
        <v>1</v>
      </c>
      <c r="C5892" t="s">
        <v>76</v>
      </c>
      <c r="D5892" t="s">
        <v>78</v>
      </c>
      <c r="E5892" t="s">
        <v>210</v>
      </c>
      <c r="F5892" t="s">
        <v>16406</v>
      </c>
      <c r="G5892" t="s">
        <v>290</v>
      </c>
      <c r="H5892" t="s">
        <v>46</v>
      </c>
      <c r="I5892" t="s">
        <v>129</v>
      </c>
      <c r="J5892" t="s">
        <v>130</v>
      </c>
      <c r="K5892" t="s">
        <v>131</v>
      </c>
      <c r="L5892" t="s">
        <v>16407</v>
      </c>
      <c r="M5892" t="s">
        <v>16408</v>
      </c>
      <c r="N5892">
        <v>0.834166666</v>
      </c>
      <c r="O5892">
        <v>0</v>
      </c>
      <c r="P5892">
        <v>2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1.6683330000000001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2680120</v>
      </c>
      <c r="B5893">
        <v>1</v>
      </c>
      <c r="C5893" t="s">
        <v>76</v>
      </c>
      <c r="D5893" t="s">
        <v>80</v>
      </c>
      <c r="E5893" t="s">
        <v>210</v>
      </c>
      <c r="F5893" t="s">
        <v>16409</v>
      </c>
      <c r="G5893" t="s">
        <v>290</v>
      </c>
      <c r="H5893" t="s">
        <v>46</v>
      </c>
      <c r="I5893" t="s">
        <v>129</v>
      </c>
      <c r="J5893" t="s">
        <v>130</v>
      </c>
      <c r="K5893" t="s">
        <v>131</v>
      </c>
      <c r="L5893" t="s">
        <v>16410</v>
      </c>
      <c r="M5893" t="s">
        <v>16411</v>
      </c>
      <c r="N5893">
        <v>0.941111111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0.94111100000000003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2680121</v>
      </c>
      <c r="B5894">
        <v>1</v>
      </c>
      <c r="C5894" t="s">
        <v>76</v>
      </c>
      <c r="D5894" t="s">
        <v>94</v>
      </c>
      <c r="E5894" t="s">
        <v>156</v>
      </c>
      <c r="F5894" t="s">
        <v>4506</v>
      </c>
      <c r="G5894" t="s">
        <v>169</v>
      </c>
      <c r="H5894" t="s">
        <v>47</v>
      </c>
      <c r="I5894" t="s">
        <v>247</v>
      </c>
      <c r="J5894" t="s">
        <v>130</v>
      </c>
      <c r="K5894" t="s">
        <v>131</v>
      </c>
      <c r="L5894" t="s">
        <v>16412</v>
      </c>
      <c r="M5894" t="s">
        <v>16413</v>
      </c>
      <c r="N5894">
        <v>5.0000000000000001E-3</v>
      </c>
      <c r="O5894">
        <v>18</v>
      </c>
      <c r="P5894">
        <v>733</v>
      </c>
      <c r="Q5894">
        <v>0</v>
      </c>
      <c r="R5894">
        <v>0</v>
      </c>
      <c r="S5894">
        <v>0</v>
      </c>
      <c r="T5894">
        <v>0</v>
      </c>
      <c r="U5894">
        <v>0.09</v>
      </c>
      <c r="V5894">
        <v>3.665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2680124</v>
      </c>
      <c r="B5895">
        <v>1</v>
      </c>
      <c r="C5895" t="s">
        <v>76</v>
      </c>
      <c r="D5895" t="s">
        <v>84</v>
      </c>
      <c r="E5895" t="s">
        <v>325</v>
      </c>
      <c r="F5895" t="s">
        <v>16414</v>
      </c>
      <c r="G5895" t="s">
        <v>567</v>
      </c>
      <c r="H5895" t="s">
        <v>47</v>
      </c>
      <c r="I5895" t="s">
        <v>129</v>
      </c>
      <c r="J5895" t="s">
        <v>130</v>
      </c>
      <c r="K5895" t="s">
        <v>141</v>
      </c>
      <c r="L5895" t="s">
        <v>16415</v>
      </c>
      <c r="M5895" t="s">
        <v>16416</v>
      </c>
      <c r="N5895">
        <v>0.38611111100000001</v>
      </c>
      <c r="O5895">
        <v>0</v>
      </c>
      <c r="P5895">
        <v>2874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1109.6833329999999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2680126</v>
      </c>
      <c r="B5896">
        <v>1</v>
      </c>
      <c r="C5896" t="s">
        <v>77</v>
      </c>
      <c r="D5896" t="s">
        <v>108</v>
      </c>
      <c r="E5896" t="s">
        <v>126</v>
      </c>
      <c r="F5896" t="s">
        <v>3828</v>
      </c>
      <c r="G5896" t="s">
        <v>169</v>
      </c>
      <c r="H5896" t="s">
        <v>47</v>
      </c>
      <c r="I5896" t="s">
        <v>129</v>
      </c>
      <c r="J5896" t="s">
        <v>130</v>
      </c>
      <c r="K5896" t="s">
        <v>131</v>
      </c>
      <c r="L5896" t="s">
        <v>16417</v>
      </c>
      <c r="M5896" t="s">
        <v>16418</v>
      </c>
      <c r="N5896">
        <v>1.1416666660000001</v>
      </c>
      <c r="O5896">
        <v>0</v>
      </c>
      <c r="P5896">
        <v>0</v>
      </c>
      <c r="Q5896">
        <v>1</v>
      </c>
      <c r="R5896">
        <v>11</v>
      </c>
      <c r="S5896">
        <v>202</v>
      </c>
      <c r="T5896">
        <v>1673</v>
      </c>
      <c r="U5896">
        <v>0</v>
      </c>
      <c r="V5896">
        <v>0</v>
      </c>
      <c r="W5896">
        <v>1.141667</v>
      </c>
      <c r="X5896">
        <v>12.558332999999999</v>
      </c>
      <c r="Y5896">
        <v>230.61666700000001</v>
      </c>
      <c r="Z5896">
        <v>1910.0083320000001</v>
      </c>
    </row>
    <row r="5897" spans="1:26" x14ac:dyDescent="0.3">
      <c r="A5897">
        <v>2680127</v>
      </c>
      <c r="B5897">
        <v>1</v>
      </c>
      <c r="C5897" t="s">
        <v>77</v>
      </c>
      <c r="D5897" t="s">
        <v>124</v>
      </c>
      <c r="E5897" t="s">
        <v>126</v>
      </c>
      <c r="F5897" t="s">
        <v>16419</v>
      </c>
      <c r="G5897" t="s">
        <v>169</v>
      </c>
      <c r="H5897" t="s">
        <v>47</v>
      </c>
      <c r="I5897" t="s">
        <v>129</v>
      </c>
      <c r="J5897" t="s">
        <v>130</v>
      </c>
      <c r="K5897" t="s">
        <v>131</v>
      </c>
      <c r="L5897" t="s">
        <v>16420</v>
      </c>
      <c r="M5897" t="s">
        <v>16421</v>
      </c>
      <c r="N5897">
        <v>0.70611111100000001</v>
      </c>
      <c r="O5897">
        <v>5</v>
      </c>
      <c r="P5897">
        <v>2656</v>
      </c>
      <c r="Q5897">
        <v>0</v>
      </c>
      <c r="R5897">
        <v>0</v>
      </c>
      <c r="S5897">
        <v>0</v>
      </c>
      <c r="T5897">
        <v>0</v>
      </c>
      <c r="U5897">
        <v>3.5305559999999998</v>
      </c>
      <c r="V5897">
        <v>1875.4311110000001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2680136</v>
      </c>
      <c r="B5898">
        <v>1</v>
      </c>
      <c r="C5898" t="s">
        <v>76</v>
      </c>
      <c r="D5898" t="s">
        <v>106</v>
      </c>
      <c r="E5898" t="s">
        <v>172</v>
      </c>
      <c r="F5898" t="s">
        <v>16422</v>
      </c>
      <c r="G5898" t="s">
        <v>306</v>
      </c>
      <c r="H5898" t="s">
        <v>46</v>
      </c>
      <c r="I5898" t="s">
        <v>129</v>
      </c>
      <c r="J5898" t="s">
        <v>15</v>
      </c>
      <c r="K5898" t="s">
        <v>131</v>
      </c>
      <c r="L5898" t="s">
        <v>16423</v>
      </c>
      <c r="M5898" t="s">
        <v>16424</v>
      </c>
      <c r="N5898">
        <v>3.5922222220000002</v>
      </c>
      <c r="O5898">
        <v>0</v>
      </c>
      <c r="P5898">
        <v>89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319.70777800000002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2680131</v>
      </c>
      <c r="B5899">
        <v>1</v>
      </c>
      <c r="C5899" t="s">
        <v>77</v>
      </c>
      <c r="D5899" t="s">
        <v>116</v>
      </c>
      <c r="E5899" t="s">
        <v>152</v>
      </c>
      <c r="F5899" t="s">
        <v>16425</v>
      </c>
      <c r="G5899" t="s">
        <v>260</v>
      </c>
      <c r="H5899" t="s">
        <v>47</v>
      </c>
      <c r="I5899" t="s">
        <v>129</v>
      </c>
      <c r="J5899" t="s">
        <v>130</v>
      </c>
      <c r="K5899" t="s">
        <v>141</v>
      </c>
      <c r="L5899" t="s">
        <v>16426</v>
      </c>
      <c r="M5899" t="s">
        <v>16427</v>
      </c>
      <c r="N5899">
        <v>1.051111111</v>
      </c>
      <c r="O5899">
        <v>345</v>
      </c>
      <c r="P5899">
        <v>2970</v>
      </c>
      <c r="Q5899">
        <v>0</v>
      </c>
      <c r="R5899">
        <v>0</v>
      </c>
      <c r="S5899">
        <v>0</v>
      </c>
      <c r="T5899">
        <v>0</v>
      </c>
      <c r="U5899">
        <v>362.63333299999999</v>
      </c>
      <c r="V5899">
        <v>3121.8</v>
      </c>
      <c r="W5899">
        <v>0</v>
      </c>
      <c r="X5899">
        <v>0</v>
      </c>
      <c r="Y5899">
        <v>0</v>
      </c>
      <c r="Z5899">
        <v>0</v>
      </c>
    </row>
    <row r="5900" spans="1:26" x14ac:dyDescent="0.3">
      <c r="A5900">
        <v>2680134</v>
      </c>
      <c r="B5900">
        <v>1</v>
      </c>
      <c r="C5900" t="s">
        <v>77</v>
      </c>
      <c r="D5900" t="s">
        <v>116</v>
      </c>
      <c r="E5900" t="s">
        <v>152</v>
      </c>
      <c r="F5900" t="s">
        <v>16428</v>
      </c>
      <c r="G5900" t="s">
        <v>260</v>
      </c>
      <c r="H5900" t="s">
        <v>47</v>
      </c>
      <c r="I5900" t="s">
        <v>129</v>
      </c>
      <c r="J5900" t="s">
        <v>130</v>
      </c>
      <c r="K5900" t="s">
        <v>141</v>
      </c>
      <c r="L5900" t="s">
        <v>16429</v>
      </c>
      <c r="M5900" t="s">
        <v>16430</v>
      </c>
      <c r="N5900">
        <v>0.98444444399999997</v>
      </c>
      <c r="O5900">
        <v>319</v>
      </c>
      <c r="P5900">
        <v>4047</v>
      </c>
      <c r="Q5900">
        <v>0</v>
      </c>
      <c r="R5900">
        <v>0</v>
      </c>
      <c r="S5900">
        <v>0</v>
      </c>
      <c r="T5900">
        <v>0</v>
      </c>
      <c r="U5900">
        <v>314.037778</v>
      </c>
      <c r="V5900">
        <v>3984.0466649999998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2680144</v>
      </c>
      <c r="B5901">
        <v>1</v>
      </c>
      <c r="C5901" t="s">
        <v>77</v>
      </c>
      <c r="D5901" t="s">
        <v>116</v>
      </c>
      <c r="E5901" t="s">
        <v>156</v>
      </c>
      <c r="F5901" t="s">
        <v>16431</v>
      </c>
      <c r="G5901" t="s">
        <v>169</v>
      </c>
      <c r="H5901" t="s">
        <v>47</v>
      </c>
      <c r="I5901" t="s">
        <v>129</v>
      </c>
      <c r="J5901" t="s">
        <v>130</v>
      </c>
      <c r="K5901" t="s">
        <v>131</v>
      </c>
      <c r="L5901" t="s">
        <v>16432</v>
      </c>
      <c r="M5901" t="s">
        <v>16433</v>
      </c>
      <c r="N5901">
        <v>0.34222222200000002</v>
      </c>
      <c r="O5901">
        <v>47</v>
      </c>
      <c r="P5901">
        <v>1107</v>
      </c>
      <c r="Q5901">
        <v>0</v>
      </c>
      <c r="R5901">
        <v>0</v>
      </c>
      <c r="S5901">
        <v>0</v>
      </c>
      <c r="T5901">
        <v>0</v>
      </c>
      <c r="U5901">
        <v>16.084444000000001</v>
      </c>
      <c r="V5901">
        <v>378.84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2680148</v>
      </c>
      <c r="B5902">
        <v>1</v>
      </c>
      <c r="C5902" t="s">
        <v>77</v>
      </c>
      <c r="D5902" t="s">
        <v>116</v>
      </c>
      <c r="E5902" t="s">
        <v>152</v>
      </c>
      <c r="F5902" t="s">
        <v>16434</v>
      </c>
      <c r="G5902" t="s">
        <v>260</v>
      </c>
      <c r="H5902" t="s">
        <v>47</v>
      </c>
      <c r="I5902" t="s">
        <v>129</v>
      </c>
      <c r="J5902" t="s">
        <v>130</v>
      </c>
      <c r="K5902" t="s">
        <v>141</v>
      </c>
      <c r="L5902" t="s">
        <v>16435</v>
      </c>
      <c r="M5902" t="s">
        <v>16436</v>
      </c>
      <c r="N5902">
        <v>0.99583333299999999</v>
      </c>
      <c r="O5902">
        <v>103</v>
      </c>
      <c r="P5902">
        <v>2164</v>
      </c>
      <c r="Q5902">
        <v>0</v>
      </c>
      <c r="R5902">
        <v>0</v>
      </c>
      <c r="S5902">
        <v>0</v>
      </c>
      <c r="T5902">
        <v>0</v>
      </c>
      <c r="U5902">
        <v>102.57083299999999</v>
      </c>
      <c r="V5902">
        <v>2154.9833330000001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2680150</v>
      </c>
      <c r="B5903">
        <v>1</v>
      </c>
      <c r="C5903" t="s">
        <v>77</v>
      </c>
      <c r="D5903" t="s">
        <v>123</v>
      </c>
      <c r="E5903" t="s">
        <v>126</v>
      </c>
      <c r="F5903" t="s">
        <v>1215</v>
      </c>
      <c r="G5903" t="s">
        <v>169</v>
      </c>
      <c r="H5903" t="s">
        <v>47</v>
      </c>
      <c r="I5903" t="s">
        <v>129</v>
      </c>
      <c r="J5903" t="s">
        <v>130</v>
      </c>
      <c r="K5903" t="s">
        <v>131</v>
      </c>
      <c r="L5903" t="s">
        <v>16437</v>
      </c>
      <c r="M5903" t="s">
        <v>16438</v>
      </c>
      <c r="N5903">
        <v>3.3222222220000002</v>
      </c>
      <c r="O5903">
        <v>13</v>
      </c>
      <c r="P5903">
        <v>219</v>
      </c>
      <c r="Q5903">
        <v>0</v>
      </c>
      <c r="R5903">
        <v>0</v>
      </c>
      <c r="S5903">
        <v>0</v>
      </c>
      <c r="T5903">
        <v>0</v>
      </c>
      <c r="U5903">
        <v>43.188889000000003</v>
      </c>
      <c r="V5903">
        <v>727.56666700000005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2680153</v>
      </c>
      <c r="B5904">
        <v>1</v>
      </c>
      <c r="C5904" t="s">
        <v>77</v>
      </c>
      <c r="D5904" t="s">
        <v>109</v>
      </c>
      <c r="E5904" t="s">
        <v>144</v>
      </c>
      <c r="F5904" t="s">
        <v>16439</v>
      </c>
      <c r="G5904" t="s">
        <v>406</v>
      </c>
      <c r="H5904" t="s">
        <v>46</v>
      </c>
      <c r="I5904" t="s">
        <v>129</v>
      </c>
      <c r="J5904" t="s">
        <v>130</v>
      </c>
      <c r="K5904" t="s">
        <v>131</v>
      </c>
      <c r="L5904" t="s">
        <v>16440</v>
      </c>
      <c r="M5904" t="s">
        <v>16441</v>
      </c>
      <c r="N5904">
        <v>3.644722222</v>
      </c>
      <c r="O5904">
        <v>0</v>
      </c>
      <c r="P5904">
        <v>2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7.2894439999999996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2680154</v>
      </c>
      <c r="B5905">
        <v>1</v>
      </c>
      <c r="C5905" t="s">
        <v>77</v>
      </c>
      <c r="D5905" t="s">
        <v>124</v>
      </c>
      <c r="E5905" t="s">
        <v>156</v>
      </c>
      <c r="F5905" t="s">
        <v>14701</v>
      </c>
      <c r="G5905" t="s">
        <v>169</v>
      </c>
      <c r="H5905" t="s">
        <v>47</v>
      </c>
      <c r="I5905" t="s">
        <v>129</v>
      </c>
      <c r="J5905" t="s">
        <v>130</v>
      </c>
      <c r="K5905" t="s">
        <v>131</v>
      </c>
      <c r="L5905" t="s">
        <v>16442</v>
      </c>
      <c r="M5905" t="s">
        <v>16443</v>
      </c>
      <c r="N5905">
        <v>0.25666666599999999</v>
      </c>
      <c r="O5905">
        <v>61</v>
      </c>
      <c r="P5905">
        <v>1647</v>
      </c>
      <c r="Q5905">
        <v>0</v>
      </c>
      <c r="R5905">
        <v>0</v>
      </c>
      <c r="S5905">
        <v>0</v>
      </c>
      <c r="T5905">
        <v>0</v>
      </c>
      <c r="U5905">
        <v>15.656667000000001</v>
      </c>
      <c r="V5905">
        <v>422.72999900000002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2680157</v>
      </c>
      <c r="B5906">
        <v>1</v>
      </c>
      <c r="C5906" t="s">
        <v>77</v>
      </c>
      <c r="D5906" t="s">
        <v>112</v>
      </c>
      <c r="E5906" t="s">
        <v>126</v>
      </c>
      <c r="F5906" t="s">
        <v>9527</v>
      </c>
      <c r="G5906" t="s">
        <v>169</v>
      </c>
      <c r="H5906" t="s">
        <v>47</v>
      </c>
      <c r="I5906" t="s">
        <v>129</v>
      </c>
      <c r="J5906" t="s">
        <v>130</v>
      </c>
      <c r="K5906" t="s">
        <v>131</v>
      </c>
      <c r="L5906" t="s">
        <v>16444</v>
      </c>
      <c r="M5906" t="s">
        <v>16445</v>
      </c>
      <c r="N5906">
        <v>0.24916666600000001</v>
      </c>
      <c r="O5906">
        <v>0</v>
      </c>
      <c r="P5906">
        <v>0</v>
      </c>
      <c r="Q5906">
        <v>0</v>
      </c>
      <c r="R5906">
        <v>782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194.848333</v>
      </c>
      <c r="Y5906">
        <v>0</v>
      </c>
      <c r="Z5906">
        <v>0</v>
      </c>
    </row>
    <row r="5907" spans="1:26" x14ac:dyDescent="0.3">
      <c r="A5907">
        <v>2680166</v>
      </c>
      <c r="B5907">
        <v>1</v>
      </c>
      <c r="C5907" t="s">
        <v>77</v>
      </c>
      <c r="D5907" t="s">
        <v>112</v>
      </c>
      <c r="E5907" t="s">
        <v>156</v>
      </c>
      <c r="F5907" t="s">
        <v>15559</v>
      </c>
      <c r="G5907" t="s">
        <v>169</v>
      </c>
      <c r="H5907" t="s">
        <v>47</v>
      </c>
      <c r="I5907" t="s">
        <v>129</v>
      </c>
      <c r="J5907" t="s">
        <v>130</v>
      </c>
      <c r="K5907" t="s">
        <v>131</v>
      </c>
      <c r="L5907" t="s">
        <v>16446</v>
      </c>
      <c r="M5907" t="s">
        <v>16447</v>
      </c>
      <c r="N5907">
        <v>1.8066666659999999</v>
      </c>
      <c r="O5907">
        <v>0</v>
      </c>
      <c r="P5907">
        <v>0</v>
      </c>
      <c r="Q5907">
        <v>0</v>
      </c>
      <c r="R5907">
        <v>0</v>
      </c>
      <c r="S5907">
        <v>8</v>
      </c>
      <c r="T5907">
        <v>414</v>
      </c>
      <c r="U5907">
        <v>0</v>
      </c>
      <c r="V5907">
        <v>0</v>
      </c>
      <c r="W5907">
        <v>0</v>
      </c>
      <c r="X5907">
        <v>0</v>
      </c>
      <c r="Y5907">
        <v>14.453333000000001</v>
      </c>
      <c r="Z5907">
        <v>747.96</v>
      </c>
    </row>
    <row r="5908" spans="1:26" x14ac:dyDescent="0.3">
      <c r="A5908">
        <v>2680159</v>
      </c>
      <c r="B5908">
        <v>1</v>
      </c>
      <c r="C5908" t="s">
        <v>77</v>
      </c>
      <c r="D5908" t="s">
        <v>108</v>
      </c>
      <c r="E5908" t="s">
        <v>126</v>
      </c>
      <c r="F5908" t="s">
        <v>2555</v>
      </c>
      <c r="G5908" t="s">
        <v>169</v>
      </c>
      <c r="H5908" t="s">
        <v>47</v>
      </c>
      <c r="I5908" t="s">
        <v>247</v>
      </c>
      <c r="J5908" t="s">
        <v>130</v>
      </c>
      <c r="K5908" t="s">
        <v>131</v>
      </c>
      <c r="L5908" t="s">
        <v>16448</v>
      </c>
      <c r="M5908" t="s">
        <v>16449</v>
      </c>
      <c r="N5908">
        <v>5.0000000000000001E-3</v>
      </c>
      <c r="O5908">
        <v>1</v>
      </c>
      <c r="P5908">
        <v>926</v>
      </c>
      <c r="Q5908">
        <v>0</v>
      </c>
      <c r="R5908">
        <v>0</v>
      </c>
      <c r="S5908">
        <v>0</v>
      </c>
      <c r="T5908">
        <v>1</v>
      </c>
      <c r="U5908">
        <v>5.0000000000000001E-3</v>
      </c>
      <c r="V5908">
        <v>4.63</v>
      </c>
      <c r="W5908">
        <v>0</v>
      </c>
      <c r="X5908">
        <v>0</v>
      </c>
      <c r="Y5908">
        <v>0</v>
      </c>
      <c r="Z5908">
        <v>5.0000000000000001E-3</v>
      </c>
    </row>
    <row r="5909" spans="1:26" x14ac:dyDescent="0.3">
      <c r="A5909">
        <v>2680160</v>
      </c>
      <c r="B5909">
        <v>1</v>
      </c>
      <c r="C5909" t="s">
        <v>77</v>
      </c>
      <c r="D5909" t="s">
        <v>116</v>
      </c>
      <c r="E5909" t="s">
        <v>156</v>
      </c>
      <c r="F5909" t="s">
        <v>9745</v>
      </c>
      <c r="G5909" t="s">
        <v>169</v>
      </c>
      <c r="H5909" t="s">
        <v>47</v>
      </c>
      <c r="I5909" t="s">
        <v>129</v>
      </c>
      <c r="J5909" t="s">
        <v>130</v>
      </c>
      <c r="K5909" t="s">
        <v>131</v>
      </c>
      <c r="L5909" t="s">
        <v>16450</v>
      </c>
      <c r="M5909" t="s">
        <v>16451</v>
      </c>
      <c r="N5909">
        <v>1.386111111</v>
      </c>
      <c r="O5909">
        <v>26</v>
      </c>
      <c r="P5909">
        <v>0</v>
      </c>
      <c r="Q5909">
        <v>0</v>
      </c>
      <c r="R5909">
        <v>0</v>
      </c>
      <c r="S5909">
        <v>13</v>
      </c>
      <c r="T5909">
        <v>168</v>
      </c>
      <c r="U5909">
        <v>36.038888999999998</v>
      </c>
      <c r="V5909">
        <v>0</v>
      </c>
      <c r="W5909">
        <v>0</v>
      </c>
      <c r="X5909">
        <v>0</v>
      </c>
      <c r="Y5909">
        <v>18.019444</v>
      </c>
      <c r="Z5909">
        <v>232.86666700000001</v>
      </c>
    </row>
    <row r="5910" spans="1:26" x14ac:dyDescent="0.3">
      <c r="A5910">
        <v>2680161</v>
      </c>
      <c r="B5910">
        <v>1</v>
      </c>
      <c r="C5910" t="s">
        <v>77</v>
      </c>
      <c r="D5910" t="s">
        <v>115</v>
      </c>
      <c r="E5910" t="s">
        <v>156</v>
      </c>
      <c r="F5910" t="s">
        <v>3948</v>
      </c>
      <c r="G5910" t="s">
        <v>169</v>
      </c>
      <c r="H5910" t="s">
        <v>47</v>
      </c>
      <c r="I5910" t="s">
        <v>247</v>
      </c>
      <c r="J5910" t="s">
        <v>130</v>
      </c>
      <c r="K5910" t="s">
        <v>131</v>
      </c>
      <c r="L5910" t="s">
        <v>16452</v>
      </c>
      <c r="M5910" t="s">
        <v>16453</v>
      </c>
      <c r="N5910">
        <v>8.6111109999999994E-3</v>
      </c>
      <c r="O5910">
        <v>0</v>
      </c>
      <c r="P5910">
        <v>0</v>
      </c>
      <c r="Q5910">
        <v>25</v>
      </c>
      <c r="R5910">
        <v>0</v>
      </c>
      <c r="S5910">
        <v>32</v>
      </c>
      <c r="T5910">
        <v>611</v>
      </c>
      <c r="U5910">
        <v>0</v>
      </c>
      <c r="V5910">
        <v>0</v>
      </c>
      <c r="W5910">
        <v>0.215278</v>
      </c>
      <c r="X5910">
        <v>0</v>
      </c>
      <c r="Y5910">
        <v>0.27555600000000002</v>
      </c>
      <c r="Z5910">
        <v>5.2613890000000003</v>
      </c>
    </row>
    <row r="5911" spans="1:26" x14ac:dyDescent="0.3">
      <c r="A5911">
        <v>2680163</v>
      </c>
      <c r="B5911">
        <v>1</v>
      </c>
      <c r="C5911" t="s">
        <v>76</v>
      </c>
      <c r="D5911" t="s">
        <v>94</v>
      </c>
      <c r="E5911" t="s">
        <v>144</v>
      </c>
      <c r="F5911" t="s">
        <v>16454</v>
      </c>
      <c r="G5911" t="s">
        <v>406</v>
      </c>
      <c r="H5911" t="s">
        <v>46</v>
      </c>
      <c r="I5911" t="s">
        <v>129</v>
      </c>
      <c r="J5911" t="s">
        <v>130</v>
      </c>
      <c r="K5911" t="s">
        <v>131</v>
      </c>
      <c r="L5911" t="s">
        <v>16455</v>
      </c>
      <c r="M5911" t="s">
        <v>16456</v>
      </c>
      <c r="N5911">
        <v>1.5238888880000001</v>
      </c>
      <c r="O5911">
        <v>0</v>
      </c>
      <c r="P5911">
        <v>0</v>
      </c>
      <c r="Q5911">
        <v>0</v>
      </c>
      <c r="R5911">
        <v>19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28.953889</v>
      </c>
      <c r="Y5911">
        <v>0</v>
      </c>
      <c r="Z5911">
        <v>0</v>
      </c>
    </row>
    <row r="5912" spans="1:26" x14ac:dyDescent="0.3">
      <c r="A5912">
        <v>2680165</v>
      </c>
      <c r="B5912">
        <v>1</v>
      </c>
      <c r="C5912" t="s">
        <v>76</v>
      </c>
      <c r="D5912" t="s">
        <v>100</v>
      </c>
      <c r="E5912" t="s">
        <v>156</v>
      </c>
      <c r="F5912" t="s">
        <v>14753</v>
      </c>
      <c r="G5912" t="s">
        <v>169</v>
      </c>
      <c r="H5912" t="s">
        <v>47</v>
      </c>
      <c r="I5912" t="s">
        <v>129</v>
      </c>
      <c r="J5912" t="s">
        <v>130</v>
      </c>
      <c r="K5912" t="s">
        <v>131</v>
      </c>
      <c r="L5912" t="s">
        <v>16457</v>
      </c>
      <c r="M5912" t="s">
        <v>16458</v>
      </c>
      <c r="N5912">
        <v>2.2491666659999998</v>
      </c>
      <c r="O5912">
        <v>31</v>
      </c>
      <c r="P5912">
        <v>1148</v>
      </c>
      <c r="Q5912">
        <v>0</v>
      </c>
      <c r="R5912">
        <v>0</v>
      </c>
      <c r="S5912">
        <v>0</v>
      </c>
      <c r="T5912">
        <v>0</v>
      </c>
      <c r="U5912">
        <v>69.724166999999994</v>
      </c>
      <c r="V5912">
        <v>2582.0433330000001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2680171</v>
      </c>
      <c r="B5913">
        <v>1</v>
      </c>
      <c r="C5913" t="s">
        <v>76</v>
      </c>
      <c r="D5913" t="s">
        <v>81</v>
      </c>
      <c r="E5913" t="s">
        <v>172</v>
      </c>
      <c r="F5913" t="s">
        <v>12888</v>
      </c>
      <c r="G5913" t="s">
        <v>455</v>
      </c>
      <c r="H5913" t="s">
        <v>46</v>
      </c>
      <c r="I5913" t="s">
        <v>129</v>
      </c>
      <c r="J5913" t="s">
        <v>130</v>
      </c>
      <c r="K5913" t="s">
        <v>131</v>
      </c>
      <c r="L5913" t="s">
        <v>16459</v>
      </c>
      <c r="M5913" t="s">
        <v>16460</v>
      </c>
      <c r="N5913">
        <v>3.9224999999999999</v>
      </c>
      <c r="O5913">
        <v>0</v>
      </c>
      <c r="P5913">
        <v>111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435.39749999999998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2680173</v>
      </c>
      <c r="B5914">
        <v>1</v>
      </c>
      <c r="C5914" t="s">
        <v>77</v>
      </c>
      <c r="D5914" t="s">
        <v>117</v>
      </c>
      <c r="E5914" t="s">
        <v>156</v>
      </c>
      <c r="F5914" t="s">
        <v>3512</v>
      </c>
      <c r="G5914" t="s">
        <v>169</v>
      </c>
      <c r="H5914" t="s">
        <v>47</v>
      </c>
      <c r="I5914" t="s">
        <v>247</v>
      </c>
      <c r="J5914" t="s">
        <v>130</v>
      </c>
      <c r="K5914" t="s">
        <v>131</v>
      </c>
      <c r="L5914" t="s">
        <v>16461</v>
      </c>
      <c r="M5914" t="s">
        <v>16462</v>
      </c>
      <c r="N5914">
        <v>1.0277777E-2</v>
      </c>
      <c r="O5914">
        <v>0</v>
      </c>
      <c r="P5914">
        <v>0</v>
      </c>
      <c r="Q5914">
        <v>7</v>
      </c>
      <c r="R5914">
        <v>332</v>
      </c>
      <c r="S5914">
        <v>0</v>
      </c>
      <c r="T5914">
        <v>20</v>
      </c>
      <c r="U5914">
        <v>0</v>
      </c>
      <c r="V5914">
        <v>0</v>
      </c>
      <c r="W5914">
        <v>7.1943999999999994E-2</v>
      </c>
      <c r="X5914">
        <v>3.4122219999999999</v>
      </c>
      <c r="Y5914">
        <v>0</v>
      </c>
      <c r="Z5914">
        <v>0.20555599999999999</v>
      </c>
    </row>
    <row r="5915" spans="1:26" x14ac:dyDescent="0.3">
      <c r="A5915">
        <v>2680174</v>
      </c>
      <c r="B5915">
        <v>1</v>
      </c>
      <c r="C5915" t="s">
        <v>76</v>
      </c>
      <c r="D5915" t="s">
        <v>99</v>
      </c>
      <c r="E5915" t="s">
        <v>156</v>
      </c>
      <c r="F5915" t="s">
        <v>16463</v>
      </c>
      <c r="G5915" t="s">
        <v>128</v>
      </c>
      <c r="H5915" t="s">
        <v>47</v>
      </c>
      <c r="I5915" t="s">
        <v>129</v>
      </c>
      <c r="J5915" t="s">
        <v>130</v>
      </c>
      <c r="K5915" t="s">
        <v>131</v>
      </c>
      <c r="L5915" t="s">
        <v>16464</v>
      </c>
      <c r="M5915" t="s">
        <v>16465</v>
      </c>
      <c r="N5915">
        <v>1.776944444</v>
      </c>
      <c r="O5915">
        <v>11</v>
      </c>
      <c r="P5915">
        <v>19</v>
      </c>
      <c r="Q5915">
        <v>0</v>
      </c>
      <c r="R5915">
        <v>0</v>
      </c>
      <c r="S5915">
        <v>0</v>
      </c>
      <c r="T5915">
        <v>0</v>
      </c>
      <c r="U5915">
        <v>19.546389000000001</v>
      </c>
      <c r="V5915">
        <v>33.761944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2680177</v>
      </c>
      <c r="B5916">
        <v>1</v>
      </c>
      <c r="C5916" t="s">
        <v>77</v>
      </c>
      <c r="D5916" t="s">
        <v>123</v>
      </c>
      <c r="E5916" t="s">
        <v>126</v>
      </c>
      <c r="F5916" t="s">
        <v>16324</v>
      </c>
      <c r="G5916" t="s">
        <v>169</v>
      </c>
      <c r="H5916" t="s">
        <v>47</v>
      </c>
      <c r="I5916" t="s">
        <v>129</v>
      </c>
      <c r="J5916" t="s">
        <v>130</v>
      </c>
      <c r="K5916" t="s">
        <v>131</v>
      </c>
      <c r="L5916" t="s">
        <v>16466</v>
      </c>
      <c r="M5916" t="s">
        <v>16467</v>
      </c>
      <c r="N5916">
        <v>2.463055555</v>
      </c>
      <c r="O5916">
        <v>13</v>
      </c>
      <c r="P5916">
        <v>10</v>
      </c>
      <c r="Q5916">
        <v>0</v>
      </c>
      <c r="R5916">
        <v>0</v>
      </c>
      <c r="S5916">
        <v>0</v>
      </c>
      <c r="T5916">
        <v>0</v>
      </c>
      <c r="U5916">
        <v>32.019722000000002</v>
      </c>
      <c r="V5916">
        <v>24.630555999999999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2680176</v>
      </c>
      <c r="B5917">
        <v>1</v>
      </c>
      <c r="C5917" t="s">
        <v>76</v>
      </c>
      <c r="D5917" t="s">
        <v>87</v>
      </c>
      <c r="E5917" t="s">
        <v>152</v>
      </c>
      <c r="F5917" t="s">
        <v>2804</v>
      </c>
      <c r="G5917" t="s">
        <v>169</v>
      </c>
      <c r="H5917" t="s">
        <v>47</v>
      </c>
      <c r="I5917" t="s">
        <v>129</v>
      </c>
      <c r="J5917" t="s">
        <v>130</v>
      </c>
      <c r="K5917" t="s">
        <v>131</v>
      </c>
      <c r="L5917" t="s">
        <v>16468</v>
      </c>
      <c r="M5917" t="s">
        <v>16469</v>
      </c>
      <c r="N5917">
        <v>0.11138888800000001</v>
      </c>
      <c r="O5917">
        <v>34</v>
      </c>
      <c r="P5917">
        <v>347</v>
      </c>
      <c r="Q5917">
        <v>7</v>
      </c>
      <c r="R5917">
        <v>35</v>
      </c>
      <c r="S5917">
        <v>0</v>
      </c>
      <c r="T5917">
        <v>0</v>
      </c>
      <c r="U5917">
        <v>3.7872219999999999</v>
      </c>
      <c r="V5917">
        <v>38.651944</v>
      </c>
      <c r="W5917">
        <v>0.77972200000000003</v>
      </c>
      <c r="X5917">
        <v>3.8986109999999998</v>
      </c>
      <c r="Y5917">
        <v>0</v>
      </c>
      <c r="Z5917">
        <v>0</v>
      </c>
    </row>
    <row r="5918" spans="1:26" x14ac:dyDescent="0.3">
      <c r="A5918">
        <v>2680180</v>
      </c>
      <c r="B5918">
        <v>1</v>
      </c>
      <c r="C5918" t="s">
        <v>77</v>
      </c>
      <c r="D5918" t="s">
        <v>112</v>
      </c>
      <c r="E5918" t="s">
        <v>156</v>
      </c>
      <c r="F5918" t="s">
        <v>16470</v>
      </c>
      <c r="G5918" t="s">
        <v>169</v>
      </c>
      <c r="H5918" t="s">
        <v>47</v>
      </c>
      <c r="I5918" t="s">
        <v>129</v>
      </c>
      <c r="J5918" t="s">
        <v>130</v>
      </c>
      <c r="K5918" t="s">
        <v>131</v>
      </c>
      <c r="L5918" t="s">
        <v>16471</v>
      </c>
      <c r="M5918" t="s">
        <v>16472</v>
      </c>
      <c r="N5918">
        <v>0.106388888</v>
      </c>
      <c r="O5918">
        <v>0</v>
      </c>
      <c r="P5918">
        <v>0</v>
      </c>
      <c r="Q5918">
        <v>0</v>
      </c>
      <c r="R5918">
        <v>0</v>
      </c>
      <c r="S5918">
        <v>8</v>
      </c>
      <c r="T5918">
        <v>694</v>
      </c>
      <c r="U5918">
        <v>0</v>
      </c>
      <c r="V5918">
        <v>0</v>
      </c>
      <c r="W5918">
        <v>0</v>
      </c>
      <c r="X5918">
        <v>0</v>
      </c>
      <c r="Y5918">
        <v>0.85111099999999995</v>
      </c>
      <c r="Z5918">
        <v>73.833888000000002</v>
      </c>
    </row>
    <row r="5919" spans="1:26" x14ac:dyDescent="0.3">
      <c r="A5919">
        <v>2680183</v>
      </c>
      <c r="B5919">
        <v>1</v>
      </c>
      <c r="C5919" t="s">
        <v>77</v>
      </c>
      <c r="D5919" t="s">
        <v>108</v>
      </c>
      <c r="E5919" t="s">
        <v>156</v>
      </c>
      <c r="F5919" t="s">
        <v>4680</v>
      </c>
      <c r="G5919" t="s">
        <v>169</v>
      </c>
      <c r="H5919" t="s">
        <v>47</v>
      </c>
      <c r="I5919" t="s">
        <v>129</v>
      </c>
      <c r="J5919" t="s">
        <v>130</v>
      </c>
      <c r="K5919" t="s">
        <v>131</v>
      </c>
      <c r="L5919" t="s">
        <v>16473</v>
      </c>
      <c r="M5919" t="s">
        <v>16474</v>
      </c>
      <c r="N5919">
        <v>1.5725</v>
      </c>
      <c r="O5919">
        <v>0</v>
      </c>
      <c r="P5919">
        <v>0</v>
      </c>
      <c r="Q5919">
        <v>1</v>
      </c>
      <c r="R5919">
        <v>11</v>
      </c>
      <c r="S5919">
        <v>246</v>
      </c>
      <c r="T5919">
        <v>1922</v>
      </c>
      <c r="U5919">
        <v>0</v>
      </c>
      <c r="V5919">
        <v>0</v>
      </c>
      <c r="W5919">
        <v>1.5725</v>
      </c>
      <c r="X5919">
        <v>17.297499999999999</v>
      </c>
      <c r="Y5919">
        <v>386.83499999999998</v>
      </c>
      <c r="Z5919">
        <v>3022.3449999999998</v>
      </c>
    </row>
    <row r="5920" spans="1:26" x14ac:dyDescent="0.3">
      <c r="A5920">
        <v>2680189</v>
      </c>
      <c r="B5920">
        <v>1</v>
      </c>
      <c r="C5920" t="s">
        <v>77</v>
      </c>
      <c r="D5920" t="s">
        <v>122</v>
      </c>
      <c r="E5920" t="s">
        <v>134</v>
      </c>
      <c r="F5920" t="s">
        <v>16475</v>
      </c>
      <c r="G5920" t="s">
        <v>140</v>
      </c>
      <c r="H5920" t="s">
        <v>46</v>
      </c>
      <c r="I5920" t="s">
        <v>129</v>
      </c>
      <c r="J5920" t="s">
        <v>130</v>
      </c>
      <c r="K5920" t="s">
        <v>141</v>
      </c>
      <c r="L5920" t="s">
        <v>16476</v>
      </c>
      <c r="M5920" t="s">
        <v>16477</v>
      </c>
      <c r="N5920">
        <v>4.1611111110000003</v>
      </c>
      <c r="O5920">
        <v>0</v>
      </c>
      <c r="P5920">
        <v>0</v>
      </c>
      <c r="Q5920">
        <v>0</v>
      </c>
      <c r="R5920">
        <v>133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553.42777799999999</v>
      </c>
      <c r="Y5920">
        <v>0</v>
      </c>
      <c r="Z5920">
        <v>0</v>
      </c>
    </row>
    <row r="5921" spans="1:26" x14ac:dyDescent="0.3">
      <c r="A5921">
        <v>2680185</v>
      </c>
      <c r="B5921">
        <v>1</v>
      </c>
      <c r="C5921" t="s">
        <v>76</v>
      </c>
      <c r="D5921" t="s">
        <v>98</v>
      </c>
      <c r="E5921" t="s">
        <v>126</v>
      </c>
      <c r="F5921" t="s">
        <v>256</v>
      </c>
      <c r="G5921" t="s">
        <v>128</v>
      </c>
      <c r="H5921" t="s">
        <v>47</v>
      </c>
      <c r="I5921" t="s">
        <v>129</v>
      </c>
      <c r="J5921" t="s">
        <v>130</v>
      </c>
      <c r="K5921" t="s">
        <v>131</v>
      </c>
      <c r="L5921" t="s">
        <v>16478</v>
      </c>
      <c r="M5921" t="s">
        <v>16479</v>
      </c>
      <c r="N5921">
        <v>1.068333333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222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237.17</v>
      </c>
    </row>
    <row r="5922" spans="1:26" x14ac:dyDescent="0.3">
      <c r="A5922">
        <v>2680186</v>
      </c>
      <c r="B5922">
        <v>1</v>
      </c>
      <c r="C5922" t="s">
        <v>76</v>
      </c>
      <c r="D5922" t="s">
        <v>87</v>
      </c>
      <c r="E5922" t="s">
        <v>152</v>
      </c>
      <c r="F5922" t="s">
        <v>851</v>
      </c>
      <c r="G5922" t="s">
        <v>169</v>
      </c>
      <c r="H5922" t="s">
        <v>47</v>
      </c>
      <c r="I5922" t="s">
        <v>129</v>
      </c>
      <c r="J5922" t="s">
        <v>130</v>
      </c>
      <c r="K5922" t="s">
        <v>131</v>
      </c>
      <c r="L5922" t="s">
        <v>16480</v>
      </c>
      <c r="M5922" t="s">
        <v>16481</v>
      </c>
      <c r="N5922">
        <v>0.49916666599999998</v>
      </c>
      <c r="O5922">
        <v>91</v>
      </c>
      <c r="P5922">
        <v>29</v>
      </c>
      <c r="Q5922">
        <v>0</v>
      </c>
      <c r="R5922">
        <v>0</v>
      </c>
      <c r="S5922">
        <v>0</v>
      </c>
      <c r="T5922">
        <v>0</v>
      </c>
      <c r="U5922">
        <v>45.424166999999997</v>
      </c>
      <c r="V5922">
        <v>14.475833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2680187</v>
      </c>
      <c r="B5923">
        <v>1</v>
      </c>
      <c r="C5923" t="s">
        <v>76</v>
      </c>
      <c r="D5923" t="s">
        <v>102</v>
      </c>
      <c r="E5923" t="s">
        <v>152</v>
      </c>
      <c r="F5923" t="s">
        <v>16482</v>
      </c>
      <c r="G5923" t="s">
        <v>169</v>
      </c>
      <c r="H5923" t="s">
        <v>47</v>
      </c>
      <c r="I5923" t="s">
        <v>129</v>
      </c>
      <c r="J5923" t="s">
        <v>130</v>
      </c>
      <c r="K5923" t="s">
        <v>131</v>
      </c>
      <c r="L5923" t="s">
        <v>16483</v>
      </c>
      <c r="M5923" t="s">
        <v>16484</v>
      </c>
      <c r="N5923">
        <v>0.51194444400000005</v>
      </c>
      <c r="O5923">
        <v>3</v>
      </c>
      <c r="P5923">
        <v>5686</v>
      </c>
      <c r="Q5923">
        <v>0</v>
      </c>
      <c r="R5923">
        <v>0</v>
      </c>
      <c r="S5923">
        <v>0</v>
      </c>
      <c r="T5923">
        <v>0</v>
      </c>
      <c r="U5923">
        <v>1.535833</v>
      </c>
      <c r="V5923">
        <v>2910.9161089999998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2680188</v>
      </c>
      <c r="B5924">
        <v>1</v>
      </c>
      <c r="C5924" t="s">
        <v>77</v>
      </c>
      <c r="D5924" t="s">
        <v>116</v>
      </c>
      <c r="E5924" t="s">
        <v>126</v>
      </c>
      <c r="F5924" t="s">
        <v>3566</v>
      </c>
      <c r="G5924" t="s">
        <v>169</v>
      </c>
      <c r="H5924" t="s">
        <v>47</v>
      </c>
      <c r="I5924" t="s">
        <v>247</v>
      </c>
      <c r="J5924" t="s">
        <v>130</v>
      </c>
      <c r="K5924" t="s">
        <v>131</v>
      </c>
      <c r="L5924" t="s">
        <v>16485</v>
      </c>
      <c r="M5924" t="s">
        <v>16486</v>
      </c>
      <c r="N5924">
        <v>3.6111110000000002E-3</v>
      </c>
      <c r="O5924">
        <v>56</v>
      </c>
      <c r="P5924">
        <v>800</v>
      </c>
      <c r="Q5924">
        <v>0</v>
      </c>
      <c r="R5924">
        <v>0</v>
      </c>
      <c r="S5924">
        <v>0</v>
      </c>
      <c r="T5924">
        <v>57</v>
      </c>
      <c r="U5924">
        <v>0.20222200000000001</v>
      </c>
      <c r="V5924">
        <v>2.8888889999999998</v>
      </c>
      <c r="W5924">
        <v>0</v>
      </c>
      <c r="X5924">
        <v>0</v>
      </c>
      <c r="Y5924">
        <v>0</v>
      </c>
      <c r="Z5924">
        <v>0.20583299999999999</v>
      </c>
    </row>
    <row r="5925" spans="1:26" x14ac:dyDescent="0.3">
      <c r="A5925">
        <v>2680192</v>
      </c>
      <c r="B5925">
        <v>1</v>
      </c>
      <c r="C5925" t="s">
        <v>77</v>
      </c>
      <c r="D5925" t="s">
        <v>123</v>
      </c>
      <c r="E5925" t="s">
        <v>144</v>
      </c>
      <c r="F5925" t="s">
        <v>16487</v>
      </c>
      <c r="G5925" t="s">
        <v>136</v>
      </c>
      <c r="H5925" t="s">
        <v>46</v>
      </c>
      <c r="I5925" t="s">
        <v>129</v>
      </c>
      <c r="J5925" t="s">
        <v>130</v>
      </c>
      <c r="K5925" t="s">
        <v>131</v>
      </c>
      <c r="L5925" t="s">
        <v>16488</v>
      </c>
      <c r="M5925" t="s">
        <v>16489</v>
      </c>
      <c r="N5925">
        <v>3.41</v>
      </c>
      <c r="O5925">
        <v>0</v>
      </c>
      <c r="P5925">
        <v>159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542.19000000000005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2680197</v>
      </c>
      <c r="B5926">
        <v>1</v>
      </c>
      <c r="C5926" t="s">
        <v>76</v>
      </c>
      <c r="D5926" t="s">
        <v>80</v>
      </c>
      <c r="E5926" t="s">
        <v>134</v>
      </c>
      <c r="F5926" t="s">
        <v>16490</v>
      </c>
      <c r="G5926" t="s">
        <v>146</v>
      </c>
      <c r="H5926" t="s">
        <v>46</v>
      </c>
      <c r="I5926" t="s">
        <v>129</v>
      </c>
      <c r="J5926" t="s">
        <v>130</v>
      </c>
      <c r="K5926" t="s">
        <v>131</v>
      </c>
      <c r="L5926" t="s">
        <v>16491</v>
      </c>
      <c r="M5926" t="s">
        <v>16492</v>
      </c>
      <c r="N5926">
        <v>0.29055555500000002</v>
      </c>
      <c r="O5926">
        <v>0</v>
      </c>
      <c r="P5926">
        <v>709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206.00388799999999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2680163</v>
      </c>
      <c r="B5927">
        <v>2</v>
      </c>
      <c r="C5927" t="s">
        <v>76</v>
      </c>
      <c r="D5927" t="s">
        <v>94</v>
      </c>
      <c r="E5927" t="s">
        <v>134</v>
      </c>
      <c r="F5927" t="s">
        <v>16493</v>
      </c>
      <c r="G5927" t="s">
        <v>406</v>
      </c>
      <c r="H5927" t="s">
        <v>46</v>
      </c>
      <c r="I5927" t="s">
        <v>129</v>
      </c>
      <c r="J5927" t="s">
        <v>130</v>
      </c>
      <c r="K5927" t="s">
        <v>131</v>
      </c>
      <c r="L5927" t="s">
        <v>16456</v>
      </c>
      <c r="M5927" t="s">
        <v>16494</v>
      </c>
      <c r="N5927">
        <v>0.97805555499999997</v>
      </c>
      <c r="O5927">
        <v>0</v>
      </c>
      <c r="P5927">
        <v>0</v>
      </c>
      <c r="Q5927">
        <v>0</v>
      </c>
      <c r="R5927">
        <v>80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78.244444000000001</v>
      </c>
      <c r="Y5927">
        <v>0</v>
      </c>
      <c r="Z5927">
        <v>0</v>
      </c>
    </row>
    <row r="5928" spans="1:26" x14ac:dyDescent="0.3">
      <c r="A5928">
        <v>2680213</v>
      </c>
      <c r="B5928">
        <v>1</v>
      </c>
      <c r="C5928" t="s">
        <v>77</v>
      </c>
      <c r="D5928" t="s">
        <v>123</v>
      </c>
      <c r="E5928" t="s">
        <v>126</v>
      </c>
      <c r="F5928" t="s">
        <v>8668</v>
      </c>
      <c r="G5928" t="s">
        <v>140</v>
      </c>
      <c r="H5928" t="s">
        <v>47</v>
      </c>
      <c r="I5928" t="s">
        <v>129</v>
      </c>
      <c r="J5928" t="s">
        <v>130</v>
      </c>
      <c r="K5928" t="s">
        <v>141</v>
      </c>
      <c r="L5928" t="s">
        <v>16495</v>
      </c>
      <c r="M5928" t="s">
        <v>16496</v>
      </c>
      <c r="N5928">
        <v>8.3630555550000008</v>
      </c>
      <c r="O5928">
        <v>29</v>
      </c>
      <c r="P5928">
        <v>222</v>
      </c>
      <c r="Q5928">
        <v>0</v>
      </c>
      <c r="R5928">
        <v>0</v>
      </c>
      <c r="S5928">
        <v>0</v>
      </c>
      <c r="T5928">
        <v>0</v>
      </c>
      <c r="U5928">
        <v>242.52861100000001</v>
      </c>
      <c r="V5928">
        <v>1856.5983329999999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2680199</v>
      </c>
      <c r="B5929">
        <v>1</v>
      </c>
      <c r="C5929" t="s">
        <v>77</v>
      </c>
      <c r="D5929" t="s">
        <v>118</v>
      </c>
      <c r="E5929" t="s">
        <v>126</v>
      </c>
      <c r="F5929" t="s">
        <v>16497</v>
      </c>
      <c r="G5929" t="s">
        <v>140</v>
      </c>
      <c r="H5929" t="s">
        <v>47</v>
      </c>
      <c r="I5929" t="s">
        <v>129</v>
      </c>
      <c r="J5929" t="s">
        <v>130</v>
      </c>
      <c r="K5929" t="s">
        <v>141</v>
      </c>
      <c r="L5929" t="s">
        <v>16498</v>
      </c>
      <c r="M5929" t="s">
        <v>16499</v>
      </c>
      <c r="N5929">
        <v>5.6733333330000004</v>
      </c>
      <c r="O5929">
        <v>0</v>
      </c>
      <c r="P5929">
        <v>470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2666.4666670000001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2680202</v>
      </c>
      <c r="B5930">
        <v>1</v>
      </c>
      <c r="C5930" t="s">
        <v>76</v>
      </c>
      <c r="D5930" t="s">
        <v>92</v>
      </c>
      <c r="E5930" t="s">
        <v>134</v>
      </c>
      <c r="F5930" t="s">
        <v>16500</v>
      </c>
      <c r="G5930" t="s">
        <v>260</v>
      </c>
      <c r="H5930" t="s">
        <v>46</v>
      </c>
      <c r="I5930" t="s">
        <v>129</v>
      </c>
      <c r="J5930" t="s">
        <v>130</v>
      </c>
      <c r="K5930" t="s">
        <v>141</v>
      </c>
      <c r="L5930" t="s">
        <v>16501</v>
      </c>
      <c r="M5930" t="s">
        <v>16502</v>
      </c>
      <c r="N5930">
        <v>5.676388888</v>
      </c>
      <c r="O5930">
        <v>0</v>
      </c>
      <c r="P5930">
        <v>0</v>
      </c>
      <c r="Q5930">
        <v>0</v>
      </c>
      <c r="R5930">
        <v>112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635.75555499999996</v>
      </c>
      <c r="Y5930">
        <v>0</v>
      </c>
      <c r="Z5930">
        <v>0</v>
      </c>
    </row>
    <row r="5931" spans="1:26" x14ac:dyDescent="0.3">
      <c r="A5931">
        <v>2680203</v>
      </c>
      <c r="B5931">
        <v>1</v>
      </c>
      <c r="C5931" t="s">
        <v>77</v>
      </c>
      <c r="D5931" t="s">
        <v>124</v>
      </c>
      <c r="E5931" t="s">
        <v>134</v>
      </c>
      <c r="F5931" t="s">
        <v>16503</v>
      </c>
      <c r="G5931" t="s">
        <v>140</v>
      </c>
      <c r="H5931" t="s">
        <v>46</v>
      </c>
      <c r="I5931" t="s">
        <v>129</v>
      </c>
      <c r="J5931" t="s">
        <v>130</v>
      </c>
      <c r="K5931" t="s">
        <v>141</v>
      </c>
      <c r="L5931" t="s">
        <v>16504</v>
      </c>
      <c r="M5931" t="s">
        <v>16505</v>
      </c>
      <c r="N5931">
        <v>2.040277777</v>
      </c>
      <c r="O5931">
        <v>0</v>
      </c>
      <c r="P5931">
        <v>1238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2525.8638879999999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2680204</v>
      </c>
      <c r="B5932">
        <v>1</v>
      </c>
      <c r="C5932" t="s">
        <v>76</v>
      </c>
      <c r="D5932" t="s">
        <v>81</v>
      </c>
      <c r="E5932" t="s">
        <v>126</v>
      </c>
      <c r="F5932" t="s">
        <v>16506</v>
      </c>
      <c r="G5932" t="s">
        <v>140</v>
      </c>
      <c r="H5932" t="s">
        <v>47</v>
      </c>
      <c r="I5932" t="s">
        <v>129</v>
      </c>
      <c r="J5932" t="s">
        <v>130</v>
      </c>
      <c r="K5932" t="s">
        <v>141</v>
      </c>
      <c r="L5932" t="s">
        <v>16507</v>
      </c>
      <c r="M5932" t="s">
        <v>16508</v>
      </c>
      <c r="N5932">
        <v>3.1344444440000001</v>
      </c>
      <c r="O5932">
        <v>0</v>
      </c>
      <c r="P5932">
        <v>170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532.85555499999998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2680206</v>
      </c>
      <c r="B5933">
        <v>1</v>
      </c>
      <c r="C5933" t="s">
        <v>77</v>
      </c>
      <c r="D5933" t="s">
        <v>118</v>
      </c>
      <c r="E5933" t="s">
        <v>126</v>
      </c>
      <c r="F5933" t="s">
        <v>16509</v>
      </c>
      <c r="G5933" t="s">
        <v>140</v>
      </c>
      <c r="H5933" t="s">
        <v>47</v>
      </c>
      <c r="I5933" t="s">
        <v>129</v>
      </c>
      <c r="J5933" t="s">
        <v>130</v>
      </c>
      <c r="K5933" t="s">
        <v>141</v>
      </c>
      <c r="L5933" t="s">
        <v>16510</v>
      </c>
      <c r="M5933" t="s">
        <v>16511</v>
      </c>
      <c r="N5933">
        <v>5.1727777770000003</v>
      </c>
      <c r="O5933">
        <v>0</v>
      </c>
      <c r="P5933">
        <v>872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4510.6622219999999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2680207</v>
      </c>
      <c r="B5934">
        <v>1</v>
      </c>
      <c r="C5934" t="s">
        <v>77</v>
      </c>
      <c r="D5934" t="s">
        <v>109</v>
      </c>
      <c r="E5934" t="s">
        <v>134</v>
      </c>
      <c r="F5934" t="s">
        <v>16512</v>
      </c>
      <c r="G5934" t="s">
        <v>140</v>
      </c>
      <c r="H5934" t="s">
        <v>46</v>
      </c>
      <c r="I5934" t="s">
        <v>129</v>
      </c>
      <c r="J5934" t="s">
        <v>130</v>
      </c>
      <c r="K5934" t="s">
        <v>141</v>
      </c>
      <c r="L5934" t="s">
        <v>16513</v>
      </c>
      <c r="M5934" t="s">
        <v>16514</v>
      </c>
      <c r="N5934">
        <v>1.9288888879999999</v>
      </c>
      <c r="O5934">
        <v>0</v>
      </c>
      <c r="P5934">
        <v>1005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1938.533332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2680210</v>
      </c>
      <c r="B5935">
        <v>1</v>
      </c>
      <c r="C5935" t="s">
        <v>76</v>
      </c>
      <c r="D5935" t="s">
        <v>96</v>
      </c>
      <c r="E5935" t="s">
        <v>152</v>
      </c>
      <c r="F5935" t="s">
        <v>16515</v>
      </c>
      <c r="G5935" t="s">
        <v>260</v>
      </c>
      <c r="H5935" t="s">
        <v>47</v>
      </c>
      <c r="I5935" t="s">
        <v>129</v>
      </c>
      <c r="J5935" t="s">
        <v>130</v>
      </c>
      <c r="K5935" t="s">
        <v>141</v>
      </c>
      <c r="L5935" t="s">
        <v>16516</v>
      </c>
      <c r="M5935" t="s">
        <v>16517</v>
      </c>
      <c r="N5935">
        <v>3.1088888880000001</v>
      </c>
      <c r="O5935">
        <v>1</v>
      </c>
      <c r="P5935">
        <v>2771</v>
      </c>
      <c r="Q5935">
        <v>0</v>
      </c>
      <c r="R5935">
        <v>0</v>
      </c>
      <c r="S5935">
        <v>0</v>
      </c>
      <c r="T5935">
        <v>0</v>
      </c>
      <c r="U5935">
        <v>3.108889</v>
      </c>
      <c r="V5935">
        <v>8614.7311090000003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2680215</v>
      </c>
      <c r="B5936">
        <v>1</v>
      </c>
      <c r="C5936" t="s">
        <v>77</v>
      </c>
      <c r="D5936" t="s">
        <v>114</v>
      </c>
      <c r="E5936" t="s">
        <v>126</v>
      </c>
      <c r="F5936" t="s">
        <v>3964</v>
      </c>
      <c r="G5936" t="s">
        <v>128</v>
      </c>
      <c r="H5936" t="s">
        <v>47</v>
      </c>
      <c r="I5936" t="s">
        <v>129</v>
      </c>
      <c r="J5936" t="s">
        <v>130</v>
      </c>
      <c r="K5936" t="s">
        <v>131</v>
      </c>
      <c r="L5936" t="s">
        <v>16518</v>
      </c>
      <c r="M5936" t="s">
        <v>16519</v>
      </c>
      <c r="N5936">
        <v>2.8708333330000002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117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335.88749999999999</v>
      </c>
    </row>
    <row r="5937" spans="1:26" x14ac:dyDescent="0.3">
      <c r="A5937">
        <v>2680219</v>
      </c>
      <c r="B5937">
        <v>1</v>
      </c>
      <c r="C5937" t="s">
        <v>76</v>
      </c>
      <c r="D5937" t="s">
        <v>80</v>
      </c>
      <c r="E5937" t="s">
        <v>172</v>
      </c>
      <c r="F5937" t="s">
        <v>16520</v>
      </c>
      <c r="G5937" t="s">
        <v>174</v>
      </c>
      <c r="H5937" t="s">
        <v>46</v>
      </c>
      <c r="I5937" t="s">
        <v>129</v>
      </c>
      <c r="J5937" t="s">
        <v>130</v>
      </c>
      <c r="K5937" t="s">
        <v>131</v>
      </c>
      <c r="L5937" t="s">
        <v>16521</v>
      </c>
      <c r="M5937" t="s">
        <v>16522</v>
      </c>
      <c r="N5937">
        <v>1.149444444</v>
      </c>
      <c r="O5937">
        <v>0</v>
      </c>
      <c r="P5937">
        <v>171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196.55500000000001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2680233</v>
      </c>
      <c r="B5938">
        <v>1</v>
      </c>
      <c r="C5938" t="s">
        <v>76</v>
      </c>
      <c r="D5938" t="s">
        <v>96</v>
      </c>
      <c r="E5938" t="s">
        <v>152</v>
      </c>
      <c r="F5938" t="s">
        <v>16523</v>
      </c>
      <c r="G5938" t="s">
        <v>260</v>
      </c>
      <c r="H5938" t="s">
        <v>47</v>
      </c>
      <c r="I5938" t="s">
        <v>129</v>
      </c>
      <c r="J5938" t="s">
        <v>130</v>
      </c>
      <c r="K5938" t="s">
        <v>141</v>
      </c>
      <c r="L5938" t="s">
        <v>16524</v>
      </c>
      <c r="M5938" t="s">
        <v>16525</v>
      </c>
      <c r="N5938">
        <v>2.9666666660000001</v>
      </c>
      <c r="O5938">
        <v>2</v>
      </c>
      <c r="P5938">
        <v>1437</v>
      </c>
      <c r="Q5938">
        <v>0</v>
      </c>
      <c r="R5938">
        <v>0</v>
      </c>
      <c r="S5938">
        <v>0</v>
      </c>
      <c r="T5938">
        <v>0</v>
      </c>
      <c r="U5938">
        <v>5.9333330000000002</v>
      </c>
      <c r="V5938">
        <v>4263.099999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2680218</v>
      </c>
      <c r="B5939">
        <v>1</v>
      </c>
      <c r="C5939" t="s">
        <v>76</v>
      </c>
      <c r="D5939" t="s">
        <v>79</v>
      </c>
      <c r="E5939" t="s">
        <v>156</v>
      </c>
      <c r="F5939" t="s">
        <v>16526</v>
      </c>
      <c r="G5939" t="s">
        <v>319</v>
      </c>
      <c r="H5939" t="s">
        <v>47</v>
      </c>
      <c r="I5939" t="s">
        <v>129</v>
      </c>
      <c r="J5939" t="s">
        <v>130</v>
      </c>
      <c r="K5939" t="s">
        <v>141</v>
      </c>
      <c r="L5939" t="s">
        <v>16527</v>
      </c>
      <c r="M5939" t="s">
        <v>16528</v>
      </c>
      <c r="N5939">
        <v>4.9619444440000002</v>
      </c>
      <c r="O5939">
        <v>12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59.543332999999997</v>
      </c>
      <c r="V5939">
        <v>0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2680221</v>
      </c>
      <c r="B5940">
        <v>1</v>
      </c>
      <c r="C5940" t="s">
        <v>76</v>
      </c>
      <c r="D5940" t="s">
        <v>106</v>
      </c>
      <c r="E5940" t="s">
        <v>152</v>
      </c>
      <c r="F5940" t="s">
        <v>16529</v>
      </c>
      <c r="G5940" t="s">
        <v>306</v>
      </c>
      <c r="H5940" t="s">
        <v>47</v>
      </c>
      <c r="I5940" t="s">
        <v>129</v>
      </c>
      <c r="J5940" t="s">
        <v>15</v>
      </c>
      <c r="K5940" t="s">
        <v>131</v>
      </c>
      <c r="L5940" t="s">
        <v>16530</v>
      </c>
      <c r="M5940" t="s">
        <v>16531</v>
      </c>
      <c r="N5940">
        <v>0.22416666599999999</v>
      </c>
      <c r="O5940">
        <v>1</v>
      </c>
      <c r="P5940">
        <v>1999</v>
      </c>
      <c r="Q5940">
        <v>0</v>
      </c>
      <c r="R5940">
        <v>0</v>
      </c>
      <c r="S5940">
        <v>0</v>
      </c>
      <c r="T5940">
        <v>0</v>
      </c>
      <c r="U5940">
        <v>0.22416700000000001</v>
      </c>
      <c r="V5940">
        <v>448.10916500000002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2680840</v>
      </c>
      <c r="B5941">
        <v>1</v>
      </c>
      <c r="C5941" t="s">
        <v>76</v>
      </c>
      <c r="D5941" t="s">
        <v>106</v>
      </c>
      <c r="E5941" t="s">
        <v>152</v>
      </c>
      <c r="F5941" t="s">
        <v>16532</v>
      </c>
      <c r="G5941" t="s">
        <v>306</v>
      </c>
      <c r="H5941" t="s">
        <v>47</v>
      </c>
      <c r="I5941" t="s">
        <v>129</v>
      </c>
      <c r="J5941" t="s">
        <v>15</v>
      </c>
      <c r="K5941" t="s">
        <v>131</v>
      </c>
      <c r="L5941" t="s">
        <v>16533</v>
      </c>
      <c r="M5941" t="s">
        <v>16534</v>
      </c>
      <c r="N5941">
        <v>6.4444444000000004E-2</v>
      </c>
      <c r="O5941">
        <v>3</v>
      </c>
      <c r="P5941">
        <v>17190</v>
      </c>
      <c r="Q5941">
        <v>0</v>
      </c>
      <c r="R5941">
        <v>0</v>
      </c>
      <c r="S5941">
        <v>0</v>
      </c>
      <c r="T5941">
        <v>0</v>
      </c>
      <c r="U5941">
        <v>0.193333</v>
      </c>
      <c r="V5941">
        <v>1107.799992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2680222</v>
      </c>
      <c r="B5942">
        <v>1</v>
      </c>
      <c r="C5942" t="s">
        <v>76</v>
      </c>
      <c r="D5942" t="s">
        <v>91</v>
      </c>
      <c r="E5942" t="s">
        <v>134</v>
      </c>
      <c r="F5942" t="s">
        <v>16535</v>
      </c>
      <c r="G5942" t="s">
        <v>140</v>
      </c>
      <c r="H5942" t="s">
        <v>46</v>
      </c>
      <c r="I5942" t="s">
        <v>129</v>
      </c>
      <c r="J5942" t="s">
        <v>130</v>
      </c>
      <c r="K5942" t="s">
        <v>141</v>
      </c>
      <c r="L5942" t="s">
        <v>16536</v>
      </c>
      <c r="M5942" t="s">
        <v>16537</v>
      </c>
      <c r="N5942">
        <v>3.2688888880000002</v>
      </c>
      <c r="O5942">
        <v>0</v>
      </c>
      <c r="P5942">
        <v>375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1225.833333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2680223</v>
      </c>
      <c r="B5943">
        <v>1</v>
      </c>
      <c r="C5943" t="s">
        <v>76</v>
      </c>
      <c r="D5943" t="s">
        <v>90</v>
      </c>
      <c r="E5943" t="s">
        <v>134</v>
      </c>
      <c r="F5943" t="s">
        <v>16538</v>
      </c>
      <c r="G5943" t="s">
        <v>140</v>
      </c>
      <c r="H5943" t="s">
        <v>46</v>
      </c>
      <c r="I5943" t="s">
        <v>129</v>
      </c>
      <c r="J5943" t="s">
        <v>130</v>
      </c>
      <c r="K5943" t="s">
        <v>141</v>
      </c>
      <c r="L5943" t="s">
        <v>16539</v>
      </c>
      <c r="M5943" t="s">
        <v>16540</v>
      </c>
      <c r="N5943">
        <v>2.883888888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146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421.04777799999999</v>
      </c>
    </row>
    <row r="5944" spans="1:26" x14ac:dyDescent="0.3">
      <c r="A5944">
        <v>2680407</v>
      </c>
      <c r="B5944">
        <v>1</v>
      </c>
      <c r="C5944" t="s">
        <v>76</v>
      </c>
      <c r="D5944" t="s">
        <v>101</v>
      </c>
      <c r="E5944" t="s">
        <v>144</v>
      </c>
      <c r="F5944" t="s">
        <v>16541</v>
      </c>
      <c r="G5944" t="s">
        <v>140</v>
      </c>
      <c r="H5944" t="s">
        <v>46</v>
      </c>
      <c r="I5944" t="s">
        <v>129</v>
      </c>
      <c r="J5944" t="s">
        <v>130</v>
      </c>
      <c r="K5944" t="s">
        <v>141</v>
      </c>
      <c r="L5944" t="s">
        <v>16542</v>
      </c>
      <c r="M5944" t="s">
        <v>16543</v>
      </c>
      <c r="N5944">
        <v>5.801388888</v>
      </c>
      <c r="O5944">
        <v>0</v>
      </c>
      <c r="P5944">
        <v>25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145.03472199999999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2680246</v>
      </c>
      <c r="B5945">
        <v>1</v>
      </c>
      <c r="C5945" t="s">
        <v>76</v>
      </c>
      <c r="D5945" t="s">
        <v>90</v>
      </c>
      <c r="E5945" t="s">
        <v>152</v>
      </c>
      <c r="F5945" t="s">
        <v>16544</v>
      </c>
      <c r="G5945" t="s">
        <v>169</v>
      </c>
      <c r="H5945" t="s">
        <v>47</v>
      </c>
      <c r="I5945" t="s">
        <v>129</v>
      </c>
      <c r="J5945" t="s">
        <v>130</v>
      </c>
      <c r="K5945" t="s">
        <v>131</v>
      </c>
      <c r="L5945" t="s">
        <v>16545</v>
      </c>
      <c r="M5945" t="s">
        <v>16546</v>
      </c>
      <c r="N5945">
        <v>1.3905555549999999</v>
      </c>
      <c r="O5945">
        <v>0</v>
      </c>
      <c r="P5945">
        <v>0</v>
      </c>
      <c r="Q5945">
        <v>0</v>
      </c>
      <c r="R5945">
        <v>0</v>
      </c>
      <c r="S5945">
        <v>12</v>
      </c>
      <c r="T5945">
        <v>126</v>
      </c>
      <c r="U5945">
        <v>0</v>
      </c>
      <c r="V5945">
        <v>0</v>
      </c>
      <c r="W5945">
        <v>0</v>
      </c>
      <c r="X5945">
        <v>0</v>
      </c>
      <c r="Y5945">
        <v>16.686667</v>
      </c>
      <c r="Z5945">
        <v>175.21</v>
      </c>
    </row>
    <row r="5946" spans="1:26" x14ac:dyDescent="0.3">
      <c r="A5946">
        <v>2680232</v>
      </c>
      <c r="B5946">
        <v>1</v>
      </c>
      <c r="C5946" t="s">
        <v>76</v>
      </c>
      <c r="D5946" t="s">
        <v>79</v>
      </c>
      <c r="E5946" t="s">
        <v>126</v>
      </c>
      <c r="F5946" t="s">
        <v>16547</v>
      </c>
      <c r="G5946" t="s">
        <v>306</v>
      </c>
      <c r="H5946" t="s">
        <v>47</v>
      </c>
      <c r="I5946" t="s">
        <v>129</v>
      </c>
      <c r="J5946" t="s">
        <v>15</v>
      </c>
      <c r="K5946" t="s">
        <v>131</v>
      </c>
      <c r="L5946" t="s">
        <v>16548</v>
      </c>
      <c r="M5946" t="s">
        <v>16549</v>
      </c>
      <c r="N5946">
        <v>0.74194444400000004</v>
      </c>
      <c r="O5946">
        <v>5</v>
      </c>
      <c r="P5946">
        <v>13908</v>
      </c>
      <c r="Q5946">
        <v>0</v>
      </c>
      <c r="R5946">
        <v>0</v>
      </c>
      <c r="S5946">
        <v>0</v>
      </c>
      <c r="T5946">
        <v>0</v>
      </c>
      <c r="U5946">
        <v>3.7097220000000002</v>
      </c>
      <c r="V5946">
        <v>10318.963326999999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2680224</v>
      </c>
      <c r="B5947">
        <v>1</v>
      </c>
      <c r="C5947" t="s">
        <v>76</v>
      </c>
      <c r="D5947" t="s">
        <v>80</v>
      </c>
      <c r="E5947" t="s">
        <v>126</v>
      </c>
      <c r="F5947" t="s">
        <v>16550</v>
      </c>
      <c r="G5947" t="s">
        <v>140</v>
      </c>
      <c r="H5947" t="s">
        <v>47</v>
      </c>
      <c r="I5947" t="s">
        <v>129</v>
      </c>
      <c r="J5947" t="s">
        <v>130</v>
      </c>
      <c r="K5947" t="s">
        <v>141</v>
      </c>
      <c r="L5947" t="s">
        <v>16551</v>
      </c>
      <c r="M5947" t="s">
        <v>16552</v>
      </c>
      <c r="N5947">
        <v>4.5925000000000002</v>
      </c>
      <c r="O5947">
        <v>1</v>
      </c>
      <c r="P5947">
        <v>4001</v>
      </c>
      <c r="Q5947">
        <v>0</v>
      </c>
      <c r="R5947">
        <v>0</v>
      </c>
      <c r="S5947">
        <v>0</v>
      </c>
      <c r="T5947">
        <v>0</v>
      </c>
      <c r="U5947">
        <v>4.5925000000000002</v>
      </c>
      <c r="V5947">
        <v>18374.592499999999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2680228</v>
      </c>
      <c r="B5948">
        <v>1</v>
      </c>
      <c r="C5948" t="s">
        <v>77</v>
      </c>
      <c r="D5948" t="s">
        <v>108</v>
      </c>
      <c r="E5948" t="s">
        <v>152</v>
      </c>
      <c r="F5948" t="s">
        <v>16553</v>
      </c>
      <c r="G5948" t="s">
        <v>6542</v>
      </c>
      <c r="H5948" t="s">
        <v>47</v>
      </c>
      <c r="I5948" t="s">
        <v>129</v>
      </c>
      <c r="J5948" t="s">
        <v>130</v>
      </c>
      <c r="K5948" t="s">
        <v>141</v>
      </c>
      <c r="L5948" t="s">
        <v>16554</v>
      </c>
      <c r="M5948" t="s">
        <v>16555</v>
      </c>
      <c r="N5948">
        <v>7.0052777769999999</v>
      </c>
      <c r="O5948">
        <v>115</v>
      </c>
      <c r="P5948">
        <v>1942</v>
      </c>
      <c r="Q5948">
        <v>0</v>
      </c>
      <c r="R5948">
        <v>0</v>
      </c>
      <c r="S5948">
        <v>98</v>
      </c>
      <c r="T5948">
        <v>4056</v>
      </c>
      <c r="U5948">
        <v>805.606944</v>
      </c>
      <c r="V5948">
        <v>13604.249443000001</v>
      </c>
      <c r="W5948">
        <v>0</v>
      </c>
      <c r="X5948">
        <v>0</v>
      </c>
      <c r="Y5948">
        <v>686.51722199999995</v>
      </c>
      <c r="Z5948">
        <v>28413.406663999998</v>
      </c>
    </row>
    <row r="5949" spans="1:26" x14ac:dyDescent="0.3">
      <c r="A5949">
        <v>2680235</v>
      </c>
      <c r="B5949">
        <v>1</v>
      </c>
      <c r="C5949" t="s">
        <v>77</v>
      </c>
      <c r="D5949" t="s">
        <v>116</v>
      </c>
      <c r="E5949" t="s">
        <v>144</v>
      </c>
      <c r="F5949" t="s">
        <v>12848</v>
      </c>
      <c r="G5949" t="s">
        <v>260</v>
      </c>
      <c r="H5949" t="s">
        <v>46</v>
      </c>
      <c r="I5949" t="s">
        <v>129</v>
      </c>
      <c r="J5949" t="s">
        <v>130</v>
      </c>
      <c r="K5949" t="s">
        <v>141</v>
      </c>
      <c r="L5949" t="s">
        <v>16556</v>
      </c>
      <c r="M5949" t="s">
        <v>16557</v>
      </c>
      <c r="N5949">
        <v>6.3377777770000003</v>
      </c>
      <c r="O5949">
        <v>0</v>
      </c>
      <c r="P5949">
        <v>69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437.306667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2680240</v>
      </c>
      <c r="B5950">
        <v>1</v>
      </c>
      <c r="C5950" t="s">
        <v>76</v>
      </c>
      <c r="D5950" t="s">
        <v>101</v>
      </c>
      <c r="E5950" t="s">
        <v>144</v>
      </c>
      <c r="F5950" t="s">
        <v>16558</v>
      </c>
      <c r="G5950" t="s">
        <v>146</v>
      </c>
      <c r="H5950" t="s">
        <v>46</v>
      </c>
      <c r="I5950" t="s">
        <v>129</v>
      </c>
      <c r="J5950" t="s">
        <v>130</v>
      </c>
      <c r="K5950" t="s">
        <v>131</v>
      </c>
      <c r="L5950" t="s">
        <v>16559</v>
      </c>
      <c r="M5950" t="s">
        <v>16560</v>
      </c>
      <c r="N5950">
        <v>1.3763888879999999</v>
      </c>
      <c r="O5950">
        <v>0</v>
      </c>
      <c r="P5950">
        <v>2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2.7527780000000002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2680241</v>
      </c>
      <c r="B5951">
        <v>1</v>
      </c>
      <c r="C5951" t="s">
        <v>76</v>
      </c>
      <c r="D5951" t="s">
        <v>92</v>
      </c>
      <c r="E5951" t="s">
        <v>152</v>
      </c>
      <c r="F5951" t="s">
        <v>16561</v>
      </c>
      <c r="G5951" t="s">
        <v>169</v>
      </c>
      <c r="H5951" t="s">
        <v>47</v>
      </c>
      <c r="I5951" t="s">
        <v>129</v>
      </c>
      <c r="J5951" t="s">
        <v>130</v>
      </c>
      <c r="K5951" t="s">
        <v>131</v>
      </c>
      <c r="L5951" t="s">
        <v>16562</v>
      </c>
      <c r="M5951" t="s">
        <v>16563</v>
      </c>
      <c r="N5951">
        <v>7.9444444000000003E-2</v>
      </c>
      <c r="O5951">
        <v>0</v>
      </c>
      <c r="P5951">
        <v>0</v>
      </c>
      <c r="Q5951">
        <v>13</v>
      </c>
      <c r="R5951">
        <v>1371</v>
      </c>
      <c r="S5951">
        <v>6</v>
      </c>
      <c r="T5951">
        <v>3278</v>
      </c>
      <c r="U5951">
        <v>0</v>
      </c>
      <c r="V5951">
        <v>0</v>
      </c>
      <c r="W5951">
        <v>1.032778</v>
      </c>
      <c r="X5951">
        <v>108.918333</v>
      </c>
      <c r="Y5951">
        <v>0.47666700000000001</v>
      </c>
      <c r="Z5951">
        <v>260.41888699999998</v>
      </c>
    </row>
    <row r="5952" spans="1:26" x14ac:dyDescent="0.3">
      <c r="A5952">
        <v>2680242</v>
      </c>
      <c r="B5952">
        <v>1</v>
      </c>
      <c r="C5952" t="s">
        <v>76</v>
      </c>
      <c r="D5952" t="s">
        <v>104</v>
      </c>
      <c r="E5952" t="s">
        <v>134</v>
      </c>
      <c r="F5952" t="s">
        <v>3691</v>
      </c>
      <c r="G5952" t="s">
        <v>260</v>
      </c>
      <c r="H5952" t="s">
        <v>46</v>
      </c>
      <c r="I5952" t="s">
        <v>129</v>
      </c>
      <c r="J5952" t="s">
        <v>130</v>
      </c>
      <c r="K5952" t="s">
        <v>141</v>
      </c>
      <c r="L5952" t="s">
        <v>16564</v>
      </c>
      <c r="M5952" t="s">
        <v>16565</v>
      </c>
      <c r="N5952">
        <v>8.0975000000000001</v>
      </c>
      <c r="O5952">
        <v>0</v>
      </c>
      <c r="P5952">
        <v>0</v>
      </c>
      <c r="Q5952">
        <v>0</v>
      </c>
      <c r="R5952">
        <v>47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380.58249999999998</v>
      </c>
      <c r="Y5952">
        <v>0</v>
      </c>
      <c r="Z5952">
        <v>0</v>
      </c>
    </row>
    <row r="5953" spans="1:26" x14ac:dyDescent="0.3">
      <c r="A5953">
        <v>2680250</v>
      </c>
      <c r="B5953">
        <v>1</v>
      </c>
      <c r="C5953" t="s">
        <v>76</v>
      </c>
      <c r="D5953" t="s">
        <v>87</v>
      </c>
      <c r="E5953" t="s">
        <v>126</v>
      </c>
      <c r="F5953" t="s">
        <v>16566</v>
      </c>
      <c r="G5953" t="s">
        <v>128</v>
      </c>
      <c r="H5953" t="s">
        <v>47</v>
      </c>
      <c r="I5953" t="s">
        <v>129</v>
      </c>
      <c r="J5953" t="s">
        <v>130</v>
      </c>
      <c r="K5953" t="s">
        <v>131</v>
      </c>
      <c r="L5953" t="s">
        <v>16567</v>
      </c>
      <c r="M5953" t="s">
        <v>16458</v>
      </c>
      <c r="N5953">
        <v>0.50277777700000004</v>
      </c>
      <c r="O5953">
        <v>5</v>
      </c>
      <c r="P5953">
        <v>86</v>
      </c>
      <c r="Q5953">
        <v>0</v>
      </c>
      <c r="R5953">
        <v>0</v>
      </c>
      <c r="S5953">
        <v>0</v>
      </c>
      <c r="T5953">
        <v>0</v>
      </c>
      <c r="U5953">
        <v>2.5138889999999998</v>
      </c>
      <c r="V5953">
        <v>43.238889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2680245</v>
      </c>
      <c r="B5954">
        <v>1</v>
      </c>
      <c r="C5954" t="s">
        <v>76</v>
      </c>
      <c r="D5954" t="s">
        <v>88</v>
      </c>
      <c r="E5954" t="s">
        <v>152</v>
      </c>
      <c r="F5954" t="s">
        <v>16568</v>
      </c>
      <c r="G5954" t="s">
        <v>140</v>
      </c>
      <c r="H5954" t="s">
        <v>47</v>
      </c>
      <c r="I5954" t="s">
        <v>129</v>
      </c>
      <c r="J5954" t="s">
        <v>130</v>
      </c>
      <c r="K5954" t="s">
        <v>141</v>
      </c>
      <c r="L5954" t="s">
        <v>16569</v>
      </c>
      <c r="M5954" t="s">
        <v>16570</v>
      </c>
      <c r="N5954">
        <v>2.690555555</v>
      </c>
      <c r="O5954">
        <v>1</v>
      </c>
      <c r="P5954">
        <v>626</v>
      </c>
      <c r="Q5954">
        <v>0</v>
      </c>
      <c r="R5954">
        <v>0</v>
      </c>
      <c r="S5954">
        <v>0</v>
      </c>
      <c r="T5954">
        <v>0</v>
      </c>
      <c r="U5954">
        <v>2.6905559999999999</v>
      </c>
      <c r="V5954">
        <v>1684.287777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2680248</v>
      </c>
      <c r="B5955">
        <v>1</v>
      </c>
      <c r="C5955" t="s">
        <v>76</v>
      </c>
      <c r="D5955" t="s">
        <v>91</v>
      </c>
      <c r="E5955" t="s">
        <v>156</v>
      </c>
      <c r="F5955" t="s">
        <v>16571</v>
      </c>
      <c r="G5955" t="s">
        <v>169</v>
      </c>
      <c r="H5955" t="s">
        <v>47</v>
      </c>
      <c r="I5955" t="s">
        <v>129</v>
      </c>
      <c r="J5955" t="s">
        <v>130</v>
      </c>
      <c r="K5955" t="s">
        <v>131</v>
      </c>
      <c r="L5955" t="s">
        <v>16572</v>
      </c>
      <c r="M5955" t="s">
        <v>16573</v>
      </c>
      <c r="N5955">
        <v>0.79527777700000002</v>
      </c>
      <c r="O5955">
        <v>54</v>
      </c>
      <c r="P5955">
        <v>427</v>
      </c>
      <c r="Q5955">
        <v>0</v>
      </c>
      <c r="R5955">
        <v>0</v>
      </c>
      <c r="S5955">
        <v>0</v>
      </c>
      <c r="T5955">
        <v>0</v>
      </c>
      <c r="U5955">
        <v>42.945</v>
      </c>
      <c r="V5955">
        <v>339.58361100000002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2680251</v>
      </c>
      <c r="B5956">
        <v>1</v>
      </c>
      <c r="C5956" t="s">
        <v>77</v>
      </c>
      <c r="D5956" t="s">
        <v>108</v>
      </c>
      <c r="E5956" t="s">
        <v>152</v>
      </c>
      <c r="F5956" t="s">
        <v>16574</v>
      </c>
      <c r="G5956" t="s">
        <v>140</v>
      </c>
      <c r="H5956" t="s">
        <v>47</v>
      </c>
      <c r="I5956" t="s">
        <v>129</v>
      </c>
      <c r="J5956" t="s">
        <v>130</v>
      </c>
      <c r="K5956" t="s">
        <v>141</v>
      </c>
      <c r="L5956" t="s">
        <v>16575</v>
      </c>
      <c r="M5956" t="s">
        <v>16576</v>
      </c>
      <c r="N5956">
        <v>6.4530555549999997</v>
      </c>
      <c r="O5956">
        <v>0</v>
      </c>
      <c r="P5956">
        <v>0</v>
      </c>
      <c r="Q5956">
        <v>5</v>
      </c>
      <c r="R5956">
        <v>184</v>
      </c>
      <c r="S5956">
        <v>10</v>
      </c>
      <c r="T5956">
        <v>1228</v>
      </c>
      <c r="U5956">
        <v>0</v>
      </c>
      <c r="V5956">
        <v>0</v>
      </c>
      <c r="W5956">
        <v>32.265278000000002</v>
      </c>
      <c r="X5956">
        <v>1187.362222</v>
      </c>
      <c r="Y5956">
        <v>64.530556000000004</v>
      </c>
      <c r="Z5956">
        <v>7924.3522220000004</v>
      </c>
    </row>
    <row r="5957" spans="1:26" x14ac:dyDescent="0.3">
      <c r="A5957">
        <v>2680256</v>
      </c>
      <c r="B5957">
        <v>1</v>
      </c>
      <c r="C5957" t="s">
        <v>76</v>
      </c>
      <c r="D5957" t="s">
        <v>92</v>
      </c>
      <c r="E5957" t="s">
        <v>156</v>
      </c>
      <c r="F5957" t="s">
        <v>16577</v>
      </c>
      <c r="G5957" t="s">
        <v>169</v>
      </c>
      <c r="H5957" t="s">
        <v>47</v>
      </c>
      <c r="I5957" t="s">
        <v>129</v>
      </c>
      <c r="J5957" t="s">
        <v>130</v>
      </c>
      <c r="K5957" t="s">
        <v>131</v>
      </c>
      <c r="L5957" t="s">
        <v>16578</v>
      </c>
      <c r="M5957" t="s">
        <v>16579</v>
      </c>
      <c r="N5957">
        <v>0.67194444399999997</v>
      </c>
      <c r="O5957">
        <v>0</v>
      </c>
      <c r="P5957">
        <v>0</v>
      </c>
      <c r="Q5957">
        <v>13</v>
      </c>
      <c r="R5957">
        <v>1371</v>
      </c>
      <c r="S5957">
        <v>2</v>
      </c>
      <c r="T5957">
        <v>29</v>
      </c>
      <c r="U5957">
        <v>0</v>
      </c>
      <c r="V5957">
        <v>0</v>
      </c>
      <c r="W5957">
        <v>8.7352779999999992</v>
      </c>
      <c r="X5957">
        <v>921.23583299999996</v>
      </c>
      <c r="Y5957">
        <v>1.3438889999999999</v>
      </c>
      <c r="Z5957">
        <v>19.486388999999999</v>
      </c>
    </row>
    <row r="5958" spans="1:26" x14ac:dyDescent="0.3">
      <c r="A5958">
        <v>2680254</v>
      </c>
      <c r="B5958">
        <v>1</v>
      </c>
      <c r="C5958" t="s">
        <v>76</v>
      </c>
      <c r="D5958" t="s">
        <v>93</v>
      </c>
      <c r="E5958" t="s">
        <v>144</v>
      </c>
      <c r="F5958" t="s">
        <v>14390</v>
      </c>
      <c r="G5958" t="s">
        <v>260</v>
      </c>
      <c r="H5958" t="s">
        <v>46</v>
      </c>
      <c r="I5958" t="s">
        <v>129</v>
      </c>
      <c r="J5958" t="s">
        <v>130</v>
      </c>
      <c r="K5958" t="s">
        <v>141</v>
      </c>
      <c r="L5958" t="s">
        <v>16580</v>
      </c>
      <c r="M5958" t="s">
        <v>16581</v>
      </c>
      <c r="N5958">
        <v>8.0155555550000006</v>
      </c>
      <c r="O5958">
        <v>0</v>
      </c>
      <c r="P5958">
        <v>169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1354.6288890000001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2680255</v>
      </c>
      <c r="B5959">
        <v>1</v>
      </c>
      <c r="C5959" t="s">
        <v>76</v>
      </c>
      <c r="D5959" t="s">
        <v>101</v>
      </c>
      <c r="E5959" t="s">
        <v>144</v>
      </c>
      <c r="F5959" t="s">
        <v>16582</v>
      </c>
      <c r="G5959" t="s">
        <v>260</v>
      </c>
      <c r="H5959" t="s">
        <v>46</v>
      </c>
      <c r="I5959" t="s">
        <v>129</v>
      </c>
      <c r="J5959" t="s">
        <v>130</v>
      </c>
      <c r="K5959" t="s">
        <v>141</v>
      </c>
      <c r="L5959" t="s">
        <v>16583</v>
      </c>
      <c r="M5959" t="s">
        <v>16584</v>
      </c>
      <c r="N5959">
        <v>8.8427777770000002</v>
      </c>
      <c r="O5959">
        <v>0</v>
      </c>
      <c r="P5959">
        <v>65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574.78055600000005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2680265</v>
      </c>
      <c r="B5960">
        <v>1</v>
      </c>
      <c r="C5960" t="s">
        <v>76</v>
      </c>
      <c r="D5960" t="s">
        <v>82</v>
      </c>
      <c r="E5960" t="s">
        <v>126</v>
      </c>
      <c r="F5960" t="s">
        <v>16585</v>
      </c>
      <c r="G5960" t="s">
        <v>140</v>
      </c>
      <c r="H5960" t="s">
        <v>47</v>
      </c>
      <c r="I5960" t="s">
        <v>129</v>
      </c>
      <c r="J5960" t="s">
        <v>130</v>
      </c>
      <c r="K5960" t="s">
        <v>141</v>
      </c>
      <c r="L5960" t="s">
        <v>16586</v>
      </c>
      <c r="M5960" t="s">
        <v>16587</v>
      </c>
      <c r="N5960">
        <v>5.1388888880000003</v>
      </c>
      <c r="O5960">
        <v>0</v>
      </c>
      <c r="P5960">
        <v>1048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5385.5555549999999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2680268</v>
      </c>
      <c r="B5961">
        <v>1</v>
      </c>
      <c r="C5961" t="s">
        <v>76</v>
      </c>
      <c r="D5961" t="s">
        <v>89</v>
      </c>
      <c r="E5961" t="s">
        <v>134</v>
      </c>
      <c r="F5961" t="s">
        <v>13169</v>
      </c>
      <c r="G5961" t="s">
        <v>146</v>
      </c>
      <c r="H5961" t="s">
        <v>46</v>
      </c>
      <c r="I5961" t="s">
        <v>129</v>
      </c>
      <c r="J5961" t="s">
        <v>130</v>
      </c>
      <c r="K5961" t="s">
        <v>131</v>
      </c>
      <c r="L5961" t="s">
        <v>16588</v>
      </c>
      <c r="M5961" t="s">
        <v>16589</v>
      </c>
      <c r="N5961">
        <v>1.5247222220000001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31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47.266388999999997</v>
      </c>
    </row>
    <row r="5962" spans="1:26" x14ac:dyDescent="0.3">
      <c r="A5962">
        <v>2680273</v>
      </c>
      <c r="B5962">
        <v>1</v>
      </c>
      <c r="C5962" t="s">
        <v>76</v>
      </c>
      <c r="D5962" t="s">
        <v>90</v>
      </c>
      <c r="E5962" t="s">
        <v>126</v>
      </c>
      <c r="F5962" t="s">
        <v>16590</v>
      </c>
      <c r="G5962" t="s">
        <v>169</v>
      </c>
      <c r="H5962" t="s">
        <v>47</v>
      </c>
      <c r="I5962" t="s">
        <v>129</v>
      </c>
      <c r="J5962" t="s">
        <v>130</v>
      </c>
      <c r="K5962" t="s">
        <v>131</v>
      </c>
      <c r="L5962" t="s">
        <v>16591</v>
      </c>
      <c r="M5962" t="s">
        <v>16592</v>
      </c>
      <c r="N5962">
        <v>0.44138888799999998</v>
      </c>
      <c r="O5962">
        <v>3</v>
      </c>
      <c r="P5962">
        <v>852</v>
      </c>
      <c r="Q5962">
        <v>0</v>
      </c>
      <c r="R5962">
        <v>0</v>
      </c>
      <c r="S5962">
        <v>0</v>
      </c>
      <c r="T5962">
        <v>0</v>
      </c>
      <c r="U5962">
        <v>1.3241670000000001</v>
      </c>
      <c r="V5962">
        <v>376.063333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2680275</v>
      </c>
      <c r="B5963">
        <v>1</v>
      </c>
      <c r="C5963" t="s">
        <v>76</v>
      </c>
      <c r="D5963" t="s">
        <v>99</v>
      </c>
      <c r="E5963" t="s">
        <v>134</v>
      </c>
      <c r="F5963" t="s">
        <v>7035</v>
      </c>
      <c r="G5963" t="s">
        <v>1698</v>
      </c>
      <c r="H5963" t="s">
        <v>46</v>
      </c>
      <c r="I5963" t="s">
        <v>129</v>
      </c>
      <c r="J5963" t="s">
        <v>130</v>
      </c>
      <c r="K5963" t="s">
        <v>131</v>
      </c>
      <c r="L5963" t="s">
        <v>16593</v>
      </c>
      <c r="M5963" t="s">
        <v>16594</v>
      </c>
      <c r="N5963">
        <v>1.6291666659999999</v>
      </c>
      <c r="O5963">
        <v>0</v>
      </c>
      <c r="P5963">
        <v>7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11.404166999999999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2680272</v>
      </c>
      <c r="B5964">
        <v>1</v>
      </c>
      <c r="C5964" t="s">
        <v>76</v>
      </c>
      <c r="D5964" t="s">
        <v>104</v>
      </c>
      <c r="E5964" t="s">
        <v>134</v>
      </c>
      <c r="F5964" t="s">
        <v>5297</v>
      </c>
      <c r="G5964" t="s">
        <v>260</v>
      </c>
      <c r="H5964" t="s">
        <v>46</v>
      </c>
      <c r="I5964" t="s">
        <v>129</v>
      </c>
      <c r="J5964" t="s">
        <v>130</v>
      </c>
      <c r="K5964" t="s">
        <v>141</v>
      </c>
      <c r="L5964" t="s">
        <v>16595</v>
      </c>
      <c r="M5964" t="s">
        <v>16596</v>
      </c>
      <c r="N5964">
        <v>8.0847222219999999</v>
      </c>
      <c r="O5964">
        <v>0</v>
      </c>
      <c r="P5964">
        <v>0</v>
      </c>
      <c r="Q5964">
        <v>0</v>
      </c>
      <c r="R5964">
        <v>49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396.15138899999999</v>
      </c>
      <c r="Y5964">
        <v>0</v>
      </c>
      <c r="Z5964">
        <v>0</v>
      </c>
    </row>
    <row r="5965" spans="1:26" x14ac:dyDescent="0.3">
      <c r="A5965">
        <v>2680277</v>
      </c>
      <c r="B5965">
        <v>1</v>
      </c>
      <c r="C5965" t="s">
        <v>77</v>
      </c>
      <c r="D5965" t="s">
        <v>112</v>
      </c>
      <c r="E5965" t="s">
        <v>126</v>
      </c>
      <c r="F5965" t="s">
        <v>16597</v>
      </c>
      <c r="G5965" t="s">
        <v>128</v>
      </c>
      <c r="H5965" t="s">
        <v>47</v>
      </c>
      <c r="I5965" t="s">
        <v>129</v>
      </c>
      <c r="J5965" t="s">
        <v>130</v>
      </c>
      <c r="K5965" t="s">
        <v>131</v>
      </c>
      <c r="L5965" t="s">
        <v>16598</v>
      </c>
      <c r="M5965" t="s">
        <v>16599</v>
      </c>
      <c r="N5965">
        <v>1.6922222220000001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105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177.683333</v>
      </c>
    </row>
    <row r="5966" spans="1:26" x14ac:dyDescent="0.3">
      <c r="A5966">
        <v>2680280</v>
      </c>
      <c r="B5966">
        <v>1</v>
      </c>
      <c r="C5966" t="s">
        <v>77</v>
      </c>
      <c r="D5966" t="s">
        <v>111</v>
      </c>
      <c r="E5966" t="s">
        <v>210</v>
      </c>
      <c r="F5966" t="s">
        <v>16600</v>
      </c>
      <c r="G5966" t="s">
        <v>290</v>
      </c>
      <c r="H5966" t="s">
        <v>46</v>
      </c>
      <c r="I5966" t="s">
        <v>129</v>
      </c>
      <c r="J5966" t="s">
        <v>130</v>
      </c>
      <c r="K5966" t="s">
        <v>131</v>
      </c>
      <c r="L5966" t="s">
        <v>16601</v>
      </c>
      <c r="M5966" t="s">
        <v>16602</v>
      </c>
      <c r="N5966">
        <v>2.1236111110000002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2.1236109999999999</v>
      </c>
    </row>
    <row r="5967" spans="1:26" x14ac:dyDescent="0.3">
      <c r="A5967">
        <v>2680279</v>
      </c>
      <c r="B5967">
        <v>1</v>
      </c>
      <c r="C5967" t="s">
        <v>77</v>
      </c>
      <c r="D5967" t="s">
        <v>108</v>
      </c>
      <c r="E5967" t="s">
        <v>152</v>
      </c>
      <c r="F5967" t="s">
        <v>16603</v>
      </c>
      <c r="G5967" t="s">
        <v>140</v>
      </c>
      <c r="H5967" t="s">
        <v>47</v>
      </c>
      <c r="I5967" t="s">
        <v>129</v>
      </c>
      <c r="J5967" t="s">
        <v>130</v>
      </c>
      <c r="K5967" t="s">
        <v>141</v>
      </c>
      <c r="L5967" t="s">
        <v>16604</v>
      </c>
      <c r="M5967" t="s">
        <v>16605</v>
      </c>
      <c r="N5967">
        <v>5.6747222219999998</v>
      </c>
      <c r="O5967">
        <v>0</v>
      </c>
      <c r="P5967">
        <v>0</v>
      </c>
      <c r="Q5967">
        <v>7</v>
      </c>
      <c r="R5967">
        <v>607</v>
      </c>
      <c r="S5967">
        <v>0</v>
      </c>
      <c r="T5967">
        <v>0</v>
      </c>
      <c r="U5967">
        <v>0</v>
      </c>
      <c r="V5967">
        <v>0</v>
      </c>
      <c r="W5967">
        <v>39.723056</v>
      </c>
      <c r="X5967">
        <v>3444.5563889999999</v>
      </c>
      <c r="Y5967">
        <v>0</v>
      </c>
      <c r="Z5967">
        <v>0</v>
      </c>
    </row>
    <row r="5968" spans="1:26" x14ac:dyDescent="0.3">
      <c r="A5968">
        <v>2680281</v>
      </c>
      <c r="B5968">
        <v>1</v>
      </c>
      <c r="C5968" t="s">
        <v>77</v>
      </c>
      <c r="D5968" t="s">
        <v>108</v>
      </c>
      <c r="E5968" t="s">
        <v>134</v>
      </c>
      <c r="F5968" t="s">
        <v>16606</v>
      </c>
      <c r="G5968" t="s">
        <v>140</v>
      </c>
      <c r="H5968" t="s">
        <v>46</v>
      </c>
      <c r="I5968" t="s">
        <v>129</v>
      </c>
      <c r="J5968" t="s">
        <v>130</v>
      </c>
      <c r="K5968" t="s">
        <v>141</v>
      </c>
      <c r="L5968" t="s">
        <v>16607</v>
      </c>
      <c r="M5968" t="s">
        <v>16608</v>
      </c>
      <c r="N5968">
        <v>3.2925</v>
      </c>
      <c r="O5968">
        <v>0</v>
      </c>
      <c r="P5968">
        <v>1064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3503.22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2680311</v>
      </c>
      <c r="B5969">
        <v>1</v>
      </c>
      <c r="C5969" t="s">
        <v>76</v>
      </c>
      <c r="D5969" t="s">
        <v>84</v>
      </c>
      <c r="E5969" t="s">
        <v>210</v>
      </c>
      <c r="F5969" t="s">
        <v>16609</v>
      </c>
      <c r="G5969" t="s">
        <v>306</v>
      </c>
      <c r="H5969" t="s">
        <v>46</v>
      </c>
      <c r="I5969" t="s">
        <v>129</v>
      </c>
      <c r="J5969" t="s">
        <v>15</v>
      </c>
      <c r="K5969" t="s">
        <v>131</v>
      </c>
      <c r="L5969" t="s">
        <v>16610</v>
      </c>
      <c r="M5969" t="s">
        <v>16611</v>
      </c>
      <c r="N5969">
        <v>1.933333333</v>
      </c>
      <c r="O5969">
        <v>0</v>
      </c>
      <c r="P5969">
        <v>8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15.466666999999999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2680250</v>
      </c>
      <c r="B5970">
        <v>2</v>
      </c>
      <c r="C5970" t="s">
        <v>76</v>
      </c>
      <c r="D5970" t="s">
        <v>87</v>
      </c>
      <c r="E5970" t="s">
        <v>152</v>
      </c>
      <c r="F5970" t="s">
        <v>2804</v>
      </c>
      <c r="G5970" t="s">
        <v>128</v>
      </c>
      <c r="H5970" t="s">
        <v>47</v>
      </c>
      <c r="I5970" t="s">
        <v>129</v>
      </c>
      <c r="J5970" t="s">
        <v>130</v>
      </c>
      <c r="K5970" t="s">
        <v>131</v>
      </c>
      <c r="L5970" t="s">
        <v>16458</v>
      </c>
      <c r="M5970" t="s">
        <v>16612</v>
      </c>
      <c r="N5970">
        <v>1.509166666</v>
      </c>
      <c r="O5970">
        <v>34</v>
      </c>
      <c r="P5970">
        <v>347</v>
      </c>
      <c r="Q5970">
        <v>7</v>
      </c>
      <c r="R5970">
        <v>35</v>
      </c>
      <c r="S5970">
        <v>0</v>
      </c>
      <c r="T5970">
        <v>0</v>
      </c>
      <c r="U5970">
        <v>51.311667</v>
      </c>
      <c r="V5970">
        <v>523.68083300000001</v>
      </c>
      <c r="W5970">
        <v>10.564166999999999</v>
      </c>
      <c r="X5970">
        <v>52.820833</v>
      </c>
      <c r="Y5970">
        <v>0</v>
      </c>
      <c r="Z5970">
        <v>0</v>
      </c>
    </row>
    <row r="5971" spans="1:26" x14ac:dyDescent="0.3">
      <c r="A5971">
        <v>2680296</v>
      </c>
      <c r="B5971">
        <v>1</v>
      </c>
      <c r="C5971" t="s">
        <v>77</v>
      </c>
      <c r="D5971" t="s">
        <v>112</v>
      </c>
      <c r="E5971" t="s">
        <v>152</v>
      </c>
      <c r="F5971" t="s">
        <v>16613</v>
      </c>
      <c r="G5971" t="s">
        <v>140</v>
      </c>
      <c r="H5971" t="s">
        <v>47</v>
      </c>
      <c r="I5971" t="s">
        <v>129</v>
      </c>
      <c r="J5971" t="s">
        <v>130</v>
      </c>
      <c r="K5971" t="s">
        <v>141</v>
      </c>
      <c r="L5971" t="s">
        <v>16614</v>
      </c>
      <c r="M5971" t="s">
        <v>16615</v>
      </c>
      <c r="N5971">
        <v>6.3613888879999996</v>
      </c>
      <c r="O5971">
        <v>0</v>
      </c>
      <c r="P5971">
        <v>0</v>
      </c>
      <c r="Q5971">
        <v>0</v>
      </c>
      <c r="R5971">
        <v>0</v>
      </c>
      <c r="S5971">
        <v>38</v>
      </c>
      <c r="T5971">
        <v>490</v>
      </c>
      <c r="U5971">
        <v>0</v>
      </c>
      <c r="V5971">
        <v>0</v>
      </c>
      <c r="W5971">
        <v>0</v>
      </c>
      <c r="X5971">
        <v>0</v>
      </c>
      <c r="Y5971">
        <v>241.732778</v>
      </c>
      <c r="Z5971">
        <v>3117.080555</v>
      </c>
    </row>
    <row r="5972" spans="1:26" x14ac:dyDescent="0.3">
      <c r="A5972">
        <v>2680302</v>
      </c>
      <c r="B5972">
        <v>1</v>
      </c>
      <c r="C5972" t="s">
        <v>76</v>
      </c>
      <c r="D5972" t="s">
        <v>93</v>
      </c>
      <c r="E5972" t="s">
        <v>210</v>
      </c>
      <c r="F5972" t="s">
        <v>16616</v>
      </c>
      <c r="G5972" t="s">
        <v>290</v>
      </c>
      <c r="H5972" t="s">
        <v>46</v>
      </c>
      <c r="I5972" t="s">
        <v>129</v>
      </c>
      <c r="J5972" t="s">
        <v>130</v>
      </c>
      <c r="K5972" t="s">
        <v>131</v>
      </c>
      <c r="L5972" t="s">
        <v>16617</v>
      </c>
      <c r="M5972" t="s">
        <v>16618</v>
      </c>
      <c r="N5972">
        <v>3.24</v>
      </c>
      <c r="O5972">
        <v>0</v>
      </c>
      <c r="P5972">
        <v>2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6.48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2680232</v>
      </c>
      <c r="B5973">
        <v>2</v>
      </c>
      <c r="C5973" t="s">
        <v>76</v>
      </c>
      <c r="D5973" t="s">
        <v>106</v>
      </c>
      <c r="E5973" t="s">
        <v>126</v>
      </c>
      <c r="F5973" t="s">
        <v>16619</v>
      </c>
      <c r="G5973" t="s">
        <v>306</v>
      </c>
      <c r="H5973" t="s">
        <v>47</v>
      </c>
      <c r="I5973" t="s">
        <v>129</v>
      </c>
      <c r="J5973" t="s">
        <v>15</v>
      </c>
      <c r="K5973" t="s">
        <v>131</v>
      </c>
      <c r="L5973" t="s">
        <v>16549</v>
      </c>
      <c r="M5973" t="s">
        <v>16620</v>
      </c>
      <c r="N5973">
        <v>2.804166666</v>
      </c>
      <c r="O5973">
        <v>3</v>
      </c>
      <c r="P5973">
        <v>1663</v>
      </c>
      <c r="Q5973">
        <v>0</v>
      </c>
      <c r="R5973">
        <v>0</v>
      </c>
      <c r="S5973">
        <v>0</v>
      </c>
      <c r="T5973">
        <v>0</v>
      </c>
      <c r="U5973">
        <v>8.4124999999999996</v>
      </c>
      <c r="V5973">
        <v>4663.3291660000004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2680303</v>
      </c>
      <c r="B5974">
        <v>1</v>
      </c>
      <c r="C5974" t="s">
        <v>77</v>
      </c>
      <c r="D5974" t="s">
        <v>122</v>
      </c>
      <c r="E5974" t="s">
        <v>126</v>
      </c>
      <c r="F5974" t="s">
        <v>16621</v>
      </c>
      <c r="G5974" t="s">
        <v>128</v>
      </c>
      <c r="H5974" t="s">
        <v>47</v>
      </c>
      <c r="I5974" t="s">
        <v>129</v>
      </c>
      <c r="J5974" t="s">
        <v>130</v>
      </c>
      <c r="K5974" t="s">
        <v>131</v>
      </c>
      <c r="L5974" t="s">
        <v>16622</v>
      </c>
      <c r="M5974" t="s">
        <v>16623</v>
      </c>
      <c r="N5974">
        <v>0.85388888799999996</v>
      </c>
      <c r="O5974">
        <v>0</v>
      </c>
      <c r="P5974">
        <v>0</v>
      </c>
      <c r="Q5974">
        <v>0</v>
      </c>
      <c r="R5974">
        <v>0</v>
      </c>
      <c r="S5974">
        <v>2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1.707778</v>
      </c>
      <c r="Z5974">
        <v>0</v>
      </c>
    </row>
    <row r="5975" spans="1:26" x14ac:dyDescent="0.3">
      <c r="A5975">
        <v>2680307</v>
      </c>
      <c r="B5975">
        <v>1</v>
      </c>
      <c r="C5975" t="s">
        <v>76</v>
      </c>
      <c r="D5975" t="s">
        <v>100</v>
      </c>
      <c r="E5975" t="s">
        <v>156</v>
      </c>
      <c r="F5975" t="s">
        <v>1209</v>
      </c>
      <c r="G5975" t="s">
        <v>169</v>
      </c>
      <c r="H5975" t="s">
        <v>47</v>
      </c>
      <c r="I5975" t="s">
        <v>129</v>
      </c>
      <c r="J5975" t="s">
        <v>130</v>
      </c>
      <c r="K5975" t="s">
        <v>131</v>
      </c>
      <c r="L5975" t="s">
        <v>16624</v>
      </c>
      <c r="M5975" t="s">
        <v>16625</v>
      </c>
      <c r="N5975">
        <v>0.41111111099999997</v>
      </c>
      <c r="O5975">
        <v>227</v>
      </c>
      <c r="P5975">
        <v>4078</v>
      </c>
      <c r="Q5975">
        <v>0</v>
      </c>
      <c r="R5975">
        <v>0</v>
      </c>
      <c r="S5975">
        <v>0</v>
      </c>
      <c r="T5975">
        <v>0</v>
      </c>
      <c r="U5975">
        <v>93.322221999999996</v>
      </c>
      <c r="V5975">
        <v>1676.511111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2680305</v>
      </c>
      <c r="B5976">
        <v>1</v>
      </c>
      <c r="C5976" t="s">
        <v>76</v>
      </c>
      <c r="D5976" t="s">
        <v>82</v>
      </c>
      <c r="E5976" t="s">
        <v>134</v>
      </c>
      <c r="F5976" t="s">
        <v>6412</v>
      </c>
      <c r="G5976" t="s">
        <v>260</v>
      </c>
      <c r="H5976" t="s">
        <v>46</v>
      </c>
      <c r="I5976" t="s">
        <v>129</v>
      </c>
      <c r="J5976" t="s">
        <v>130</v>
      </c>
      <c r="K5976" t="s">
        <v>141</v>
      </c>
      <c r="L5976" t="s">
        <v>16626</v>
      </c>
      <c r="M5976" t="s">
        <v>16627</v>
      </c>
      <c r="N5976">
        <v>7.880833333</v>
      </c>
      <c r="O5976">
        <v>0</v>
      </c>
      <c r="P5976">
        <v>168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1323.98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2680317</v>
      </c>
      <c r="B5977">
        <v>1</v>
      </c>
      <c r="C5977" t="s">
        <v>76</v>
      </c>
      <c r="D5977" t="s">
        <v>90</v>
      </c>
      <c r="E5977" t="s">
        <v>126</v>
      </c>
      <c r="F5977" t="s">
        <v>16628</v>
      </c>
      <c r="G5977" t="s">
        <v>169</v>
      </c>
      <c r="H5977" t="s">
        <v>47</v>
      </c>
      <c r="I5977" t="s">
        <v>129</v>
      </c>
      <c r="J5977" t="s">
        <v>130</v>
      </c>
      <c r="K5977" t="s">
        <v>131</v>
      </c>
      <c r="L5977" t="s">
        <v>16629</v>
      </c>
      <c r="M5977" t="s">
        <v>16630</v>
      </c>
      <c r="N5977">
        <v>1.115555555</v>
      </c>
      <c r="O5977">
        <v>0</v>
      </c>
      <c r="P5977">
        <v>21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23.426666999999998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2680312</v>
      </c>
      <c r="B5978">
        <v>1</v>
      </c>
      <c r="C5978" t="s">
        <v>76</v>
      </c>
      <c r="D5978" t="s">
        <v>105</v>
      </c>
      <c r="E5978" t="s">
        <v>126</v>
      </c>
      <c r="F5978" t="s">
        <v>16631</v>
      </c>
      <c r="G5978" t="s">
        <v>140</v>
      </c>
      <c r="H5978" t="s">
        <v>47</v>
      </c>
      <c r="I5978" t="s">
        <v>129</v>
      </c>
      <c r="J5978" t="s">
        <v>130</v>
      </c>
      <c r="K5978" t="s">
        <v>141</v>
      </c>
      <c r="L5978" t="s">
        <v>16632</v>
      </c>
      <c r="M5978" t="s">
        <v>16633</v>
      </c>
      <c r="N5978">
        <v>6.0808333330000002</v>
      </c>
      <c r="O5978">
        <v>0</v>
      </c>
      <c r="P5978">
        <v>0</v>
      </c>
      <c r="Q5978">
        <v>0</v>
      </c>
      <c r="R5978">
        <v>57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346.60750000000002</v>
      </c>
      <c r="Y5978">
        <v>0</v>
      </c>
      <c r="Z5978">
        <v>0</v>
      </c>
    </row>
    <row r="5979" spans="1:26" x14ac:dyDescent="0.3">
      <c r="A5979">
        <v>2680313</v>
      </c>
      <c r="B5979">
        <v>1</v>
      </c>
      <c r="C5979" t="s">
        <v>77</v>
      </c>
      <c r="D5979" t="s">
        <v>108</v>
      </c>
      <c r="E5979" t="s">
        <v>152</v>
      </c>
      <c r="F5979" t="s">
        <v>3015</v>
      </c>
      <c r="G5979" t="s">
        <v>169</v>
      </c>
      <c r="H5979" t="s">
        <v>47</v>
      </c>
      <c r="I5979" t="s">
        <v>129</v>
      </c>
      <c r="J5979" t="s">
        <v>130</v>
      </c>
      <c r="K5979" t="s">
        <v>131</v>
      </c>
      <c r="L5979" t="s">
        <v>16634</v>
      </c>
      <c r="M5979" t="s">
        <v>16635</v>
      </c>
      <c r="N5979">
        <v>8.8333333E-2</v>
      </c>
      <c r="O5979">
        <v>18</v>
      </c>
      <c r="P5979">
        <v>80</v>
      </c>
      <c r="Q5979">
        <v>0</v>
      </c>
      <c r="R5979">
        <v>0</v>
      </c>
      <c r="S5979">
        <v>0</v>
      </c>
      <c r="T5979">
        <v>0</v>
      </c>
      <c r="U5979">
        <v>1.59</v>
      </c>
      <c r="V5979">
        <v>7.0666669999999998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2680314</v>
      </c>
      <c r="B5980">
        <v>1</v>
      </c>
      <c r="C5980" t="s">
        <v>76</v>
      </c>
      <c r="D5980" t="s">
        <v>79</v>
      </c>
      <c r="E5980" t="s">
        <v>172</v>
      </c>
      <c r="F5980" t="s">
        <v>16636</v>
      </c>
      <c r="G5980" t="s">
        <v>319</v>
      </c>
      <c r="H5980" t="s">
        <v>46</v>
      </c>
      <c r="I5980" t="s">
        <v>129</v>
      </c>
      <c r="J5980" t="s">
        <v>130</v>
      </c>
      <c r="K5980" t="s">
        <v>141</v>
      </c>
      <c r="L5980" t="s">
        <v>16637</v>
      </c>
      <c r="M5980" t="s">
        <v>16638</v>
      </c>
      <c r="N5980">
        <v>0.56277777699999998</v>
      </c>
      <c r="O5980">
        <v>0</v>
      </c>
      <c r="P5980">
        <v>13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7.3161110000000003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2680315</v>
      </c>
      <c r="B5981">
        <v>1</v>
      </c>
      <c r="C5981" t="s">
        <v>77</v>
      </c>
      <c r="D5981" t="s">
        <v>115</v>
      </c>
      <c r="E5981" t="s">
        <v>134</v>
      </c>
      <c r="F5981" t="s">
        <v>16639</v>
      </c>
      <c r="G5981" t="s">
        <v>260</v>
      </c>
      <c r="H5981" t="s">
        <v>46</v>
      </c>
      <c r="I5981" t="s">
        <v>129</v>
      </c>
      <c r="J5981" t="s">
        <v>130</v>
      </c>
      <c r="K5981" t="s">
        <v>141</v>
      </c>
      <c r="L5981" t="s">
        <v>16640</v>
      </c>
      <c r="M5981" t="s">
        <v>16641</v>
      </c>
      <c r="N5981">
        <v>5.4102777770000001</v>
      </c>
      <c r="O5981">
        <v>0</v>
      </c>
      <c r="P5981">
        <v>0</v>
      </c>
      <c r="Q5981">
        <v>0</v>
      </c>
      <c r="R5981">
        <v>45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243.46250000000001</v>
      </c>
      <c r="Y5981">
        <v>0</v>
      </c>
      <c r="Z5981">
        <v>0</v>
      </c>
    </row>
    <row r="5982" spans="1:26" x14ac:dyDescent="0.3">
      <c r="A5982">
        <v>2680316</v>
      </c>
      <c r="B5982">
        <v>1</v>
      </c>
      <c r="C5982" t="s">
        <v>76</v>
      </c>
      <c r="D5982" t="s">
        <v>104</v>
      </c>
      <c r="E5982" t="s">
        <v>134</v>
      </c>
      <c r="F5982" t="s">
        <v>4689</v>
      </c>
      <c r="G5982" t="s">
        <v>260</v>
      </c>
      <c r="H5982" t="s">
        <v>46</v>
      </c>
      <c r="I5982" t="s">
        <v>129</v>
      </c>
      <c r="J5982" t="s">
        <v>130</v>
      </c>
      <c r="K5982" t="s">
        <v>141</v>
      </c>
      <c r="L5982" t="s">
        <v>16642</v>
      </c>
      <c r="M5982" t="s">
        <v>16643</v>
      </c>
      <c r="N5982">
        <v>8.0391666659999999</v>
      </c>
      <c r="O5982">
        <v>0</v>
      </c>
      <c r="P5982">
        <v>0</v>
      </c>
      <c r="Q5982">
        <v>0</v>
      </c>
      <c r="R5982">
        <v>40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321.566667</v>
      </c>
      <c r="Y5982">
        <v>0</v>
      </c>
      <c r="Z5982">
        <v>0</v>
      </c>
    </row>
    <row r="5983" spans="1:26" x14ac:dyDescent="0.3">
      <c r="A5983">
        <v>2680324</v>
      </c>
      <c r="B5983">
        <v>1</v>
      </c>
      <c r="C5983" t="s">
        <v>76</v>
      </c>
      <c r="D5983" t="s">
        <v>91</v>
      </c>
      <c r="E5983" t="s">
        <v>156</v>
      </c>
      <c r="F5983" t="s">
        <v>16644</v>
      </c>
      <c r="G5983" t="s">
        <v>169</v>
      </c>
      <c r="H5983" t="s">
        <v>47</v>
      </c>
      <c r="I5983" t="s">
        <v>129</v>
      </c>
      <c r="J5983" t="s">
        <v>130</v>
      </c>
      <c r="K5983" t="s">
        <v>131</v>
      </c>
      <c r="L5983" t="s">
        <v>16645</v>
      </c>
      <c r="M5983" t="s">
        <v>16646</v>
      </c>
      <c r="N5983">
        <v>0.54083333300000003</v>
      </c>
      <c r="O5983">
        <v>42</v>
      </c>
      <c r="P5983">
        <v>302</v>
      </c>
      <c r="Q5983">
        <v>0</v>
      </c>
      <c r="R5983">
        <v>0</v>
      </c>
      <c r="S5983">
        <v>0</v>
      </c>
      <c r="T5983">
        <v>0</v>
      </c>
      <c r="U5983">
        <v>22.715</v>
      </c>
      <c r="V5983">
        <v>163.33166700000001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2680325</v>
      </c>
      <c r="B5984">
        <v>1</v>
      </c>
      <c r="C5984" t="s">
        <v>77</v>
      </c>
      <c r="D5984" t="s">
        <v>123</v>
      </c>
      <c r="E5984" t="s">
        <v>144</v>
      </c>
      <c r="F5984" t="s">
        <v>16647</v>
      </c>
      <c r="G5984" t="s">
        <v>136</v>
      </c>
      <c r="H5984" t="s">
        <v>46</v>
      </c>
      <c r="I5984" t="s">
        <v>129</v>
      </c>
      <c r="J5984" t="s">
        <v>130</v>
      </c>
      <c r="K5984" t="s">
        <v>131</v>
      </c>
      <c r="L5984" t="s">
        <v>16648</v>
      </c>
      <c r="M5984" t="s">
        <v>16649</v>
      </c>
      <c r="N5984">
        <v>0.96472222200000002</v>
      </c>
      <c r="O5984">
        <v>0</v>
      </c>
      <c r="P5984">
        <v>34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32.800556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2680327</v>
      </c>
      <c r="B5985">
        <v>1</v>
      </c>
      <c r="C5985" t="s">
        <v>77</v>
      </c>
      <c r="D5985" t="s">
        <v>111</v>
      </c>
      <c r="E5985" t="s">
        <v>126</v>
      </c>
      <c r="F5985" t="s">
        <v>16650</v>
      </c>
      <c r="G5985" t="s">
        <v>140</v>
      </c>
      <c r="H5985" t="s">
        <v>47</v>
      </c>
      <c r="I5985" t="s">
        <v>129</v>
      </c>
      <c r="J5985" t="s">
        <v>130</v>
      </c>
      <c r="K5985" t="s">
        <v>141</v>
      </c>
      <c r="L5985" t="s">
        <v>16651</v>
      </c>
      <c r="M5985" t="s">
        <v>16652</v>
      </c>
      <c r="N5985">
        <v>2.7647222220000001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11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30.411943999999998</v>
      </c>
    </row>
    <row r="5986" spans="1:26" x14ac:dyDescent="0.3">
      <c r="A5986">
        <v>2680328</v>
      </c>
      <c r="B5986">
        <v>1</v>
      </c>
      <c r="C5986" t="s">
        <v>76</v>
      </c>
      <c r="D5986" t="s">
        <v>107</v>
      </c>
      <c r="E5986" t="s">
        <v>210</v>
      </c>
      <c r="F5986" t="s">
        <v>15833</v>
      </c>
      <c r="G5986" t="s">
        <v>212</v>
      </c>
      <c r="H5986" t="s">
        <v>46</v>
      </c>
      <c r="I5986" t="s">
        <v>129</v>
      </c>
      <c r="J5986" t="s">
        <v>130</v>
      </c>
      <c r="K5986" t="s">
        <v>131</v>
      </c>
      <c r="L5986" t="s">
        <v>16653</v>
      </c>
      <c r="M5986" t="s">
        <v>16654</v>
      </c>
      <c r="N5986">
        <v>2.9313888879999999</v>
      </c>
      <c r="O5986">
        <v>0</v>
      </c>
      <c r="P5986">
        <v>7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20.519722000000002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2680333</v>
      </c>
      <c r="B5987">
        <v>1</v>
      </c>
      <c r="C5987" t="s">
        <v>77</v>
      </c>
      <c r="D5987" t="s">
        <v>113</v>
      </c>
      <c r="E5987" t="s">
        <v>126</v>
      </c>
      <c r="F5987" t="s">
        <v>16655</v>
      </c>
      <c r="G5987" t="s">
        <v>260</v>
      </c>
      <c r="H5987" t="s">
        <v>47</v>
      </c>
      <c r="I5987" t="s">
        <v>129</v>
      </c>
      <c r="J5987" t="s">
        <v>130</v>
      </c>
      <c r="K5987" t="s">
        <v>141</v>
      </c>
      <c r="L5987" t="s">
        <v>16656</v>
      </c>
      <c r="M5987" t="s">
        <v>16657</v>
      </c>
      <c r="N5987">
        <v>4.0494444439999997</v>
      </c>
      <c r="O5987">
        <v>0</v>
      </c>
      <c r="P5987">
        <v>0</v>
      </c>
      <c r="Q5987">
        <v>0</v>
      </c>
      <c r="R5987">
        <v>45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182.22499999999999</v>
      </c>
      <c r="Y5987">
        <v>0</v>
      </c>
      <c r="Z5987">
        <v>0</v>
      </c>
    </row>
    <row r="5988" spans="1:26" x14ac:dyDescent="0.3">
      <c r="A5988">
        <v>2680338</v>
      </c>
      <c r="B5988">
        <v>1</v>
      </c>
      <c r="C5988" t="s">
        <v>76</v>
      </c>
      <c r="D5988" t="s">
        <v>88</v>
      </c>
      <c r="E5988" t="s">
        <v>172</v>
      </c>
      <c r="F5988" t="s">
        <v>16658</v>
      </c>
      <c r="G5988" t="s">
        <v>146</v>
      </c>
      <c r="H5988" t="s">
        <v>46</v>
      </c>
      <c r="I5988" t="s">
        <v>129</v>
      </c>
      <c r="J5988" t="s">
        <v>130</v>
      </c>
      <c r="K5988" t="s">
        <v>131</v>
      </c>
      <c r="L5988" t="s">
        <v>16659</v>
      </c>
      <c r="M5988" t="s">
        <v>16660</v>
      </c>
      <c r="N5988">
        <v>1.426111111</v>
      </c>
      <c r="O5988">
        <v>0</v>
      </c>
      <c r="P5988">
        <v>6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8.5566669999999991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2680340</v>
      </c>
      <c r="B5989">
        <v>1</v>
      </c>
      <c r="C5989" t="s">
        <v>76</v>
      </c>
      <c r="D5989" t="s">
        <v>89</v>
      </c>
      <c r="E5989" t="s">
        <v>152</v>
      </c>
      <c r="F5989" t="s">
        <v>16661</v>
      </c>
      <c r="G5989" t="s">
        <v>169</v>
      </c>
      <c r="H5989" t="s">
        <v>47</v>
      </c>
      <c r="I5989" t="s">
        <v>129</v>
      </c>
      <c r="J5989" t="s">
        <v>130</v>
      </c>
      <c r="K5989" t="s">
        <v>131</v>
      </c>
      <c r="L5989" t="s">
        <v>16662</v>
      </c>
      <c r="M5989" t="s">
        <v>16663</v>
      </c>
      <c r="N5989">
        <v>0.20277777699999999</v>
      </c>
      <c r="O5989">
        <v>86</v>
      </c>
      <c r="P5989">
        <v>474</v>
      </c>
      <c r="Q5989">
        <v>0</v>
      </c>
      <c r="R5989">
        <v>0</v>
      </c>
      <c r="S5989">
        <v>15</v>
      </c>
      <c r="T5989">
        <v>71</v>
      </c>
      <c r="U5989">
        <v>17.438889</v>
      </c>
      <c r="V5989">
        <v>96.116665999999995</v>
      </c>
      <c r="W5989">
        <v>0</v>
      </c>
      <c r="X5989">
        <v>0</v>
      </c>
      <c r="Y5989">
        <v>3.0416669999999999</v>
      </c>
      <c r="Z5989">
        <v>14.397221999999999</v>
      </c>
    </row>
    <row r="5990" spans="1:26" x14ac:dyDescent="0.3">
      <c r="A5990">
        <v>2680349</v>
      </c>
      <c r="B5990">
        <v>1</v>
      </c>
      <c r="C5990" t="s">
        <v>77</v>
      </c>
      <c r="D5990" t="s">
        <v>113</v>
      </c>
      <c r="E5990" t="s">
        <v>126</v>
      </c>
      <c r="F5990" t="s">
        <v>16664</v>
      </c>
      <c r="G5990" t="s">
        <v>260</v>
      </c>
      <c r="H5990" t="s">
        <v>47</v>
      </c>
      <c r="I5990" t="s">
        <v>129</v>
      </c>
      <c r="J5990" t="s">
        <v>130</v>
      </c>
      <c r="K5990" t="s">
        <v>141</v>
      </c>
      <c r="L5990" t="s">
        <v>16665</v>
      </c>
      <c r="M5990" t="s">
        <v>16666</v>
      </c>
      <c r="N5990">
        <v>3.7030555550000002</v>
      </c>
      <c r="O5990">
        <v>0</v>
      </c>
      <c r="P5990">
        <v>0</v>
      </c>
      <c r="Q5990">
        <v>0</v>
      </c>
      <c r="R5990">
        <v>152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562.86444400000005</v>
      </c>
      <c r="Y5990">
        <v>0</v>
      </c>
      <c r="Z5990">
        <v>0</v>
      </c>
    </row>
    <row r="5991" spans="1:26" x14ac:dyDescent="0.3">
      <c r="A5991">
        <v>2680355</v>
      </c>
      <c r="B5991">
        <v>1</v>
      </c>
      <c r="C5991" t="s">
        <v>76</v>
      </c>
      <c r="D5991" t="s">
        <v>97</v>
      </c>
      <c r="E5991" t="s">
        <v>144</v>
      </c>
      <c r="F5991" t="s">
        <v>16667</v>
      </c>
      <c r="G5991" t="s">
        <v>146</v>
      </c>
      <c r="H5991" t="s">
        <v>46</v>
      </c>
      <c r="I5991" t="s">
        <v>129</v>
      </c>
      <c r="J5991" t="s">
        <v>130</v>
      </c>
      <c r="K5991" t="s">
        <v>131</v>
      </c>
      <c r="L5991" t="s">
        <v>16668</v>
      </c>
      <c r="M5991" t="s">
        <v>16669</v>
      </c>
      <c r="N5991">
        <v>0.86694444400000004</v>
      </c>
      <c r="O5991">
        <v>0</v>
      </c>
      <c r="P5991">
        <v>93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80.625833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2680359</v>
      </c>
      <c r="B5992">
        <v>1</v>
      </c>
      <c r="C5992" t="s">
        <v>77</v>
      </c>
      <c r="D5992" t="s">
        <v>124</v>
      </c>
      <c r="E5992" t="s">
        <v>210</v>
      </c>
      <c r="F5992" t="s">
        <v>16670</v>
      </c>
      <c r="G5992" t="s">
        <v>212</v>
      </c>
      <c r="H5992" t="s">
        <v>46</v>
      </c>
      <c r="I5992" t="s">
        <v>129</v>
      </c>
      <c r="J5992" t="s">
        <v>130</v>
      </c>
      <c r="K5992" t="s">
        <v>131</v>
      </c>
      <c r="L5992" t="s">
        <v>16671</v>
      </c>
      <c r="M5992" t="s">
        <v>16672</v>
      </c>
      <c r="N5992">
        <v>6.0094444439999997</v>
      </c>
      <c r="O5992">
        <v>0</v>
      </c>
      <c r="P5992">
        <v>11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66.103888999999995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2680373</v>
      </c>
      <c r="B5993">
        <v>1</v>
      </c>
      <c r="C5993" t="s">
        <v>77</v>
      </c>
      <c r="D5993" t="s">
        <v>116</v>
      </c>
      <c r="E5993" t="s">
        <v>134</v>
      </c>
      <c r="F5993" t="s">
        <v>16673</v>
      </c>
      <c r="G5993" t="s">
        <v>140</v>
      </c>
      <c r="H5993" t="s">
        <v>46</v>
      </c>
      <c r="I5993" t="s">
        <v>129</v>
      </c>
      <c r="J5993" t="s">
        <v>130</v>
      </c>
      <c r="K5993" t="s">
        <v>141</v>
      </c>
      <c r="L5993" t="s">
        <v>16674</v>
      </c>
      <c r="M5993" t="s">
        <v>16675</v>
      </c>
      <c r="N5993">
        <v>0.97499999999999998</v>
      </c>
      <c r="O5993">
        <v>0</v>
      </c>
      <c r="P5993">
        <v>655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638.625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2680372</v>
      </c>
      <c r="B5994">
        <v>1</v>
      </c>
      <c r="C5994" t="s">
        <v>77</v>
      </c>
      <c r="D5994" t="s">
        <v>114</v>
      </c>
      <c r="E5994" t="s">
        <v>134</v>
      </c>
      <c r="F5994" t="s">
        <v>13151</v>
      </c>
      <c r="G5994" t="s">
        <v>260</v>
      </c>
      <c r="H5994" t="s">
        <v>46</v>
      </c>
      <c r="I5994" t="s">
        <v>129</v>
      </c>
      <c r="J5994" t="s">
        <v>130</v>
      </c>
      <c r="K5994" t="s">
        <v>141</v>
      </c>
      <c r="L5994" t="s">
        <v>16676</v>
      </c>
      <c r="M5994" t="s">
        <v>16677</v>
      </c>
      <c r="N5994">
        <v>4.5808333330000002</v>
      </c>
      <c r="O5994">
        <v>0</v>
      </c>
      <c r="P5994">
        <v>36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164.91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2680379</v>
      </c>
      <c r="B5995">
        <v>1</v>
      </c>
      <c r="C5995" t="s">
        <v>76</v>
      </c>
      <c r="D5995" t="s">
        <v>84</v>
      </c>
      <c r="E5995" t="s">
        <v>210</v>
      </c>
      <c r="F5995" t="s">
        <v>16678</v>
      </c>
      <c r="G5995" t="s">
        <v>306</v>
      </c>
      <c r="H5995" t="s">
        <v>46</v>
      </c>
      <c r="I5995" t="s">
        <v>129</v>
      </c>
      <c r="J5995" t="s">
        <v>15</v>
      </c>
      <c r="K5995" t="s">
        <v>131</v>
      </c>
      <c r="L5995" t="s">
        <v>16679</v>
      </c>
      <c r="M5995" t="s">
        <v>16680</v>
      </c>
      <c r="N5995">
        <v>1.696388888</v>
      </c>
      <c r="O5995">
        <v>0</v>
      </c>
      <c r="P5995">
        <v>8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13.571111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2680497</v>
      </c>
      <c r="B5996">
        <v>1</v>
      </c>
      <c r="C5996" t="s">
        <v>76</v>
      </c>
      <c r="D5996" t="s">
        <v>104</v>
      </c>
      <c r="E5996" t="s">
        <v>156</v>
      </c>
      <c r="F5996" t="s">
        <v>16681</v>
      </c>
      <c r="G5996" t="s">
        <v>260</v>
      </c>
      <c r="H5996" t="s">
        <v>47</v>
      </c>
      <c r="I5996" t="s">
        <v>129</v>
      </c>
      <c r="J5996" t="s">
        <v>130</v>
      </c>
      <c r="K5996" t="s">
        <v>141</v>
      </c>
      <c r="L5996" t="s">
        <v>16682</v>
      </c>
      <c r="M5996" t="s">
        <v>16683</v>
      </c>
      <c r="N5996">
        <v>3.5791666659999999</v>
      </c>
      <c r="O5996">
        <v>0</v>
      </c>
      <c r="P5996">
        <v>0</v>
      </c>
      <c r="Q5996">
        <v>0</v>
      </c>
      <c r="R5996">
        <v>0</v>
      </c>
      <c r="S5996">
        <v>1</v>
      </c>
      <c r="T5996">
        <v>486</v>
      </c>
      <c r="U5996">
        <v>0</v>
      </c>
      <c r="V5996">
        <v>0</v>
      </c>
      <c r="W5996">
        <v>0</v>
      </c>
      <c r="X5996">
        <v>0</v>
      </c>
      <c r="Y5996">
        <v>3.579167</v>
      </c>
      <c r="Z5996">
        <v>1739.4749999999999</v>
      </c>
    </row>
    <row r="5997" spans="1:26" x14ac:dyDescent="0.3">
      <c r="A5997">
        <v>2680381</v>
      </c>
      <c r="B5997">
        <v>1</v>
      </c>
      <c r="C5997" t="s">
        <v>77</v>
      </c>
      <c r="D5997" t="s">
        <v>108</v>
      </c>
      <c r="E5997" t="s">
        <v>152</v>
      </c>
      <c r="F5997" t="s">
        <v>16684</v>
      </c>
      <c r="G5997" t="s">
        <v>169</v>
      </c>
      <c r="H5997" t="s">
        <v>47</v>
      </c>
      <c r="I5997" t="s">
        <v>247</v>
      </c>
      <c r="J5997" t="s">
        <v>130</v>
      </c>
      <c r="K5997" t="s">
        <v>131</v>
      </c>
      <c r="L5997" t="s">
        <v>16685</v>
      </c>
      <c r="M5997" t="s">
        <v>16686</v>
      </c>
      <c r="N5997">
        <v>5.5555550000000002E-3</v>
      </c>
      <c r="O5997">
        <v>58</v>
      </c>
      <c r="P5997">
        <v>711</v>
      </c>
      <c r="Q5997">
        <v>0</v>
      </c>
      <c r="R5997">
        <v>43</v>
      </c>
      <c r="S5997">
        <v>11</v>
      </c>
      <c r="T5997">
        <v>741</v>
      </c>
      <c r="U5997">
        <v>0.32222200000000001</v>
      </c>
      <c r="V5997">
        <v>3.95</v>
      </c>
      <c r="W5997">
        <v>0</v>
      </c>
      <c r="X5997">
        <v>0.23888899999999999</v>
      </c>
      <c r="Y5997">
        <v>6.1110999999999999E-2</v>
      </c>
      <c r="Z5997">
        <v>4.1166660000000004</v>
      </c>
    </row>
    <row r="5998" spans="1:26" x14ac:dyDescent="0.3">
      <c r="A5998">
        <v>2680382</v>
      </c>
      <c r="B5998">
        <v>1</v>
      </c>
      <c r="C5998" t="s">
        <v>77</v>
      </c>
      <c r="D5998" t="s">
        <v>108</v>
      </c>
      <c r="E5998" t="s">
        <v>156</v>
      </c>
      <c r="F5998" t="s">
        <v>16687</v>
      </c>
      <c r="G5998" t="s">
        <v>169</v>
      </c>
      <c r="H5998" t="s">
        <v>47</v>
      </c>
      <c r="I5998" t="s">
        <v>129</v>
      </c>
      <c r="J5998" t="s">
        <v>130</v>
      </c>
      <c r="K5998" t="s">
        <v>131</v>
      </c>
      <c r="L5998" t="s">
        <v>16688</v>
      </c>
      <c r="M5998" t="s">
        <v>16689</v>
      </c>
      <c r="N5998">
        <v>1.105555555</v>
      </c>
      <c r="O5998">
        <v>34</v>
      </c>
      <c r="P5998">
        <v>622</v>
      </c>
      <c r="Q5998">
        <v>0</v>
      </c>
      <c r="R5998">
        <v>43</v>
      </c>
      <c r="S5998">
        <v>11</v>
      </c>
      <c r="T5998">
        <v>741</v>
      </c>
      <c r="U5998">
        <v>37.588889000000002</v>
      </c>
      <c r="V5998">
        <v>687.65555500000005</v>
      </c>
      <c r="W5998">
        <v>0</v>
      </c>
      <c r="X5998">
        <v>47.538888999999998</v>
      </c>
      <c r="Y5998">
        <v>12.161111</v>
      </c>
      <c r="Z5998">
        <v>819.21666600000003</v>
      </c>
    </row>
    <row r="5999" spans="1:26" x14ac:dyDescent="0.3">
      <c r="A5999">
        <v>2680401</v>
      </c>
      <c r="B5999">
        <v>1</v>
      </c>
      <c r="C5999" t="s">
        <v>77</v>
      </c>
      <c r="D5999" t="s">
        <v>117</v>
      </c>
      <c r="E5999" t="s">
        <v>134</v>
      </c>
      <c r="F5999" t="s">
        <v>16690</v>
      </c>
      <c r="G5999" t="s">
        <v>146</v>
      </c>
      <c r="H5999" t="s">
        <v>46</v>
      </c>
      <c r="I5999" t="s">
        <v>129</v>
      </c>
      <c r="J5999" t="s">
        <v>130</v>
      </c>
      <c r="K5999" t="s">
        <v>131</v>
      </c>
      <c r="L5999" t="s">
        <v>16691</v>
      </c>
      <c r="M5999" t="s">
        <v>16692</v>
      </c>
      <c r="N5999">
        <v>1.666111111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15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24.991667</v>
      </c>
    </row>
    <row r="6000" spans="1:26" x14ac:dyDescent="0.3">
      <c r="A6000">
        <v>2680434</v>
      </c>
      <c r="B6000">
        <v>1</v>
      </c>
      <c r="C6000" t="s">
        <v>76</v>
      </c>
      <c r="D6000" t="s">
        <v>90</v>
      </c>
      <c r="E6000" t="s">
        <v>152</v>
      </c>
      <c r="F6000" t="s">
        <v>15125</v>
      </c>
      <c r="G6000" t="s">
        <v>169</v>
      </c>
      <c r="H6000" t="s">
        <v>47</v>
      </c>
      <c r="I6000" t="s">
        <v>129</v>
      </c>
      <c r="J6000" t="s">
        <v>130</v>
      </c>
      <c r="K6000" t="s">
        <v>131</v>
      </c>
      <c r="L6000" t="s">
        <v>16693</v>
      </c>
      <c r="M6000" t="s">
        <v>16694</v>
      </c>
      <c r="N6000">
        <v>0.76111111099999995</v>
      </c>
      <c r="O6000">
        <v>28</v>
      </c>
      <c r="P6000">
        <v>0</v>
      </c>
      <c r="Q6000">
        <v>1</v>
      </c>
      <c r="R6000">
        <v>7</v>
      </c>
      <c r="S6000">
        <v>107</v>
      </c>
      <c r="T6000">
        <v>4500</v>
      </c>
      <c r="U6000">
        <v>21.311111</v>
      </c>
      <c r="V6000">
        <v>0</v>
      </c>
      <c r="W6000">
        <v>0.76111099999999998</v>
      </c>
      <c r="X6000">
        <v>5.3277780000000003</v>
      </c>
      <c r="Y6000">
        <v>81.438889000000003</v>
      </c>
      <c r="Z6000">
        <v>3425</v>
      </c>
    </row>
    <row r="6001" spans="1:26" x14ac:dyDescent="0.3">
      <c r="A6001">
        <v>2680392</v>
      </c>
      <c r="B6001">
        <v>1</v>
      </c>
      <c r="C6001" t="s">
        <v>77</v>
      </c>
      <c r="D6001" t="s">
        <v>108</v>
      </c>
      <c r="E6001" t="s">
        <v>152</v>
      </c>
      <c r="F6001" t="s">
        <v>16695</v>
      </c>
      <c r="G6001" t="s">
        <v>140</v>
      </c>
      <c r="H6001" t="s">
        <v>47</v>
      </c>
      <c r="I6001" t="s">
        <v>129</v>
      </c>
      <c r="J6001" t="s">
        <v>130</v>
      </c>
      <c r="K6001" t="s">
        <v>141</v>
      </c>
      <c r="L6001" t="s">
        <v>16696</v>
      </c>
      <c r="M6001" t="s">
        <v>16697</v>
      </c>
      <c r="N6001">
        <v>7.1688888879999997</v>
      </c>
      <c r="O6001">
        <v>1</v>
      </c>
      <c r="P6001">
        <v>926</v>
      </c>
      <c r="Q6001">
        <v>0</v>
      </c>
      <c r="R6001">
        <v>0</v>
      </c>
      <c r="S6001">
        <v>0</v>
      </c>
      <c r="T6001">
        <v>1</v>
      </c>
      <c r="U6001">
        <v>7.1688890000000001</v>
      </c>
      <c r="V6001">
        <v>6638.3911099999996</v>
      </c>
      <c r="W6001">
        <v>0</v>
      </c>
      <c r="X6001">
        <v>0</v>
      </c>
      <c r="Y6001">
        <v>0</v>
      </c>
      <c r="Z6001">
        <v>7.1688890000000001</v>
      </c>
    </row>
    <row r="6002" spans="1:26" x14ac:dyDescent="0.3">
      <c r="A6002">
        <v>2680395</v>
      </c>
      <c r="B6002">
        <v>1</v>
      </c>
      <c r="C6002" t="s">
        <v>76</v>
      </c>
      <c r="D6002" t="s">
        <v>96</v>
      </c>
      <c r="E6002" t="s">
        <v>152</v>
      </c>
      <c r="F6002" t="s">
        <v>13411</v>
      </c>
      <c r="G6002" t="s">
        <v>169</v>
      </c>
      <c r="H6002" t="s">
        <v>47</v>
      </c>
      <c r="I6002" t="s">
        <v>129</v>
      </c>
      <c r="J6002" t="s">
        <v>130</v>
      </c>
      <c r="K6002" t="s">
        <v>131</v>
      </c>
      <c r="L6002" t="s">
        <v>16698</v>
      </c>
      <c r="M6002" t="s">
        <v>16699</v>
      </c>
      <c r="N6002">
        <v>0.65611111099999997</v>
      </c>
      <c r="O6002">
        <v>34</v>
      </c>
      <c r="P6002">
        <v>2364</v>
      </c>
      <c r="Q6002">
        <v>0</v>
      </c>
      <c r="R6002">
        <v>0</v>
      </c>
      <c r="S6002">
        <v>0</v>
      </c>
      <c r="T6002">
        <v>0</v>
      </c>
      <c r="U6002">
        <v>22.307777999999999</v>
      </c>
      <c r="V6002">
        <v>1551.046666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2680396</v>
      </c>
      <c r="B6003">
        <v>1</v>
      </c>
      <c r="C6003" t="s">
        <v>77</v>
      </c>
      <c r="D6003" t="s">
        <v>114</v>
      </c>
      <c r="E6003" t="s">
        <v>134</v>
      </c>
      <c r="F6003" t="s">
        <v>16700</v>
      </c>
      <c r="G6003" t="s">
        <v>260</v>
      </c>
      <c r="H6003" t="s">
        <v>46</v>
      </c>
      <c r="I6003" t="s">
        <v>129</v>
      </c>
      <c r="J6003" t="s">
        <v>130</v>
      </c>
      <c r="K6003" t="s">
        <v>141</v>
      </c>
      <c r="L6003" t="s">
        <v>16701</v>
      </c>
      <c r="M6003" t="s">
        <v>16702</v>
      </c>
      <c r="N6003">
        <v>4.8536111110000002</v>
      </c>
      <c r="O6003">
        <v>0</v>
      </c>
      <c r="P6003">
        <v>122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592.14055599999995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2680475</v>
      </c>
      <c r="B6004">
        <v>1</v>
      </c>
      <c r="C6004" t="s">
        <v>76</v>
      </c>
      <c r="D6004" t="s">
        <v>96</v>
      </c>
      <c r="E6004" t="s">
        <v>152</v>
      </c>
      <c r="F6004" t="s">
        <v>11731</v>
      </c>
      <c r="G6004" t="s">
        <v>506</v>
      </c>
      <c r="H6004" t="s">
        <v>47</v>
      </c>
      <c r="I6004" t="s">
        <v>129</v>
      </c>
      <c r="J6004" t="s">
        <v>130</v>
      </c>
      <c r="K6004" t="s">
        <v>131</v>
      </c>
      <c r="L6004" t="s">
        <v>16703</v>
      </c>
      <c r="M6004" t="s">
        <v>16704</v>
      </c>
      <c r="N6004">
        <v>2.6355555549999998</v>
      </c>
      <c r="O6004">
        <v>22</v>
      </c>
      <c r="P6004">
        <v>245</v>
      </c>
      <c r="Q6004">
        <v>0</v>
      </c>
      <c r="R6004">
        <v>0</v>
      </c>
      <c r="S6004">
        <v>0</v>
      </c>
      <c r="T6004">
        <v>0</v>
      </c>
      <c r="U6004">
        <v>57.982222</v>
      </c>
      <c r="V6004">
        <v>645.71111099999996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2680418</v>
      </c>
      <c r="B6005">
        <v>1</v>
      </c>
      <c r="C6005" t="s">
        <v>77</v>
      </c>
      <c r="D6005" t="s">
        <v>108</v>
      </c>
      <c r="E6005" t="s">
        <v>134</v>
      </c>
      <c r="F6005" t="s">
        <v>16315</v>
      </c>
      <c r="G6005" t="s">
        <v>146</v>
      </c>
      <c r="H6005" t="s">
        <v>46</v>
      </c>
      <c r="I6005" t="s">
        <v>129</v>
      </c>
      <c r="J6005" t="s">
        <v>130</v>
      </c>
      <c r="K6005" t="s">
        <v>131</v>
      </c>
      <c r="L6005" t="s">
        <v>16705</v>
      </c>
      <c r="M6005" t="s">
        <v>16706</v>
      </c>
      <c r="N6005">
        <v>0.36111111099999998</v>
      </c>
      <c r="O6005">
        <v>0</v>
      </c>
      <c r="P6005">
        <v>123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44.416666999999997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2680171</v>
      </c>
      <c r="B6006">
        <v>2</v>
      </c>
      <c r="C6006" t="s">
        <v>76</v>
      </c>
      <c r="D6006" t="s">
        <v>81</v>
      </c>
      <c r="E6006" t="s">
        <v>134</v>
      </c>
      <c r="F6006" t="s">
        <v>16707</v>
      </c>
      <c r="G6006" t="s">
        <v>455</v>
      </c>
      <c r="H6006" t="s">
        <v>46</v>
      </c>
      <c r="I6006" t="s">
        <v>129</v>
      </c>
      <c r="J6006" t="s">
        <v>130</v>
      </c>
      <c r="K6006" t="s">
        <v>131</v>
      </c>
      <c r="L6006" t="s">
        <v>16460</v>
      </c>
      <c r="M6006" t="s">
        <v>16708</v>
      </c>
      <c r="N6006">
        <v>3.1180555550000002</v>
      </c>
      <c r="O6006">
        <v>0</v>
      </c>
      <c r="P6006">
        <v>490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1527.8472220000001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2680436</v>
      </c>
      <c r="B6007">
        <v>1</v>
      </c>
      <c r="C6007" t="s">
        <v>76</v>
      </c>
      <c r="D6007" t="s">
        <v>86</v>
      </c>
      <c r="E6007" t="s">
        <v>144</v>
      </c>
      <c r="F6007" t="s">
        <v>16709</v>
      </c>
      <c r="G6007" t="s">
        <v>162</v>
      </c>
      <c r="H6007" t="s">
        <v>46</v>
      </c>
      <c r="I6007" t="s">
        <v>129</v>
      </c>
      <c r="J6007" t="s">
        <v>130</v>
      </c>
      <c r="K6007" t="s">
        <v>131</v>
      </c>
      <c r="L6007" t="s">
        <v>16710</v>
      </c>
      <c r="M6007" t="s">
        <v>16711</v>
      </c>
      <c r="N6007">
        <v>2.69</v>
      </c>
      <c r="O6007">
        <v>0</v>
      </c>
      <c r="P6007">
        <v>182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489.58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2680437</v>
      </c>
      <c r="B6008">
        <v>1</v>
      </c>
      <c r="C6008" t="s">
        <v>77</v>
      </c>
      <c r="D6008" t="s">
        <v>116</v>
      </c>
      <c r="E6008" t="s">
        <v>134</v>
      </c>
      <c r="F6008" t="s">
        <v>16712</v>
      </c>
      <c r="G6008" t="s">
        <v>140</v>
      </c>
      <c r="H6008" t="s">
        <v>46</v>
      </c>
      <c r="I6008" t="s">
        <v>129</v>
      </c>
      <c r="J6008" t="s">
        <v>130</v>
      </c>
      <c r="K6008" t="s">
        <v>141</v>
      </c>
      <c r="L6008" t="s">
        <v>16713</v>
      </c>
      <c r="M6008" t="s">
        <v>16714</v>
      </c>
      <c r="N6008">
        <v>1.54</v>
      </c>
      <c r="O6008">
        <v>0</v>
      </c>
      <c r="P6008">
        <v>331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509.74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2680455</v>
      </c>
      <c r="B6009">
        <v>1</v>
      </c>
      <c r="C6009" t="s">
        <v>76</v>
      </c>
      <c r="D6009" t="s">
        <v>86</v>
      </c>
      <c r="E6009" t="s">
        <v>134</v>
      </c>
      <c r="F6009" t="s">
        <v>16715</v>
      </c>
      <c r="G6009" t="s">
        <v>146</v>
      </c>
      <c r="H6009" t="s">
        <v>46</v>
      </c>
      <c r="I6009" t="s">
        <v>129</v>
      </c>
      <c r="J6009" t="s">
        <v>130</v>
      </c>
      <c r="K6009" t="s">
        <v>131</v>
      </c>
      <c r="L6009" t="s">
        <v>16716</v>
      </c>
      <c r="M6009" t="s">
        <v>16717</v>
      </c>
      <c r="N6009">
        <v>0.28222222200000002</v>
      </c>
      <c r="O6009">
        <v>0</v>
      </c>
      <c r="P6009">
        <v>801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226.06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2680451</v>
      </c>
      <c r="B6010">
        <v>1</v>
      </c>
      <c r="C6010" t="s">
        <v>76</v>
      </c>
      <c r="D6010" t="s">
        <v>88</v>
      </c>
      <c r="E6010" t="s">
        <v>156</v>
      </c>
      <c r="F6010" t="s">
        <v>16718</v>
      </c>
      <c r="G6010" t="s">
        <v>128</v>
      </c>
      <c r="H6010" t="s">
        <v>47</v>
      </c>
      <c r="I6010" t="s">
        <v>129</v>
      </c>
      <c r="J6010" t="s">
        <v>130</v>
      </c>
      <c r="K6010" t="s">
        <v>131</v>
      </c>
      <c r="L6010" t="s">
        <v>16719</v>
      </c>
      <c r="M6010" t="s">
        <v>16720</v>
      </c>
      <c r="N6010">
        <v>0.48888888800000002</v>
      </c>
      <c r="O6010">
        <v>4</v>
      </c>
      <c r="P6010">
        <v>2373</v>
      </c>
      <c r="Q6010">
        <v>0</v>
      </c>
      <c r="R6010">
        <v>0</v>
      </c>
      <c r="S6010">
        <v>0</v>
      </c>
      <c r="T6010">
        <v>0</v>
      </c>
      <c r="U6010">
        <v>1.9555560000000001</v>
      </c>
      <c r="V6010">
        <v>1160.133331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2680463</v>
      </c>
      <c r="B6011">
        <v>1</v>
      </c>
      <c r="C6011" t="s">
        <v>77</v>
      </c>
      <c r="D6011" t="s">
        <v>115</v>
      </c>
      <c r="E6011" t="s">
        <v>126</v>
      </c>
      <c r="F6011" t="s">
        <v>13272</v>
      </c>
      <c r="G6011" t="s">
        <v>169</v>
      </c>
      <c r="H6011" t="s">
        <v>47</v>
      </c>
      <c r="I6011" t="s">
        <v>129</v>
      </c>
      <c r="J6011" t="s">
        <v>130</v>
      </c>
      <c r="K6011" t="s">
        <v>131</v>
      </c>
      <c r="L6011" t="s">
        <v>16721</v>
      </c>
      <c r="M6011" t="s">
        <v>16722</v>
      </c>
      <c r="N6011">
        <v>0.82222222199999995</v>
      </c>
      <c r="O6011">
        <v>8</v>
      </c>
      <c r="P6011">
        <v>5</v>
      </c>
      <c r="Q6011">
        <v>19</v>
      </c>
      <c r="R6011">
        <v>17</v>
      </c>
      <c r="S6011">
        <v>102</v>
      </c>
      <c r="T6011">
        <v>2365</v>
      </c>
      <c r="U6011">
        <v>6.5777780000000003</v>
      </c>
      <c r="V6011">
        <v>4.1111110000000002</v>
      </c>
      <c r="W6011">
        <v>15.622222000000001</v>
      </c>
      <c r="X6011">
        <v>13.977778000000001</v>
      </c>
      <c r="Y6011">
        <v>83.866667000000007</v>
      </c>
      <c r="Z6011">
        <v>1944.5555549999999</v>
      </c>
    </row>
    <row r="6012" spans="1:26" x14ac:dyDescent="0.3">
      <c r="A6012">
        <v>2680467</v>
      </c>
      <c r="B6012">
        <v>1</v>
      </c>
      <c r="C6012" t="s">
        <v>76</v>
      </c>
      <c r="D6012" t="s">
        <v>97</v>
      </c>
      <c r="E6012" t="s">
        <v>144</v>
      </c>
      <c r="F6012" t="s">
        <v>16723</v>
      </c>
      <c r="G6012" t="s">
        <v>146</v>
      </c>
      <c r="H6012" t="s">
        <v>46</v>
      </c>
      <c r="I6012" t="s">
        <v>129</v>
      </c>
      <c r="J6012" t="s">
        <v>130</v>
      </c>
      <c r="K6012" t="s">
        <v>131</v>
      </c>
      <c r="L6012" t="s">
        <v>16724</v>
      </c>
      <c r="M6012" t="s">
        <v>16725</v>
      </c>
      <c r="N6012">
        <v>0.90555555499999996</v>
      </c>
      <c r="O6012">
        <v>0</v>
      </c>
      <c r="P6012">
        <v>87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78.783332999999999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2680478</v>
      </c>
      <c r="B6013">
        <v>1</v>
      </c>
      <c r="C6013" t="s">
        <v>76</v>
      </c>
      <c r="D6013" t="s">
        <v>102</v>
      </c>
      <c r="E6013" t="s">
        <v>210</v>
      </c>
      <c r="F6013" t="s">
        <v>16726</v>
      </c>
      <c r="G6013" t="s">
        <v>290</v>
      </c>
      <c r="H6013" t="s">
        <v>46</v>
      </c>
      <c r="I6013" t="s">
        <v>129</v>
      </c>
      <c r="J6013" t="s">
        <v>130</v>
      </c>
      <c r="K6013" t="s">
        <v>131</v>
      </c>
      <c r="L6013" t="s">
        <v>16727</v>
      </c>
      <c r="M6013" t="s">
        <v>16728</v>
      </c>
      <c r="N6013">
        <v>5.0077777770000003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5.0077780000000001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2680471</v>
      </c>
      <c r="B6014">
        <v>1</v>
      </c>
      <c r="C6014" t="s">
        <v>76</v>
      </c>
      <c r="D6014" t="s">
        <v>103</v>
      </c>
      <c r="E6014" t="s">
        <v>126</v>
      </c>
      <c r="F6014" t="s">
        <v>16729</v>
      </c>
      <c r="G6014" t="s">
        <v>146</v>
      </c>
      <c r="H6014" t="s">
        <v>47</v>
      </c>
      <c r="I6014" t="s">
        <v>129</v>
      </c>
      <c r="J6014" t="s">
        <v>130</v>
      </c>
      <c r="K6014" t="s">
        <v>131</v>
      </c>
      <c r="L6014" t="s">
        <v>16730</v>
      </c>
      <c r="M6014" t="s">
        <v>16731</v>
      </c>
      <c r="N6014">
        <v>0.85055555500000002</v>
      </c>
      <c r="O6014">
        <v>0</v>
      </c>
      <c r="P6014">
        <v>0</v>
      </c>
      <c r="Q6014">
        <v>1</v>
      </c>
      <c r="R6014">
        <v>437</v>
      </c>
      <c r="S6014">
        <v>0</v>
      </c>
      <c r="T6014">
        <v>0</v>
      </c>
      <c r="U6014">
        <v>0</v>
      </c>
      <c r="V6014">
        <v>0</v>
      </c>
      <c r="W6014">
        <v>0.85055599999999998</v>
      </c>
      <c r="X6014">
        <v>371.69277799999998</v>
      </c>
      <c r="Y6014">
        <v>0</v>
      </c>
      <c r="Z6014">
        <v>0</v>
      </c>
    </row>
    <row r="6015" spans="1:26" x14ac:dyDescent="0.3">
      <c r="A6015">
        <v>2680473</v>
      </c>
      <c r="B6015">
        <v>1</v>
      </c>
      <c r="C6015" t="s">
        <v>77</v>
      </c>
      <c r="D6015" t="s">
        <v>109</v>
      </c>
      <c r="E6015" t="s">
        <v>134</v>
      </c>
      <c r="F6015" t="s">
        <v>12685</v>
      </c>
      <c r="G6015" t="s">
        <v>140</v>
      </c>
      <c r="H6015" t="s">
        <v>46</v>
      </c>
      <c r="I6015" t="s">
        <v>129</v>
      </c>
      <c r="J6015" t="s">
        <v>130</v>
      </c>
      <c r="K6015" t="s">
        <v>141</v>
      </c>
      <c r="L6015" t="s">
        <v>16732</v>
      </c>
      <c r="M6015" t="s">
        <v>16733</v>
      </c>
      <c r="N6015">
        <v>2.0616666659999998</v>
      </c>
      <c r="O6015">
        <v>0</v>
      </c>
      <c r="P6015">
        <v>697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1436.9816659999999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2680481</v>
      </c>
      <c r="B6016">
        <v>1</v>
      </c>
      <c r="C6016" t="s">
        <v>76</v>
      </c>
      <c r="D6016" t="s">
        <v>102</v>
      </c>
      <c r="E6016" t="s">
        <v>134</v>
      </c>
      <c r="F6016" t="s">
        <v>16734</v>
      </c>
      <c r="G6016" t="s">
        <v>240</v>
      </c>
      <c r="H6016" t="s">
        <v>46</v>
      </c>
      <c r="I6016" t="s">
        <v>129</v>
      </c>
      <c r="J6016" t="s">
        <v>130</v>
      </c>
      <c r="K6016" t="s">
        <v>131</v>
      </c>
      <c r="L6016" t="s">
        <v>16735</v>
      </c>
      <c r="M6016" t="s">
        <v>16736</v>
      </c>
      <c r="N6016">
        <v>1.0549999999999999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13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13.715</v>
      </c>
    </row>
    <row r="6017" spans="1:26" x14ac:dyDescent="0.3">
      <c r="A6017">
        <v>2680486</v>
      </c>
      <c r="B6017">
        <v>1</v>
      </c>
      <c r="C6017" t="s">
        <v>76</v>
      </c>
      <c r="D6017" t="s">
        <v>94</v>
      </c>
      <c r="E6017" t="s">
        <v>134</v>
      </c>
      <c r="F6017" t="s">
        <v>15573</v>
      </c>
      <c r="G6017" t="s">
        <v>146</v>
      </c>
      <c r="H6017" t="s">
        <v>46</v>
      </c>
      <c r="I6017" t="s">
        <v>129</v>
      </c>
      <c r="J6017" t="s">
        <v>130</v>
      </c>
      <c r="K6017" t="s">
        <v>131</v>
      </c>
      <c r="L6017" t="s">
        <v>16737</v>
      </c>
      <c r="M6017" t="s">
        <v>16738</v>
      </c>
      <c r="N6017">
        <v>0.14138888799999999</v>
      </c>
      <c r="O6017">
        <v>0</v>
      </c>
      <c r="P6017">
        <v>28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3.9588890000000001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2680485</v>
      </c>
      <c r="B6018">
        <v>1</v>
      </c>
      <c r="C6018" t="s">
        <v>77</v>
      </c>
      <c r="D6018" t="s">
        <v>124</v>
      </c>
      <c r="E6018" t="s">
        <v>134</v>
      </c>
      <c r="F6018" t="s">
        <v>16739</v>
      </c>
      <c r="G6018" t="s">
        <v>140</v>
      </c>
      <c r="H6018" t="s">
        <v>46</v>
      </c>
      <c r="I6018" t="s">
        <v>129</v>
      </c>
      <c r="J6018" t="s">
        <v>130</v>
      </c>
      <c r="K6018" t="s">
        <v>141</v>
      </c>
      <c r="L6018" t="s">
        <v>16740</v>
      </c>
      <c r="M6018" t="s">
        <v>16741</v>
      </c>
      <c r="N6018">
        <v>4.2641666660000004</v>
      </c>
      <c r="O6018">
        <v>0</v>
      </c>
      <c r="P6018">
        <v>1393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5939.9841660000002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2680495</v>
      </c>
      <c r="B6019">
        <v>1</v>
      </c>
      <c r="C6019" t="s">
        <v>77</v>
      </c>
      <c r="D6019" t="s">
        <v>122</v>
      </c>
      <c r="E6019" t="s">
        <v>126</v>
      </c>
      <c r="F6019" t="s">
        <v>16742</v>
      </c>
      <c r="G6019" t="s">
        <v>140</v>
      </c>
      <c r="H6019" t="s">
        <v>47</v>
      </c>
      <c r="I6019" t="s">
        <v>129</v>
      </c>
      <c r="J6019" t="s">
        <v>130</v>
      </c>
      <c r="K6019" t="s">
        <v>141</v>
      </c>
      <c r="L6019" t="s">
        <v>16743</v>
      </c>
      <c r="M6019" t="s">
        <v>16744</v>
      </c>
      <c r="N6019">
        <v>2.7516666660000002</v>
      </c>
      <c r="O6019">
        <v>0</v>
      </c>
      <c r="P6019">
        <v>0</v>
      </c>
      <c r="Q6019">
        <v>0</v>
      </c>
      <c r="R6019">
        <v>135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371.47500000000002</v>
      </c>
      <c r="Y6019">
        <v>0</v>
      </c>
      <c r="Z6019">
        <v>0</v>
      </c>
    </row>
    <row r="6020" spans="1:26" x14ac:dyDescent="0.3">
      <c r="A6020">
        <v>2680499</v>
      </c>
      <c r="B6020">
        <v>1</v>
      </c>
      <c r="C6020" t="s">
        <v>76</v>
      </c>
      <c r="D6020" t="s">
        <v>91</v>
      </c>
      <c r="E6020" t="s">
        <v>134</v>
      </c>
      <c r="F6020" t="s">
        <v>16745</v>
      </c>
      <c r="G6020" t="s">
        <v>140</v>
      </c>
      <c r="H6020" t="s">
        <v>46</v>
      </c>
      <c r="I6020" t="s">
        <v>129</v>
      </c>
      <c r="J6020" t="s">
        <v>130</v>
      </c>
      <c r="K6020" t="s">
        <v>141</v>
      </c>
      <c r="L6020" t="s">
        <v>16746</v>
      </c>
      <c r="M6020" t="s">
        <v>16747</v>
      </c>
      <c r="N6020">
        <v>1.543055555</v>
      </c>
      <c r="O6020">
        <v>0</v>
      </c>
      <c r="P6020">
        <v>647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998.356944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2680505</v>
      </c>
      <c r="B6021">
        <v>1</v>
      </c>
      <c r="C6021" t="s">
        <v>76</v>
      </c>
      <c r="D6021" t="s">
        <v>102</v>
      </c>
      <c r="E6021" t="s">
        <v>144</v>
      </c>
      <c r="F6021" t="s">
        <v>15677</v>
      </c>
      <c r="G6021" t="s">
        <v>136</v>
      </c>
      <c r="H6021" t="s">
        <v>46</v>
      </c>
      <c r="I6021" t="s">
        <v>129</v>
      </c>
      <c r="J6021" t="s">
        <v>130</v>
      </c>
      <c r="K6021" t="s">
        <v>131</v>
      </c>
      <c r="L6021" t="s">
        <v>16748</v>
      </c>
      <c r="M6021" t="s">
        <v>16749</v>
      </c>
      <c r="N6021">
        <v>0.94861111099999995</v>
      </c>
      <c r="O6021">
        <v>0</v>
      </c>
      <c r="P6021">
        <v>119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112.884722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2680620</v>
      </c>
      <c r="B6022">
        <v>1</v>
      </c>
      <c r="C6022" t="s">
        <v>76</v>
      </c>
      <c r="D6022" t="s">
        <v>80</v>
      </c>
      <c r="E6022" t="s">
        <v>126</v>
      </c>
      <c r="F6022" t="s">
        <v>16750</v>
      </c>
      <c r="G6022" t="s">
        <v>140</v>
      </c>
      <c r="H6022" t="s">
        <v>47</v>
      </c>
      <c r="I6022" t="s">
        <v>129</v>
      </c>
      <c r="J6022" t="s">
        <v>130</v>
      </c>
      <c r="K6022" t="s">
        <v>141</v>
      </c>
      <c r="L6022" t="s">
        <v>16751</v>
      </c>
      <c r="M6022" t="s">
        <v>16752</v>
      </c>
      <c r="N6022">
        <v>2.744444444</v>
      </c>
      <c r="O6022">
        <v>1</v>
      </c>
      <c r="P6022">
        <v>10386</v>
      </c>
      <c r="Q6022">
        <v>0</v>
      </c>
      <c r="R6022">
        <v>0</v>
      </c>
      <c r="S6022">
        <v>0</v>
      </c>
      <c r="T6022">
        <v>0</v>
      </c>
      <c r="U6022">
        <v>2.7444440000000001</v>
      </c>
      <c r="V6022">
        <v>28503.799995000001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2680503</v>
      </c>
      <c r="B6023">
        <v>1</v>
      </c>
      <c r="C6023" t="s">
        <v>76</v>
      </c>
      <c r="D6023" t="s">
        <v>96</v>
      </c>
      <c r="E6023" t="s">
        <v>152</v>
      </c>
      <c r="F6023" t="s">
        <v>16753</v>
      </c>
      <c r="G6023" t="s">
        <v>140</v>
      </c>
      <c r="H6023" t="s">
        <v>47</v>
      </c>
      <c r="I6023" t="s">
        <v>129</v>
      </c>
      <c r="J6023" t="s">
        <v>130</v>
      </c>
      <c r="K6023" t="s">
        <v>141</v>
      </c>
      <c r="L6023" t="s">
        <v>16754</v>
      </c>
      <c r="M6023" t="s">
        <v>16755</v>
      </c>
      <c r="N6023">
        <v>2.6758333329999999</v>
      </c>
      <c r="O6023">
        <v>2</v>
      </c>
      <c r="P6023">
        <v>2447</v>
      </c>
      <c r="Q6023">
        <v>0</v>
      </c>
      <c r="R6023">
        <v>0</v>
      </c>
      <c r="S6023">
        <v>0</v>
      </c>
      <c r="T6023">
        <v>0</v>
      </c>
      <c r="U6023">
        <v>5.351667</v>
      </c>
      <c r="V6023">
        <v>6547.7641659999999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2680517</v>
      </c>
      <c r="B6024">
        <v>1</v>
      </c>
      <c r="C6024" t="s">
        <v>77</v>
      </c>
      <c r="D6024" t="s">
        <v>109</v>
      </c>
      <c r="E6024" t="s">
        <v>126</v>
      </c>
      <c r="F6024" t="s">
        <v>16756</v>
      </c>
      <c r="G6024" t="s">
        <v>128</v>
      </c>
      <c r="H6024" t="s">
        <v>47</v>
      </c>
      <c r="I6024" t="s">
        <v>129</v>
      </c>
      <c r="J6024" t="s">
        <v>130</v>
      </c>
      <c r="K6024" t="s">
        <v>131</v>
      </c>
      <c r="L6024" t="s">
        <v>16757</v>
      </c>
      <c r="M6024" t="s">
        <v>16758</v>
      </c>
      <c r="N6024">
        <v>1.684722222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26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43.802778000000004</v>
      </c>
    </row>
    <row r="6025" spans="1:26" x14ac:dyDescent="0.3">
      <c r="A6025">
        <v>2680511</v>
      </c>
      <c r="B6025">
        <v>1</v>
      </c>
      <c r="C6025" t="s">
        <v>76</v>
      </c>
      <c r="D6025" t="s">
        <v>96</v>
      </c>
      <c r="E6025" t="s">
        <v>152</v>
      </c>
      <c r="F6025" t="s">
        <v>16759</v>
      </c>
      <c r="G6025" t="s">
        <v>140</v>
      </c>
      <c r="H6025" t="s">
        <v>47</v>
      </c>
      <c r="I6025" t="s">
        <v>129</v>
      </c>
      <c r="J6025" t="s">
        <v>130</v>
      </c>
      <c r="K6025" t="s">
        <v>141</v>
      </c>
      <c r="L6025" t="s">
        <v>16760</v>
      </c>
      <c r="M6025" t="s">
        <v>16761</v>
      </c>
      <c r="N6025">
        <v>2.3811111110000001</v>
      </c>
      <c r="O6025">
        <v>0</v>
      </c>
      <c r="P6025">
        <v>1342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3195.4511109999999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2680520</v>
      </c>
      <c r="B6026">
        <v>1</v>
      </c>
      <c r="C6026" t="s">
        <v>76</v>
      </c>
      <c r="D6026" t="s">
        <v>88</v>
      </c>
      <c r="E6026" t="s">
        <v>152</v>
      </c>
      <c r="F6026" t="s">
        <v>16762</v>
      </c>
      <c r="G6026" t="s">
        <v>140</v>
      </c>
      <c r="H6026" t="s">
        <v>47</v>
      </c>
      <c r="I6026" t="s">
        <v>129</v>
      </c>
      <c r="J6026" t="s">
        <v>130</v>
      </c>
      <c r="K6026" t="s">
        <v>141</v>
      </c>
      <c r="L6026" t="s">
        <v>16763</v>
      </c>
      <c r="M6026" t="s">
        <v>16764</v>
      </c>
      <c r="N6026">
        <v>3.730555555</v>
      </c>
      <c r="O6026">
        <v>0</v>
      </c>
      <c r="P6026">
        <v>3908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14579.011108999999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2680528</v>
      </c>
      <c r="B6027">
        <v>1</v>
      </c>
      <c r="C6027" t="s">
        <v>77</v>
      </c>
      <c r="D6027" t="s">
        <v>114</v>
      </c>
      <c r="E6027" t="s">
        <v>156</v>
      </c>
      <c r="F6027" t="s">
        <v>1328</v>
      </c>
      <c r="G6027" t="s">
        <v>169</v>
      </c>
      <c r="H6027" t="s">
        <v>47</v>
      </c>
      <c r="I6027" t="s">
        <v>247</v>
      </c>
      <c r="J6027" t="s">
        <v>130</v>
      </c>
      <c r="K6027" t="s">
        <v>131</v>
      </c>
      <c r="L6027" t="s">
        <v>16765</v>
      </c>
      <c r="M6027" t="s">
        <v>16766</v>
      </c>
      <c r="N6027">
        <v>5.0000000000000001E-3</v>
      </c>
      <c r="O6027">
        <v>71</v>
      </c>
      <c r="P6027">
        <v>593</v>
      </c>
      <c r="Q6027">
        <v>0</v>
      </c>
      <c r="R6027">
        <v>0</v>
      </c>
      <c r="S6027">
        <v>0</v>
      </c>
      <c r="T6027">
        <v>0</v>
      </c>
      <c r="U6027">
        <v>0.35499999999999998</v>
      </c>
      <c r="V6027">
        <v>2.9649999999999999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2680539</v>
      </c>
      <c r="B6028">
        <v>1</v>
      </c>
      <c r="C6028" t="s">
        <v>77</v>
      </c>
      <c r="D6028" t="s">
        <v>118</v>
      </c>
      <c r="E6028" t="s">
        <v>144</v>
      </c>
      <c r="F6028" t="s">
        <v>16767</v>
      </c>
      <c r="G6028" t="s">
        <v>136</v>
      </c>
      <c r="H6028" t="s">
        <v>46</v>
      </c>
      <c r="I6028" t="s">
        <v>129</v>
      </c>
      <c r="J6028" t="s">
        <v>130</v>
      </c>
      <c r="K6028" t="s">
        <v>131</v>
      </c>
      <c r="L6028" t="s">
        <v>16768</v>
      </c>
      <c r="M6028" t="s">
        <v>16769</v>
      </c>
      <c r="N6028">
        <v>0.61805555499999998</v>
      </c>
      <c r="O6028">
        <v>0</v>
      </c>
      <c r="P6028">
        <v>6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3.7083330000000001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2680541</v>
      </c>
      <c r="B6029">
        <v>1</v>
      </c>
      <c r="C6029" t="s">
        <v>76</v>
      </c>
      <c r="D6029" t="s">
        <v>96</v>
      </c>
      <c r="E6029" t="s">
        <v>152</v>
      </c>
      <c r="F6029" t="s">
        <v>2937</v>
      </c>
      <c r="G6029" t="s">
        <v>169</v>
      </c>
      <c r="H6029" t="s">
        <v>47</v>
      </c>
      <c r="I6029" t="s">
        <v>129</v>
      </c>
      <c r="J6029" t="s">
        <v>130</v>
      </c>
      <c r="K6029" t="s">
        <v>131</v>
      </c>
      <c r="L6029" t="s">
        <v>16770</v>
      </c>
      <c r="M6029" t="s">
        <v>16771</v>
      </c>
      <c r="N6029">
        <v>0.63749999999999996</v>
      </c>
      <c r="O6029">
        <v>93</v>
      </c>
      <c r="P6029">
        <v>168</v>
      </c>
      <c r="Q6029">
        <v>0</v>
      </c>
      <c r="R6029">
        <v>0</v>
      </c>
      <c r="S6029">
        <v>0</v>
      </c>
      <c r="T6029">
        <v>0</v>
      </c>
      <c r="U6029">
        <v>59.287500000000001</v>
      </c>
      <c r="V6029">
        <v>107.1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2680542</v>
      </c>
      <c r="B6030">
        <v>1</v>
      </c>
      <c r="C6030" t="s">
        <v>77</v>
      </c>
      <c r="D6030" t="s">
        <v>108</v>
      </c>
      <c r="E6030" t="s">
        <v>210</v>
      </c>
      <c r="F6030" t="s">
        <v>16772</v>
      </c>
      <c r="G6030" t="s">
        <v>627</v>
      </c>
      <c r="H6030" t="s">
        <v>46</v>
      </c>
      <c r="I6030" t="s">
        <v>129</v>
      </c>
      <c r="J6030" t="s">
        <v>130</v>
      </c>
      <c r="K6030" t="s">
        <v>131</v>
      </c>
      <c r="L6030" t="s">
        <v>16773</v>
      </c>
      <c r="M6030" t="s">
        <v>16774</v>
      </c>
      <c r="N6030">
        <v>0.70972222200000001</v>
      </c>
      <c r="O6030">
        <v>0</v>
      </c>
      <c r="P6030">
        <v>2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1.4194439999999999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2680545</v>
      </c>
      <c r="B6031">
        <v>1</v>
      </c>
      <c r="C6031" t="s">
        <v>77</v>
      </c>
      <c r="D6031" t="s">
        <v>113</v>
      </c>
      <c r="E6031" t="s">
        <v>126</v>
      </c>
      <c r="F6031" t="s">
        <v>16775</v>
      </c>
      <c r="G6031" t="s">
        <v>260</v>
      </c>
      <c r="H6031" t="s">
        <v>47</v>
      </c>
      <c r="I6031" t="s">
        <v>129</v>
      </c>
      <c r="J6031" t="s">
        <v>130</v>
      </c>
      <c r="K6031" t="s">
        <v>141</v>
      </c>
      <c r="L6031" t="s">
        <v>16776</v>
      </c>
      <c r="M6031" t="s">
        <v>16777</v>
      </c>
      <c r="N6031">
        <v>3.2475000000000001</v>
      </c>
      <c r="O6031">
        <v>0</v>
      </c>
      <c r="P6031">
        <v>0</v>
      </c>
      <c r="Q6031">
        <v>0</v>
      </c>
      <c r="R6031">
        <v>42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136.39500000000001</v>
      </c>
      <c r="Y6031">
        <v>0</v>
      </c>
      <c r="Z6031">
        <v>0</v>
      </c>
    </row>
    <row r="6032" spans="1:26" x14ac:dyDescent="0.3">
      <c r="A6032">
        <v>2680555</v>
      </c>
      <c r="B6032">
        <v>1</v>
      </c>
      <c r="C6032" t="s">
        <v>76</v>
      </c>
      <c r="D6032" t="s">
        <v>89</v>
      </c>
      <c r="E6032" t="s">
        <v>134</v>
      </c>
      <c r="F6032" t="s">
        <v>16778</v>
      </c>
      <c r="G6032" t="s">
        <v>240</v>
      </c>
      <c r="H6032" t="s">
        <v>46</v>
      </c>
      <c r="I6032" t="s">
        <v>129</v>
      </c>
      <c r="J6032" t="s">
        <v>130</v>
      </c>
      <c r="K6032" t="s">
        <v>131</v>
      </c>
      <c r="L6032" t="s">
        <v>16779</v>
      </c>
      <c r="M6032" t="s">
        <v>16780</v>
      </c>
      <c r="N6032">
        <v>2.156111111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16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34.497777999999997</v>
      </c>
    </row>
    <row r="6033" spans="1:26" x14ac:dyDescent="0.3">
      <c r="A6033">
        <v>2680548</v>
      </c>
      <c r="B6033">
        <v>1</v>
      </c>
      <c r="C6033" t="s">
        <v>77</v>
      </c>
      <c r="D6033" t="s">
        <v>113</v>
      </c>
      <c r="E6033" t="s">
        <v>126</v>
      </c>
      <c r="F6033" t="s">
        <v>16781</v>
      </c>
      <c r="G6033" t="s">
        <v>260</v>
      </c>
      <c r="H6033" t="s">
        <v>47</v>
      </c>
      <c r="I6033" t="s">
        <v>129</v>
      </c>
      <c r="J6033" t="s">
        <v>130</v>
      </c>
      <c r="K6033" t="s">
        <v>141</v>
      </c>
      <c r="L6033" t="s">
        <v>16782</v>
      </c>
      <c r="M6033" t="s">
        <v>16783</v>
      </c>
      <c r="N6033">
        <v>3.0249999999999999</v>
      </c>
      <c r="O6033">
        <v>0</v>
      </c>
      <c r="P6033">
        <v>0</v>
      </c>
      <c r="Q6033">
        <v>0</v>
      </c>
      <c r="R6033">
        <v>57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172.42500000000001</v>
      </c>
      <c r="Y6033">
        <v>0</v>
      </c>
      <c r="Z6033">
        <v>0</v>
      </c>
    </row>
    <row r="6034" spans="1:26" x14ac:dyDescent="0.3">
      <c r="A6034">
        <v>2680549</v>
      </c>
      <c r="B6034">
        <v>1</v>
      </c>
      <c r="C6034" t="s">
        <v>77</v>
      </c>
      <c r="D6034" t="s">
        <v>116</v>
      </c>
      <c r="E6034" t="s">
        <v>134</v>
      </c>
      <c r="F6034" t="s">
        <v>16784</v>
      </c>
      <c r="G6034" t="s">
        <v>140</v>
      </c>
      <c r="H6034" t="s">
        <v>46</v>
      </c>
      <c r="I6034" t="s">
        <v>129</v>
      </c>
      <c r="J6034" t="s">
        <v>130</v>
      </c>
      <c r="K6034" t="s">
        <v>141</v>
      </c>
      <c r="L6034" t="s">
        <v>16785</v>
      </c>
      <c r="M6034" t="s">
        <v>16786</v>
      </c>
      <c r="N6034">
        <v>0.42305555500000003</v>
      </c>
      <c r="O6034">
        <v>0</v>
      </c>
      <c r="P6034">
        <v>33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13.960832999999999</v>
      </c>
      <c r="W6034">
        <v>0</v>
      </c>
      <c r="X6034">
        <v>0</v>
      </c>
      <c r="Y6034">
        <v>0</v>
      </c>
      <c r="Z6034">
        <v>0</v>
      </c>
    </row>
    <row r="6035" spans="1:26" x14ac:dyDescent="0.3">
      <c r="A6035">
        <v>2680552</v>
      </c>
      <c r="B6035">
        <v>1</v>
      </c>
      <c r="C6035" t="s">
        <v>77</v>
      </c>
      <c r="D6035" t="s">
        <v>113</v>
      </c>
      <c r="E6035" t="s">
        <v>152</v>
      </c>
      <c r="F6035" t="s">
        <v>16787</v>
      </c>
      <c r="G6035" t="s">
        <v>169</v>
      </c>
      <c r="H6035" t="s">
        <v>47</v>
      </c>
      <c r="I6035" t="s">
        <v>247</v>
      </c>
      <c r="J6035" t="s">
        <v>130</v>
      </c>
      <c r="K6035" t="s">
        <v>131</v>
      </c>
      <c r="L6035" t="s">
        <v>16788</v>
      </c>
      <c r="M6035" t="s">
        <v>16789</v>
      </c>
      <c r="N6035">
        <v>1.3888888E-2</v>
      </c>
      <c r="O6035">
        <v>0</v>
      </c>
      <c r="P6035">
        <v>0</v>
      </c>
      <c r="Q6035">
        <v>70</v>
      </c>
      <c r="R6035">
        <v>6752</v>
      </c>
      <c r="S6035">
        <v>114</v>
      </c>
      <c r="T6035">
        <v>3798</v>
      </c>
      <c r="U6035">
        <v>0</v>
      </c>
      <c r="V6035">
        <v>0</v>
      </c>
      <c r="W6035">
        <v>0.97222200000000003</v>
      </c>
      <c r="X6035">
        <v>93.777771999999999</v>
      </c>
      <c r="Y6035">
        <v>1.5833330000000001</v>
      </c>
      <c r="Z6035">
        <v>52.749997</v>
      </c>
    </row>
    <row r="6036" spans="1:26" x14ac:dyDescent="0.3">
      <c r="A6036">
        <v>2680553</v>
      </c>
      <c r="B6036">
        <v>1</v>
      </c>
      <c r="C6036" t="s">
        <v>76</v>
      </c>
      <c r="D6036" t="s">
        <v>93</v>
      </c>
      <c r="E6036" t="s">
        <v>126</v>
      </c>
      <c r="F6036" t="s">
        <v>16790</v>
      </c>
      <c r="G6036" t="s">
        <v>169</v>
      </c>
      <c r="H6036" t="s">
        <v>47</v>
      </c>
      <c r="I6036" t="s">
        <v>129</v>
      </c>
      <c r="J6036" t="s">
        <v>130</v>
      </c>
      <c r="K6036" t="s">
        <v>131</v>
      </c>
      <c r="L6036" t="s">
        <v>16791</v>
      </c>
      <c r="M6036" t="s">
        <v>16792</v>
      </c>
      <c r="N6036">
        <v>0.96305555499999995</v>
      </c>
      <c r="O6036">
        <v>30</v>
      </c>
      <c r="P6036">
        <v>956</v>
      </c>
      <c r="Q6036">
        <v>0</v>
      </c>
      <c r="R6036">
        <v>0</v>
      </c>
      <c r="S6036">
        <v>0</v>
      </c>
      <c r="T6036">
        <v>0</v>
      </c>
      <c r="U6036">
        <v>28.891667000000002</v>
      </c>
      <c r="V6036">
        <v>920.68111099999999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2680567</v>
      </c>
      <c r="B6037">
        <v>1</v>
      </c>
      <c r="C6037" t="s">
        <v>76</v>
      </c>
      <c r="D6037" t="s">
        <v>79</v>
      </c>
      <c r="E6037" t="s">
        <v>126</v>
      </c>
      <c r="F6037" t="s">
        <v>16793</v>
      </c>
      <c r="G6037" t="s">
        <v>506</v>
      </c>
      <c r="H6037" t="s">
        <v>47</v>
      </c>
      <c r="I6037" t="s">
        <v>129</v>
      </c>
      <c r="J6037" t="s">
        <v>130</v>
      </c>
      <c r="K6037" t="s">
        <v>131</v>
      </c>
      <c r="L6037" t="s">
        <v>16794</v>
      </c>
      <c r="M6037" t="s">
        <v>16795</v>
      </c>
      <c r="N6037">
        <v>1.946388888</v>
      </c>
      <c r="O6037">
        <v>5</v>
      </c>
      <c r="P6037">
        <v>10371</v>
      </c>
      <c r="Q6037">
        <v>0</v>
      </c>
      <c r="R6037">
        <v>0</v>
      </c>
      <c r="S6037">
        <v>0</v>
      </c>
      <c r="T6037">
        <v>0</v>
      </c>
      <c r="U6037">
        <v>9.7319440000000004</v>
      </c>
      <c r="V6037">
        <v>20185.999156999998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2680573</v>
      </c>
      <c r="B6038">
        <v>1</v>
      </c>
      <c r="C6038" t="s">
        <v>77</v>
      </c>
      <c r="D6038" t="s">
        <v>116</v>
      </c>
      <c r="E6038" t="s">
        <v>152</v>
      </c>
      <c r="F6038" t="s">
        <v>16796</v>
      </c>
      <c r="G6038" t="s">
        <v>169</v>
      </c>
      <c r="H6038" t="s">
        <v>47</v>
      </c>
      <c r="I6038" t="s">
        <v>129</v>
      </c>
      <c r="J6038" t="s">
        <v>130</v>
      </c>
      <c r="K6038" t="s">
        <v>131</v>
      </c>
      <c r="L6038" t="s">
        <v>16797</v>
      </c>
      <c r="M6038" t="s">
        <v>16798</v>
      </c>
      <c r="N6038">
        <v>0.222222222</v>
      </c>
      <c r="O6038">
        <v>319</v>
      </c>
      <c r="P6038">
        <v>4047</v>
      </c>
      <c r="Q6038">
        <v>0</v>
      </c>
      <c r="R6038">
        <v>0</v>
      </c>
      <c r="S6038">
        <v>0</v>
      </c>
      <c r="T6038">
        <v>0</v>
      </c>
      <c r="U6038">
        <v>70.888889000000006</v>
      </c>
      <c r="V6038">
        <v>899.33333200000004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2680587</v>
      </c>
      <c r="B6039">
        <v>1</v>
      </c>
      <c r="C6039" t="s">
        <v>77</v>
      </c>
      <c r="D6039" t="s">
        <v>114</v>
      </c>
      <c r="E6039" t="s">
        <v>210</v>
      </c>
      <c r="F6039" t="s">
        <v>16799</v>
      </c>
      <c r="G6039" t="s">
        <v>290</v>
      </c>
      <c r="H6039" t="s">
        <v>46</v>
      </c>
      <c r="I6039" t="s">
        <v>129</v>
      </c>
      <c r="J6039" t="s">
        <v>130</v>
      </c>
      <c r="K6039" t="s">
        <v>131</v>
      </c>
      <c r="L6039" t="s">
        <v>16800</v>
      </c>
      <c r="M6039" t="s">
        <v>16801</v>
      </c>
      <c r="N6039">
        <v>1.0277777770000001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1.0277780000000001</v>
      </c>
    </row>
    <row r="6040" spans="1:26" x14ac:dyDescent="0.3">
      <c r="A6040">
        <v>2680611</v>
      </c>
      <c r="B6040">
        <v>1</v>
      </c>
      <c r="C6040" t="s">
        <v>76</v>
      </c>
      <c r="D6040" t="s">
        <v>107</v>
      </c>
      <c r="E6040" t="s">
        <v>210</v>
      </c>
      <c r="F6040" t="s">
        <v>16802</v>
      </c>
      <c r="G6040" t="s">
        <v>627</v>
      </c>
      <c r="H6040" t="s">
        <v>46</v>
      </c>
      <c r="I6040" t="s">
        <v>129</v>
      </c>
      <c r="J6040" t="s">
        <v>130</v>
      </c>
      <c r="K6040" t="s">
        <v>131</v>
      </c>
      <c r="L6040" t="s">
        <v>16803</v>
      </c>
      <c r="M6040" t="s">
        <v>16804</v>
      </c>
      <c r="N6040">
        <v>1.899444444</v>
      </c>
      <c r="O6040">
        <v>0</v>
      </c>
      <c r="P6040">
        <v>6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11.396667000000001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2680603</v>
      </c>
      <c r="B6041">
        <v>1</v>
      </c>
      <c r="C6041" t="s">
        <v>76</v>
      </c>
      <c r="D6041" t="s">
        <v>106</v>
      </c>
      <c r="E6041" t="s">
        <v>210</v>
      </c>
      <c r="F6041" t="s">
        <v>16805</v>
      </c>
      <c r="G6041" t="s">
        <v>306</v>
      </c>
      <c r="H6041" t="s">
        <v>46</v>
      </c>
      <c r="I6041" t="s">
        <v>129</v>
      </c>
      <c r="J6041" t="s">
        <v>15</v>
      </c>
      <c r="K6041" t="s">
        <v>131</v>
      </c>
      <c r="L6041" t="s">
        <v>16806</v>
      </c>
      <c r="M6041" t="s">
        <v>16807</v>
      </c>
      <c r="N6041">
        <v>3.4030555549999999</v>
      </c>
      <c r="O6041">
        <v>0</v>
      </c>
      <c r="P6041">
        <v>3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10.209167000000001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2680608</v>
      </c>
      <c r="B6042">
        <v>1</v>
      </c>
      <c r="C6042" t="s">
        <v>76</v>
      </c>
      <c r="D6042" t="s">
        <v>88</v>
      </c>
      <c r="E6042" t="s">
        <v>152</v>
      </c>
      <c r="F6042" t="s">
        <v>16808</v>
      </c>
      <c r="G6042" t="s">
        <v>169</v>
      </c>
      <c r="H6042" t="s">
        <v>47</v>
      </c>
      <c r="I6042" t="s">
        <v>129</v>
      </c>
      <c r="J6042" t="s">
        <v>130</v>
      </c>
      <c r="K6042" t="s">
        <v>131</v>
      </c>
      <c r="L6042" t="s">
        <v>16809</v>
      </c>
      <c r="M6042" t="s">
        <v>16810</v>
      </c>
      <c r="N6042">
        <v>0.12</v>
      </c>
      <c r="O6042">
        <v>2</v>
      </c>
      <c r="P6042">
        <v>69</v>
      </c>
      <c r="Q6042">
        <v>0</v>
      </c>
      <c r="R6042">
        <v>0</v>
      </c>
      <c r="S6042">
        <v>0</v>
      </c>
      <c r="T6042">
        <v>0</v>
      </c>
      <c r="U6042">
        <v>0.24</v>
      </c>
      <c r="V6042">
        <v>8.2799999999999994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2680618</v>
      </c>
      <c r="B6043">
        <v>1</v>
      </c>
      <c r="C6043" t="s">
        <v>76</v>
      </c>
      <c r="D6043" t="s">
        <v>82</v>
      </c>
      <c r="E6043" t="s">
        <v>210</v>
      </c>
      <c r="F6043" t="s">
        <v>16811</v>
      </c>
      <c r="G6043" t="s">
        <v>306</v>
      </c>
      <c r="H6043" t="s">
        <v>46</v>
      </c>
      <c r="I6043" t="s">
        <v>129</v>
      </c>
      <c r="J6043" t="s">
        <v>15</v>
      </c>
      <c r="K6043" t="s">
        <v>131</v>
      </c>
      <c r="L6043" t="s">
        <v>16812</v>
      </c>
      <c r="M6043" t="s">
        <v>16813</v>
      </c>
      <c r="N6043">
        <v>2.934722222</v>
      </c>
      <c r="O6043">
        <v>0</v>
      </c>
      <c r="P6043">
        <v>5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14.673610999999999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2680622</v>
      </c>
      <c r="B6044">
        <v>1</v>
      </c>
      <c r="C6044" t="s">
        <v>77</v>
      </c>
      <c r="D6044" t="s">
        <v>119</v>
      </c>
      <c r="E6044" t="s">
        <v>126</v>
      </c>
      <c r="F6044" t="s">
        <v>16814</v>
      </c>
      <c r="G6044" t="s">
        <v>169</v>
      </c>
      <c r="H6044" t="s">
        <v>47</v>
      </c>
      <c r="I6044" t="s">
        <v>129</v>
      </c>
      <c r="J6044" t="s">
        <v>130</v>
      </c>
      <c r="K6044" t="s">
        <v>131</v>
      </c>
      <c r="L6044" t="s">
        <v>16815</v>
      </c>
      <c r="M6044" t="s">
        <v>16816</v>
      </c>
      <c r="N6044">
        <v>0.71472222200000002</v>
      </c>
      <c r="O6044">
        <v>53</v>
      </c>
      <c r="P6044">
        <v>1</v>
      </c>
      <c r="Q6044">
        <v>20</v>
      </c>
      <c r="R6044">
        <v>0</v>
      </c>
      <c r="S6044">
        <v>38</v>
      </c>
      <c r="T6044">
        <v>0</v>
      </c>
      <c r="U6044">
        <v>37.880277999999997</v>
      </c>
      <c r="V6044">
        <v>0.71472199999999997</v>
      </c>
      <c r="W6044">
        <v>14.294444</v>
      </c>
      <c r="X6044">
        <v>0</v>
      </c>
      <c r="Y6044">
        <v>27.159444000000001</v>
      </c>
      <c r="Z6044">
        <v>0</v>
      </c>
    </row>
    <row r="6045" spans="1:26" x14ac:dyDescent="0.3">
      <c r="A6045">
        <v>2680625</v>
      </c>
      <c r="B6045">
        <v>1</v>
      </c>
      <c r="C6045" t="s">
        <v>76</v>
      </c>
      <c r="D6045" t="s">
        <v>79</v>
      </c>
      <c r="E6045" t="s">
        <v>172</v>
      </c>
      <c r="F6045" t="s">
        <v>16817</v>
      </c>
      <c r="G6045" t="s">
        <v>455</v>
      </c>
      <c r="H6045" t="s">
        <v>46</v>
      </c>
      <c r="I6045" t="s">
        <v>129</v>
      </c>
      <c r="J6045" t="s">
        <v>130</v>
      </c>
      <c r="K6045" t="s">
        <v>131</v>
      </c>
      <c r="L6045" t="s">
        <v>16818</v>
      </c>
      <c r="M6045" t="s">
        <v>16819</v>
      </c>
      <c r="N6045">
        <v>3.6944444440000002</v>
      </c>
      <c r="O6045">
        <v>0</v>
      </c>
      <c r="P6045">
        <v>13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48.027777999999998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2680629</v>
      </c>
      <c r="B6046">
        <v>1</v>
      </c>
      <c r="C6046" t="s">
        <v>76</v>
      </c>
      <c r="D6046" t="s">
        <v>79</v>
      </c>
      <c r="E6046" t="s">
        <v>134</v>
      </c>
      <c r="F6046" t="s">
        <v>16820</v>
      </c>
      <c r="G6046" t="s">
        <v>1715</v>
      </c>
      <c r="H6046" t="s">
        <v>46</v>
      </c>
      <c r="I6046" t="s">
        <v>129</v>
      </c>
      <c r="J6046" t="s">
        <v>130</v>
      </c>
      <c r="K6046" t="s">
        <v>131</v>
      </c>
      <c r="L6046" t="s">
        <v>16818</v>
      </c>
      <c r="M6046" t="s">
        <v>16821</v>
      </c>
      <c r="N6046">
        <v>2.2336111110000001</v>
      </c>
      <c r="O6046">
        <v>0</v>
      </c>
      <c r="P6046">
        <v>387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864.40750000000003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2680650</v>
      </c>
      <c r="B6047">
        <v>1</v>
      </c>
      <c r="C6047" t="s">
        <v>77</v>
      </c>
      <c r="D6047" t="s">
        <v>116</v>
      </c>
      <c r="E6047" t="s">
        <v>156</v>
      </c>
      <c r="F6047" t="s">
        <v>5570</v>
      </c>
      <c r="G6047" t="s">
        <v>169</v>
      </c>
      <c r="H6047" t="s">
        <v>47</v>
      </c>
      <c r="I6047" t="s">
        <v>129</v>
      </c>
      <c r="J6047" t="s">
        <v>130</v>
      </c>
      <c r="K6047" t="s">
        <v>131</v>
      </c>
      <c r="L6047" t="s">
        <v>16822</v>
      </c>
      <c r="M6047" t="s">
        <v>16823</v>
      </c>
      <c r="N6047">
        <v>0.64444444400000001</v>
      </c>
      <c r="O6047">
        <v>68</v>
      </c>
      <c r="P6047">
        <v>808</v>
      </c>
      <c r="Q6047">
        <v>0</v>
      </c>
      <c r="R6047">
        <v>0</v>
      </c>
      <c r="S6047">
        <v>0</v>
      </c>
      <c r="T6047">
        <v>57</v>
      </c>
      <c r="U6047">
        <v>43.822221999999996</v>
      </c>
      <c r="V6047">
        <v>520.71111099999996</v>
      </c>
      <c r="W6047">
        <v>0</v>
      </c>
      <c r="X6047">
        <v>0</v>
      </c>
      <c r="Y6047">
        <v>0</v>
      </c>
      <c r="Z6047">
        <v>36.733333000000002</v>
      </c>
    </row>
    <row r="6048" spans="1:26" x14ac:dyDescent="0.3">
      <c r="A6048">
        <v>2680630</v>
      </c>
      <c r="B6048">
        <v>1</v>
      </c>
      <c r="C6048" t="s">
        <v>77</v>
      </c>
      <c r="D6048" t="s">
        <v>124</v>
      </c>
      <c r="E6048" t="s">
        <v>144</v>
      </c>
      <c r="F6048" t="s">
        <v>16824</v>
      </c>
      <c r="G6048" t="s">
        <v>136</v>
      </c>
      <c r="H6048" t="s">
        <v>46</v>
      </c>
      <c r="I6048" t="s">
        <v>129</v>
      </c>
      <c r="J6048" t="s">
        <v>130</v>
      </c>
      <c r="K6048" t="s">
        <v>131</v>
      </c>
      <c r="L6048" t="s">
        <v>16825</v>
      </c>
      <c r="M6048" t="s">
        <v>16826</v>
      </c>
      <c r="N6048">
        <v>1.9097222220000001</v>
      </c>
      <c r="O6048">
        <v>0</v>
      </c>
      <c r="P6048">
        <v>267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509.89583299999998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2680632</v>
      </c>
      <c r="B6049">
        <v>1</v>
      </c>
      <c r="C6049" t="s">
        <v>77</v>
      </c>
      <c r="D6049" t="s">
        <v>116</v>
      </c>
      <c r="E6049" t="s">
        <v>126</v>
      </c>
      <c r="F6049" t="s">
        <v>3566</v>
      </c>
      <c r="G6049" t="s">
        <v>169</v>
      </c>
      <c r="H6049" t="s">
        <v>47</v>
      </c>
      <c r="I6049" t="s">
        <v>247</v>
      </c>
      <c r="J6049" t="s">
        <v>130</v>
      </c>
      <c r="K6049" t="s">
        <v>131</v>
      </c>
      <c r="L6049" t="s">
        <v>16827</v>
      </c>
      <c r="M6049" t="s">
        <v>16828</v>
      </c>
      <c r="N6049">
        <v>1.944444E-3</v>
      </c>
      <c r="O6049">
        <v>56</v>
      </c>
      <c r="P6049">
        <v>800</v>
      </c>
      <c r="Q6049">
        <v>0</v>
      </c>
      <c r="R6049">
        <v>0</v>
      </c>
      <c r="S6049">
        <v>0</v>
      </c>
      <c r="T6049">
        <v>57</v>
      </c>
      <c r="U6049">
        <v>0.108889</v>
      </c>
      <c r="V6049">
        <v>1.555555</v>
      </c>
      <c r="W6049">
        <v>0</v>
      </c>
      <c r="X6049">
        <v>0</v>
      </c>
      <c r="Y6049">
        <v>0</v>
      </c>
      <c r="Z6049">
        <v>0.110833</v>
      </c>
    </row>
    <row r="6050" spans="1:26" x14ac:dyDescent="0.3">
      <c r="A6050">
        <v>2680780</v>
      </c>
      <c r="B6050">
        <v>1</v>
      </c>
      <c r="C6050" t="s">
        <v>76</v>
      </c>
      <c r="D6050" t="s">
        <v>90</v>
      </c>
      <c r="E6050" t="s">
        <v>144</v>
      </c>
      <c r="F6050" t="s">
        <v>16829</v>
      </c>
      <c r="G6050" t="s">
        <v>306</v>
      </c>
      <c r="H6050" t="s">
        <v>46</v>
      </c>
      <c r="I6050" t="s">
        <v>129</v>
      </c>
      <c r="J6050" t="s">
        <v>15</v>
      </c>
      <c r="K6050" t="s">
        <v>131</v>
      </c>
      <c r="L6050" t="s">
        <v>16830</v>
      </c>
      <c r="M6050" t="s">
        <v>16831</v>
      </c>
      <c r="N6050">
        <v>8.2905555549999992</v>
      </c>
      <c r="O6050">
        <v>0</v>
      </c>
      <c r="P6050">
        <v>50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414.52777800000001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2680647</v>
      </c>
      <c r="B6051">
        <v>1</v>
      </c>
      <c r="C6051" t="s">
        <v>76</v>
      </c>
      <c r="D6051" t="s">
        <v>89</v>
      </c>
      <c r="E6051" t="s">
        <v>156</v>
      </c>
      <c r="F6051" t="s">
        <v>16832</v>
      </c>
      <c r="G6051" t="s">
        <v>169</v>
      </c>
      <c r="H6051" t="s">
        <v>47</v>
      </c>
      <c r="I6051" t="s">
        <v>129</v>
      </c>
      <c r="J6051" t="s">
        <v>130</v>
      </c>
      <c r="K6051" t="s">
        <v>131</v>
      </c>
      <c r="L6051" t="s">
        <v>16833</v>
      </c>
      <c r="M6051" t="s">
        <v>16834</v>
      </c>
      <c r="N6051">
        <v>1.349722222</v>
      </c>
      <c r="O6051">
        <v>28</v>
      </c>
      <c r="P6051">
        <v>493</v>
      </c>
      <c r="Q6051">
        <v>0</v>
      </c>
      <c r="R6051">
        <v>0</v>
      </c>
      <c r="S6051">
        <v>0</v>
      </c>
      <c r="T6051">
        <v>0</v>
      </c>
      <c r="U6051">
        <v>37.792222000000002</v>
      </c>
      <c r="V6051">
        <v>665.41305499999999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2680651</v>
      </c>
      <c r="B6052">
        <v>1</v>
      </c>
      <c r="C6052" t="s">
        <v>76</v>
      </c>
      <c r="D6052" t="s">
        <v>96</v>
      </c>
      <c r="E6052" t="s">
        <v>152</v>
      </c>
      <c r="F6052" t="s">
        <v>16835</v>
      </c>
      <c r="G6052" t="s">
        <v>140</v>
      </c>
      <c r="H6052" t="s">
        <v>47</v>
      </c>
      <c r="I6052" t="s">
        <v>129</v>
      </c>
      <c r="J6052" t="s">
        <v>130</v>
      </c>
      <c r="K6052" t="s">
        <v>141</v>
      </c>
      <c r="L6052" t="s">
        <v>16836</v>
      </c>
      <c r="M6052" t="s">
        <v>16837</v>
      </c>
      <c r="N6052">
        <v>1.5347222220000001</v>
      </c>
      <c r="O6052">
        <v>0</v>
      </c>
      <c r="P6052">
        <v>1694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2599.8194440000002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2680656</v>
      </c>
      <c r="B6053">
        <v>1</v>
      </c>
      <c r="C6053" t="s">
        <v>77</v>
      </c>
      <c r="D6053" t="s">
        <v>116</v>
      </c>
      <c r="E6053" t="s">
        <v>126</v>
      </c>
      <c r="F6053" t="s">
        <v>3566</v>
      </c>
      <c r="G6053" t="s">
        <v>146</v>
      </c>
      <c r="H6053" t="s">
        <v>47</v>
      </c>
      <c r="I6053" t="s">
        <v>129</v>
      </c>
      <c r="J6053" t="s">
        <v>130</v>
      </c>
      <c r="K6053" t="s">
        <v>131</v>
      </c>
      <c r="L6053" t="s">
        <v>16838</v>
      </c>
      <c r="M6053" t="s">
        <v>16839</v>
      </c>
      <c r="N6053">
        <v>8.3055555000000003E-2</v>
      </c>
      <c r="O6053">
        <v>56</v>
      </c>
      <c r="P6053">
        <v>747</v>
      </c>
      <c r="Q6053">
        <v>0</v>
      </c>
      <c r="R6053">
        <v>0</v>
      </c>
      <c r="S6053">
        <v>0</v>
      </c>
      <c r="T6053">
        <v>57</v>
      </c>
      <c r="U6053">
        <v>4.6511110000000002</v>
      </c>
      <c r="V6053">
        <v>62.042499999999997</v>
      </c>
      <c r="W6053">
        <v>0</v>
      </c>
      <c r="X6053">
        <v>0</v>
      </c>
      <c r="Y6053">
        <v>0</v>
      </c>
      <c r="Z6053">
        <v>4.7341670000000002</v>
      </c>
    </row>
    <row r="6054" spans="1:26" x14ac:dyDescent="0.3">
      <c r="A6054">
        <v>2680567</v>
      </c>
      <c r="B6054">
        <v>2</v>
      </c>
      <c r="C6054" t="s">
        <v>76</v>
      </c>
      <c r="D6054" t="s">
        <v>79</v>
      </c>
      <c r="E6054" t="s">
        <v>126</v>
      </c>
      <c r="F6054" t="s">
        <v>16840</v>
      </c>
      <c r="G6054" t="s">
        <v>506</v>
      </c>
      <c r="H6054" t="s">
        <v>47</v>
      </c>
      <c r="I6054" t="s">
        <v>129</v>
      </c>
      <c r="J6054" t="s">
        <v>130</v>
      </c>
      <c r="K6054" t="s">
        <v>131</v>
      </c>
      <c r="L6054" t="s">
        <v>16795</v>
      </c>
      <c r="M6054" t="s">
        <v>16841</v>
      </c>
      <c r="N6054">
        <v>0.53333333299999997</v>
      </c>
      <c r="O6054">
        <v>5</v>
      </c>
      <c r="P6054">
        <v>5885</v>
      </c>
      <c r="Q6054">
        <v>0</v>
      </c>
      <c r="R6054">
        <v>0</v>
      </c>
      <c r="S6054">
        <v>0</v>
      </c>
      <c r="T6054">
        <v>0</v>
      </c>
      <c r="U6054">
        <v>2.6666669999999999</v>
      </c>
      <c r="V6054">
        <v>3138.6666650000002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2680663</v>
      </c>
      <c r="B6055">
        <v>1</v>
      </c>
      <c r="C6055" t="s">
        <v>77</v>
      </c>
      <c r="D6055" t="s">
        <v>114</v>
      </c>
      <c r="E6055" t="s">
        <v>134</v>
      </c>
      <c r="F6055" t="s">
        <v>13151</v>
      </c>
      <c r="G6055" t="s">
        <v>240</v>
      </c>
      <c r="H6055" t="s">
        <v>46</v>
      </c>
      <c r="I6055" t="s">
        <v>129</v>
      </c>
      <c r="J6055" t="s">
        <v>130</v>
      </c>
      <c r="K6055" t="s">
        <v>131</v>
      </c>
      <c r="L6055" t="s">
        <v>16842</v>
      </c>
      <c r="M6055" t="s">
        <v>16843</v>
      </c>
      <c r="N6055">
        <v>1.508611111</v>
      </c>
      <c r="O6055">
        <v>0</v>
      </c>
      <c r="P6055">
        <v>36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54.31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2680664</v>
      </c>
      <c r="B6056">
        <v>1</v>
      </c>
      <c r="C6056" t="s">
        <v>77</v>
      </c>
      <c r="D6056" t="s">
        <v>114</v>
      </c>
      <c r="E6056" t="s">
        <v>156</v>
      </c>
      <c r="F6056" t="s">
        <v>16844</v>
      </c>
      <c r="G6056" t="s">
        <v>169</v>
      </c>
      <c r="H6056" t="s">
        <v>47</v>
      </c>
      <c r="I6056" t="s">
        <v>247</v>
      </c>
      <c r="J6056" t="s">
        <v>130</v>
      </c>
      <c r="K6056" t="s">
        <v>131</v>
      </c>
      <c r="L6056" t="s">
        <v>16845</v>
      </c>
      <c r="M6056" t="s">
        <v>16846</v>
      </c>
      <c r="N6056">
        <v>1.1388888E-2</v>
      </c>
      <c r="O6056">
        <v>26</v>
      </c>
      <c r="P6056">
        <v>48</v>
      </c>
      <c r="Q6056">
        <v>0</v>
      </c>
      <c r="R6056">
        <v>0</v>
      </c>
      <c r="S6056">
        <v>14</v>
      </c>
      <c r="T6056">
        <v>29</v>
      </c>
      <c r="U6056">
        <v>0.29611100000000001</v>
      </c>
      <c r="V6056">
        <v>0.54666700000000001</v>
      </c>
      <c r="W6056">
        <v>0</v>
      </c>
      <c r="X6056">
        <v>0</v>
      </c>
      <c r="Y6056">
        <v>0.159444</v>
      </c>
      <c r="Z6056">
        <v>0.33027800000000002</v>
      </c>
    </row>
    <row r="6057" spans="1:26" x14ac:dyDescent="0.3">
      <c r="A6057">
        <v>2680667</v>
      </c>
      <c r="B6057">
        <v>1</v>
      </c>
      <c r="C6057" t="s">
        <v>76</v>
      </c>
      <c r="D6057" t="s">
        <v>92</v>
      </c>
      <c r="E6057" t="s">
        <v>210</v>
      </c>
      <c r="F6057" t="s">
        <v>16847</v>
      </c>
      <c r="G6057" t="s">
        <v>290</v>
      </c>
      <c r="H6057" t="s">
        <v>46</v>
      </c>
      <c r="I6057" t="s">
        <v>129</v>
      </c>
      <c r="J6057" t="s">
        <v>130</v>
      </c>
      <c r="K6057" t="s">
        <v>131</v>
      </c>
      <c r="L6057" t="s">
        <v>16848</v>
      </c>
      <c r="M6057" t="s">
        <v>16849</v>
      </c>
      <c r="N6057">
        <v>1.193333333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1.193333</v>
      </c>
    </row>
    <row r="6058" spans="1:26" x14ac:dyDescent="0.3">
      <c r="A6058">
        <v>2680670</v>
      </c>
      <c r="B6058">
        <v>1</v>
      </c>
      <c r="C6058" t="s">
        <v>76</v>
      </c>
      <c r="D6058" t="s">
        <v>96</v>
      </c>
      <c r="E6058" t="s">
        <v>210</v>
      </c>
      <c r="F6058" t="s">
        <v>16850</v>
      </c>
      <c r="G6058" t="s">
        <v>627</v>
      </c>
      <c r="H6058" t="s">
        <v>46</v>
      </c>
      <c r="I6058" t="s">
        <v>129</v>
      </c>
      <c r="J6058" t="s">
        <v>130</v>
      </c>
      <c r="K6058" t="s">
        <v>131</v>
      </c>
      <c r="L6058" t="s">
        <v>16851</v>
      </c>
      <c r="M6058" t="s">
        <v>16852</v>
      </c>
      <c r="N6058">
        <v>1.883888888</v>
      </c>
      <c r="O6058">
        <v>0</v>
      </c>
      <c r="P6058">
        <v>2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3.7677779999999998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2680672</v>
      </c>
      <c r="B6059">
        <v>1</v>
      </c>
      <c r="C6059" t="s">
        <v>77</v>
      </c>
      <c r="D6059" t="s">
        <v>117</v>
      </c>
      <c r="E6059" t="s">
        <v>210</v>
      </c>
      <c r="F6059" t="s">
        <v>16853</v>
      </c>
      <c r="G6059" t="s">
        <v>306</v>
      </c>
      <c r="H6059" t="s">
        <v>46</v>
      </c>
      <c r="I6059" t="s">
        <v>129</v>
      </c>
      <c r="J6059" t="s">
        <v>15</v>
      </c>
      <c r="K6059" t="s">
        <v>131</v>
      </c>
      <c r="L6059" t="s">
        <v>16854</v>
      </c>
      <c r="M6059" t="s">
        <v>16855</v>
      </c>
      <c r="N6059">
        <v>5.363888888</v>
      </c>
      <c r="O6059">
        <v>0</v>
      </c>
      <c r="P6059">
        <v>0</v>
      </c>
      <c r="Q6059">
        <v>0</v>
      </c>
      <c r="R6059">
        <v>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10.727778000000001</v>
      </c>
      <c r="Y6059">
        <v>0</v>
      </c>
      <c r="Z6059">
        <v>0</v>
      </c>
    </row>
    <row r="6060" spans="1:26" x14ac:dyDescent="0.3">
      <c r="A6060">
        <v>2680675</v>
      </c>
      <c r="B6060">
        <v>1</v>
      </c>
      <c r="C6060" t="s">
        <v>77</v>
      </c>
      <c r="D6060" t="s">
        <v>114</v>
      </c>
      <c r="E6060" t="s">
        <v>126</v>
      </c>
      <c r="F6060" t="s">
        <v>3964</v>
      </c>
      <c r="G6060" t="s">
        <v>128</v>
      </c>
      <c r="H6060" t="s">
        <v>47</v>
      </c>
      <c r="I6060" t="s">
        <v>129</v>
      </c>
      <c r="J6060" t="s">
        <v>130</v>
      </c>
      <c r="K6060" t="s">
        <v>131</v>
      </c>
      <c r="L6060" t="s">
        <v>16856</v>
      </c>
      <c r="M6060" t="s">
        <v>16857</v>
      </c>
      <c r="N6060">
        <v>1.426388888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117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166.88749999999999</v>
      </c>
    </row>
    <row r="6061" spans="1:26" x14ac:dyDescent="0.3">
      <c r="A6061">
        <v>2680679</v>
      </c>
      <c r="B6061">
        <v>1</v>
      </c>
      <c r="C6061" t="s">
        <v>77</v>
      </c>
      <c r="D6061" t="s">
        <v>108</v>
      </c>
      <c r="E6061" t="s">
        <v>144</v>
      </c>
      <c r="F6061" t="s">
        <v>16858</v>
      </c>
      <c r="G6061" t="s">
        <v>136</v>
      </c>
      <c r="H6061" t="s">
        <v>46</v>
      </c>
      <c r="I6061" t="s">
        <v>129</v>
      </c>
      <c r="J6061" t="s">
        <v>130</v>
      </c>
      <c r="K6061" t="s">
        <v>131</v>
      </c>
      <c r="L6061" t="s">
        <v>16859</v>
      </c>
      <c r="M6061" t="s">
        <v>16860</v>
      </c>
      <c r="N6061">
        <v>4.1738888879999996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6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25.043333000000001</v>
      </c>
    </row>
    <row r="6062" spans="1:26" x14ac:dyDescent="0.3">
      <c r="A6062">
        <v>2680680</v>
      </c>
      <c r="B6062">
        <v>1</v>
      </c>
      <c r="C6062" t="s">
        <v>76</v>
      </c>
      <c r="D6062" t="s">
        <v>90</v>
      </c>
      <c r="E6062" t="s">
        <v>134</v>
      </c>
      <c r="F6062" t="s">
        <v>16861</v>
      </c>
      <c r="G6062" t="s">
        <v>146</v>
      </c>
      <c r="H6062" t="s">
        <v>46</v>
      </c>
      <c r="I6062" t="s">
        <v>129</v>
      </c>
      <c r="J6062" t="s">
        <v>130</v>
      </c>
      <c r="K6062" t="s">
        <v>131</v>
      </c>
      <c r="L6062" t="s">
        <v>16862</v>
      </c>
      <c r="M6062" t="s">
        <v>16863</v>
      </c>
      <c r="N6062">
        <v>0.40555555500000001</v>
      </c>
      <c r="O6062">
        <v>0</v>
      </c>
      <c r="P6062">
        <v>632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256.31111099999998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2680688</v>
      </c>
      <c r="B6063">
        <v>1</v>
      </c>
      <c r="C6063" t="s">
        <v>77</v>
      </c>
      <c r="D6063" t="s">
        <v>114</v>
      </c>
      <c r="E6063" t="s">
        <v>210</v>
      </c>
      <c r="F6063" t="s">
        <v>16864</v>
      </c>
      <c r="G6063" t="s">
        <v>306</v>
      </c>
      <c r="H6063" t="s">
        <v>46</v>
      </c>
      <c r="I6063" t="s">
        <v>129</v>
      </c>
      <c r="J6063" t="s">
        <v>15</v>
      </c>
      <c r="K6063" t="s">
        <v>131</v>
      </c>
      <c r="L6063" t="s">
        <v>16865</v>
      </c>
      <c r="M6063" t="s">
        <v>16866</v>
      </c>
      <c r="N6063">
        <v>2.3144444439999998</v>
      </c>
      <c r="O6063">
        <v>0</v>
      </c>
      <c r="P6063">
        <v>2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4.628889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2680682</v>
      </c>
      <c r="B6064">
        <v>1</v>
      </c>
      <c r="C6064" t="s">
        <v>77</v>
      </c>
      <c r="D6064" t="s">
        <v>124</v>
      </c>
      <c r="E6064" t="s">
        <v>210</v>
      </c>
      <c r="F6064" t="s">
        <v>14648</v>
      </c>
      <c r="G6064" t="s">
        <v>212</v>
      </c>
      <c r="H6064" t="s">
        <v>46</v>
      </c>
      <c r="I6064" t="s">
        <v>129</v>
      </c>
      <c r="J6064" t="s">
        <v>130</v>
      </c>
      <c r="K6064" t="s">
        <v>131</v>
      </c>
      <c r="L6064" t="s">
        <v>16867</v>
      </c>
      <c r="M6064" t="s">
        <v>16868</v>
      </c>
      <c r="N6064">
        <v>6.5555555549999998</v>
      </c>
      <c r="O6064">
        <v>0</v>
      </c>
      <c r="P6064">
        <v>16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104.88888900000001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2680567</v>
      </c>
      <c r="B6065">
        <v>3</v>
      </c>
      <c r="C6065" t="s">
        <v>76</v>
      </c>
      <c r="D6065" t="s">
        <v>79</v>
      </c>
      <c r="E6065" t="s">
        <v>126</v>
      </c>
      <c r="F6065" t="s">
        <v>16869</v>
      </c>
      <c r="G6065" t="s">
        <v>506</v>
      </c>
      <c r="H6065" t="s">
        <v>47</v>
      </c>
      <c r="I6065" t="s">
        <v>129</v>
      </c>
      <c r="J6065" t="s">
        <v>130</v>
      </c>
      <c r="K6065" t="s">
        <v>131</v>
      </c>
      <c r="L6065" t="s">
        <v>16841</v>
      </c>
      <c r="M6065" t="s">
        <v>16870</v>
      </c>
      <c r="N6065">
        <v>1.1358333329999999</v>
      </c>
      <c r="O6065">
        <v>0</v>
      </c>
      <c r="P6065">
        <v>5352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6078.9799979999998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2680710</v>
      </c>
      <c r="B6066">
        <v>1</v>
      </c>
      <c r="C6066" t="s">
        <v>76</v>
      </c>
      <c r="D6066" t="s">
        <v>99</v>
      </c>
      <c r="E6066" t="s">
        <v>134</v>
      </c>
      <c r="F6066" t="s">
        <v>16871</v>
      </c>
      <c r="G6066" t="s">
        <v>146</v>
      </c>
      <c r="H6066" t="s">
        <v>46</v>
      </c>
      <c r="I6066" t="s">
        <v>129</v>
      </c>
      <c r="J6066" t="s">
        <v>130</v>
      </c>
      <c r="K6066" t="s">
        <v>131</v>
      </c>
      <c r="L6066" t="s">
        <v>16872</v>
      </c>
      <c r="M6066" t="s">
        <v>16873</v>
      </c>
      <c r="N6066">
        <v>0.385833333</v>
      </c>
      <c r="O6066">
        <v>0</v>
      </c>
      <c r="P6066">
        <v>52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20.063333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2680709</v>
      </c>
      <c r="B6067">
        <v>1</v>
      </c>
      <c r="C6067" t="s">
        <v>76</v>
      </c>
      <c r="D6067" t="s">
        <v>103</v>
      </c>
      <c r="E6067" t="s">
        <v>210</v>
      </c>
      <c r="F6067" t="s">
        <v>16874</v>
      </c>
      <c r="G6067" t="s">
        <v>306</v>
      </c>
      <c r="H6067" t="s">
        <v>46</v>
      </c>
      <c r="I6067" t="s">
        <v>129</v>
      </c>
      <c r="J6067" t="s">
        <v>15</v>
      </c>
      <c r="K6067" t="s">
        <v>131</v>
      </c>
      <c r="L6067" t="s">
        <v>16875</v>
      </c>
      <c r="M6067" t="s">
        <v>16876</v>
      </c>
      <c r="N6067">
        <v>4.5244444440000002</v>
      </c>
      <c r="O6067">
        <v>0</v>
      </c>
      <c r="P6067">
        <v>0</v>
      </c>
      <c r="Q6067">
        <v>0</v>
      </c>
      <c r="R6067">
        <v>9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40.72</v>
      </c>
      <c r="Y6067">
        <v>0</v>
      </c>
      <c r="Z6067">
        <v>0</v>
      </c>
    </row>
    <row r="6068" spans="1:26" x14ac:dyDescent="0.3">
      <c r="A6068">
        <v>2680705</v>
      </c>
      <c r="B6068">
        <v>1</v>
      </c>
      <c r="C6068" t="s">
        <v>76</v>
      </c>
      <c r="D6068" t="s">
        <v>101</v>
      </c>
      <c r="E6068" t="s">
        <v>172</v>
      </c>
      <c r="F6068" t="s">
        <v>16877</v>
      </c>
      <c r="G6068" t="s">
        <v>306</v>
      </c>
      <c r="H6068" t="s">
        <v>46</v>
      </c>
      <c r="I6068" t="s">
        <v>129</v>
      </c>
      <c r="J6068" t="s">
        <v>15</v>
      </c>
      <c r="K6068" t="s">
        <v>131</v>
      </c>
      <c r="L6068" t="s">
        <v>16878</v>
      </c>
      <c r="M6068" t="s">
        <v>16879</v>
      </c>
      <c r="N6068">
        <v>2.0616666659999998</v>
      </c>
      <c r="O6068">
        <v>0</v>
      </c>
      <c r="P6068">
        <v>100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206.16666699999999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2680704</v>
      </c>
      <c r="B6069">
        <v>1</v>
      </c>
      <c r="C6069" t="s">
        <v>77</v>
      </c>
      <c r="D6069" t="s">
        <v>121</v>
      </c>
      <c r="E6069" t="s">
        <v>152</v>
      </c>
      <c r="F6069" t="s">
        <v>16880</v>
      </c>
      <c r="G6069" t="s">
        <v>169</v>
      </c>
      <c r="H6069" t="s">
        <v>47</v>
      </c>
      <c r="I6069" t="s">
        <v>129</v>
      </c>
      <c r="J6069" t="s">
        <v>130</v>
      </c>
      <c r="K6069" t="s">
        <v>131</v>
      </c>
      <c r="L6069" t="s">
        <v>16881</v>
      </c>
      <c r="M6069" t="s">
        <v>16882</v>
      </c>
      <c r="N6069">
        <v>1.2836111109999999</v>
      </c>
      <c r="O6069">
        <v>0</v>
      </c>
      <c r="P6069">
        <v>0</v>
      </c>
      <c r="Q6069">
        <v>124</v>
      </c>
      <c r="R6069">
        <v>463</v>
      </c>
      <c r="S6069">
        <v>0</v>
      </c>
      <c r="T6069">
        <v>0</v>
      </c>
      <c r="U6069">
        <v>0</v>
      </c>
      <c r="V6069">
        <v>0</v>
      </c>
      <c r="W6069">
        <v>159.167778</v>
      </c>
      <c r="X6069">
        <v>594.31194400000004</v>
      </c>
      <c r="Y6069">
        <v>0</v>
      </c>
      <c r="Z6069">
        <v>0</v>
      </c>
    </row>
    <row r="6070" spans="1:26" x14ac:dyDescent="0.3">
      <c r="A6070">
        <v>2680707</v>
      </c>
      <c r="B6070">
        <v>1</v>
      </c>
      <c r="C6070" t="s">
        <v>77</v>
      </c>
      <c r="D6070" t="s">
        <v>124</v>
      </c>
      <c r="E6070" t="s">
        <v>134</v>
      </c>
      <c r="F6070" t="s">
        <v>16883</v>
      </c>
      <c r="G6070" t="s">
        <v>140</v>
      </c>
      <c r="H6070" t="s">
        <v>46</v>
      </c>
      <c r="I6070" t="s">
        <v>129</v>
      </c>
      <c r="J6070" t="s">
        <v>130</v>
      </c>
      <c r="K6070" t="s">
        <v>141</v>
      </c>
      <c r="L6070" t="s">
        <v>16884</v>
      </c>
      <c r="M6070" t="s">
        <v>16885</v>
      </c>
      <c r="N6070">
        <v>2.1119444440000001</v>
      </c>
      <c r="O6070">
        <v>0</v>
      </c>
      <c r="P6070">
        <v>788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1664.2122220000001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2680713</v>
      </c>
      <c r="B6071">
        <v>1</v>
      </c>
      <c r="C6071" t="s">
        <v>77</v>
      </c>
      <c r="D6071" t="s">
        <v>124</v>
      </c>
      <c r="E6071" t="s">
        <v>156</v>
      </c>
      <c r="F6071" t="s">
        <v>2312</v>
      </c>
      <c r="G6071" t="s">
        <v>169</v>
      </c>
      <c r="H6071" t="s">
        <v>47</v>
      </c>
      <c r="I6071" t="s">
        <v>129</v>
      </c>
      <c r="J6071" t="s">
        <v>130</v>
      </c>
      <c r="K6071" t="s">
        <v>131</v>
      </c>
      <c r="L6071" t="s">
        <v>16886</v>
      </c>
      <c r="M6071" t="s">
        <v>16887</v>
      </c>
      <c r="N6071">
        <v>0.43333333299999999</v>
      </c>
      <c r="O6071">
        <v>23</v>
      </c>
      <c r="P6071">
        <v>349</v>
      </c>
      <c r="Q6071">
        <v>0</v>
      </c>
      <c r="R6071">
        <v>0</v>
      </c>
      <c r="S6071">
        <v>0</v>
      </c>
      <c r="T6071">
        <v>0</v>
      </c>
      <c r="U6071">
        <v>9.9666669999999993</v>
      </c>
      <c r="V6071">
        <v>151.23333299999999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2680716</v>
      </c>
      <c r="B6072">
        <v>1</v>
      </c>
      <c r="C6072" t="s">
        <v>77</v>
      </c>
      <c r="D6072" t="s">
        <v>116</v>
      </c>
      <c r="E6072" t="s">
        <v>156</v>
      </c>
      <c r="F6072" t="s">
        <v>8235</v>
      </c>
      <c r="G6072" t="s">
        <v>169</v>
      </c>
      <c r="H6072" t="s">
        <v>47</v>
      </c>
      <c r="I6072" t="s">
        <v>129</v>
      </c>
      <c r="J6072" t="s">
        <v>130</v>
      </c>
      <c r="K6072" t="s">
        <v>131</v>
      </c>
      <c r="L6072" t="s">
        <v>16888</v>
      </c>
      <c r="M6072" t="s">
        <v>16889</v>
      </c>
      <c r="N6072">
        <v>0.17611111099999999</v>
      </c>
      <c r="O6072">
        <v>59</v>
      </c>
      <c r="P6072">
        <v>20</v>
      </c>
      <c r="Q6072">
        <v>0</v>
      </c>
      <c r="R6072">
        <v>0</v>
      </c>
      <c r="S6072">
        <v>0</v>
      </c>
      <c r="T6072">
        <v>18</v>
      </c>
      <c r="U6072">
        <v>10.390556</v>
      </c>
      <c r="V6072">
        <v>3.5222220000000002</v>
      </c>
      <c r="W6072">
        <v>0</v>
      </c>
      <c r="X6072">
        <v>0</v>
      </c>
      <c r="Y6072">
        <v>0</v>
      </c>
      <c r="Z6072">
        <v>3.17</v>
      </c>
    </row>
    <row r="6073" spans="1:26" x14ac:dyDescent="0.3">
      <c r="A6073">
        <v>2680719</v>
      </c>
      <c r="B6073">
        <v>1</v>
      </c>
      <c r="C6073" t="s">
        <v>76</v>
      </c>
      <c r="D6073" t="s">
        <v>90</v>
      </c>
      <c r="E6073" t="s">
        <v>210</v>
      </c>
      <c r="F6073" t="s">
        <v>16890</v>
      </c>
      <c r="G6073" t="s">
        <v>290</v>
      </c>
      <c r="H6073" t="s">
        <v>46</v>
      </c>
      <c r="I6073" t="s">
        <v>129</v>
      </c>
      <c r="J6073" t="s">
        <v>130</v>
      </c>
      <c r="K6073" t="s">
        <v>131</v>
      </c>
      <c r="L6073" t="s">
        <v>16891</v>
      </c>
      <c r="M6073" t="s">
        <v>16892</v>
      </c>
      <c r="N6073">
        <v>3.2886111109999998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3.288611</v>
      </c>
    </row>
    <row r="6074" spans="1:26" x14ac:dyDescent="0.3">
      <c r="A6074">
        <v>2680721</v>
      </c>
      <c r="B6074">
        <v>1</v>
      </c>
      <c r="C6074" t="s">
        <v>77</v>
      </c>
      <c r="D6074" t="s">
        <v>114</v>
      </c>
      <c r="E6074" t="s">
        <v>144</v>
      </c>
      <c r="F6074" t="s">
        <v>16893</v>
      </c>
      <c r="G6074" t="s">
        <v>146</v>
      </c>
      <c r="H6074" t="s">
        <v>46</v>
      </c>
      <c r="I6074" t="s">
        <v>129</v>
      </c>
      <c r="J6074" t="s">
        <v>130</v>
      </c>
      <c r="K6074" t="s">
        <v>131</v>
      </c>
      <c r="L6074" t="s">
        <v>16894</v>
      </c>
      <c r="M6074" t="s">
        <v>16895</v>
      </c>
      <c r="N6074">
        <v>0.37694444399999999</v>
      </c>
      <c r="O6074">
        <v>0</v>
      </c>
      <c r="P6074">
        <v>86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32.417222000000002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2680727</v>
      </c>
      <c r="B6075">
        <v>1</v>
      </c>
      <c r="C6075" t="s">
        <v>77</v>
      </c>
      <c r="D6075" t="s">
        <v>113</v>
      </c>
      <c r="E6075" t="s">
        <v>126</v>
      </c>
      <c r="F6075" t="s">
        <v>16896</v>
      </c>
      <c r="G6075" t="s">
        <v>128</v>
      </c>
      <c r="H6075" t="s">
        <v>47</v>
      </c>
      <c r="I6075" t="s">
        <v>129</v>
      </c>
      <c r="J6075" t="s">
        <v>130</v>
      </c>
      <c r="K6075" t="s">
        <v>131</v>
      </c>
      <c r="L6075" t="s">
        <v>16897</v>
      </c>
      <c r="M6075" t="s">
        <v>16898</v>
      </c>
      <c r="N6075">
        <v>2.2819444440000001</v>
      </c>
      <c r="O6075">
        <v>0</v>
      </c>
      <c r="P6075">
        <v>0</v>
      </c>
      <c r="Q6075">
        <v>0</v>
      </c>
      <c r="R6075">
        <v>0</v>
      </c>
      <c r="S6075">
        <v>2</v>
      </c>
      <c r="T6075">
        <v>175</v>
      </c>
      <c r="U6075">
        <v>0</v>
      </c>
      <c r="V6075">
        <v>0</v>
      </c>
      <c r="W6075">
        <v>0</v>
      </c>
      <c r="X6075">
        <v>0</v>
      </c>
      <c r="Y6075">
        <v>4.5638889999999996</v>
      </c>
      <c r="Z6075">
        <v>399.34027800000001</v>
      </c>
    </row>
    <row r="6076" spans="1:26" x14ac:dyDescent="0.3">
      <c r="A6076">
        <v>2680724</v>
      </c>
      <c r="B6076">
        <v>1</v>
      </c>
      <c r="C6076" t="s">
        <v>76</v>
      </c>
      <c r="D6076" t="s">
        <v>91</v>
      </c>
      <c r="E6076" t="s">
        <v>144</v>
      </c>
      <c r="F6076" t="s">
        <v>16899</v>
      </c>
      <c r="G6076" t="s">
        <v>136</v>
      </c>
      <c r="H6076" t="s">
        <v>46</v>
      </c>
      <c r="I6076" t="s">
        <v>129</v>
      </c>
      <c r="J6076" t="s">
        <v>130</v>
      </c>
      <c r="K6076" t="s">
        <v>131</v>
      </c>
      <c r="L6076" t="s">
        <v>16900</v>
      </c>
      <c r="M6076" t="s">
        <v>16901</v>
      </c>
      <c r="N6076">
        <v>1.6630555549999999</v>
      </c>
      <c r="O6076">
        <v>0</v>
      </c>
      <c r="P6076">
        <v>277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460.66638899999998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2680748</v>
      </c>
      <c r="B6077">
        <v>1</v>
      </c>
      <c r="C6077" t="s">
        <v>76</v>
      </c>
      <c r="D6077" t="s">
        <v>90</v>
      </c>
      <c r="E6077" t="s">
        <v>144</v>
      </c>
      <c r="F6077" t="s">
        <v>3907</v>
      </c>
      <c r="G6077" t="s">
        <v>455</v>
      </c>
      <c r="H6077" t="s">
        <v>46</v>
      </c>
      <c r="I6077" t="s">
        <v>129</v>
      </c>
      <c r="J6077" t="s">
        <v>130</v>
      </c>
      <c r="K6077" t="s">
        <v>131</v>
      </c>
      <c r="L6077" t="s">
        <v>16902</v>
      </c>
      <c r="M6077" t="s">
        <v>16903</v>
      </c>
      <c r="N6077">
        <v>1.424722222</v>
      </c>
      <c r="O6077">
        <v>0</v>
      </c>
      <c r="P6077">
        <v>124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176.66555600000001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2680732</v>
      </c>
      <c r="B6078">
        <v>1</v>
      </c>
      <c r="C6078" t="s">
        <v>76</v>
      </c>
      <c r="D6078" t="s">
        <v>82</v>
      </c>
      <c r="E6078" t="s">
        <v>144</v>
      </c>
      <c r="F6078" t="s">
        <v>16904</v>
      </c>
      <c r="G6078" t="s">
        <v>146</v>
      </c>
      <c r="H6078" t="s">
        <v>46</v>
      </c>
      <c r="I6078" t="s">
        <v>129</v>
      </c>
      <c r="J6078" t="s">
        <v>130</v>
      </c>
      <c r="K6078" t="s">
        <v>131</v>
      </c>
      <c r="L6078" t="s">
        <v>16905</v>
      </c>
      <c r="M6078" t="s">
        <v>16906</v>
      </c>
      <c r="N6078">
        <v>0.42611111099999999</v>
      </c>
      <c r="O6078">
        <v>0</v>
      </c>
      <c r="P6078">
        <v>46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19.601111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2680735</v>
      </c>
      <c r="B6079">
        <v>1</v>
      </c>
      <c r="C6079" t="s">
        <v>76</v>
      </c>
      <c r="D6079" t="s">
        <v>98</v>
      </c>
      <c r="E6079" t="s">
        <v>134</v>
      </c>
      <c r="F6079" t="s">
        <v>16907</v>
      </c>
      <c r="G6079" t="s">
        <v>146</v>
      </c>
      <c r="H6079" t="s">
        <v>46</v>
      </c>
      <c r="I6079" t="s">
        <v>129</v>
      </c>
      <c r="J6079" t="s">
        <v>130</v>
      </c>
      <c r="K6079" t="s">
        <v>131</v>
      </c>
      <c r="L6079" t="s">
        <v>16908</v>
      </c>
      <c r="M6079" t="s">
        <v>16909</v>
      </c>
      <c r="N6079">
        <v>0.26944444400000001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129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34.758333</v>
      </c>
    </row>
    <row r="6080" spans="1:26" x14ac:dyDescent="0.3">
      <c r="A6080">
        <v>2680738</v>
      </c>
      <c r="B6080">
        <v>1</v>
      </c>
      <c r="C6080" t="s">
        <v>77</v>
      </c>
      <c r="D6080" t="s">
        <v>109</v>
      </c>
      <c r="E6080" t="s">
        <v>152</v>
      </c>
      <c r="F6080" t="s">
        <v>16910</v>
      </c>
      <c r="G6080" t="s">
        <v>169</v>
      </c>
      <c r="H6080" t="s">
        <v>47</v>
      </c>
      <c r="I6080" t="s">
        <v>129</v>
      </c>
      <c r="J6080" t="s">
        <v>130</v>
      </c>
      <c r="K6080" t="s">
        <v>131</v>
      </c>
      <c r="L6080" t="s">
        <v>16911</v>
      </c>
      <c r="M6080" t="s">
        <v>16912</v>
      </c>
      <c r="N6080">
        <v>0.42694444399999998</v>
      </c>
      <c r="O6080">
        <v>60</v>
      </c>
      <c r="P6080">
        <v>1341</v>
      </c>
      <c r="Q6080">
        <v>0</v>
      </c>
      <c r="R6080">
        <v>0</v>
      </c>
      <c r="S6080">
        <v>0</v>
      </c>
      <c r="T6080">
        <v>0</v>
      </c>
      <c r="U6080">
        <v>25.616667</v>
      </c>
      <c r="V6080">
        <v>572.53249900000003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2680741</v>
      </c>
      <c r="B6081">
        <v>1</v>
      </c>
      <c r="C6081" t="s">
        <v>76</v>
      </c>
      <c r="D6081" t="s">
        <v>94</v>
      </c>
      <c r="E6081" t="s">
        <v>126</v>
      </c>
      <c r="F6081" t="s">
        <v>16913</v>
      </c>
      <c r="G6081" t="s">
        <v>128</v>
      </c>
      <c r="H6081" t="s">
        <v>47</v>
      </c>
      <c r="I6081" t="s">
        <v>129</v>
      </c>
      <c r="J6081" t="s">
        <v>130</v>
      </c>
      <c r="K6081" t="s">
        <v>131</v>
      </c>
      <c r="L6081" t="s">
        <v>16914</v>
      </c>
      <c r="M6081" t="s">
        <v>16915</v>
      </c>
      <c r="N6081">
        <v>2.9711111109999999</v>
      </c>
      <c r="O6081">
        <v>5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14.855556</v>
      </c>
      <c r="V6081">
        <v>0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2680742</v>
      </c>
      <c r="B6082">
        <v>1</v>
      </c>
      <c r="C6082" t="s">
        <v>76</v>
      </c>
      <c r="D6082" t="s">
        <v>101</v>
      </c>
      <c r="E6082" t="s">
        <v>210</v>
      </c>
      <c r="F6082" t="s">
        <v>16916</v>
      </c>
      <c r="G6082" t="s">
        <v>212</v>
      </c>
      <c r="H6082" t="s">
        <v>46</v>
      </c>
      <c r="I6082" t="s">
        <v>129</v>
      </c>
      <c r="J6082" t="s">
        <v>130</v>
      </c>
      <c r="K6082" t="s">
        <v>131</v>
      </c>
      <c r="L6082" t="s">
        <v>16917</v>
      </c>
      <c r="M6082" t="s">
        <v>16918</v>
      </c>
      <c r="N6082">
        <v>1.65</v>
      </c>
      <c r="O6082">
        <v>0</v>
      </c>
      <c r="P6082">
        <v>3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4.95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2680732</v>
      </c>
      <c r="B6083">
        <v>2</v>
      </c>
      <c r="C6083" t="s">
        <v>76</v>
      </c>
      <c r="D6083" t="s">
        <v>82</v>
      </c>
      <c r="E6083" t="s">
        <v>134</v>
      </c>
      <c r="F6083" t="s">
        <v>6412</v>
      </c>
      <c r="G6083" t="s">
        <v>146</v>
      </c>
      <c r="H6083" t="s">
        <v>46</v>
      </c>
      <c r="I6083" t="s">
        <v>129</v>
      </c>
      <c r="J6083" t="s">
        <v>130</v>
      </c>
      <c r="K6083" t="s">
        <v>131</v>
      </c>
      <c r="L6083" t="s">
        <v>16906</v>
      </c>
      <c r="M6083" t="s">
        <v>16919</v>
      </c>
      <c r="N6083">
        <v>1.221944444</v>
      </c>
      <c r="O6083">
        <v>0</v>
      </c>
      <c r="P6083">
        <v>168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205.28666699999999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2680749</v>
      </c>
      <c r="B6084">
        <v>1</v>
      </c>
      <c r="C6084" t="s">
        <v>77</v>
      </c>
      <c r="D6084" t="s">
        <v>114</v>
      </c>
      <c r="E6084" t="s">
        <v>144</v>
      </c>
      <c r="F6084" t="s">
        <v>16920</v>
      </c>
      <c r="G6084" t="s">
        <v>146</v>
      </c>
      <c r="H6084" t="s">
        <v>46</v>
      </c>
      <c r="I6084" t="s">
        <v>129</v>
      </c>
      <c r="J6084" t="s">
        <v>130</v>
      </c>
      <c r="K6084" t="s">
        <v>131</v>
      </c>
      <c r="L6084" t="s">
        <v>16921</v>
      </c>
      <c r="M6084" t="s">
        <v>16922</v>
      </c>
      <c r="N6084">
        <v>0.443611111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57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25.285833</v>
      </c>
    </row>
    <row r="6085" spans="1:26" x14ac:dyDescent="0.3">
      <c r="A6085">
        <v>2680752</v>
      </c>
      <c r="B6085">
        <v>1</v>
      </c>
      <c r="C6085" t="s">
        <v>76</v>
      </c>
      <c r="D6085" t="s">
        <v>91</v>
      </c>
      <c r="E6085" t="s">
        <v>325</v>
      </c>
      <c r="F6085" t="s">
        <v>9272</v>
      </c>
      <c r="G6085" t="s">
        <v>169</v>
      </c>
      <c r="H6085" t="s">
        <v>47</v>
      </c>
      <c r="I6085" t="s">
        <v>247</v>
      </c>
      <c r="J6085" t="s">
        <v>130</v>
      </c>
      <c r="K6085" t="s">
        <v>131</v>
      </c>
      <c r="L6085" t="s">
        <v>16923</v>
      </c>
      <c r="M6085" t="s">
        <v>16924</v>
      </c>
      <c r="N6085">
        <v>4.0156388000000001E-2</v>
      </c>
      <c r="O6085">
        <v>17</v>
      </c>
      <c r="P6085">
        <v>825</v>
      </c>
      <c r="Q6085">
        <v>0</v>
      </c>
      <c r="R6085">
        <v>0</v>
      </c>
      <c r="S6085">
        <v>0</v>
      </c>
      <c r="T6085">
        <v>0</v>
      </c>
      <c r="U6085">
        <v>0.68265900000000002</v>
      </c>
      <c r="V6085">
        <v>33.129019999999997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2680754</v>
      </c>
      <c r="B6086">
        <v>1</v>
      </c>
      <c r="C6086" t="s">
        <v>76</v>
      </c>
      <c r="D6086" t="s">
        <v>107</v>
      </c>
      <c r="E6086" t="s">
        <v>144</v>
      </c>
      <c r="F6086" t="s">
        <v>16925</v>
      </c>
      <c r="G6086" t="s">
        <v>1592</v>
      </c>
      <c r="H6086" t="s">
        <v>46</v>
      </c>
      <c r="I6086" t="s">
        <v>129</v>
      </c>
      <c r="J6086" t="s">
        <v>130</v>
      </c>
      <c r="K6086" t="s">
        <v>131</v>
      </c>
      <c r="L6086" t="s">
        <v>16926</v>
      </c>
      <c r="M6086" t="s">
        <v>16927</v>
      </c>
      <c r="N6086">
        <v>1.4225000000000001</v>
      </c>
      <c r="O6086">
        <v>0</v>
      </c>
      <c r="P6086">
        <v>220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312.95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2680765</v>
      </c>
      <c r="B6087">
        <v>1</v>
      </c>
      <c r="C6087" t="s">
        <v>76</v>
      </c>
      <c r="D6087" t="s">
        <v>96</v>
      </c>
      <c r="E6087" t="s">
        <v>210</v>
      </c>
      <c r="F6087" t="s">
        <v>16928</v>
      </c>
      <c r="G6087" t="s">
        <v>627</v>
      </c>
      <c r="H6087" t="s">
        <v>46</v>
      </c>
      <c r="I6087" t="s">
        <v>129</v>
      </c>
      <c r="J6087" t="s">
        <v>130</v>
      </c>
      <c r="K6087" t="s">
        <v>131</v>
      </c>
      <c r="L6087" t="s">
        <v>16929</v>
      </c>
      <c r="M6087" t="s">
        <v>16930</v>
      </c>
      <c r="N6087">
        <v>3.4608333330000001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3.460833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2680781</v>
      </c>
      <c r="B6088">
        <v>1</v>
      </c>
      <c r="C6088" t="s">
        <v>76</v>
      </c>
      <c r="D6088" t="s">
        <v>86</v>
      </c>
      <c r="E6088" t="s">
        <v>210</v>
      </c>
      <c r="F6088" t="s">
        <v>16931</v>
      </c>
      <c r="G6088" t="s">
        <v>290</v>
      </c>
      <c r="H6088" t="s">
        <v>46</v>
      </c>
      <c r="I6088" t="s">
        <v>129</v>
      </c>
      <c r="J6088" t="s">
        <v>130</v>
      </c>
      <c r="K6088" t="s">
        <v>131</v>
      </c>
      <c r="L6088" t="s">
        <v>16932</v>
      </c>
      <c r="M6088" t="s">
        <v>16933</v>
      </c>
      <c r="N6088">
        <v>2.3844444440000001</v>
      </c>
      <c r="O6088">
        <v>0</v>
      </c>
      <c r="P6088">
        <v>13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30.997778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2680788</v>
      </c>
      <c r="B6089">
        <v>1</v>
      </c>
      <c r="C6089" t="s">
        <v>76</v>
      </c>
      <c r="D6089" t="s">
        <v>97</v>
      </c>
      <c r="E6089" t="s">
        <v>126</v>
      </c>
      <c r="F6089" t="s">
        <v>16934</v>
      </c>
      <c r="G6089" t="s">
        <v>128</v>
      </c>
      <c r="H6089" t="s">
        <v>47</v>
      </c>
      <c r="I6089" t="s">
        <v>129</v>
      </c>
      <c r="J6089" t="s">
        <v>130</v>
      </c>
      <c r="K6089" t="s">
        <v>131</v>
      </c>
      <c r="L6089" t="s">
        <v>16935</v>
      </c>
      <c r="M6089" t="s">
        <v>16936</v>
      </c>
      <c r="N6089">
        <v>1.984722222</v>
      </c>
      <c r="O6089">
        <v>16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31.755555999999999</v>
      </c>
      <c r="V6089">
        <v>0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2680770</v>
      </c>
      <c r="B6090">
        <v>1</v>
      </c>
      <c r="C6090" t="s">
        <v>77</v>
      </c>
      <c r="D6090" t="s">
        <v>114</v>
      </c>
      <c r="E6090" t="s">
        <v>144</v>
      </c>
      <c r="F6090" t="s">
        <v>16937</v>
      </c>
      <c r="G6090" t="s">
        <v>146</v>
      </c>
      <c r="H6090" t="s">
        <v>46</v>
      </c>
      <c r="I6090" t="s">
        <v>129</v>
      </c>
      <c r="J6090" t="s">
        <v>130</v>
      </c>
      <c r="K6090" t="s">
        <v>131</v>
      </c>
      <c r="L6090" t="s">
        <v>16938</v>
      </c>
      <c r="M6090" t="s">
        <v>16939</v>
      </c>
      <c r="N6090">
        <v>0.66138888799999995</v>
      </c>
      <c r="O6090">
        <v>0</v>
      </c>
      <c r="P6090">
        <v>91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60.186388999999998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2680783</v>
      </c>
      <c r="B6091">
        <v>1</v>
      </c>
      <c r="C6091" t="s">
        <v>76</v>
      </c>
      <c r="D6091" t="s">
        <v>78</v>
      </c>
      <c r="E6091" t="s">
        <v>210</v>
      </c>
      <c r="F6091" t="s">
        <v>16940</v>
      </c>
      <c r="G6091" t="s">
        <v>290</v>
      </c>
      <c r="H6091" t="s">
        <v>46</v>
      </c>
      <c r="I6091" t="s">
        <v>129</v>
      </c>
      <c r="J6091" t="s">
        <v>130</v>
      </c>
      <c r="K6091" t="s">
        <v>131</v>
      </c>
      <c r="L6091" t="s">
        <v>16941</v>
      </c>
      <c r="M6091" t="s">
        <v>16942</v>
      </c>
      <c r="N6091">
        <v>0.79861111100000004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0.79861099999999996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2680789</v>
      </c>
      <c r="B6092">
        <v>1</v>
      </c>
      <c r="C6092" t="s">
        <v>76</v>
      </c>
      <c r="D6092" t="s">
        <v>90</v>
      </c>
      <c r="E6092" t="s">
        <v>144</v>
      </c>
      <c r="F6092" t="s">
        <v>16943</v>
      </c>
      <c r="G6092" t="s">
        <v>146</v>
      </c>
      <c r="H6092" t="s">
        <v>46</v>
      </c>
      <c r="I6092" t="s">
        <v>129</v>
      </c>
      <c r="J6092" t="s">
        <v>130</v>
      </c>
      <c r="K6092" t="s">
        <v>131</v>
      </c>
      <c r="L6092" t="s">
        <v>16944</v>
      </c>
      <c r="M6092" t="s">
        <v>16945</v>
      </c>
      <c r="N6092">
        <v>0.93027777700000003</v>
      </c>
      <c r="O6092">
        <v>0</v>
      </c>
      <c r="P6092">
        <v>82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76.282777999999993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2680791</v>
      </c>
      <c r="B6093">
        <v>1</v>
      </c>
      <c r="C6093" t="s">
        <v>76</v>
      </c>
      <c r="D6093" t="s">
        <v>98</v>
      </c>
      <c r="E6093" t="s">
        <v>210</v>
      </c>
      <c r="F6093" t="s">
        <v>16946</v>
      </c>
      <c r="G6093" t="s">
        <v>627</v>
      </c>
      <c r="H6093" t="s">
        <v>46</v>
      </c>
      <c r="I6093" t="s">
        <v>129</v>
      </c>
      <c r="J6093" t="s">
        <v>130</v>
      </c>
      <c r="K6093" t="s">
        <v>131</v>
      </c>
      <c r="L6093" t="s">
        <v>16947</v>
      </c>
      <c r="M6093" t="s">
        <v>16948</v>
      </c>
      <c r="N6093">
        <v>0.36138888800000002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0.36138900000000002</v>
      </c>
    </row>
    <row r="6094" spans="1:26" x14ac:dyDescent="0.3">
      <c r="A6094">
        <v>2680790</v>
      </c>
      <c r="B6094">
        <v>1</v>
      </c>
      <c r="C6094" t="s">
        <v>77</v>
      </c>
      <c r="D6094" t="s">
        <v>111</v>
      </c>
      <c r="E6094" t="s">
        <v>144</v>
      </c>
      <c r="F6094" t="s">
        <v>16949</v>
      </c>
      <c r="G6094" t="s">
        <v>136</v>
      </c>
      <c r="H6094" t="s">
        <v>46</v>
      </c>
      <c r="I6094" t="s">
        <v>129</v>
      </c>
      <c r="J6094" t="s">
        <v>130</v>
      </c>
      <c r="K6094" t="s">
        <v>131</v>
      </c>
      <c r="L6094" t="s">
        <v>16950</v>
      </c>
      <c r="M6094" t="s">
        <v>16951</v>
      </c>
      <c r="N6094">
        <v>1.2527777769999999</v>
      </c>
      <c r="O6094">
        <v>0</v>
      </c>
      <c r="P6094">
        <v>0</v>
      </c>
      <c r="Q6094">
        <v>0</v>
      </c>
      <c r="R6094">
        <v>13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16.286110999999998</v>
      </c>
      <c r="Y6094">
        <v>0</v>
      </c>
      <c r="Z6094">
        <v>0</v>
      </c>
    </row>
    <row r="6095" spans="1:26" x14ac:dyDescent="0.3">
      <c r="A6095">
        <v>2680793</v>
      </c>
      <c r="B6095">
        <v>1</v>
      </c>
      <c r="C6095" t="s">
        <v>76</v>
      </c>
      <c r="D6095" t="s">
        <v>84</v>
      </c>
      <c r="E6095" t="s">
        <v>210</v>
      </c>
      <c r="F6095" t="s">
        <v>16952</v>
      </c>
      <c r="G6095" t="s">
        <v>212</v>
      </c>
      <c r="H6095" t="s">
        <v>46</v>
      </c>
      <c r="I6095" t="s">
        <v>129</v>
      </c>
      <c r="J6095" t="s">
        <v>130</v>
      </c>
      <c r="K6095" t="s">
        <v>131</v>
      </c>
      <c r="L6095" t="s">
        <v>16953</v>
      </c>
      <c r="M6095" t="s">
        <v>16954</v>
      </c>
      <c r="N6095">
        <v>1.7705555550000001</v>
      </c>
      <c r="O6095">
        <v>0</v>
      </c>
      <c r="P6095">
        <v>4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7.0822219999999998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2680795</v>
      </c>
      <c r="B6096">
        <v>1</v>
      </c>
      <c r="C6096" t="s">
        <v>77</v>
      </c>
      <c r="D6096" t="s">
        <v>124</v>
      </c>
      <c r="E6096" t="s">
        <v>144</v>
      </c>
      <c r="F6096" t="s">
        <v>16955</v>
      </c>
      <c r="G6096" t="s">
        <v>136</v>
      </c>
      <c r="H6096" t="s">
        <v>46</v>
      </c>
      <c r="I6096" t="s">
        <v>129</v>
      </c>
      <c r="J6096" t="s">
        <v>130</v>
      </c>
      <c r="K6096" t="s">
        <v>131</v>
      </c>
      <c r="L6096" t="s">
        <v>16956</v>
      </c>
      <c r="M6096" t="s">
        <v>16957</v>
      </c>
      <c r="N6096">
        <v>3.6716666660000001</v>
      </c>
      <c r="O6096">
        <v>0</v>
      </c>
      <c r="P6096">
        <v>376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1380.546666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2680792</v>
      </c>
      <c r="B6097">
        <v>1</v>
      </c>
      <c r="C6097" t="s">
        <v>77</v>
      </c>
      <c r="D6097" t="s">
        <v>115</v>
      </c>
      <c r="E6097" t="s">
        <v>144</v>
      </c>
      <c r="F6097" t="s">
        <v>16958</v>
      </c>
      <c r="G6097" t="s">
        <v>146</v>
      </c>
      <c r="H6097" t="s">
        <v>46</v>
      </c>
      <c r="I6097" t="s">
        <v>129</v>
      </c>
      <c r="J6097" t="s">
        <v>130</v>
      </c>
      <c r="K6097" t="s">
        <v>131</v>
      </c>
      <c r="L6097" t="s">
        <v>16959</v>
      </c>
      <c r="M6097" t="s">
        <v>16960</v>
      </c>
      <c r="N6097">
        <v>0.75888888799999998</v>
      </c>
      <c r="O6097">
        <v>0</v>
      </c>
      <c r="P6097">
        <v>0</v>
      </c>
      <c r="Q6097">
        <v>0</v>
      </c>
      <c r="R6097">
        <v>13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9.8655559999999998</v>
      </c>
      <c r="Y6097">
        <v>0</v>
      </c>
      <c r="Z6097">
        <v>0</v>
      </c>
    </row>
    <row r="6098" spans="1:26" x14ac:dyDescent="0.3">
      <c r="A6098">
        <v>2680797</v>
      </c>
      <c r="B6098">
        <v>1</v>
      </c>
      <c r="C6098" t="s">
        <v>76</v>
      </c>
      <c r="D6098" t="s">
        <v>78</v>
      </c>
      <c r="E6098" t="s">
        <v>210</v>
      </c>
      <c r="F6098" t="s">
        <v>16961</v>
      </c>
      <c r="G6098" t="s">
        <v>306</v>
      </c>
      <c r="H6098" t="s">
        <v>46</v>
      </c>
      <c r="I6098" t="s">
        <v>129</v>
      </c>
      <c r="J6098" t="s">
        <v>15</v>
      </c>
      <c r="K6098" t="s">
        <v>131</v>
      </c>
      <c r="L6098" t="s">
        <v>16962</v>
      </c>
      <c r="M6098" t="s">
        <v>16963</v>
      </c>
      <c r="N6098">
        <v>0.66555555499999997</v>
      </c>
      <c r="O6098">
        <v>0</v>
      </c>
      <c r="P6098">
        <v>6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3.9933329999999998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2680803</v>
      </c>
      <c r="B6099">
        <v>1</v>
      </c>
      <c r="C6099" t="s">
        <v>76</v>
      </c>
      <c r="D6099" t="s">
        <v>90</v>
      </c>
      <c r="E6099" t="s">
        <v>144</v>
      </c>
      <c r="F6099" t="s">
        <v>16964</v>
      </c>
      <c r="G6099" t="s">
        <v>406</v>
      </c>
      <c r="H6099" t="s">
        <v>46</v>
      </c>
      <c r="I6099" t="s">
        <v>129</v>
      </c>
      <c r="J6099" t="s">
        <v>130</v>
      </c>
      <c r="K6099" t="s">
        <v>131</v>
      </c>
      <c r="L6099" t="s">
        <v>16965</v>
      </c>
      <c r="M6099" t="s">
        <v>16966</v>
      </c>
      <c r="N6099">
        <v>2.9058333329999999</v>
      </c>
      <c r="O6099">
        <v>0</v>
      </c>
      <c r="P6099">
        <v>64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185.973333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2680799</v>
      </c>
      <c r="B6100">
        <v>1</v>
      </c>
      <c r="C6100" t="s">
        <v>76</v>
      </c>
      <c r="D6100" t="s">
        <v>101</v>
      </c>
      <c r="E6100" t="s">
        <v>144</v>
      </c>
      <c r="F6100" t="s">
        <v>16967</v>
      </c>
      <c r="G6100" t="s">
        <v>136</v>
      </c>
      <c r="H6100" t="s">
        <v>46</v>
      </c>
      <c r="I6100" t="s">
        <v>129</v>
      </c>
      <c r="J6100" t="s">
        <v>130</v>
      </c>
      <c r="K6100" t="s">
        <v>131</v>
      </c>
      <c r="L6100" t="s">
        <v>16968</v>
      </c>
      <c r="M6100" t="s">
        <v>16969</v>
      </c>
      <c r="N6100">
        <v>1.230277777</v>
      </c>
      <c r="O6100">
        <v>0</v>
      </c>
      <c r="P6100">
        <v>153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188.23249999999999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2680754</v>
      </c>
      <c r="B6101">
        <v>2</v>
      </c>
      <c r="C6101" t="s">
        <v>76</v>
      </c>
      <c r="D6101" t="s">
        <v>107</v>
      </c>
      <c r="E6101" t="s">
        <v>134</v>
      </c>
      <c r="F6101" t="s">
        <v>16970</v>
      </c>
      <c r="G6101" t="s">
        <v>1592</v>
      </c>
      <c r="H6101" t="s">
        <v>46</v>
      </c>
      <c r="I6101" t="s">
        <v>129</v>
      </c>
      <c r="J6101" t="s">
        <v>130</v>
      </c>
      <c r="K6101" t="s">
        <v>131</v>
      </c>
      <c r="L6101" t="s">
        <v>16927</v>
      </c>
      <c r="M6101" t="s">
        <v>16971</v>
      </c>
      <c r="N6101">
        <v>0.96472222200000002</v>
      </c>
      <c r="O6101">
        <v>0</v>
      </c>
      <c r="P6101">
        <v>1198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1155.737222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2680801</v>
      </c>
      <c r="B6102">
        <v>1</v>
      </c>
      <c r="C6102" t="s">
        <v>77</v>
      </c>
      <c r="D6102" t="s">
        <v>114</v>
      </c>
      <c r="E6102" t="s">
        <v>134</v>
      </c>
      <c r="F6102" t="s">
        <v>16972</v>
      </c>
      <c r="G6102" t="s">
        <v>240</v>
      </c>
      <c r="H6102" t="s">
        <v>46</v>
      </c>
      <c r="I6102" t="s">
        <v>129</v>
      </c>
      <c r="J6102" t="s">
        <v>130</v>
      </c>
      <c r="K6102" t="s">
        <v>131</v>
      </c>
      <c r="L6102" t="s">
        <v>16973</v>
      </c>
      <c r="M6102" t="s">
        <v>16974</v>
      </c>
      <c r="N6102">
        <v>0.90472222199999996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72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65.14</v>
      </c>
    </row>
    <row r="6103" spans="1:26" x14ac:dyDescent="0.3">
      <c r="A6103">
        <v>2680806</v>
      </c>
      <c r="B6103">
        <v>1</v>
      </c>
      <c r="C6103" t="s">
        <v>77</v>
      </c>
      <c r="D6103" t="s">
        <v>111</v>
      </c>
      <c r="E6103" t="s">
        <v>210</v>
      </c>
      <c r="F6103" t="s">
        <v>16975</v>
      </c>
      <c r="G6103" t="s">
        <v>290</v>
      </c>
      <c r="H6103" t="s">
        <v>46</v>
      </c>
      <c r="I6103" t="s">
        <v>129</v>
      </c>
      <c r="J6103" t="s">
        <v>130</v>
      </c>
      <c r="K6103" t="s">
        <v>131</v>
      </c>
      <c r="L6103" t="s">
        <v>16976</v>
      </c>
      <c r="M6103" t="s">
        <v>16977</v>
      </c>
      <c r="N6103">
        <v>2.0588888879999998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2.0588890000000002</v>
      </c>
    </row>
    <row r="6104" spans="1:26" x14ac:dyDescent="0.3">
      <c r="A6104">
        <v>2680807</v>
      </c>
      <c r="B6104">
        <v>1</v>
      </c>
      <c r="C6104" t="s">
        <v>77</v>
      </c>
      <c r="D6104" t="s">
        <v>123</v>
      </c>
      <c r="E6104" t="s">
        <v>156</v>
      </c>
      <c r="F6104" t="s">
        <v>157</v>
      </c>
      <c r="G6104" t="s">
        <v>169</v>
      </c>
      <c r="H6104" t="s">
        <v>47</v>
      </c>
      <c r="I6104" t="s">
        <v>129</v>
      </c>
      <c r="J6104" t="s">
        <v>130</v>
      </c>
      <c r="K6104" t="s">
        <v>131</v>
      </c>
      <c r="L6104" t="s">
        <v>16978</v>
      </c>
      <c r="M6104" t="s">
        <v>16979</v>
      </c>
      <c r="N6104">
        <v>0.19083333299999999</v>
      </c>
      <c r="O6104">
        <v>67</v>
      </c>
      <c r="P6104">
        <v>40</v>
      </c>
      <c r="Q6104">
        <v>0</v>
      </c>
      <c r="R6104">
        <v>0</v>
      </c>
      <c r="S6104">
        <v>0</v>
      </c>
      <c r="T6104">
        <v>0</v>
      </c>
      <c r="U6104">
        <v>12.785833</v>
      </c>
      <c r="V6104">
        <v>7.6333330000000004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2680797</v>
      </c>
      <c r="B6105">
        <v>2</v>
      </c>
      <c r="C6105" t="s">
        <v>76</v>
      </c>
      <c r="D6105" t="s">
        <v>78</v>
      </c>
      <c r="E6105" t="s">
        <v>144</v>
      </c>
      <c r="F6105" t="s">
        <v>16980</v>
      </c>
      <c r="G6105" t="s">
        <v>306</v>
      </c>
      <c r="H6105" t="s">
        <v>46</v>
      </c>
      <c r="I6105" t="s">
        <v>129</v>
      </c>
      <c r="J6105" t="s">
        <v>130</v>
      </c>
      <c r="K6105" t="s">
        <v>131</v>
      </c>
      <c r="L6105" t="s">
        <v>16963</v>
      </c>
      <c r="M6105" t="s">
        <v>16981</v>
      </c>
      <c r="N6105">
        <v>1.538888888</v>
      </c>
      <c r="O6105">
        <v>0</v>
      </c>
      <c r="P6105">
        <v>12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18.466667000000001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2680812</v>
      </c>
      <c r="B6106">
        <v>1</v>
      </c>
      <c r="C6106" t="s">
        <v>76</v>
      </c>
      <c r="D6106" t="s">
        <v>89</v>
      </c>
      <c r="E6106" t="s">
        <v>156</v>
      </c>
      <c r="F6106" t="s">
        <v>192</v>
      </c>
      <c r="G6106" t="s">
        <v>169</v>
      </c>
      <c r="H6106" t="s">
        <v>47</v>
      </c>
      <c r="I6106" t="s">
        <v>129</v>
      </c>
      <c r="J6106" t="s">
        <v>130</v>
      </c>
      <c r="K6106" t="s">
        <v>131</v>
      </c>
      <c r="L6106" t="s">
        <v>16982</v>
      </c>
      <c r="M6106" t="s">
        <v>16983</v>
      </c>
      <c r="N6106">
        <v>1.073611111</v>
      </c>
      <c r="O6106">
        <v>2</v>
      </c>
      <c r="P6106">
        <v>1</v>
      </c>
      <c r="Q6106">
        <v>0</v>
      </c>
      <c r="R6106">
        <v>0</v>
      </c>
      <c r="S6106">
        <v>2</v>
      </c>
      <c r="T6106">
        <v>0</v>
      </c>
      <c r="U6106">
        <v>2.1472220000000002</v>
      </c>
      <c r="V6106">
        <v>1.0736110000000001</v>
      </c>
      <c r="W6106">
        <v>0</v>
      </c>
      <c r="X6106">
        <v>0</v>
      </c>
      <c r="Y6106">
        <v>2.1472220000000002</v>
      </c>
      <c r="Z6106">
        <v>0</v>
      </c>
    </row>
    <row r="6107" spans="1:26" x14ac:dyDescent="0.3">
      <c r="A6107">
        <v>2680741</v>
      </c>
      <c r="B6107">
        <v>2</v>
      </c>
      <c r="C6107" t="s">
        <v>76</v>
      </c>
      <c r="D6107" t="s">
        <v>94</v>
      </c>
      <c r="E6107" t="s">
        <v>156</v>
      </c>
      <c r="F6107" t="s">
        <v>16984</v>
      </c>
      <c r="G6107" t="s">
        <v>128</v>
      </c>
      <c r="H6107" t="s">
        <v>47</v>
      </c>
      <c r="I6107" t="s">
        <v>129</v>
      </c>
      <c r="J6107" t="s">
        <v>130</v>
      </c>
      <c r="K6107" t="s">
        <v>131</v>
      </c>
      <c r="L6107" t="s">
        <v>16915</v>
      </c>
      <c r="M6107" t="s">
        <v>16985</v>
      </c>
      <c r="N6107">
        <v>0.49555555499999998</v>
      </c>
      <c r="O6107">
        <v>17</v>
      </c>
      <c r="P6107">
        <v>184</v>
      </c>
      <c r="Q6107">
        <v>0</v>
      </c>
      <c r="R6107">
        <v>0</v>
      </c>
      <c r="S6107">
        <v>0</v>
      </c>
      <c r="T6107">
        <v>0</v>
      </c>
      <c r="U6107">
        <v>8.4244439999999994</v>
      </c>
      <c r="V6107">
        <v>91.182221999999996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2680825</v>
      </c>
      <c r="B6108">
        <v>1</v>
      </c>
      <c r="C6108" t="s">
        <v>76</v>
      </c>
      <c r="D6108" t="s">
        <v>88</v>
      </c>
      <c r="E6108" t="s">
        <v>156</v>
      </c>
      <c r="F6108" t="s">
        <v>16986</v>
      </c>
      <c r="G6108" t="s">
        <v>169</v>
      </c>
      <c r="H6108" t="s">
        <v>47</v>
      </c>
      <c r="I6108" t="s">
        <v>129</v>
      </c>
      <c r="J6108" t="s">
        <v>130</v>
      </c>
      <c r="K6108" t="s">
        <v>131</v>
      </c>
      <c r="L6108" t="s">
        <v>16987</v>
      </c>
      <c r="M6108" t="s">
        <v>16988</v>
      </c>
      <c r="N6108">
        <v>0.83138888799999999</v>
      </c>
      <c r="O6108">
        <v>0</v>
      </c>
      <c r="P6108">
        <v>108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89.79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2680826</v>
      </c>
      <c r="B6109">
        <v>1</v>
      </c>
      <c r="C6109" t="s">
        <v>76</v>
      </c>
      <c r="D6109" t="s">
        <v>90</v>
      </c>
      <c r="E6109" t="s">
        <v>144</v>
      </c>
      <c r="F6109" t="s">
        <v>16989</v>
      </c>
      <c r="G6109" t="s">
        <v>306</v>
      </c>
      <c r="H6109" t="s">
        <v>46</v>
      </c>
      <c r="I6109" t="s">
        <v>129</v>
      </c>
      <c r="J6109" t="s">
        <v>15</v>
      </c>
      <c r="K6109" t="s">
        <v>131</v>
      </c>
      <c r="L6109" t="s">
        <v>16990</v>
      </c>
      <c r="M6109" t="s">
        <v>16991</v>
      </c>
      <c r="N6109">
        <v>1.9775</v>
      </c>
      <c r="O6109">
        <v>0</v>
      </c>
      <c r="P6109">
        <v>154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304.53500000000003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2680828</v>
      </c>
      <c r="B6110">
        <v>1</v>
      </c>
      <c r="C6110" t="s">
        <v>76</v>
      </c>
      <c r="D6110" t="s">
        <v>97</v>
      </c>
      <c r="E6110" t="s">
        <v>144</v>
      </c>
      <c r="F6110" t="s">
        <v>16992</v>
      </c>
      <c r="G6110" t="s">
        <v>146</v>
      </c>
      <c r="H6110" t="s">
        <v>46</v>
      </c>
      <c r="I6110" t="s">
        <v>129</v>
      </c>
      <c r="J6110" t="s">
        <v>130</v>
      </c>
      <c r="K6110" t="s">
        <v>131</v>
      </c>
      <c r="L6110" t="s">
        <v>16993</v>
      </c>
      <c r="M6110" t="s">
        <v>16994</v>
      </c>
      <c r="N6110">
        <v>0.55777777699999997</v>
      </c>
      <c r="O6110">
        <v>0</v>
      </c>
      <c r="P6110">
        <v>65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36.255555999999999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2680832</v>
      </c>
      <c r="B6111">
        <v>1</v>
      </c>
      <c r="C6111" t="s">
        <v>77</v>
      </c>
      <c r="D6111" t="s">
        <v>114</v>
      </c>
      <c r="E6111" t="s">
        <v>144</v>
      </c>
      <c r="F6111" t="s">
        <v>16995</v>
      </c>
      <c r="G6111" t="s">
        <v>146</v>
      </c>
      <c r="H6111" t="s">
        <v>46</v>
      </c>
      <c r="I6111" t="s">
        <v>129</v>
      </c>
      <c r="J6111" t="s">
        <v>130</v>
      </c>
      <c r="K6111" t="s">
        <v>131</v>
      </c>
      <c r="L6111" t="s">
        <v>16996</v>
      </c>
      <c r="M6111" t="s">
        <v>16997</v>
      </c>
      <c r="N6111">
        <v>0.82499999999999996</v>
      </c>
      <c r="O6111">
        <v>0</v>
      </c>
      <c r="P6111">
        <v>16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13.2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2680836</v>
      </c>
      <c r="B6112">
        <v>1</v>
      </c>
      <c r="C6112" t="s">
        <v>76</v>
      </c>
      <c r="D6112" t="s">
        <v>80</v>
      </c>
      <c r="E6112" t="s">
        <v>210</v>
      </c>
      <c r="F6112" t="s">
        <v>16998</v>
      </c>
      <c r="G6112" t="s">
        <v>290</v>
      </c>
      <c r="H6112" t="s">
        <v>46</v>
      </c>
      <c r="I6112" t="s">
        <v>129</v>
      </c>
      <c r="J6112" t="s">
        <v>130</v>
      </c>
      <c r="K6112" t="s">
        <v>131</v>
      </c>
      <c r="L6112" t="s">
        <v>16999</v>
      </c>
      <c r="M6112" t="s">
        <v>17000</v>
      </c>
      <c r="N6112">
        <v>1.2719444440000001</v>
      </c>
      <c r="O6112">
        <v>0</v>
      </c>
      <c r="P6112">
        <v>5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6.3597219999999997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2680862</v>
      </c>
      <c r="B6113">
        <v>1</v>
      </c>
      <c r="C6113" t="s">
        <v>76</v>
      </c>
      <c r="D6113" t="s">
        <v>98</v>
      </c>
      <c r="E6113" t="s">
        <v>210</v>
      </c>
      <c r="F6113" t="s">
        <v>17001</v>
      </c>
      <c r="G6113" t="s">
        <v>212</v>
      </c>
      <c r="H6113" t="s">
        <v>46</v>
      </c>
      <c r="I6113" t="s">
        <v>129</v>
      </c>
      <c r="J6113" t="s">
        <v>130</v>
      </c>
      <c r="K6113" t="s">
        <v>131</v>
      </c>
      <c r="L6113" t="s">
        <v>17002</v>
      </c>
      <c r="M6113" t="s">
        <v>17003</v>
      </c>
      <c r="N6113">
        <v>2.133611111</v>
      </c>
      <c r="O6113">
        <v>0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2.1336110000000001</v>
      </c>
      <c r="Y6113">
        <v>0</v>
      </c>
      <c r="Z6113">
        <v>0</v>
      </c>
    </row>
    <row r="6114" spans="1:26" x14ac:dyDescent="0.3">
      <c r="A6114">
        <v>2680854</v>
      </c>
      <c r="B6114">
        <v>1</v>
      </c>
      <c r="C6114" t="s">
        <v>76</v>
      </c>
      <c r="D6114" t="s">
        <v>90</v>
      </c>
      <c r="E6114" t="s">
        <v>210</v>
      </c>
      <c r="F6114" t="s">
        <v>17004</v>
      </c>
      <c r="G6114" t="s">
        <v>627</v>
      </c>
      <c r="H6114" t="s">
        <v>46</v>
      </c>
      <c r="I6114" t="s">
        <v>129</v>
      </c>
      <c r="J6114" t="s">
        <v>130</v>
      </c>
      <c r="K6114" t="s">
        <v>131</v>
      </c>
      <c r="L6114" t="s">
        <v>17005</v>
      </c>
      <c r="M6114" t="s">
        <v>17006</v>
      </c>
      <c r="N6114">
        <v>0.56333333299999999</v>
      </c>
      <c r="O6114">
        <v>0</v>
      </c>
      <c r="P6114">
        <v>14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7.8866670000000001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2680853</v>
      </c>
      <c r="B6115">
        <v>1</v>
      </c>
      <c r="C6115" t="s">
        <v>76</v>
      </c>
      <c r="D6115" t="s">
        <v>98</v>
      </c>
      <c r="E6115" t="s">
        <v>152</v>
      </c>
      <c r="F6115" t="s">
        <v>5103</v>
      </c>
      <c r="G6115" t="s">
        <v>146</v>
      </c>
      <c r="H6115" t="s">
        <v>47</v>
      </c>
      <c r="I6115" t="s">
        <v>129</v>
      </c>
      <c r="J6115" t="s">
        <v>130</v>
      </c>
      <c r="K6115" t="s">
        <v>131</v>
      </c>
      <c r="L6115" t="s">
        <v>17007</v>
      </c>
      <c r="M6115" t="s">
        <v>17008</v>
      </c>
      <c r="N6115">
        <v>0.25277777699999998</v>
      </c>
      <c r="O6115">
        <v>0</v>
      </c>
      <c r="P6115">
        <v>0</v>
      </c>
      <c r="Q6115">
        <v>22</v>
      </c>
      <c r="R6115">
        <v>106</v>
      </c>
      <c r="S6115">
        <v>41</v>
      </c>
      <c r="T6115">
        <v>748</v>
      </c>
      <c r="U6115">
        <v>0</v>
      </c>
      <c r="V6115">
        <v>0</v>
      </c>
      <c r="W6115">
        <v>5.5611110000000004</v>
      </c>
      <c r="X6115">
        <v>26.794443999999999</v>
      </c>
      <c r="Y6115">
        <v>10.363889</v>
      </c>
      <c r="Z6115">
        <v>189.077777</v>
      </c>
    </row>
    <row r="6116" spans="1:26" x14ac:dyDescent="0.3">
      <c r="A6116">
        <v>2680859</v>
      </c>
      <c r="B6116">
        <v>1</v>
      </c>
      <c r="C6116" t="s">
        <v>76</v>
      </c>
      <c r="D6116" t="s">
        <v>89</v>
      </c>
      <c r="E6116" t="s">
        <v>172</v>
      </c>
      <c r="F6116" t="s">
        <v>17009</v>
      </c>
      <c r="G6116" t="s">
        <v>136</v>
      </c>
      <c r="H6116" t="s">
        <v>46</v>
      </c>
      <c r="I6116" t="s">
        <v>129</v>
      </c>
      <c r="J6116" t="s">
        <v>130</v>
      </c>
      <c r="K6116" t="s">
        <v>131</v>
      </c>
      <c r="L6116" t="s">
        <v>17010</v>
      </c>
      <c r="M6116" t="s">
        <v>17011</v>
      </c>
      <c r="N6116">
        <v>1.08</v>
      </c>
      <c r="O6116">
        <v>0</v>
      </c>
      <c r="P6116">
        <v>71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76.680000000000007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2680864</v>
      </c>
      <c r="B6117">
        <v>1</v>
      </c>
      <c r="C6117" t="s">
        <v>76</v>
      </c>
      <c r="D6117" t="s">
        <v>106</v>
      </c>
      <c r="E6117" t="s">
        <v>152</v>
      </c>
      <c r="F6117" t="s">
        <v>17012</v>
      </c>
      <c r="G6117" t="s">
        <v>158</v>
      </c>
      <c r="H6117" t="s">
        <v>47</v>
      </c>
      <c r="I6117" t="s">
        <v>129</v>
      </c>
      <c r="J6117" t="s">
        <v>130</v>
      </c>
      <c r="K6117" t="s">
        <v>131</v>
      </c>
      <c r="L6117" t="s">
        <v>17013</v>
      </c>
      <c r="M6117" t="s">
        <v>17014</v>
      </c>
      <c r="N6117">
        <v>0.91805555500000002</v>
      </c>
      <c r="O6117">
        <v>2</v>
      </c>
      <c r="P6117">
        <v>1751</v>
      </c>
      <c r="Q6117">
        <v>0</v>
      </c>
      <c r="R6117">
        <v>0</v>
      </c>
      <c r="S6117">
        <v>0</v>
      </c>
      <c r="T6117">
        <v>0</v>
      </c>
      <c r="U6117">
        <v>1.836111</v>
      </c>
      <c r="V6117">
        <v>1607.515277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2680860</v>
      </c>
      <c r="B6118">
        <v>1</v>
      </c>
      <c r="C6118" t="s">
        <v>77</v>
      </c>
      <c r="D6118" t="s">
        <v>114</v>
      </c>
      <c r="E6118" t="s">
        <v>144</v>
      </c>
      <c r="F6118" t="s">
        <v>17015</v>
      </c>
      <c r="G6118" t="s">
        <v>136</v>
      </c>
      <c r="H6118" t="s">
        <v>46</v>
      </c>
      <c r="I6118" t="s">
        <v>129</v>
      </c>
      <c r="J6118" t="s">
        <v>130</v>
      </c>
      <c r="K6118" t="s">
        <v>131</v>
      </c>
      <c r="L6118" t="s">
        <v>17016</v>
      </c>
      <c r="M6118" t="s">
        <v>17017</v>
      </c>
      <c r="N6118">
        <v>1.0041666659999999</v>
      </c>
      <c r="O6118">
        <v>0</v>
      </c>
      <c r="P6118">
        <v>193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193.80416700000001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2680864</v>
      </c>
      <c r="B6119">
        <v>2</v>
      </c>
      <c r="C6119" t="s">
        <v>76</v>
      </c>
      <c r="D6119" t="s">
        <v>106</v>
      </c>
      <c r="E6119" t="s">
        <v>126</v>
      </c>
      <c r="F6119" t="s">
        <v>17018</v>
      </c>
      <c r="G6119" t="s">
        <v>158</v>
      </c>
      <c r="H6119" t="s">
        <v>47</v>
      </c>
      <c r="I6119" t="s">
        <v>129</v>
      </c>
      <c r="J6119" t="s">
        <v>130</v>
      </c>
      <c r="K6119" t="s">
        <v>131</v>
      </c>
      <c r="L6119" t="s">
        <v>17014</v>
      </c>
      <c r="M6119" t="s">
        <v>17019</v>
      </c>
      <c r="N6119">
        <v>4.551111111</v>
      </c>
      <c r="O6119">
        <v>1</v>
      </c>
      <c r="P6119">
        <v>1638</v>
      </c>
      <c r="Q6119">
        <v>0</v>
      </c>
      <c r="R6119">
        <v>0</v>
      </c>
      <c r="S6119">
        <v>0</v>
      </c>
      <c r="T6119">
        <v>0</v>
      </c>
      <c r="U6119">
        <v>4.5511109999999997</v>
      </c>
      <c r="V6119">
        <v>7454.72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2680869</v>
      </c>
      <c r="B6120">
        <v>1</v>
      </c>
      <c r="C6120" t="s">
        <v>77</v>
      </c>
      <c r="D6120" t="s">
        <v>114</v>
      </c>
      <c r="E6120" t="s">
        <v>210</v>
      </c>
      <c r="F6120" t="s">
        <v>17020</v>
      </c>
      <c r="G6120" t="s">
        <v>212</v>
      </c>
      <c r="H6120" t="s">
        <v>46</v>
      </c>
      <c r="I6120" t="s">
        <v>129</v>
      </c>
      <c r="J6120" t="s">
        <v>130</v>
      </c>
      <c r="K6120" t="s">
        <v>131</v>
      </c>
      <c r="L6120" t="s">
        <v>17021</v>
      </c>
      <c r="M6120" t="s">
        <v>17022</v>
      </c>
      <c r="N6120">
        <v>4.4788888880000002</v>
      </c>
      <c r="O6120">
        <v>0</v>
      </c>
      <c r="P6120">
        <v>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22.394444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2680871</v>
      </c>
      <c r="B6121">
        <v>1</v>
      </c>
      <c r="C6121" t="s">
        <v>77</v>
      </c>
      <c r="D6121" t="s">
        <v>109</v>
      </c>
      <c r="E6121" t="s">
        <v>126</v>
      </c>
      <c r="F6121" t="s">
        <v>17023</v>
      </c>
      <c r="G6121" t="s">
        <v>169</v>
      </c>
      <c r="H6121" t="s">
        <v>47</v>
      </c>
      <c r="I6121" t="s">
        <v>129</v>
      </c>
      <c r="J6121" t="s">
        <v>130</v>
      </c>
      <c r="K6121" t="s">
        <v>131</v>
      </c>
      <c r="L6121" t="s">
        <v>17024</v>
      </c>
      <c r="M6121" t="s">
        <v>17025</v>
      </c>
      <c r="N6121">
        <v>1.116666666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520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580.66666599999996</v>
      </c>
    </row>
    <row r="6122" spans="1:26" x14ac:dyDescent="0.3">
      <c r="A6122">
        <v>2680872</v>
      </c>
      <c r="B6122">
        <v>1</v>
      </c>
      <c r="C6122" t="s">
        <v>77</v>
      </c>
      <c r="D6122" t="s">
        <v>123</v>
      </c>
      <c r="E6122" t="s">
        <v>210</v>
      </c>
      <c r="F6122" t="s">
        <v>17026</v>
      </c>
      <c r="G6122" t="s">
        <v>212</v>
      </c>
      <c r="H6122" t="s">
        <v>46</v>
      </c>
      <c r="I6122" t="s">
        <v>129</v>
      </c>
      <c r="J6122" t="s">
        <v>130</v>
      </c>
      <c r="K6122" t="s">
        <v>131</v>
      </c>
      <c r="L6122" t="s">
        <v>17027</v>
      </c>
      <c r="M6122" t="s">
        <v>17028</v>
      </c>
      <c r="N6122">
        <v>0.58916666600000001</v>
      </c>
      <c r="O6122">
        <v>0</v>
      </c>
      <c r="P6122">
        <v>8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4.7133330000000004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2680876</v>
      </c>
      <c r="B6123">
        <v>1</v>
      </c>
      <c r="C6123" t="s">
        <v>77</v>
      </c>
      <c r="D6123" t="s">
        <v>124</v>
      </c>
      <c r="E6123" t="s">
        <v>152</v>
      </c>
      <c r="F6123" t="s">
        <v>17029</v>
      </c>
      <c r="G6123" t="s">
        <v>140</v>
      </c>
      <c r="H6123" t="s">
        <v>47</v>
      </c>
      <c r="I6123" t="s">
        <v>129</v>
      </c>
      <c r="J6123" t="s">
        <v>130</v>
      </c>
      <c r="K6123" t="s">
        <v>141</v>
      </c>
      <c r="L6123" t="s">
        <v>17030</v>
      </c>
      <c r="M6123" t="s">
        <v>17031</v>
      </c>
      <c r="N6123">
        <v>0.36472222199999998</v>
      </c>
      <c r="O6123">
        <v>847</v>
      </c>
      <c r="P6123">
        <v>22177</v>
      </c>
      <c r="Q6123">
        <v>0</v>
      </c>
      <c r="R6123">
        <v>0</v>
      </c>
      <c r="S6123">
        <v>10</v>
      </c>
      <c r="T6123">
        <v>897</v>
      </c>
      <c r="U6123">
        <v>308.91972199999998</v>
      </c>
      <c r="V6123">
        <v>8088.4447170000003</v>
      </c>
      <c r="W6123">
        <v>0</v>
      </c>
      <c r="X6123">
        <v>0</v>
      </c>
      <c r="Y6123">
        <v>3.6472220000000002</v>
      </c>
      <c r="Z6123">
        <v>327.15583299999997</v>
      </c>
    </row>
    <row r="6124" spans="1:26" x14ac:dyDescent="0.3">
      <c r="A6124">
        <v>2680878</v>
      </c>
      <c r="B6124">
        <v>1</v>
      </c>
      <c r="C6124" t="s">
        <v>77</v>
      </c>
      <c r="D6124" t="s">
        <v>124</v>
      </c>
      <c r="E6124" t="s">
        <v>325</v>
      </c>
      <c r="F6124" t="s">
        <v>980</v>
      </c>
      <c r="G6124" t="s">
        <v>567</v>
      </c>
      <c r="H6124" t="s">
        <v>47</v>
      </c>
      <c r="I6124" t="s">
        <v>129</v>
      </c>
      <c r="J6124" t="s">
        <v>130</v>
      </c>
      <c r="K6124" t="s">
        <v>141</v>
      </c>
      <c r="L6124" t="s">
        <v>17032</v>
      </c>
      <c r="M6124" t="s">
        <v>17033</v>
      </c>
      <c r="N6124">
        <v>0.16527777699999999</v>
      </c>
      <c r="O6124">
        <v>22</v>
      </c>
      <c r="P6124">
        <v>5955</v>
      </c>
      <c r="Q6124">
        <v>0</v>
      </c>
      <c r="R6124">
        <v>0</v>
      </c>
      <c r="S6124">
        <v>0</v>
      </c>
      <c r="T6124">
        <v>0</v>
      </c>
      <c r="U6124">
        <v>3.6361110000000001</v>
      </c>
      <c r="V6124">
        <v>984.22916199999997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2680881</v>
      </c>
      <c r="B6125">
        <v>1</v>
      </c>
      <c r="C6125" t="s">
        <v>76</v>
      </c>
      <c r="D6125" t="s">
        <v>90</v>
      </c>
      <c r="E6125" t="s">
        <v>210</v>
      </c>
      <c r="F6125" t="s">
        <v>17034</v>
      </c>
      <c r="G6125" t="s">
        <v>627</v>
      </c>
      <c r="H6125" t="s">
        <v>46</v>
      </c>
      <c r="I6125" t="s">
        <v>129</v>
      </c>
      <c r="J6125" t="s">
        <v>130</v>
      </c>
      <c r="K6125" t="s">
        <v>131</v>
      </c>
      <c r="L6125" t="s">
        <v>17035</v>
      </c>
      <c r="M6125" t="s">
        <v>17036</v>
      </c>
      <c r="N6125">
        <v>0.65472222199999996</v>
      </c>
      <c r="O6125">
        <v>0</v>
      </c>
      <c r="P6125">
        <v>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1.964167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2680880</v>
      </c>
      <c r="B6126">
        <v>1</v>
      </c>
      <c r="C6126" t="s">
        <v>77</v>
      </c>
      <c r="D6126" t="s">
        <v>119</v>
      </c>
      <c r="E6126" t="s">
        <v>152</v>
      </c>
      <c r="F6126" t="s">
        <v>1407</v>
      </c>
      <c r="G6126" t="s">
        <v>169</v>
      </c>
      <c r="H6126" t="s">
        <v>47</v>
      </c>
      <c r="I6126" t="s">
        <v>129</v>
      </c>
      <c r="J6126" t="s">
        <v>130</v>
      </c>
      <c r="K6126" t="s">
        <v>131</v>
      </c>
      <c r="L6126" t="s">
        <v>17037</v>
      </c>
      <c r="M6126" t="s">
        <v>17038</v>
      </c>
      <c r="N6126">
        <v>0.80333333299999998</v>
      </c>
      <c r="O6126">
        <v>129</v>
      </c>
      <c r="P6126">
        <v>1425</v>
      </c>
      <c r="Q6126">
        <v>0</v>
      </c>
      <c r="R6126">
        <v>0</v>
      </c>
      <c r="S6126">
        <v>23</v>
      </c>
      <c r="T6126">
        <v>244</v>
      </c>
      <c r="U6126">
        <v>103.63</v>
      </c>
      <c r="V6126">
        <v>1144.75</v>
      </c>
      <c r="W6126">
        <v>0</v>
      </c>
      <c r="X6126">
        <v>0</v>
      </c>
      <c r="Y6126">
        <v>18.476666999999999</v>
      </c>
      <c r="Z6126">
        <v>196.01333299999999</v>
      </c>
    </row>
    <row r="6127" spans="1:26" x14ac:dyDescent="0.3">
      <c r="A6127">
        <v>2680882</v>
      </c>
      <c r="B6127">
        <v>1</v>
      </c>
      <c r="C6127" t="s">
        <v>76</v>
      </c>
      <c r="D6127" t="s">
        <v>79</v>
      </c>
      <c r="E6127" t="s">
        <v>144</v>
      </c>
      <c r="F6127" t="s">
        <v>17039</v>
      </c>
      <c r="G6127" t="s">
        <v>1669</v>
      </c>
      <c r="H6127" t="s">
        <v>46</v>
      </c>
      <c r="I6127" t="s">
        <v>129</v>
      </c>
      <c r="J6127" t="s">
        <v>15</v>
      </c>
      <c r="K6127" t="s">
        <v>131</v>
      </c>
      <c r="L6127" t="s">
        <v>17040</v>
      </c>
      <c r="M6127" t="s">
        <v>17041</v>
      </c>
      <c r="N6127">
        <v>8.1088888879999992</v>
      </c>
      <c r="O6127">
        <v>0</v>
      </c>
      <c r="P6127">
        <v>113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916.30444399999999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2680884</v>
      </c>
      <c r="B6128">
        <v>1</v>
      </c>
      <c r="C6128" t="s">
        <v>77</v>
      </c>
      <c r="D6128" t="s">
        <v>118</v>
      </c>
      <c r="E6128" t="s">
        <v>152</v>
      </c>
      <c r="F6128" t="s">
        <v>472</v>
      </c>
      <c r="G6128" t="s">
        <v>169</v>
      </c>
      <c r="H6128" t="s">
        <v>47</v>
      </c>
      <c r="I6128" t="s">
        <v>129</v>
      </c>
      <c r="J6128" t="s">
        <v>130</v>
      </c>
      <c r="K6128" t="s">
        <v>131</v>
      </c>
      <c r="L6128" t="s">
        <v>17042</v>
      </c>
      <c r="M6128" t="s">
        <v>17043</v>
      </c>
      <c r="N6128">
        <v>0.48527777700000002</v>
      </c>
      <c r="O6128">
        <v>2</v>
      </c>
      <c r="P6128">
        <v>3410</v>
      </c>
      <c r="Q6128">
        <v>0</v>
      </c>
      <c r="R6128">
        <v>0</v>
      </c>
      <c r="S6128">
        <v>0</v>
      </c>
      <c r="T6128">
        <v>0</v>
      </c>
      <c r="U6128">
        <v>0.97055599999999997</v>
      </c>
      <c r="V6128">
        <v>1654.7972199999999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2680886</v>
      </c>
      <c r="B6129">
        <v>1</v>
      </c>
      <c r="C6129" t="s">
        <v>76</v>
      </c>
      <c r="D6129" t="s">
        <v>96</v>
      </c>
      <c r="E6129" t="s">
        <v>156</v>
      </c>
      <c r="F6129" t="s">
        <v>6970</v>
      </c>
      <c r="G6129" t="s">
        <v>169</v>
      </c>
      <c r="H6129" t="s">
        <v>47</v>
      </c>
      <c r="I6129" t="s">
        <v>129</v>
      </c>
      <c r="J6129" t="s">
        <v>130</v>
      </c>
      <c r="K6129" t="s">
        <v>131</v>
      </c>
      <c r="L6129" t="s">
        <v>17044</v>
      </c>
      <c r="M6129" t="s">
        <v>17045</v>
      </c>
      <c r="N6129">
        <v>0.43833333299999999</v>
      </c>
      <c r="O6129">
        <v>11</v>
      </c>
      <c r="P6129">
        <v>375</v>
      </c>
      <c r="Q6129">
        <v>0</v>
      </c>
      <c r="R6129">
        <v>0</v>
      </c>
      <c r="S6129">
        <v>0</v>
      </c>
      <c r="T6129">
        <v>0</v>
      </c>
      <c r="U6129">
        <v>4.8216669999999997</v>
      </c>
      <c r="V6129">
        <v>164.375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2680889</v>
      </c>
      <c r="B6130">
        <v>1</v>
      </c>
      <c r="C6130" t="s">
        <v>76</v>
      </c>
      <c r="D6130" t="s">
        <v>99</v>
      </c>
      <c r="E6130" t="s">
        <v>156</v>
      </c>
      <c r="F6130" t="s">
        <v>17046</v>
      </c>
      <c r="G6130" t="s">
        <v>169</v>
      </c>
      <c r="H6130" t="s">
        <v>47</v>
      </c>
      <c r="I6130" t="s">
        <v>129</v>
      </c>
      <c r="J6130" t="s">
        <v>130</v>
      </c>
      <c r="K6130" t="s">
        <v>131</v>
      </c>
      <c r="L6130" t="s">
        <v>17047</v>
      </c>
      <c r="M6130" t="s">
        <v>17048</v>
      </c>
      <c r="N6130">
        <v>0.45527777699999999</v>
      </c>
      <c r="O6130">
        <v>6</v>
      </c>
      <c r="P6130">
        <v>402</v>
      </c>
      <c r="Q6130">
        <v>0</v>
      </c>
      <c r="R6130">
        <v>0</v>
      </c>
      <c r="S6130">
        <v>0</v>
      </c>
      <c r="T6130">
        <v>0</v>
      </c>
      <c r="U6130">
        <v>2.7316669999999998</v>
      </c>
      <c r="V6130">
        <v>183.02166600000001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2680890</v>
      </c>
      <c r="B6131">
        <v>1</v>
      </c>
      <c r="C6131" t="s">
        <v>76</v>
      </c>
      <c r="D6131" t="s">
        <v>95</v>
      </c>
      <c r="E6131" t="s">
        <v>210</v>
      </c>
      <c r="F6131" t="s">
        <v>17049</v>
      </c>
      <c r="G6131" t="s">
        <v>627</v>
      </c>
      <c r="H6131" t="s">
        <v>46</v>
      </c>
      <c r="I6131" t="s">
        <v>129</v>
      </c>
      <c r="J6131" t="s">
        <v>130</v>
      </c>
      <c r="K6131" t="s">
        <v>131</v>
      </c>
      <c r="L6131" t="s">
        <v>17050</v>
      </c>
      <c r="M6131" t="s">
        <v>17051</v>
      </c>
      <c r="N6131">
        <v>1.4041666660000001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1.4041669999999999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2680891</v>
      </c>
      <c r="B6132">
        <v>1</v>
      </c>
      <c r="C6132" t="s">
        <v>76</v>
      </c>
      <c r="D6132" t="s">
        <v>88</v>
      </c>
      <c r="E6132" t="s">
        <v>210</v>
      </c>
      <c r="F6132" t="s">
        <v>17052</v>
      </c>
      <c r="G6132" t="s">
        <v>212</v>
      </c>
      <c r="H6132" t="s">
        <v>46</v>
      </c>
      <c r="I6132" t="s">
        <v>129</v>
      </c>
      <c r="J6132" t="s">
        <v>130</v>
      </c>
      <c r="K6132" t="s">
        <v>131</v>
      </c>
      <c r="L6132" t="s">
        <v>17053</v>
      </c>
      <c r="M6132" t="s">
        <v>17054</v>
      </c>
      <c r="N6132">
        <v>1.8830555550000001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1.8830560000000001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2680893</v>
      </c>
      <c r="B6133">
        <v>1</v>
      </c>
      <c r="C6133" t="s">
        <v>77</v>
      </c>
      <c r="D6133" t="s">
        <v>122</v>
      </c>
      <c r="E6133" t="s">
        <v>126</v>
      </c>
      <c r="F6133" t="s">
        <v>17055</v>
      </c>
      <c r="G6133" t="s">
        <v>169</v>
      </c>
      <c r="H6133" t="s">
        <v>47</v>
      </c>
      <c r="I6133" t="s">
        <v>129</v>
      </c>
      <c r="J6133" t="s">
        <v>130</v>
      </c>
      <c r="K6133" t="s">
        <v>131</v>
      </c>
      <c r="L6133" t="s">
        <v>17056</v>
      </c>
      <c r="M6133" t="s">
        <v>17057</v>
      </c>
      <c r="N6133">
        <v>0.30194444399999998</v>
      </c>
      <c r="O6133">
        <v>0</v>
      </c>
      <c r="P6133">
        <v>0</v>
      </c>
      <c r="Q6133">
        <v>3</v>
      </c>
      <c r="R6133">
        <v>129</v>
      </c>
      <c r="S6133">
        <v>0</v>
      </c>
      <c r="T6133">
        <v>0</v>
      </c>
      <c r="U6133">
        <v>0</v>
      </c>
      <c r="V6133">
        <v>0</v>
      </c>
      <c r="W6133">
        <v>0.905833</v>
      </c>
      <c r="X6133">
        <v>38.950833000000003</v>
      </c>
      <c r="Y6133">
        <v>0</v>
      </c>
      <c r="Z6133">
        <v>0</v>
      </c>
    </row>
    <row r="6134" spans="1:26" x14ac:dyDescent="0.3">
      <c r="A6134">
        <v>2680894</v>
      </c>
      <c r="B6134">
        <v>1</v>
      </c>
      <c r="C6134" t="s">
        <v>77</v>
      </c>
      <c r="D6134" t="s">
        <v>123</v>
      </c>
      <c r="E6134" t="s">
        <v>152</v>
      </c>
      <c r="F6134" t="s">
        <v>17058</v>
      </c>
      <c r="G6134" t="s">
        <v>169</v>
      </c>
      <c r="H6134" t="s">
        <v>47</v>
      </c>
      <c r="I6134" t="s">
        <v>129</v>
      </c>
      <c r="J6134" t="s">
        <v>130</v>
      </c>
      <c r="K6134" t="s">
        <v>131</v>
      </c>
      <c r="L6134" t="s">
        <v>17059</v>
      </c>
      <c r="M6134" t="s">
        <v>17060</v>
      </c>
      <c r="N6134">
        <v>1.136111111</v>
      </c>
      <c r="O6134">
        <v>36</v>
      </c>
      <c r="P6134">
        <v>961</v>
      </c>
      <c r="Q6134">
        <v>0</v>
      </c>
      <c r="R6134">
        <v>0</v>
      </c>
      <c r="S6134">
        <v>0</v>
      </c>
      <c r="T6134">
        <v>0</v>
      </c>
      <c r="U6134">
        <v>40.9</v>
      </c>
      <c r="V6134">
        <v>1091.802778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2680897</v>
      </c>
      <c r="B6135">
        <v>1</v>
      </c>
      <c r="C6135" t="s">
        <v>77</v>
      </c>
      <c r="D6135" t="s">
        <v>123</v>
      </c>
      <c r="E6135" t="s">
        <v>156</v>
      </c>
      <c r="F6135" t="s">
        <v>8344</v>
      </c>
      <c r="G6135" t="s">
        <v>169</v>
      </c>
      <c r="H6135" t="s">
        <v>47</v>
      </c>
      <c r="I6135" t="s">
        <v>129</v>
      </c>
      <c r="J6135" t="s">
        <v>130</v>
      </c>
      <c r="K6135" t="s">
        <v>131</v>
      </c>
      <c r="L6135" t="s">
        <v>17061</v>
      </c>
      <c r="M6135" t="s">
        <v>17062</v>
      </c>
      <c r="N6135">
        <v>2.9166666659999998</v>
      </c>
      <c r="O6135">
        <v>216</v>
      </c>
      <c r="P6135">
        <v>141</v>
      </c>
      <c r="Q6135">
        <v>0</v>
      </c>
      <c r="R6135">
        <v>0</v>
      </c>
      <c r="S6135">
        <v>0</v>
      </c>
      <c r="T6135">
        <v>0</v>
      </c>
      <c r="U6135">
        <v>630</v>
      </c>
      <c r="V6135">
        <v>411.25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2680896</v>
      </c>
      <c r="B6136">
        <v>1</v>
      </c>
      <c r="C6136" t="s">
        <v>77</v>
      </c>
      <c r="D6136" t="s">
        <v>110</v>
      </c>
      <c r="E6136" t="s">
        <v>126</v>
      </c>
      <c r="F6136" t="s">
        <v>4546</v>
      </c>
      <c r="G6136" t="s">
        <v>169</v>
      </c>
      <c r="H6136" t="s">
        <v>47</v>
      </c>
      <c r="I6136" t="s">
        <v>247</v>
      </c>
      <c r="J6136" t="s">
        <v>130</v>
      </c>
      <c r="K6136" t="s">
        <v>131</v>
      </c>
      <c r="L6136" t="s">
        <v>17063</v>
      </c>
      <c r="M6136" t="s">
        <v>17064</v>
      </c>
      <c r="N6136">
        <v>4.7777777E-2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312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14.906666</v>
      </c>
    </row>
    <row r="6137" spans="1:26" x14ac:dyDescent="0.3">
      <c r="A6137">
        <v>2680895</v>
      </c>
      <c r="B6137">
        <v>1</v>
      </c>
      <c r="C6137" t="s">
        <v>77</v>
      </c>
      <c r="D6137" t="s">
        <v>114</v>
      </c>
      <c r="E6137" t="s">
        <v>156</v>
      </c>
      <c r="F6137" t="s">
        <v>1328</v>
      </c>
      <c r="G6137" t="s">
        <v>169</v>
      </c>
      <c r="H6137" t="s">
        <v>47</v>
      </c>
      <c r="I6137" t="s">
        <v>247</v>
      </c>
      <c r="J6137" t="s">
        <v>130</v>
      </c>
      <c r="K6137" t="s">
        <v>131</v>
      </c>
      <c r="L6137" t="s">
        <v>17065</v>
      </c>
      <c r="M6137" t="s">
        <v>17066</v>
      </c>
      <c r="N6137">
        <v>8.3333330000000001E-3</v>
      </c>
      <c r="O6137">
        <v>71</v>
      </c>
      <c r="P6137">
        <v>593</v>
      </c>
      <c r="Q6137">
        <v>0</v>
      </c>
      <c r="R6137">
        <v>0</v>
      </c>
      <c r="S6137">
        <v>0</v>
      </c>
      <c r="T6137">
        <v>0</v>
      </c>
      <c r="U6137">
        <v>0.59166700000000005</v>
      </c>
      <c r="V6137">
        <v>4.9416659999999997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2680898</v>
      </c>
      <c r="B6138">
        <v>1</v>
      </c>
      <c r="C6138" t="s">
        <v>77</v>
      </c>
      <c r="D6138" t="s">
        <v>122</v>
      </c>
      <c r="E6138" t="s">
        <v>156</v>
      </c>
      <c r="F6138" t="s">
        <v>17067</v>
      </c>
      <c r="G6138" t="s">
        <v>169</v>
      </c>
      <c r="H6138" t="s">
        <v>47</v>
      </c>
      <c r="I6138" t="s">
        <v>129</v>
      </c>
      <c r="J6138" t="s">
        <v>130</v>
      </c>
      <c r="K6138" t="s">
        <v>131</v>
      </c>
      <c r="L6138" t="s">
        <v>17068</v>
      </c>
      <c r="M6138" t="s">
        <v>17069</v>
      </c>
      <c r="N6138">
        <v>0.28055555500000001</v>
      </c>
      <c r="O6138">
        <v>0</v>
      </c>
      <c r="P6138">
        <v>0</v>
      </c>
      <c r="Q6138">
        <v>40</v>
      </c>
      <c r="R6138">
        <v>363</v>
      </c>
      <c r="S6138">
        <v>12</v>
      </c>
      <c r="T6138">
        <v>111</v>
      </c>
      <c r="U6138">
        <v>0</v>
      </c>
      <c r="V6138">
        <v>0</v>
      </c>
      <c r="W6138">
        <v>11.222222</v>
      </c>
      <c r="X6138">
        <v>101.841666</v>
      </c>
      <c r="Y6138">
        <v>3.3666670000000001</v>
      </c>
      <c r="Z6138">
        <v>31.141667000000002</v>
      </c>
    </row>
    <row r="6139" spans="1:26" x14ac:dyDescent="0.3">
      <c r="A6139">
        <v>2680899</v>
      </c>
      <c r="B6139">
        <v>1</v>
      </c>
      <c r="C6139" t="s">
        <v>77</v>
      </c>
      <c r="D6139" t="s">
        <v>110</v>
      </c>
      <c r="E6139" t="s">
        <v>325</v>
      </c>
      <c r="F6139" t="s">
        <v>17070</v>
      </c>
      <c r="G6139" t="s">
        <v>567</v>
      </c>
      <c r="H6139" t="s">
        <v>4083</v>
      </c>
      <c r="I6139" t="s">
        <v>129</v>
      </c>
      <c r="J6139" t="s">
        <v>130</v>
      </c>
      <c r="K6139" t="s">
        <v>141</v>
      </c>
      <c r="L6139" t="s">
        <v>17071</v>
      </c>
      <c r="M6139" t="s">
        <v>17072</v>
      </c>
      <c r="N6139">
        <v>0.18194444400000001</v>
      </c>
      <c r="O6139">
        <v>0</v>
      </c>
      <c r="P6139">
        <v>0</v>
      </c>
      <c r="Q6139">
        <v>17</v>
      </c>
      <c r="R6139">
        <v>12088</v>
      </c>
      <c r="S6139">
        <v>57</v>
      </c>
      <c r="T6139">
        <v>6107</v>
      </c>
      <c r="U6139">
        <v>0</v>
      </c>
      <c r="V6139">
        <v>0</v>
      </c>
      <c r="W6139">
        <v>3.0930559999999998</v>
      </c>
      <c r="X6139">
        <v>2199.344439</v>
      </c>
      <c r="Y6139">
        <v>10.370832999999999</v>
      </c>
      <c r="Z6139">
        <v>1111.13472</v>
      </c>
    </row>
    <row r="6140" spans="1:26" x14ac:dyDescent="0.3">
      <c r="A6140">
        <v>2680900</v>
      </c>
      <c r="B6140">
        <v>1</v>
      </c>
      <c r="C6140" t="s">
        <v>77</v>
      </c>
      <c r="D6140" t="s">
        <v>118</v>
      </c>
      <c r="E6140" t="s">
        <v>152</v>
      </c>
      <c r="F6140" t="s">
        <v>10518</v>
      </c>
      <c r="G6140" t="s">
        <v>169</v>
      </c>
      <c r="H6140" t="s">
        <v>47</v>
      </c>
      <c r="I6140" t="s">
        <v>129</v>
      </c>
      <c r="J6140" t="s">
        <v>130</v>
      </c>
      <c r="K6140" t="s">
        <v>131</v>
      </c>
      <c r="L6140" t="s">
        <v>17073</v>
      </c>
      <c r="M6140" t="s">
        <v>17074</v>
      </c>
      <c r="N6140">
        <v>0.30361111099999999</v>
      </c>
      <c r="O6140">
        <v>71</v>
      </c>
      <c r="P6140">
        <v>564</v>
      </c>
      <c r="Q6140">
        <v>0</v>
      </c>
      <c r="R6140">
        <v>0</v>
      </c>
      <c r="S6140">
        <v>35</v>
      </c>
      <c r="T6140">
        <v>409</v>
      </c>
      <c r="U6140">
        <v>21.556388999999999</v>
      </c>
      <c r="V6140">
        <v>171.23666700000001</v>
      </c>
      <c r="W6140">
        <v>0</v>
      </c>
      <c r="X6140">
        <v>0</v>
      </c>
      <c r="Y6140">
        <v>10.626389</v>
      </c>
      <c r="Z6140">
        <v>124.17694400000001</v>
      </c>
    </row>
    <row r="6141" spans="1:26" x14ac:dyDescent="0.3">
      <c r="A6141">
        <v>2680904</v>
      </c>
      <c r="B6141">
        <v>1</v>
      </c>
      <c r="C6141" t="s">
        <v>76</v>
      </c>
      <c r="D6141" t="s">
        <v>98</v>
      </c>
      <c r="E6141" t="s">
        <v>210</v>
      </c>
      <c r="F6141" t="s">
        <v>17075</v>
      </c>
      <c r="G6141" t="s">
        <v>212</v>
      </c>
      <c r="H6141" t="s">
        <v>46</v>
      </c>
      <c r="I6141" t="s">
        <v>129</v>
      </c>
      <c r="J6141" t="s">
        <v>130</v>
      </c>
      <c r="K6141" t="s">
        <v>131</v>
      </c>
      <c r="L6141" t="s">
        <v>17076</v>
      </c>
      <c r="M6141" t="s">
        <v>17077</v>
      </c>
      <c r="N6141">
        <v>3.3691666659999999</v>
      </c>
      <c r="O6141">
        <v>0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3.369167</v>
      </c>
      <c r="Y6141">
        <v>0</v>
      </c>
      <c r="Z6141">
        <v>0</v>
      </c>
    </row>
    <row r="6142" spans="1:26" x14ac:dyDescent="0.3">
      <c r="A6142">
        <v>2680906</v>
      </c>
      <c r="B6142">
        <v>1</v>
      </c>
      <c r="C6142" t="s">
        <v>77</v>
      </c>
      <c r="D6142" t="s">
        <v>123</v>
      </c>
      <c r="E6142" t="s">
        <v>134</v>
      </c>
      <c r="F6142" t="s">
        <v>17078</v>
      </c>
      <c r="G6142" t="s">
        <v>140</v>
      </c>
      <c r="H6142" t="s">
        <v>46</v>
      </c>
      <c r="I6142" t="s">
        <v>129</v>
      </c>
      <c r="J6142" t="s">
        <v>130</v>
      </c>
      <c r="K6142" t="s">
        <v>141</v>
      </c>
      <c r="L6142" t="s">
        <v>17079</v>
      </c>
      <c r="M6142" t="s">
        <v>17080</v>
      </c>
      <c r="N6142">
        <v>4.5552777769999997</v>
      </c>
      <c r="O6142">
        <v>0</v>
      </c>
      <c r="P6142">
        <v>1500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6832.9166660000001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2680933</v>
      </c>
      <c r="B6143">
        <v>1</v>
      </c>
      <c r="C6143" t="s">
        <v>77</v>
      </c>
      <c r="D6143" t="s">
        <v>118</v>
      </c>
      <c r="E6143" t="s">
        <v>134</v>
      </c>
      <c r="F6143" t="s">
        <v>17081</v>
      </c>
      <c r="G6143" t="s">
        <v>140</v>
      </c>
      <c r="H6143" t="s">
        <v>46</v>
      </c>
      <c r="I6143" t="s">
        <v>129</v>
      </c>
      <c r="J6143" t="s">
        <v>130</v>
      </c>
      <c r="K6143" t="s">
        <v>141</v>
      </c>
      <c r="L6143" t="s">
        <v>17082</v>
      </c>
      <c r="M6143" t="s">
        <v>17083</v>
      </c>
      <c r="N6143">
        <v>6.3405555549999999</v>
      </c>
      <c r="O6143">
        <v>0</v>
      </c>
      <c r="P6143">
        <v>221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1401.262778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2680907</v>
      </c>
      <c r="B6144">
        <v>1</v>
      </c>
      <c r="C6144" t="s">
        <v>76</v>
      </c>
      <c r="D6144" t="s">
        <v>106</v>
      </c>
      <c r="E6144" t="s">
        <v>210</v>
      </c>
      <c r="F6144" t="s">
        <v>17084</v>
      </c>
      <c r="G6144" t="s">
        <v>212</v>
      </c>
      <c r="H6144" t="s">
        <v>46</v>
      </c>
      <c r="I6144" t="s">
        <v>129</v>
      </c>
      <c r="J6144" t="s">
        <v>130</v>
      </c>
      <c r="K6144" t="s">
        <v>131</v>
      </c>
      <c r="L6144" t="s">
        <v>17085</v>
      </c>
      <c r="M6144" t="s">
        <v>17086</v>
      </c>
      <c r="N6144">
        <v>1.9422222220000001</v>
      </c>
      <c r="O6144">
        <v>0</v>
      </c>
      <c r="P6144">
        <v>3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5.8266669999999996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2680910</v>
      </c>
      <c r="B6145">
        <v>1</v>
      </c>
      <c r="C6145" t="s">
        <v>77</v>
      </c>
      <c r="D6145" t="s">
        <v>119</v>
      </c>
      <c r="E6145" t="s">
        <v>156</v>
      </c>
      <c r="F6145" t="s">
        <v>10675</v>
      </c>
      <c r="G6145" t="s">
        <v>169</v>
      </c>
      <c r="H6145" t="s">
        <v>47</v>
      </c>
      <c r="I6145" t="s">
        <v>129</v>
      </c>
      <c r="J6145" t="s">
        <v>130</v>
      </c>
      <c r="K6145" t="s">
        <v>131</v>
      </c>
      <c r="L6145" t="s">
        <v>17087</v>
      </c>
      <c r="M6145" t="s">
        <v>17088</v>
      </c>
      <c r="N6145">
        <v>1.362222222</v>
      </c>
      <c r="O6145">
        <v>49</v>
      </c>
      <c r="P6145">
        <v>293</v>
      </c>
      <c r="Q6145">
        <v>0</v>
      </c>
      <c r="R6145">
        <v>0</v>
      </c>
      <c r="S6145">
        <v>0</v>
      </c>
      <c r="T6145">
        <v>0</v>
      </c>
      <c r="U6145">
        <v>66.748889000000005</v>
      </c>
      <c r="V6145">
        <v>399.13111099999998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2680919</v>
      </c>
      <c r="B6146">
        <v>1</v>
      </c>
      <c r="C6146" t="s">
        <v>77</v>
      </c>
      <c r="D6146" t="s">
        <v>117</v>
      </c>
      <c r="E6146" t="s">
        <v>210</v>
      </c>
      <c r="F6146" t="s">
        <v>17089</v>
      </c>
      <c r="G6146" t="s">
        <v>306</v>
      </c>
      <c r="H6146" t="s">
        <v>46</v>
      </c>
      <c r="I6146" t="s">
        <v>129</v>
      </c>
      <c r="J6146" t="s">
        <v>15</v>
      </c>
      <c r="K6146" t="s">
        <v>131</v>
      </c>
      <c r="L6146" t="s">
        <v>17090</v>
      </c>
      <c r="M6146" t="s">
        <v>17091</v>
      </c>
      <c r="N6146">
        <v>1.4955555549999999</v>
      </c>
      <c r="O6146">
        <v>0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1.4955560000000001</v>
      </c>
      <c r="Y6146">
        <v>0</v>
      </c>
      <c r="Z6146">
        <v>0</v>
      </c>
    </row>
    <row r="6147" spans="1:26" x14ac:dyDescent="0.3">
      <c r="A6147">
        <v>2681046</v>
      </c>
      <c r="B6147">
        <v>1</v>
      </c>
      <c r="C6147" t="s">
        <v>76</v>
      </c>
      <c r="D6147" t="s">
        <v>95</v>
      </c>
      <c r="E6147" t="s">
        <v>134</v>
      </c>
      <c r="F6147" t="s">
        <v>17092</v>
      </c>
      <c r="G6147" t="s">
        <v>260</v>
      </c>
      <c r="H6147" t="s">
        <v>46</v>
      </c>
      <c r="I6147" t="s">
        <v>129</v>
      </c>
      <c r="J6147" t="s">
        <v>130</v>
      </c>
      <c r="K6147" t="s">
        <v>141</v>
      </c>
      <c r="L6147" t="s">
        <v>17093</v>
      </c>
      <c r="M6147" t="s">
        <v>17094</v>
      </c>
      <c r="N6147">
        <v>7.3511111109999998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75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551.33333300000004</v>
      </c>
    </row>
    <row r="6148" spans="1:26" x14ac:dyDescent="0.3">
      <c r="A6148">
        <v>2680962</v>
      </c>
      <c r="B6148">
        <v>1</v>
      </c>
      <c r="C6148" t="s">
        <v>76</v>
      </c>
      <c r="D6148" t="s">
        <v>88</v>
      </c>
      <c r="E6148" t="s">
        <v>156</v>
      </c>
      <c r="F6148" t="s">
        <v>17095</v>
      </c>
      <c r="G6148" t="s">
        <v>140</v>
      </c>
      <c r="H6148" t="s">
        <v>47</v>
      </c>
      <c r="I6148" t="s">
        <v>129</v>
      </c>
      <c r="J6148" t="s">
        <v>130</v>
      </c>
      <c r="K6148" t="s">
        <v>141</v>
      </c>
      <c r="L6148" t="s">
        <v>17096</v>
      </c>
      <c r="M6148" t="s">
        <v>17097</v>
      </c>
      <c r="N6148">
        <v>6.954722222</v>
      </c>
      <c r="O6148">
        <v>10</v>
      </c>
      <c r="P6148">
        <v>6541</v>
      </c>
      <c r="Q6148">
        <v>0</v>
      </c>
      <c r="R6148">
        <v>0</v>
      </c>
      <c r="S6148">
        <v>0</v>
      </c>
      <c r="T6148">
        <v>0</v>
      </c>
      <c r="U6148">
        <v>69.547222000000005</v>
      </c>
      <c r="V6148">
        <v>45490.838054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2680958</v>
      </c>
      <c r="B6149">
        <v>1</v>
      </c>
      <c r="C6149" t="s">
        <v>76</v>
      </c>
      <c r="D6149" t="s">
        <v>84</v>
      </c>
      <c r="E6149" t="s">
        <v>144</v>
      </c>
      <c r="F6149" t="s">
        <v>17098</v>
      </c>
      <c r="G6149" t="s">
        <v>1592</v>
      </c>
      <c r="H6149" t="s">
        <v>46</v>
      </c>
      <c r="I6149" t="s">
        <v>129</v>
      </c>
      <c r="J6149" t="s">
        <v>130</v>
      </c>
      <c r="K6149" t="s">
        <v>131</v>
      </c>
      <c r="L6149" t="s">
        <v>17099</v>
      </c>
      <c r="M6149" t="s">
        <v>17100</v>
      </c>
      <c r="N6149">
        <v>1.016388888</v>
      </c>
      <c r="O6149">
        <v>0</v>
      </c>
      <c r="P6149">
        <v>190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193.113889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2680929</v>
      </c>
      <c r="B6150">
        <v>1</v>
      </c>
      <c r="C6150" t="s">
        <v>76</v>
      </c>
      <c r="D6150" t="s">
        <v>105</v>
      </c>
      <c r="E6150" t="s">
        <v>134</v>
      </c>
      <c r="F6150" t="s">
        <v>17101</v>
      </c>
      <c r="G6150" t="s">
        <v>240</v>
      </c>
      <c r="H6150" t="s">
        <v>46</v>
      </c>
      <c r="I6150" t="s">
        <v>129</v>
      </c>
      <c r="J6150" t="s">
        <v>130</v>
      </c>
      <c r="K6150" t="s">
        <v>131</v>
      </c>
      <c r="L6150" t="s">
        <v>17102</v>
      </c>
      <c r="M6150" t="s">
        <v>17103</v>
      </c>
      <c r="N6150">
        <v>0.75916666600000005</v>
      </c>
      <c r="O6150">
        <v>0</v>
      </c>
      <c r="P6150">
        <v>0</v>
      </c>
      <c r="Q6150">
        <v>0</v>
      </c>
      <c r="R6150">
        <v>47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35.680833</v>
      </c>
      <c r="Y6150">
        <v>0</v>
      </c>
      <c r="Z6150">
        <v>0</v>
      </c>
    </row>
    <row r="6151" spans="1:26" x14ac:dyDescent="0.3">
      <c r="A6151">
        <v>2680930</v>
      </c>
      <c r="B6151">
        <v>1</v>
      </c>
      <c r="C6151" t="s">
        <v>77</v>
      </c>
      <c r="D6151" t="s">
        <v>108</v>
      </c>
      <c r="E6151" t="s">
        <v>152</v>
      </c>
      <c r="F6151" t="s">
        <v>15702</v>
      </c>
      <c r="G6151" t="s">
        <v>260</v>
      </c>
      <c r="H6151" t="s">
        <v>47</v>
      </c>
      <c r="I6151" t="s">
        <v>129</v>
      </c>
      <c r="J6151" t="s">
        <v>130</v>
      </c>
      <c r="K6151" t="s">
        <v>141</v>
      </c>
      <c r="L6151" t="s">
        <v>17104</v>
      </c>
      <c r="M6151" t="s">
        <v>17105</v>
      </c>
      <c r="N6151">
        <v>7.5324999999999998</v>
      </c>
      <c r="O6151">
        <v>56</v>
      </c>
      <c r="P6151">
        <v>3157</v>
      </c>
      <c r="Q6151">
        <v>14</v>
      </c>
      <c r="R6151">
        <v>0</v>
      </c>
      <c r="S6151">
        <v>13</v>
      </c>
      <c r="T6151">
        <v>637</v>
      </c>
      <c r="U6151">
        <v>421.82</v>
      </c>
      <c r="V6151">
        <v>23780.102500000001</v>
      </c>
      <c r="W6151">
        <v>105.455</v>
      </c>
      <c r="X6151">
        <v>0</v>
      </c>
      <c r="Y6151">
        <v>97.922499999999999</v>
      </c>
      <c r="Z6151">
        <v>4798.2025000000003</v>
      </c>
    </row>
    <row r="6152" spans="1:26" x14ac:dyDescent="0.3">
      <c r="A6152">
        <v>2680956</v>
      </c>
      <c r="B6152">
        <v>1</v>
      </c>
      <c r="C6152" t="s">
        <v>76</v>
      </c>
      <c r="D6152" t="s">
        <v>78</v>
      </c>
      <c r="E6152" t="s">
        <v>144</v>
      </c>
      <c r="F6152" t="s">
        <v>17106</v>
      </c>
      <c r="G6152" t="s">
        <v>260</v>
      </c>
      <c r="H6152" t="s">
        <v>46</v>
      </c>
      <c r="I6152" t="s">
        <v>129</v>
      </c>
      <c r="J6152" t="s">
        <v>130</v>
      </c>
      <c r="K6152" t="s">
        <v>141</v>
      </c>
      <c r="L6152" t="s">
        <v>17107</v>
      </c>
      <c r="M6152" t="s">
        <v>17108</v>
      </c>
      <c r="N6152">
        <v>0.52500000000000002</v>
      </c>
      <c r="O6152">
        <v>0</v>
      </c>
      <c r="P6152">
        <v>175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91.875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2680932</v>
      </c>
      <c r="B6153">
        <v>1</v>
      </c>
      <c r="C6153" t="s">
        <v>77</v>
      </c>
      <c r="D6153" t="s">
        <v>109</v>
      </c>
      <c r="E6153" t="s">
        <v>134</v>
      </c>
      <c r="F6153" t="s">
        <v>17109</v>
      </c>
      <c r="G6153" t="s">
        <v>140</v>
      </c>
      <c r="H6153" t="s">
        <v>46</v>
      </c>
      <c r="I6153" t="s">
        <v>129</v>
      </c>
      <c r="J6153" t="s">
        <v>130</v>
      </c>
      <c r="K6153" t="s">
        <v>141</v>
      </c>
      <c r="L6153" t="s">
        <v>17110</v>
      </c>
      <c r="M6153" t="s">
        <v>17111</v>
      </c>
      <c r="N6153">
        <v>0.875</v>
      </c>
      <c r="O6153">
        <v>0</v>
      </c>
      <c r="P6153">
        <v>212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185.5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2680936</v>
      </c>
      <c r="B6154">
        <v>1</v>
      </c>
      <c r="C6154" t="s">
        <v>76</v>
      </c>
      <c r="D6154" t="s">
        <v>89</v>
      </c>
      <c r="E6154" t="s">
        <v>134</v>
      </c>
      <c r="F6154" t="s">
        <v>17112</v>
      </c>
      <c r="G6154" t="s">
        <v>240</v>
      </c>
      <c r="H6154" t="s">
        <v>46</v>
      </c>
      <c r="I6154" t="s">
        <v>129</v>
      </c>
      <c r="J6154" t="s">
        <v>130</v>
      </c>
      <c r="K6154" t="s">
        <v>131</v>
      </c>
      <c r="L6154" t="s">
        <v>17113</v>
      </c>
      <c r="M6154" t="s">
        <v>17114</v>
      </c>
      <c r="N6154">
        <v>3.7027777770000001</v>
      </c>
      <c r="O6154">
        <v>0</v>
      </c>
      <c r="P6154">
        <v>37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137.00277800000001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2680935</v>
      </c>
      <c r="B6155">
        <v>1</v>
      </c>
      <c r="C6155" t="s">
        <v>76</v>
      </c>
      <c r="D6155" t="s">
        <v>96</v>
      </c>
      <c r="E6155" t="s">
        <v>152</v>
      </c>
      <c r="F6155" t="s">
        <v>11642</v>
      </c>
      <c r="G6155" t="s">
        <v>169</v>
      </c>
      <c r="H6155" t="s">
        <v>47</v>
      </c>
      <c r="I6155" t="s">
        <v>129</v>
      </c>
      <c r="J6155" t="s">
        <v>130</v>
      </c>
      <c r="K6155" t="s">
        <v>131</v>
      </c>
      <c r="L6155" t="s">
        <v>17115</v>
      </c>
      <c r="M6155" t="s">
        <v>17116</v>
      </c>
      <c r="N6155">
        <v>0.175277777</v>
      </c>
      <c r="O6155">
        <v>50</v>
      </c>
      <c r="P6155">
        <v>1709</v>
      </c>
      <c r="Q6155">
        <v>0</v>
      </c>
      <c r="R6155">
        <v>0</v>
      </c>
      <c r="S6155">
        <v>0</v>
      </c>
      <c r="T6155">
        <v>0</v>
      </c>
      <c r="U6155">
        <v>8.7638890000000007</v>
      </c>
      <c r="V6155">
        <v>299.54972099999998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2680934</v>
      </c>
      <c r="B6156">
        <v>1</v>
      </c>
      <c r="C6156" t="s">
        <v>76</v>
      </c>
      <c r="D6156" t="s">
        <v>96</v>
      </c>
      <c r="E6156" t="s">
        <v>152</v>
      </c>
      <c r="F6156" t="s">
        <v>17117</v>
      </c>
      <c r="G6156" t="s">
        <v>140</v>
      </c>
      <c r="H6156" t="s">
        <v>47</v>
      </c>
      <c r="I6156" t="s">
        <v>129</v>
      </c>
      <c r="J6156" t="s">
        <v>130</v>
      </c>
      <c r="K6156" t="s">
        <v>141</v>
      </c>
      <c r="L6156" t="s">
        <v>17118</v>
      </c>
      <c r="M6156" t="s">
        <v>17119</v>
      </c>
      <c r="N6156">
        <v>6.4044444440000001</v>
      </c>
      <c r="O6156">
        <v>8</v>
      </c>
      <c r="P6156">
        <v>5199</v>
      </c>
      <c r="Q6156">
        <v>0</v>
      </c>
      <c r="R6156">
        <v>0</v>
      </c>
      <c r="S6156">
        <v>0</v>
      </c>
      <c r="T6156">
        <v>0</v>
      </c>
      <c r="U6156">
        <v>51.235556000000003</v>
      </c>
      <c r="V6156">
        <v>33296.706663999998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2680941</v>
      </c>
      <c r="B6157">
        <v>1</v>
      </c>
      <c r="C6157" t="s">
        <v>77</v>
      </c>
      <c r="D6157" t="s">
        <v>111</v>
      </c>
      <c r="E6157" t="s">
        <v>156</v>
      </c>
      <c r="F6157" t="s">
        <v>962</v>
      </c>
      <c r="G6157" t="s">
        <v>140</v>
      </c>
      <c r="H6157" t="s">
        <v>47</v>
      </c>
      <c r="I6157" t="s">
        <v>129</v>
      </c>
      <c r="J6157" t="s">
        <v>130</v>
      </c>
      <c r="K6157" t="s">
        <v>141</v>
      </c>
      <c r="L6157" t="s">
        <v>17120</v>
      </c>
      <c r="M6157" t="s">
        <v>17121</v>
      </c>
      <c r="N6157">
        <v>4.301388888</v>
      </c>
      <c r="O6157">
        <v>0</v>
      </c>
      <c r="P6157">
        <v>0</v>
      </c>
      <c r="Q6157">
        <v>0</v>
      </c>
      <c r="R6157">
        <v>0</v>
      </c>
      <c r="S6157">
        <v>11</v>
      </c>
      <c r="T6157">
        <v>1433</v>
      </c>
      <c r="U6157">
        <v>0</v>
      </c>
      <c r="V6157">
        <v>0</v>
      </c>
      <c r="W6157">
        <v>0</v>
      </c>
      <c r="X6157">
        <v>0</v>
      </c>
      <c r="Y6157">
        <v>47.315277999999999</v>
      </c>
      <c r="Z6157">
        <v>6163.8902770000004</v>
      </c>
    </row>
    <row r="6158" spans="1:26" x14ac:dyDescent="0.3">
      <c r="A6158">
        <v>2680944</v>
      </c>
      <c r="B6158">
        <v>1</v>
      </c>
      <c r="C6158" t="s">
        <v>77</v>
      </c>
      <c r="D6158" t="s">
        <v>114</v>
      </c>
      <c r="E6158" t="s">
        <v>126</v>
      </c>
      <c r="F6158" t="s">
        <v>17122</v>
      </c>
      <c r="G6158" t="s">
        <v>260</v>
      </c>
      <c r="H6158" t="s">
        <v>47</v>
      </c>
      <c r="I6158" t="s">
        <v>129</v>
      </c>
      <c r="J6158" t="s">
        <v>130</v>
      </c>
      <c r="K6158" t="s">
        <v>141</v>
      </c>
      <c r="L6158" t="s">
        <v>17123</v>
      </c>
      <c r="M6158" t="s">
        <v>17124</v>
      </c>
      <c r="N6158">
        <v>6.7052777770000001</v>
      </c>
      <c r="O6158">
        <v>0</v>
      </c>
      <c r="P6158">
        <v>0</v>
      </c>
      <c r="Q6158">
        <v>0</v>
      </c>
      <c r="R6158">
        <v>0</v>
      </c>
      <c r="S6158">
        <v>2</v>
      </c>
      <c r="T6158">
        <v>1116</v>
      </c>
      <c r="U6158">
        <v>0</v>
      </c>
      <c r="V6158">
        <v>0</v>
      </c>
      <c r="W6158">
        <v>0</v>
      </c>
      <c r="X6158">
        <v>0</v>
      </c>
      <c r="Y6158">
        <v>13.410556</v>
      </c>
      <c r="Z6158">
        <v>7483.0899989999998</v>
      </c>
    </row>
    <row r="6159" spans="1:26" x14ac:dyDescent="0.3">
      <c r="A6159">
        <v>2680947</v>
      </c>
      <c r="B6159">
        <v>1</v>
      </c>
      <c r="C6159" t="s">
        <v>77</v>
      </c>
      <c r="D6159" t="s">
        <v>113</v>
      </c>
      <c r="E6159" t="s">
        <v>126</v>
      </c>
      <c r="F6159" t="s">
        <v>17125</v>
      </c>
      <c r="G6159" t="s">
        <v>169</v>
      </c>
      <c r="H6159" t="s">
        <v>47</v>
      </c>
      <c r="I6159" t="s">
        <v>129</v>
      </c>
      <c r="J6159" t="s">
        <v>130</v>
      </c>
      <c r="K6159" t="s">
        <v>131</v>
      </c>
      <c r="L6159" t="s">
        <v>17126</v>
      </c>
      <c r="M6159" t="s">
        <v>17127</v>
      </c>
      <c r="N6159">
        <v>0.53</v>
      </c>
      <c r="O6159">
        <v>0</v>
      </c>
      <c r="P6159">
        <v>0</v>
      </c>
      <c r="Q6159">
        <v>1</v>
      </c>
      <c r="R6159">
        <v>0</v>
      </c>
      <c r="S6159">
        <v>26</v>
      </c>
      <c r="T6159">
        <v>151</v>
      </c>
      <c r="U6159">
        <v>0</v>
      </c>
      <c r="V6159">
        <v>0</v>
      </c>
      <c r="W6159">
        <v>0.53</v>
      </c>
      <c r="X6159">
        <v>0</v>
      </c>
      <c r="Y6159">
        <v>13.78</v>
      </c>
      <c r="Z6159">
        <v>80.03</v>
      </c>
    </row>
    <row r="6160" spans="1:26" x14ac:dyDescent="0.3">
      <c r="A6160">
        <v>2680949</v>
      </c>
      <c r="B6160">
        <v>1</v>
      </c>
      <c r="C6160" t="s">
        <v>77</v>
      </c>
      <c r="D6160" t="s">
        <v>118</v>
      </c>
      <c r="E6160" t="s">
        <v>134</v>
      </c>
      <c r="F6160" t="s">
        <v>17128</v>
      </c>
      <c r="G6160" t="s">
        <v>140</v>
      </c>
      <c r="H6160" t="s">
        <v>46</v>
      </c>
      <c r="I6160" t="s">
        <v>129</v>
      </c>
      <c r="J6160" t="s">
        <v>130</v>
      </c>
      <c r="K6160" t="s">
        <v>141</v>
      </c>
      <c r="L6160" t="s">
        <v>17129</v>
      </c>
      <c r="M6160" t="s">
        <v>17130</v>
      </c>
      <c r="N6160">
        <v>5.8172222219999998</v>
      </c>
      <c r="O6160">
        <v>0</v>
      </c>
      <c r="P6160">
        <v>145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843.49722199999997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2680950</v>
      </c>
      <c r="B6161">
        <v>1</v>
      </c>
      <c r="C6161" t="s">
        <v>76</v>
      </c>
      <c r="D6161" t="s">
        <v>91</v>
      </c>
      <c r="E6161" t="s">
        <v>134</v>
      </c>
      <c r="F6161" t="s">
        <v>17131</v>
      </c>
      <c r="G6161" t="s">
        <v>140</v>
      </c>
      <c r="H6161" t="s">
        <v>46</v>
      </c>
      <c r="I6161" t="s">
        <v>129</v>
      </c>
      <c r="J6161" t="s">
        <v>130</v>
      </c>
      <c r="K6161" t="s">
        <v>141</v>
      </c>
      <c r="L6161" t="s">
        <v>17132</v>
      </c>
      <c r="M6161" t="s">
        <v>17133</v>
      </c>
      <c r="N6161">
        <v>0.72944444399999997</v>
      </c>
      <c r="O6161">
        <v>0</v>
      </c>
      <c r="P6161">
        <v>31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22.612777999999999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2680952</v>
      </c>
      <c r="B6162">
        <v>1</v>
      </c>
      <c r="C6162" t="s">
        <v>76</v>
      </c>
      <c r="D6162" t="s">
        <v>80</v>
      </c>
      <c r="E6162" t="s">
        <v>134</v>
      </c>
      <c r="F6162" t="s">
        <v>6024</v>
      </c>
      <c r="G6162" t="s">
        <v>260</v>
      </c>
      <c r="H6162" t="s">
        <v>46</v>
      </c>
      <c r="I6162" t="s">
        <v>129</v>
      </c>
      <c r="J6162" t="s">
        <v>130</v>
      </c>
      <c r="K6162" t="s">
        <v>141</v>
      </c>
      <c r="L6162" t="s">
        <v>17134</v>
      </c>
      <c r="M6162" t="s">
        <v>17135</v>
      </c>
      <c r="N6162">
        <v>7.0411111110000002</v>
      </c>
      <c r="O6162">
        <v>0</v>
      </c>
      <c r="P6162">
        <v>1024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7210.0977780000003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2680959</v>
      </c>
      <c r="B6163">
        <v>1</v>
      </c>
      <c r="C6163" t="s">
        <v>77</v>
      </c>
      <c r="D6163" t="s">
        <v>110</v>
      </c>
      <c r="E6163" t="s">
        <v>126</v>
      </c>
      <c r="F6163" t="s">
        <v>17136</v>
      </c>
      <c r="G6163" t="s">
        <v>128</v>
      </c>
      <c r="H6163" t="s">
        <v>47</v>
      </c>
      <c r="I6163" t="s">
        <v>129</v>
      </c>
      <c r="J6163" t="s">
        <v>130</v>
      </c>
      <c r="K6163" t="s">
        <v>131</v>
      </c>
      <c r="L6163" t="s">
        <v>17137</v>
      </c>
      <c r="M6163" t="s">
        <v>17138</v>
      </c>
      <c r="N6163">
        <v>1.907777777</v>
      </c>
      <c r="O6163">
        <v>0</v>
      </c>
      <c r="P6163">
        <v>0</v>
      </c>
      <c r="Q6163">
        <v>0</v>
      </c>
      <c r="R6163">
        <v>10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19.077777999999999</v>
      </c>
      <c r="Y6163">
        <v>0</v>
      </c>
      <c r="Z6163">
        <v>0</v>
      </c>
    </row>
    <row r="6164" spans="1:26" x14ac:dyDescent="0.3">
      <c r="A6164">
        <v>2680960</v>
      </c>
      <c r="B6164">
        <v>1</v>
      </c>
      <c r="C6164" t="s">
        <v>77</v>
      </c>
      <c r="D6164" t="s">
        <v>116</v>
      </c>
      <c r="E6164" t="s">
        <v>134</v>
      </c>
      <c r="F6164" t="s">
        <v>13493</v>
      </c>
      <c r="G6164" t="s">
        <v>260</v>
      </c>
      <c r="H6164" t="s">
        <v>46</v>
      </c>
      <c r="I6164" t="s">
        <v>129</v>
      </c>
      <c r="J6164" t="s">
        <v>130</v>
      </c>
      <c r="K6164" t="s">
        <v>141</v>
      </c>
      <c r="L6164" t="s">
        <v>17139</v>
      </c>
      <c r="M6164" t="s">
        <v>17140</v>
      </c>
      <c r="N6164">
        <v>6.0755555550000002</v>
      </c>
      <c r="O6164">
        <v>0</v>
      </c>
      <c r="P6164">
        <v>159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966.01333299999999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2680965</v>
      </c>
      <c r="B6165">
        <v>1</v>
      </c>
      <c r="C6165" t="s">
        <v>77</v>
      </c>
      <c r="D6165" t="s">
        <v>108</v>
      </c>
      <c r="E6165" t="s">
        <v>152</v>
      </c>
      <c r="F6165" t="s">
        <v>16574</v>
      </c>
      <c r="G6165" t="s">
        <v>260</v>
      </c>
      <c r="H6165" t="s">
        <v>47</v>
      </c>
      <c r="I6165" t="s">
        <v>129</v>
      </c>
      <c r="J6165" t="s">
        <v>130</v>
      </c>
      <c r="K6165" t="s">
        <v>141</v>
      </c>
      <c r="L6165" t="s">
        <v>17141</v>
      </c>
      <c r="M6165" t="s">
        <v>17142</v>
      </c>
      <c r="N6165">
        <v>7.7813888880000004</v>
      </c>
      <c r="O6165">
        <v>0</v>
      </c>
      <c r="P6165">
        <v>0</v>
      </c>
      <c r="Q6165">
        <v>5</v>
      </c>
      <c r="R6165">
        <v>184</v>
      </c>
      <c r="S6165">
        <v>10</v>
      </c>
      <c r="T6165">
        <v>1228</v>
      </c>
      <c r="U6165">
        <v>0</v>
      </c>
      <c r="V6165">
        <v>0</v>
      </c>
      <c r="W6165">
        <v>38.906944000000003</v>
      </c>
      <c r="X6165">
        <v>1431.7755549999999</v>
      </c>
      <c r="Y6165">
        <v>77.813889000000003</v>
      </c>
      <c r="Z6165">
        <v>9555.5455540000003</v>
      </c>
    </row>
    <row r="6166" spans="1:26" x14ac:dyDescent="0.3">
      <c r="A6166">
        <v>2680966</v>
      </c>
      <c r="B6166">
        <v>1</v>
      </c>
      <c r="C6166" t="s">
        <v>77</v>
      </c>
      <c r="D6166" t="s">
        <v>109</v>
      </c>
      <c r="E6166" t="s">
        <v>156</v>
      </c>
      <c r="F6166" t="s">
        <v>17143</v>
      </c>
      <c r="G6166" t="s">
        <v>169</v>
      </c>
      <c r="H6166" t="s">
        <v>47</v>
      </c>
      <c r="I6166" t="s">
        <v>129</v>
      </c>
      <c r="J6166" t="s">
        <v>130</v>
      </c>
      <c r="K6166" t="s">
        <v>131</v>
      </c>
      <c r="L6166" t="s">
        <v>17144</v>
      </c>
      <c r="M6166" t="s">
        <v>17145</v>
      </c>
      <c r="N6166">
        <v>1.4722222220000001</v>
      </c>
      <c r="O6166">
        <v>0</v>
      </c>
      <c r="P6166">
        <v>909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1338.25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2680969</v>
      </c>
      <c r="B6167">
        <v>1</v>
      </c>
      <c r="C6167" t="s">
        <v>76</v>
      </c>
      <c r="D6167" t="s">
        <v>92</v>
      </c>
      <c r="E6167" t="s">
        <v>144</v>
      </c>
      <c r="F6167" t="s">
        <v>17146</v>
      </c>
      <c r="G6167" t="s">
        <v>260</v>
      </c>
      <c r="H6167" t="s">
        <v>46</v>
      </c>
      <c r="I6167" t="s">
        <v>129</v>
      </c>
      <c r="J6167" t="s">
        <v>130</v>
      </c>
      <c r="K6167" t="s">
        <v>141</v>
      </c>
      <c r="L6167" t="s">
        <v>17147</v>
      </c>
      <c r="M6167" t="s">
        <v>17148</v>
      </c>
      <c r="N6167">
        <v>4.693888888</v>
      </c>
      <c r="O6167">
        <v>0</v>
      </c>
      <c r="P6167">
        <v>0</v>
      </c>
      <c r="Q6167">
        <v>0</v>
      </c>
      <c r="R6167">
        <v>58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272.24555600000002</v>
      </c>
      <c r="Y6167">
        <v>0</v>
      </c>
      <c r="Z6167">
        <v>0</v>
      </c>
    </row>
    <row r="6168" spans="1:26" x14ac:dyDescent="0.3">
      <c r="A6168">
        <v>2680971</v>
      </c>
      <c r="B6168">
        <v>1</v>
      </c>
      <c r="C6168" t="s">
        <v>77</v>
      </c>
      <c r="D6168" t="s">
        <v>114</v>
      </c>
      <c r="E6168" t="s">
        <v>156</v>
      </c>
      <c r="F6168" t="s">
        <v>17149</v>
      </c>
      <c r="G6168" t="s">
        <v>140</v>
      </c>
      <c r="H6168" t="s">
        <v>47</v>
      </c>
      <c r="I6168" t="s">
        <v>129</v>
      </c>
      <c r="J6168" t="s">
        <v>130</v>
      </c>
      <c r="K6168" t="s">
        <v>141</v>
      </c>
      <c r="L6168" t="s">
        <v>17150</v>
      </c>
      <c r="M6168" t="s">
        <v>17151</v>
      </c>
      <c r="N6168">
        <v>5.6358333329999999</v>
      </c>
      <c r="O6168">
        <v>61</v>
      </c>
      <c r="P6168">
        <v>476</v>
      </c>
      <c r="Q6168">
        <v>0</v>
      </c>
      <c r="R6168">
        <v>0</v>
      </c>
      <c r="S6168">
        <v>51</v>
      </c>
      <c r="T6168">
        <v>204</v>
      </c>
      <c r="U6168">
        <v>343.78583300000003</v>
      </c>
      <c r="V6168">
        <v>2682.6566670000002</v>
      </c>
      <c r="W6168">
        <v>0</v>
      </c>
      <c r="X6168">
        <v>0</v>
      </c>
      <c r="Y6168">
        <v>287.42750000000001</v>
      </c>
      <c r="Z6168">
        <v>1149.71</v>
      </c>
    </row>
    <row r="6169" spans="1:26" x14ac:dyDescent="0.3">
      <c r="A6169">
        <v>2680972</v>
      </c>
      <c r="B6169">
        <v>1</v>
      </c>
      <c r="C6169" t="s">
        <v>76</v>
      </c>
      <c r="D6169" t="s">
        <v>93</v>
      </c>
      <c r="E6169" t="s">
        <v>152</v>
      </c>
      <c r="F6169" t="s">
        <v>5359</v>
      </c>
      <c r="G6169" t="s">
        <v>260</v>
      </c>
      <c r="H6169" t="s">
        <v>47</v>
      </c>
      <c r="I6169" t="s">
        <v>129</v>
      </c>
      <c r="J6169" t="s">
        <v>130</v>
      </c>
      <c r="K6169" t="s">
        <v>141</v>
      </c>
      <c r="L6169" t="s">
        <v>17152</v>
      </c>
      <c r="M6169" t="s">
        <v>17153</v>
      </c>
      <c r="N6169">
        <v>6.9802777770000004</v>
      </c>
      <c r="O6169">
        <v>29</v>
      </c>
      <c r="P6169">
        <v>211</v>
      </c>
      <c r="Q6169">
        <v>0</v>
      </c>
      <c r="R6169">
        <v>0</v>
      </c>
      <c r="S6169">
        <v>0</v>
      </c>
      <c r="T6169">
        <v>0</v>
      </c>
      <c r="U6169">
        <v>202.428056</v>
      </c>
      <c r="V6169">
        <v>1472.8386109999999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2680973</v>
      </c>
      <c r="B6170">
        <v>1</v>
      </c>
      <c r="C6170" t="s">
        <v>77</v>
      </c>
      <c r="D6170" t="s">
        <v>124</v>
      </c>
      <c r="E6170" t="s">
        <v>156</v>
      </c>
      <c r="F6170" t="s">
        <v>17154</v>
      </c>
      <c r="G6170" t="s">
        <v>260</v>
      </c>
      <c r="H6170" t="s">
        <v>47</v>
      </c>
      <c r="I6170" t="s">
        <v>129</v>
      </c>
      <c r="J6170" t="s">
        <v>130</v>
      </c>
      <c r="K6170" t="s">
        <v>141</v>
      </c>
      <c r="L6170" t="s">
        <v>17155</v>
      </c>
      <c r="M6170" t="s">
        <v>17156</v>
      </c>
      <c r="N6170">
        <v>7.3049999999999997</v>
      </c>
      <c r="O6170">
        <v>61</v>
      </c>
      <c r="P6170">
        <v>1647</v>
      </c>
      <c r="Q6170">
        <v>0</v>
      </c>
      <c r="R6170">
        <v>0</v>
      </c>
      <c r="S6170">
        <v>0</v>
      </c>
      <c r="T6170">
        <v>0</v>
      </c>
      <c r="U6170">
        <v>445.60500000000002</v>
      </c>
      <c r="V6170">
        <v>12031.334999999999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2680975</v>
      </c>
      <c r="B6171">
        <v>1</v>
      </c>
      <c r="C6171" t="s">
        <v>76</v>
      </c>
      <c r="D6171" t="s">
        <v>80</v>
      </c>
      <c r="E6171" t="s">
        <v>126</v>
      </c>
      <c r="F6171" t="s">
        <v>17157</v>
      </c>
      <c r="G6171" t="s">
        <v>140</v>
      </c>
      <c r="H6171" t="s">
        <v>47</v>
      </c>
      <c r="I6171" t="s">
        <v>129</v>
      </c>
      <c r="J6171" t="s">
        <v>130</v>
      </c>
      <c r="K6171" t="s">
        <v>141</v>
      </c>
      <c r="L6171" t="s">
        <v>17158</v>
      </c>
      <c r="M6171" t="s">
        <v>17159</v>
      </c>
      <c r="N6171">
        <v>4.3352777769999999</v>
      </c>
      <c r="O6171">
        <v>3</v>
      </c>
      <c r="P6171">
        <v>2491</v>
      </c>
      <c r="Q6171">
        <v>0</v>
      </c>
      <c r="R6171">
        <v>0</v>
      </c>
      <c r="S6171">
        <v>0</v>
      </c>
      <c r="T6171">
        <v>0</v>
      </c>
      <c r="U6171">
        <v>13.005833000000001</v>
      </c>
      <c r="V6171">
        <v>10799.176943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2680978</v>
      </c>
      <c r="B6172">
        <v>1</v>
      </c>
      <c r="C6172" t="s">
        <v>76</v>
      </c>
      <c r="D6172" t="s">
        <v>92</v>
      </c>
      <c r="E6172" t="s">
        <v>210</v>
      </c>
      <c r="F6172" t="s">
        <v>17160</v>
      </c>
      <c r="G6172" t="s">
        <v>212</v>
      </c>
      <c r="H6172" t="s">
        <v>46</v>
      </c>
      <c r="I6172" t="s">
        <v>129</v>
      </c>
      <c r="J6172" t="s">
        <v>130</v>
      </c>
      <c r="K6172" t="s">
        <v>131</v>
      </c>
      <c r="L6172" t="s">
        <v>17161</v>
      </c>
      <c r="M6172" t="s">
        <v>17162</v>
      </c>
      <c r="N6172">
        <v>1.99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1.99</v>
      </c>
    </row>
    <row r="6173" spans="1:26" x14ac:dyDescent="0.3">
      <c r="A6173">
        <v>2680977</v>
      </c>
      <c r="B6173">
        <v>1</v>
      </c>
      <c r="C6173" t="s">
        <v>77</v>
      </c>
      <c r="D6173" t="s">
        <v>123</v>
      </c>
      <c r="E6173" t="s">
        <v>152</v>
      </c>
      <c r="F6173" t="s">
        <v>17058</v>
      </c>
      <c r="G6173" t="s">
        <v>169</v>
      </c>
      <c r="H6173" t="s">
        <v>47</v>
      </c>
      <c r="I6173" t="s">
        <v>129</v>
      </c>
      <c r="J6173" t="s">
        <v>130</v>
      </c>
      <c r="K6173" t="s">
        <v>131</v>
      </c>
      <c r="L6173" t="s">
        <v>17163</v>
      </c>
      <c r="M6173" t="s">
        <v>17164</v>
      </c>
      <c r="N6173">
        <v>0.97527777699999996</v>
      </c>
      <c r="O6173">
        <v>18</v>
      </c>
      <c r="P6173">
        <v>16</v>
      </c>
      <c r="Q6173">
        <v>0</v>
      </c>
      <c r="R6173">
        <v>0</v>
      </c>
      <c r="S6173">
        <v>0</v>
      </c>
      <c r="T6173">
        <v>0</v>
      </c>
      <c r="U6173">
        <v>17.555</v>
      </c>
      <c r="V6173">
        <v>15.604444000000001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2680982</v>
      </c>
      <c r="B6174">
        <v>1</v>
      </c>
      <c r="C6174" t="s">
        <v>76</v>
      </c>
      <c r="D6174" t="s">
        <v>83</v>
      </c>
      <c r="E6174" t="s">
        <v>210</v>
      </c>
      <c r="F6174" t="s">
        <v>17165</v>
      </c>
      <c r="G6174" t="s">
        <v>290</v>
      </c>
      <c r="H6174" t="s">
        <v>46</v>
      </c>
      <c r="I6174" t="s">
        <v>129</v>
      </c>
      <c r="J6174" t="s">
        <v>130</v>
      </c>
      <c r="K6174" t="s">
        <v>131</v>
      </c>
      <c r="L6174" t="s">
        <v>17166</v>
      </c>
      <c r="M6174" t="s">
        <v>17167</v>
      </c>
      <c r="N6174">
        <v>2.8538888880000002</v>
      </c>
      <c r="O6174">
        <v>0</v>
      </c>
      <c r="P6174">
        <v>3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8.5616669999999999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2680993</v>
      </c>
      <c r="B6175">
        <v>1</v>
      </c>
      <c r="C6175" t="s">
        <v>76</v>
      </c>
      <c r="D6175" t="s">
        <v>82</v>
      </c>
      <c r="E6175" t="s">
        <v>126</v>
      </c>
      <c r="F6175" t="s">
        <v>17168</v>
      </c>
      <c r="G6175" t="s">
        <v>140</v>
      </c>
      <c r="H6175" t="s">
        <v>47</v>
      </c>
      <c r="I6175" t="s">
        <v>129</v>
      </c>
      <c r="J6175" t="s">
        <v>130</v>
      </c>
      <c r="K6175" t="s">
        <v>141</v>
      </c>
      <c r="L6175" t="s">
        <v>17169</v>
      </c>
      <c r="M6175" t="s">
        <v>17170</v>
      </c>
      <c r="N6175">
        <v>4.8274999999999997</v>
      </c>
      <c r="O6175">
        <v>0</v>
      </c>
      <c r="P6175">
        <v>1446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6980.5649999999996</v>
      </c>
      <c r="W6175">
        <v>0</v>
      </c>
      <c r="X6175">
        <v>0</v>
      </c>
      <c r="Y6175">
        <v>0</v>
      </c>
      <c r="Z6175">
        <v>0</v>
      </c>
    </row>
    <row r="6176" spans="1:26" x14ac:dyDescent="0.3">
      <c r="A6176">
        <v>2680980</v>
      </c>
      <c r="B6176">
        <v>1</v>
      </c>
      <c r="C6176" t="s">
        <v>76</v>
      </c>
      <c r="D6176" t="s">
        <v>98</v>
      </c>
      <c r="E6176" t="s">
        <v>126</v>
      </c>
      <c r="F6176" t="s">
        <v>17171</v>
      </c>
      <c r="G6176" t="s">
        <v>260</v>
      </c>
      <c r="H6176" t="s">
        <v>47</v>
      </c>
      <c r="I6176" t="s">
        <v>129</v>
      </c>
      <c r="J6176" t="s">
        <v>130</v>
      </c>
      <c r="K6176" t="s">
        <v>141</v>
      </c>
      <c r="L6176" t="s">
        <v>17172</v>
      </c>
      <c r="M6176" t="s">
        <v>17173</v>
      </c>
      <c r="N6176">
        <v>7.3044444439999996</v>
      </c>
      <c r="O6176">
        <v>5</v>
      </c>
      <c r="P6176">
        <v>601</v>
      </c>
      <c r="Q6176">
        <v>0</v>
      </c>
      <c r="R6176">
        <v>0</v>
      </c>
      <c r="S6176">
        <v>2</v>
      </c>
      <c r="T6176">
        <v>311</v>
      </c>
      <c r="U6176">
        <v>36.522221999999999</v>
      </c>
      <c r="V6176">
        <v>4389.9711109999998</v>
      </c>
      <c r="W6176">
        <v>0</v>
      </c>
      <c r="X6176">
        <v>0</v>
      </c>
      <c r="Y6176">
        <v>14.608889</v>
      </c>
      <c r="Z6176">
        <v>2271.6822219999999</v>
      </c>
    </row>
    <row r="6177" spans="1:26" x14ac:dyDescent="0.3">
      <c r="A6177">
        <v>2681005</v>
      </c>
      <c r="B6177">
        <v>1</v>
      </c>
      <c r="C6177" t="s">
        <v>76</v>
      </c>
      <c r="D6177" t="s">
        <v>92</v>
      </c>
      <c r="E6177" t="s">
        <v>144</v>
      </c>
      <c r="F6177" t="s">
        <v>17174</v>
      </c>
      <c r="G6177" t="s">
        <v>140</v>
      </c>
      <c r="H6177" t="s">
        <v>46</v>
      </c>
      <c r="I6177" t="s">
        <v>129</v>
      </c>
      <c r="J6177" t="s">
        <v>130</v>
      </c>
      <c r="K6177" t="s">
        <v>141</v>
      </c>
      <c r="L6177" t="s">
        <v>17175</v>
      </c>
      <c r="M6177" t="s">
        <v>17176</v>
      </c>
      <c r="N6177">
        <v>3.7719444439999998</v>
      </c>
      <c r="O6177">
        <v>0</v>
      </c>
      <c r="P6177">
        <v>0</v>
      </c>
      <c r="Q6177">
        <v>0</v>
      </c>
      <c r="R6177">
        <v>17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64.123056000000005</v>
      </c>
      <c r="Y6177">
        <v>0</v>
      </c>
      <c r="Z6177">
        <v>0</v>
      </c>
    </row>
    <row r="6178" spans="1:26" x14ac:dyDescent="0.3">
      <c r="A6178">
        <v>2680991</v>
      </c>
      <c r="B6178">
        <v>1</v>
      </c>
      <c r="C6178" t="s">
        <v>76</v>
      </c>
      <c r="D6178" t="s">
        <v>96</v>
      </c>
      <c r="E6178" t="s">
        <v>152</v>
      </c>
      <c r="F6178" t="s">
        <v>7299</v>
      </c>
      <c r="G6178" t="s">
        <v>169</v>
      </c>
      <c r="H6178" t="s">
        <v>47</v>
      </c>
      <c r="I6178" t="s">
        <v>129</v>
      </c>
      <c r="J6178" t="s">
        <v>130</v>
      </c>
      <c r="K6178" t="s">
        <v>131</v>
      </c>
      <c r="L6178" t="s">
        <v>17177</v>
      </c>
      <c r="M6178" t="s">
        <v>17178</v>
      </c>
      <c r="N6178">
        <v>0.55916666599999998</v>
      </c>
      <c r="O6178">
        <v>17</v>
      </c>
      <c r="P6178">
        <v>17</v>
      </c>
      <c r="Q6178">
        <v>0</v>
      </c>
      <c r="R6178">
        <v>0</v>
      </c>
      <c r="S6178">
        <v>0</v>
      </c>
      <c r="T6178">
        <v>0</v>
      </c>
      <c r="U6178">
        <v>9.5058330000000009</v>
      </c>
      <c r="V6178">
        <v>9.5058330000000009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2680994</v>
      </c>
      <c r="B6179">
        <v>1</v>
      </c>
      <c r="C6179" t="s">
        <v>77</v>
      </c>
      <c r="D6179" t="s">
        <v>114</v>
      </c>
      <c r="E6179" t="s">
        <v>210</v>
      </c>
      <c r="F6179" t="s">
        <v>17179</v>
      </c>
      <c r="G6179" t="s">
        <v>290</v>
      </c>
      <c r="H6179" t="s">
        <v>46</v>
      </c>
      <c r="I6179" t="s">
        <v>129</v>
      </c>
      <c r="J6179" t="s">
        <v>130</v>
      </c>
      <c r="K6179" t="s">
        <v>131</v>
      </c>
      <c r="L6179" t="s">
        <v>17180</v>
      </c>
      <c r="M6179" t="s">
        <v>17181</v>
      </c>
      <c r="N6179">
        <v>1.372222222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1.3722220000000001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2681001</v>
      </c>
      <c r="B6180">
        <v>1</v>
      </c>
      <c r="C6180" t="s">
        <v>77</v>
      </c>
      <c r="D6180" t="s">
        <v>114</v>
      </c>
      <c r="E6180" t="s">
        <v>156</v>
      </c>
      <c r="F6180" t="s">
        <v>2493</v>
      </c>
      <c r="G6180" t="s">
        <v>169</v>
      </c>
      <c r="H6180" t="s">
        <v>47</v>
      </c>
      <c r="I6180" t="s">
        <v>129</v>
      </c>
      <c r="J6180" t="s">
        <v>130</v>
      </c>
      <c r="K6180" t="s">
        <v>131</v>
      </c>
      <c r="L6180" t="s">
        <v>17182</v>
      </c>
      <c r="M6180" t="s">
        <v>17183</v>
      </c>
      <c r="N6180">
        <v>0.71972222200000002</v>
      </c>
      <c r="O6180">
        <v>24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17.273333000000001</v>
      </c>
      <c r="V6180">
        <v>0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2680992</v>
      </c>
      <c r="B6181">
        <v>1</v>
      </c>
      <c r="C6181" t="s">
        <v>77</v>
      </c>
      <c r="D6181" t="s">
        <v>115</v>
      </c>
      <c r="E6181" t="s">
        <v>156</v>
      </c>
      <c r="F6181" t="s">
        <v>17184</v>
      </c>
      <c r="G6181" t="s">
        <v>169</v>
      </c>
      <c r="H6181" t="s">
        <v>47</v>
      </c>
      <c r="I6181" t="s">
        <v>129</v>
      </c>
      <c r="J6181" t="s">
        <v>130</v>
      </c>
      <c r="K6181" t="s">
        <v>131</v>
      </c>
      <c r="L6181" t="s">
        <v>17185</v>
      </c>
      <c r="M6181" t="s">
        <v>17186</v>
      </c>
      <c r="N6181">
        <v>1.277222222</v>
      </c>
      <c r="O6181">
        <v>8</v>
      </c>
      <c r="P6181">
        <v>0</v>
      </c>
      <c r="Q6181">
        <v>0</v>
      </c>
      <c r="R6181">
        <v>0</v>
      </c>
      <c r="S6181">
        <v>25</v>
      </c>
      <c r="T6181">
        <v>468</v>
      </c>
      <c r="U6181">
        <v>10.217777999999999</v>
      </c>
      <c r="V6181">
        <v>0</v>
      </c>
      <c r="W6181">
        <v>0</v>
      </c>
      <c r="X6181">
        <v>0</v>
      </c>
      <c r="Y6181">
        <v>31.930555999999999</v>
      </c>
      <c r="Z6181">
        <v>597.74</v>
      </c>
    </row>
    <row r="6182" spans="1:26" x14ac:dyDescent="0.3">
      <c r="A6182">
        <v>2680999</v>
      </c>
      <c r="B6182">
        <v>1</v>
      </c>
      <c r="C6182" t="s">
        <v>76</v>
      </c>
      <c r="D6182" t="s">
        <v>101</v>
      </c>
      <c r="E6182" t="s">
        <v>126</v>
      </c>
      <c r="F6182" t="s">
        <v>4215</v>
      </c>
      <c r="G6182" t="s">
        <v>140</v>
      </c>
      <c r="H6182" t="s">
        <v>47</v>
      </c>
      <c r="I6182" t="s">
        <v>129</v>
      </c>
      <c r="J6182" t="s">
        <v>130</v>
      </c>
      <c r="K6182" t="s">
        <v>141</v>
      </c>
      <c r="L6182" t="s">
        <v>17187</v>
      </c>
      <c r="M6182" t="s">
        <v>17188</v>
      </c>
      <c r="N6182">
        <v>1.568333333</v>
      </c>
      <c r="O6182">
        <v>0</v>
      </c>
      <c r="P6182">
        <v>81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127.035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2681002</v>
      </c>
      <c r="B6183">
        <v>1</v>
      </c>
      <c r="C6183" t="s">
        <v>76</v>
      </c>
      <c r="D6183" t="s">
        <v>83</v>
      </c>
      <c r="E6183" t="s">
        <v>134</v>
      </c>
      <c r="F6183" t="s">
        <v>17189</v>
      </c>
      <c r="G6183" t="s">
        <v>17190</v>
      </c>
      <c r="H6183" t="s">
        <v>46</v>
      </c>
      <c r="I6183" t="s">
        <v>129</v>
      </c>
      <c r="J6183" t="s">
        <v>130</v>
      </c>
      <c r="K6183" t="s">
        <v>141</v>
      </c>
      <c r="L6183" t="s">
        <v>17191</v>
      </c>
      <c r="M6183" t="s">
        <v>17192</v>
      </c>
      <c r="N6183">
        <v>0.74361111099999999</v>
      </c>
      <c r="O6183">
        <v>0</v>
      </c>
      <c r="P6183">
        <v>530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394.11388899999997</v>
      </c>
      <c r="W6183">
        <v>0</v>
      </c>
      <c r="X6183">
        <v>0</v>
      </c>
      <c r="Y6183">
        <v>0</v>
      </c>
      <c r="Z6183">
        <v>0</v>
      </c>
    </row>
    <row r="6184" spans="1:26" x14ac:dyDescent="0.3">
      <c r="A6184">
        <v>2681006</v>
      </c>
      <c r="B6184">
        <v>1</v>
      </c>
      <c r="C6184" t="s">
        <v>76</v>
      </c>
      <c r="D6184" t="s">
        <v>103</v>
      </c>
      <c r="E6184" t="s">
        <v>126</v>
      </c>
      <c r="F6184" t="s">
        <v>17193</v>
      </c>
      <c r="G6184" t="s">
        <v>128</v>
      </c>
      <c r="H6184" t="s">
        <v>47</v>
      </c>
      <c r="I6184" t="s">
        <v>129</v>
      </c>
      <c r="J6184" t="s">
        <v>130</v>
      </c>
      <c r="K6184" t="s">
        <v>131</v>
      </c>
      <c r="L6184" t="s">
        <v>17194</v>
      </c>
      <c r="M6184" t="s">
        <v>17195</v>
      </c>
      <c r="N6184">
        <v>2.971944444</v>
      </c>
      <c r="O6184">
        <v>0</v>
      </c>
      <c r="P6184">
        <v>0</v>
      </c>
      <c r="Q6184">
        <v>0</v>
      </c>
      <c r="R6184">
        <v>42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124.82166700000001</v>
      </c>
      <c r="Y6184">
        <v>0</v>
      </c>
      <c r="Z6184">
        <v>0</v>
      </c>
    </row>
    <row r="6185" spans="1:26" x14ac:dyDescent="0.3">
      <c r="A6185">
        <v>2681011</v>
      </c>
      <c r="B6185">
        <v>1</v>
      </c>
      <c r="C6185" t="s">
        <v>76</v>
      </c>
      <c r="D6185" t="s">
        <v>106</v>
      </c>
      <c r="E6185" t="s">
        <v>126</v>
      </c>
      <c r="F6185" t="s">
        <v>17196</v>
      </c>
      <c r="G6185" t="s">
        <v>260</v>
      </c>
      <c r="H6185" t="s">
        <v>47</v>
      </c>
      <c r="I6185" t="s">
        <v>129</v>
      </c>
      <c r="J6185" t="s">
        <v>130</v>
      </c>
      <c r="K6185" t="s">
        <v>141</v>
      </c>
      <c r="L6185" t="s">
        <v>17197</v>
      </c>
      <c r="M6185" t="s">
        <v>17198</v>
      </c>
      <c r="N6185">
        <v>9.0052777769999999</v>
      </c>
      <c r="O6185">
        <v>19</v>
      </c>
      <c r="P6185">
        <v>146</v>
      </c>
      <c r="Q6185">
        <v>0</v>
      </c>
      <c r="R6185">
        <v>0</v>
      </c>
      <c r="S6185">
        <v>0</v>
      </c>
      <c r="T6185">
        <v>0</v>
      </c>
      <c r="U6185">
        <v>171.100278</v>
      </c>
      <c r="V6185">
        <v>1314.7705550000001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2681013</v>
      </c>
      <c r="B6186">
        <v>1</v>
      </c>
      <c r="C6186" t="s">
        <v>76</v>
      </c>
      <c r="D6186" t="s">
        <v>97</v>
      </c>
      <c r="E6186" t="s">
        <v>156</v>
      </c>
      <c r="F6186" t="s">
        <v>17199</v>
      </c>
      <c r="G6186" t="s">
        <v>140</v>
      </c>
      <c r="H6186" t="s">
        <v>47</v>
      </c>
      <c r="I6186" t="s">
        <v>129</v>
      </c>
      <c r="J6186" t="s">
        <v>130</v>
      </c>
      <c r="K6186" t="s">
        <v>141</v>
      </c>
      <c r="L6186" t="s">
        <v>17200</v>
      </c>
      <c r="M6186" t="s">
        <v>17201</v>
      </c>
      <c r="N6186">
        <v>2.9116666659999999</v>
      </c>
      <c r="O6186">
        <v>21</v>
      </c>
      <c r="P6186">
        <v>308</v>
      </c>
      <c r="Q6186">
        <v>0</v>
      </c>
      <c r="R6186">
        <v>0</v>
      </c>
      <c r="S6186">
        <v>0</v>
      </c>
      <c r="T6186">
        <v>0</v>
      </c>
      <c r="U6186">
        <v>61.145000000000003</v>
      </c>
      <c r="V6186">
        <v>896.79333299999996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2681016</v>
      </c>
      <c r="B6187">
        <v>1</v>
      </c>
      <c r="C6187" t="s">
        <v>77</v>
      </c>
      <c r="D6187" t="s">
        <v>110</v>
      </c>
      <c r="E6187" t="s">
        <v>134</v>
      </c>
      <c r="F6187" t="s">
        <v>8729</v>
      </c>
      <c r="G6187" t="s">
        <v>260</v>
      </c>
      <c r="H6187" t="s">
        <v>46</v>
      </c>
      <c r="I6187" t="s">
        <v>129</v>
      </c>
      <c r="J6187" t="s">
        <v>130</v>
      </c>
      <c r="K6187" t="s">
        <v>141</v>
      </c>
      <c r="L6187" t="s">
        <v>17202</v>
      </c>
      <c r="M6187" t="s">
        <v>17203</v>
      </c>
      <c r="N6187">
        <v>7.0425000000000004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57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401.42250000000001</v>
      </c>
    </row>
    <row r="6188" spans="1:26" x14ac:dyDescent="0.3">
      <c r="A6188">
        <v>2681021</v>
      </c>
      <c r="B6188">
        <v>1</v>
      </c>
      <c r="C6188" t="s">
        <v>77</v>
      </c>
      <c r="D6188" t="s">
        <v>115</v>
      </c>
      <c r="E6188" t="s">
        <v>134</v>
      </c>
      <c r="F6188" t="s">
        <v>16639</v>
      </c>
      <c r="G6188" t="s">
        <v>260</v>
      </c>
      <c r="H6188" t="s">
        <v>46</v>
      </c>
      <c r="I6188" t="s">
        <v>129</v>
      </c>
      <c r="J6188" t="s">
        <v>130</v>
      </c>
      <c r="K6188" t="s">
        <v>141</v>
      </c>
      <c r="L6188" t="s">
        <v>17204</v>
      </c>
      <c r="M6188" t="s">
        <v>17205</v>
      </c>
      <c r="N6188">
        <v>6.8663888880000004</v>
      </c>
      <c r="O6188">
        <v>0</v>
      </c>
      <c r="P6188">
        <v>0</v>
      </c>
      <c r="Q6188">
        <v>0</v>
      </c>
      <c r="R6188">
        <v>45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308.98750000000001</v>
      </c>
      <c r="Y6188">
        <v>0</v>
      </c>
      <c r="Z6188">
        <v>0</v>
      </c>
    </row>
    <row r="6189" spans="1:26" x14ac:dyDescent="0.3">
      <c r="A6189">
        <v>2681022</v>
      </c>
      <c r="B6189">
        <v>1</v>
      </c>
      <c r="C6189" t="s">
        <v>76</v>
      </c>
      <c r="D6189" t="s">
        <v>89</v>
      </c>
      <c r="E6189" t="s">
        <v>134</v>
      </c>
      <c r="F6189" t="s">
        <v>396</v>
      </c>
      <c r="G6189" t="s">
        <v>260</v>
      </c>
      <c r="H6189" t="s">
        <v>46</v>
      </c>
      <c r="I6189" t="s">
        <v>129</v>
      </c>
      <c r="J6189" t="s">
        <v>130</v>
      </c>
      <c r="K6189" t="s">
        <v>141</v>
      </c>
      <c r="L6189" t="s">
        <v>17206</v>
      </c>
      <c r="M6189" t="s">
        <v>17207</v>
      </c>
      <c r="N6189">
        <v>7.19</v>
      </c>
      <c r="O6189">
        <v>0</v>
      </c>
      <c r="P6189">
        <v>4</v>
      </c>
      <c r="Q6189">
        <v>0</v>
      </c>
      <c r="R6189">
        <v>105</v>
      </c>
      <c r="S6189">
        <v>0</v>
      </c>
      <c r="T6189">
        <v>0</v>
      </c>
      <c r="U6189">
        <v>0</v>
      </c>
      <c r="V6189">
        <v>28.76</v>
      </c>
      <c r="W6189">
        <v>0</v>
      </c>
      <c r="X6189">
        <v>754.95</v>
      </c>
      <c r="Y6189">
        <v>0</v>
      </c>
      <c r="Z6189">
        <v>0</v>
      </c>
    </row>
    <row r="6190" spans="1:26" x14ac:dyDescent="0.3">
      <c r="A6190">
        <v>2681029</v>
      </c>
      <c r="B6190">
        <v>1</v>
      </c>
      <c r="C6190" t="s">
        <v>76</v>
      </c>
      <c r="D6190" t="s">
        <v>105</v>
      </c>
      <c r="E6190" t="s">
        <v>144</v>
      </c>
      <c r="F6190" t="s">
        <v>14174</v>
      </c>
      <c r="G6190" t="s">
        <v>140</v>
      </c>
      <c r="H6190" t="s">
        <v>46</v>
      </c>
      <c r="I6190" t="s">
        <v>129</v>
      </c>
      <c r="J6190" t="s">
        <v>130</v>
      </c>
      <c r="K6190" t="s">
        <v>141</v>
      </c>
      <c r="L6190" t="s">
        <v>17208</v>
      </c>
      <c r="M6190" t="s">
        <v>17209</v>
      </c>
      <c r="N6190">
        <v>5.7258333329999997</v>
      </c>
      <c r="O6190">
        <v>0</v>
      </c>
      <c r="P6190">
        <v>0</v>
      </c>
      <c r="Q6190">
        <v>0</v>
      </c>
      <c r="R6190">
        <v>30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171.77500000000001</v>
      </c>
      <c r="Y6190">
        <v>0</v>
      </c>
      <c r="Z6190">
        <v>0</v>
      </c>
    </row>
    <row r="6191" spans="1:26" x14ac:dyDescent="0.3">
      <c r="A6191">
        <v>2681031</v>
      </c>
      <c r="B6191">
        <v>1</v>
      </c>
      <c r="C6191" t="s">
        <v>77</v>
      </c>
      <c r="D6191" t="s">
        <v>122</v>
      </c>
      <c r="E6191" t="s">
        <v>152</v>
      </c>
      <c r="F6191" t="s">
        <v>17210</v>
      </c>
      <c r="G6191" t="s">
        <v>140</v>
      </c>
      <c r="H6191" t="s">
        <v>47</v>
      </c>
      <c r="I6191" t="s">
        <v>129</v>
      </c>
      <c r="J6191" t="s">
        <v>130</v>
      </c>
      <c r="K6191" t="s">
        <v>141</v>
      </c>
      <c r="L6191" t="s">
        <v>17211</v>
      </c>
      <c r="M6191" t="s">
        <v>17212</v>
      </c>
      <c r="N6191">
        <v>2.0141666659999999</v>
      </c>
      <c r="O6191">
        <v>0</v>
      </c>
      <c r="P6191">
        <v>0</v>
      </c>
      <c r="Q6191">
        <v>0</v>
      </c>
      <c r="R6191">
        <v>0</v>
      </c>
      <c r="S6191">
        <v>2</v>
      </c>
      <c r="T6191">
        <v>1039</v>
      </c>
      <c r="U6191">
        <v>0</v>
      </c>
      <c r="V6191">
        <v>0</v>
      </c>
      <c r="W6191">
        <v>0</v>
      </c>
      <c r="X6191">
        <v>0</v>
      </c>
      <c r="Y6191">
        <v>4.0283329999999999</v>
      </c>
      <c r="Z6191">
        <v>2092.7191659999999</v>
      </c>
    </row>
    <row r="6192" spans="1:26" x14ac:dyDescent="0.3">
      <c r="A6192">
        <v>2681032</v>
      </c>
      <c r="B6192">
        <v>1</v>
      </c>
      <c r="C6192" t="s">
        <v>77</v>
      </c>
      <c r="D6192" t="s">
        <v>116</v>
      </c>
      <c r="E6192" t="s">
        <v>134</v>
      </c>
      <c r="F6192" t="s">
        <v>17213</v>
      </c>
      <c r="G6192" t="s">
        <v>140</v>
      </c>
      <c r="H6192" t="s">
        <v>46</v>
      </c>
      <c r="I6192" t="s">
        <v>129</v>
      </c>
      <c r="J6192" t="s">
        <v>130</v>
      </c>
      <c r="K6192" t="s">
        <v>141</v>
      </c>
      <c r="L6192" t="s">
        <v>17214</v>
      </c>
      <c r="M6192" t="s">
        <v>17215</v>
      </c>
      <c r="N6192">
        <v>1.74</v>
      </c>
      <c r="O6192">
        <v>0</v>
      </c>
      <c r="P6192">
        <v>748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1301.52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2681070</v>
      </c>
      <c r="B6193">
        <v>1</v>
      </c>
      <c r="C6193" t="s">
        <v>77</v>
      </c>
      <c r="D6193" t="s">
        <v>116</v>
      </c>
      <c r="E6193" t="s">
        <v>156</v>
      </c>
      <c r="F6193" t="s">
        <v>424</v>
      </c>
      <c r="G6193" t="s">
        <v>169</v>
      </c>
      <c r="H6193" t="s">
        <v>47</v>
      </c>
      <c r="I6193" t="s">
        <v>129</v>
      </c>
      <c r="J6193" t="s">
        <v>130</v>
      </c>
      <c r="K6193" t="s">
        <v>131</v>
      </c>
      <c r="L6193" t="s">
        <v>17216</v>
      </c>
      <c r="M6193" t="s">
        <v>17217</v>
      </c>
      <c r="N6193">
        <v>1.0177777770000001</v>
      </c>
      <c r="O6193">
        <v>80</v>
      </c>
      <c r="P6193">
        <v>104</v>
      </c>
      <c r="Q6193">
        <v>0</v>
      </c>
      <c r="R6193">
        <v>0</v>
      </c>
      <c r="S6193">
        <v>0</v>
      </c>
      <c r="T6193">
        <v>0</v>
      </c>
      <c r="U6193">
        <v>81.422222000000005</v>
      </c>
      <c r="V6193">
        <v>105.848889</v>
      </c>
      <c r="W6193">
        <v>0</v>
      </c>
      <c r="X6193">
        <v>0</v>
      </c>
      <c r="Y6193">
        <v>0</v>
      </c>
      <c r="Z6193">
        <v>0</v>
      </c>
    </row>
    <row r="6194" spans="1:26" x14ac:dyDescent="0.3">
      <c r="A6194">
        <v>2681036</v>
      </c>
      <c r="B6194">
        <v>1</v>
      </c>
      <c r="C6194" t="s">
        <v>76</v>
      </c>
      <c r="D6194" t="s">
        <v>96</v>
      </c>
      <c r="E6194" t="s">
        <v>210</v>
      </c>
      <c r="F6194" t="s">
        <v>5189</v>
      </c>
      <c r="G6194" t="s">
        <v>627</v>
      </c>
      <c r="H6194" t="s">
        <v>46</v>
      </c>
      <c r="I6194" t="s">
        <v>129</v>
      </c>
      <c r="J6194" t="s">
        <v>130</v>
      </c>
      <c r="K6194" t="s">
        <v>131</v>
      </c>
      <c r="L6194" t="s">
        <v>17218</v>
      </c>
      <c r="M6194" t="s">
        <v>17219</v>
      </c>
      <c r="N6194">
        <v>3.1730555549999999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3.1730559999999999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2681037</v>
      </c>
      <c r="B6195">
        <v>1</v>
      </c>
      <c r="C6195" t="s">
        <v>76</v>
      </c>
      <c r="D6195" t="s">
        <v>90</v>
      </c>
      <c r="E6195" t="s">
        <v>210</v>
      </c>
      <c r="F6195" t="s">
        <v>17220</v>
      </c>
      <c r="G6195" t="s">
        <v>212</v>
      </c>
      <c r="H6195" t="s">
        <v>46</v>
      </c>
      <c r="I6195" t="s">
        <v>129</v>
      </c>
      <c r="J6195" t="s">
        <v>130</v>
      </c>
      <c r="K6195" t="s">
        <v>131</v>
      </c>
      <c r="L6195" t="s">
        <v>17221</v>
      </c>
      <c r="M6195" t="s">
        <v>17222</v>
      </c>
      <c r="N6195">
        <v>1.7805555550000001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1.780556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2681035</v>
      </c>
      <c r="B6196">
        <v>1</v>
      </c>
      <c r="C6196" t="s">
        <v>76</v>
      </c>
      <c r="D6196" t="s">
        <v>99</v>
      </c>
      <c r="E6196" t="s">
        <v>144</v>
      </c>
      <c r="F6196" t="s">
        <v>17223</v>
      </c>
      <c r="G6196" t="s">
        <v>140</v>
      </c>
      <c r="H6196" t="s">
        <v>46</v>
      </c>
      <c r="I6196" t="s">
        <v>129</v>
      </c>
      <c r="J6196" t="s">
        <v>130</v>
      </c>
      <c r="K6196" t="s">
        <v>141</v>
      </c>
      <c r="L6196" t="s">
        <v>17224</v>
      </c>
      <c r="M6196" t="s">
        <v>17225</v>
      </c>
      <c r="N6196">
        <v>3.0794444439999999</v>
      </c>
      <c r="O6196">
        <v>0</v>
      </c>
      <c r="P6196">
        <v>277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853.00611100000003</v>
      </c>
      <c r="W6196">
        <v>0</v>
      </c>
      <c r="X6196">
        <v>0</v>
      </c>
      <c r="Y6196">
        <v>0</v>
      </c>
      <c r="Z6196">
        <v>0</v>
      </c>
    </row>
    <row r="6197" spans="1:26" x14ac:dyDescent="0.3">
      <c r="A6197">
        <v>2681043</v>
      </c>
      <c r="B6197">
        <v>1</v>
      </c>
      <c r="C6197" t="s">
        <v>77</v>
      </c>
      <c r="D6197" t="s">
        <v>109</v>
      </c>
      <c r="E6197" t="s">
        <v>134</v>
      </c>
      <c r="F6197" t="s">
        <v>17226</v>
      </c>
      <c r="G6197" t="s">
        <v>140</v>
      </c>
      <c r="H6197" t="s">
        <v>46</v>
      </c>
      <c r="I6197" t="s">
        <v>129</v>
      </c>
      <c r="J6197" t="s">
        <v>130</v>
      </c>
      <c r="K6197" t="s">
        <v>141</v>
      </c>
      <c r="L6197" t="s">
        <v>17227</v>
      </c>
      <c r="M6197" t="s">
        <v>17228</v>
      </c>
      <c r="N6197">
        <v>3.5672222219999998</v>
      </c>
      <c r="O6197">
        <v>0</v>
      </c>
      <c r="P6197">
        <v>438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1562.4433329999999</v>
      </c>
      <c r="W6197">
        <v>0</v>
      </c>
      <c r="X6197">
        <v>0</v>
      </c>
      <c r="Y6197">
        <v>0</v>
      </c>
      <c r="Z6197">
        <v>0</v>
      </c>
    </row>
    <row r="6198" spans="1:26" x14ac:dyDescent="0.3">
      <c r="A6198">
        <v>2681047</v>
      </c>
      <c r="B6198">
        <v>1</v>
      </c>
      <c r="C6198" t="s">
        <v>76</v>
      </c>
      <c r="D6198" t="s">
        <v>93</v>
      </c>
      <c r="E6198" t="s">
        <v>134</v>
      </c>
      <c r="F6198" t="s">
        <v>17229</v>
      </c>
      <c r="G6198" t="s">
        <v>260</v>
      </c>
      <c r="H6198" t="s">
        <v>46</v>
      </c>
      <c r="I6198" t="s">
        <v>129</v>
      </c>
      <c r="J6198" t="s">
        <v>130</v>
      </c>
      <c r="K6198" t="s">
        <v>141</v>
      </c>
      <c r="L6198" t="s">
        <v>17230</v>
      </c>
      <c r="M6198" t="s">
        <v>17231</v>
      </c>
      <c r="N6198">
        <v>7.9008333329999996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31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244.92583300000001</v>
      </c>
    </row>
    <row r="6199" spans="1:26" x14ac:dyDescent="0.3">
      <c r="A6199">
        <v>2681056</v>
      </c>
      <c r="B6199">
        <v>1</v>
      </c>
      <c r="C6199" t="s">
        <v>77</v>
      </c>
      <c r="D6199" t="s">
        <v>116</v>
      </c>
      <c r="E6199" t="s">
        <v>152</v>
      </c>
      <c r="F6199" t="s">
        <v>1022</v>
      </c>
      <c r="G6199" t="s">
        <v>169</v>
      </c>
      <c r="H6199" t="s">
        <v>47</v>
      </c>
      <c r="I6199" t="s">
        <v>129</v>
      </c>
      <c r="J6199" t="s">
        <v>130</v>
      </c>
      <c r="K6199" t="s">
        <v>131</v>
      </c>
      <c r="L6199" t="s">
        <v>17232</v>
      </c>
      <c r="M6199" t="s">
        <v>17233</v>
      </c>
      <c r="N6199">
        <v>0.52972222199999996</v>
      </c>
      <c r="O6199">
        <v>148</v>
      </c>
      <c r="P6199">
        <v>1368</v>
      </c>
      <c r="Q6199">
        <v>0</v>
      </c>
      <c r="R6199">
        <v>0</v>
      </c>
      <c r="S6199">
        <v>0</v>
      </c>
      <c r="T6199">
        <v>0</v>
      </c>
      <c r="U6199">
        <v>78.398888999999997</v>
      </c>
      <c r="V6199">
        <v>724.66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2681048</v>
      </c>
      <c r="B6200">
        <v>1</v>
      </c>
      <c r="C6200" t="s">
        <v>77</v>
      </c>
      <c r="D6200" t="s">
        <v>113</v>
      </c>
      <c r="E6200" t="s">
        <v>210</v>
      </c>
      <c r="F6200" t="s">
        <v>17234</v>
      </c>
      <c r="G6200" t="s">
        <v>290</v>
      </c>
      <c r="H6200" t="s">
        <v>46</v>
      </c>
      <c r="I6200" t="s">
        <v>129</v>
      </c>
      <c r="J6200" t="s">
        <v>130</v>
      </c>
      <c r="K6200" t="s">
        <v>131</v>
      </c>
      <c r="L6200" t="s">
        <v>17235</v>
      </c>
      <c r="M6200" t="s">
        <v>17236</v>
      </c>
      <c r="N6200">
        <v>1.406111111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1.4061110000000001</v>
      </c>
    </row>
    <row r="6201" spans="1:26" x14ac:dyDescent="0.3">
      <c r="A6201">
        <v>2681097</v>
      </c>
      <c r="B6201">
        <v>1</v>
      </c>
      <c r="C6201" t="s">
        <v>77</v>
      </c>
      <c r="D6201" t="s">
        <v>123</v>
      </c>
      <c r="E6201" t="s">
        <v>126</v>
      </c>
      <c r="F6201" t="s">
        <v>17237</v>
      </c>
      <c r="G6201" t="s">
        <v>169</v>
      </c>
      <c r="H6201" t="s">
        <v>47</v>
      </c>
      <c r="I6201" t="s">
        <v>129</v>
      </c>
      <c r="J6201" t="s">
        <v>130</v>
      </c>
      <c r="K6201" t="s">
        <v>131</v>
      </c>
      <c r="L6201" t="s">
        <v>17238</v>
      </c>
      <c r="M6201" t="s">
        <v>17239</v>
      </c>
      <c r="N6201">
        <v>2.5775000000000001</v>
      </c>
      <c r="O6201">
        <v>18</v>
      </c>
      <c r="P6201">
        <v>945</v>
      </c>
      <c r="Q6201">
        <v>0</v>
      </c>
      <c r="R6201">
        <v>0</v>
      </c>
      <c r="S6201">
        <v>0</v>
      </c>
      <c r="T6201">
        <v>0</v>
      </c>
      <c r="U6201">
        <v>46.395000000000003</v>
      </c>
      <c r="V6201">
        <v>2435.7375000000002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2681080</v>
      </c>
      <c r="B6202">
        <v>1</v>
      </c>
      <c r="C6202" t="s">
        <v>76</v>
      </c>
      <c r="D6202" t="s">
        <v>99</v>
      </c>
      <c r="E6202" t="s">
        <v>156</v>
      </c>
      <c r="F6202" t="s">
        <v>17240</v>
      </c>
      <c r="G6202" t="s">
        <v>169</v>
      </c>
      <c r="H6202" t="s">
        <v>47</v>
      </c>
      <c r="I6202" t="s">
        <v>129</v>
      </c>
      <c r="J6202" t="s">
        <v>130</v>
      </c>
      <c r="K6202" t="s">
        <v>131</v>
      </c>
      <c r="L6202" t="s">
        <v>17241</v>
      </c>
      <c r="M6202" t="s">
        <v>17242</v>
      </c>
      <c r="N6202">
        <v>0.188888888</v>
      </c>
      <c r="O6202">
        <v>24</v>
      </c>
      <c r="P6202">
        <v>26</v>
      </c>
      <c r="Q6202">
        <v>0</v>
      </c>
      <c r="R6202">
        <v>0</v>
      </c>
      <c r="S6202">
        <v>0</v>
      </c>
      <c r="T6202">
        <v>0</v>
      </c>
      <c r="U6202">
        <v>4.5333329999999998</v>
      </c>
      <c r="V6202">
        <v>4.911111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2681062</v>
      </c>
      <c r="B6203">
        <v>1</v>
      </c>
      <c r="C6203" t="s">
        <v>76</v>
      </c>
      <c r="D6203" t="s">
        <v>96</v>
      </c>
      <c r="E6203" t="s">
        <v>152</v>
      </c>
      <c r="F6203" t="s">
        <v>17243</v>
      </c>
      <c r="G6203" t="s">
        <v>169</v>
      </c>
      <c r="H6203" t="s">
        <v>47</v>
      </c>
      <c r="I6203" t="s">
        <v>247</v>
      </c>
      <c r="J6203" t="s">
        <v>130</v>
      </c>
      <c r="K6203" t="s">
        <v>131</v>
      </c>
      <c r="L6203" t="s">
        <v>17244</v>
      </c>
      <c r="M6203" t="s">
        <v>17245</v>
      </c>
      <c r="N6203">
        <v>4.3333333000000002E-2</v>
      </c>
      <c r="O6203">
        <v>6</v>
      </c>
      <c r="P6203">
        <v>808</v>
      </c>
      <c r="Q6203">
        <v>0</v>
      </c>
      <c r="R6203">
        <v>0</v>
      </c>
      <c r="S6203">
        <v>0</v>
      </c>
      <c r="T6203">
        <v>0</v>
      </c>
      <c r="U6203">
        <v>0.26</v>
      </c>
      <c r="V6203">
        <v>35.013333000000003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2681067</v>
      </c>
      <c r="B6204">
        <v>1</v>
      </c>
      <c r="C6204" t="s">
        <v>77</v>
      </c>
      <c r="D6204" t="s">
        <v>118</v>
      </c>
      <c r="E6204" t="s">
        <v>126</v>
      </c>
      <c r="F6204" t="s">
        <v>13722</v>
      </c>
      <c r="G6204" t="s">
        <v>128</v>
      </c>
      <c r="H6204" t="s">
        <v>47</v>
      </c>
      <c r="I6204" t="s">
        <v>129</v>
      </c>
      <c r="J6204" t="s">
        <v>130</v>
      </c>
      <c r="K6204" t="s">
        <v>131</v>
      </c>
      <c r="L6204" t="s">
        <v>17246</v>
      </c>
      <c r="M6204" t="s">
        <v>17247</v>
      </c>
      <c r="N6204">
        <v>0.96194444400000001</v>
      </c>
      <c r="O6204">
        <v>0</v>
      </c>
      <c r="P6204">
        <v>0</v>
      </c>
      <c r="Q6204">
        <v>0</v>
      </c>
      <c r="R6204">
        <v>0</v>
      </c>
      <c r="S6204">
        <v>2</v>
      </c>
      <c r="T6204">
        <v>317</v>
      </c>
      <c r="U6204">
        <v>0</v>
      </c>
      <c r="V6204">
        <v>0</v>
      </c>
      <c r="W6204">
        <v>0</v>
      </c>
      <c r="X6204">
        <v>0</v>
      </c>
      <c r="Y6204">
        <v>1.923889</v>
      </c>
      <c r="Z6204">
        <v>304.93638900000002</v>
      </c>
    </row>
    <row r="6205" spans="1:26" x14ac:dyDescent="0.3">
      <c r="A6205">
        <v>2681063</v>
      </c>
      <c r="B6205">
        <v>1</v>
      </c>
      <c r="C6205" t="s">
        <v>76</v>
      </c>
      <c r="D6205" t="s">
        <v>86</v>
      </c>
      <c r="E6205" t="s">
        <v>144</v>
      </c>
      <c r="F6205" t="s">
        <v>17248</v>
      </c>
      <c r="G6205" t="s">
        <v>260</v>
      </c>
      <c r="H6205" t="s">
        <v>46</v>
      </c>
      <c r="I6205" t="s">
        <v>129</v>
      </c>
      <c r="J6205" t="s">
        <v>130</v>
      </c>
      <c r="K6205" t="s">
        <v>141</v>
      </c>
      <c r="L6205" t="s">
        <v>17249</v>
      </c>
      <c r="M6205" t="s">
        <v>17250</v>
      </c>
      <c r="N6205">
        <v>1.3977777769999999</v>
      </c>
      <c r="O6205">
        <v>0</v>
      </c>
      <c r="P6205">
        <v>364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508.791111</v>
      </c>
      <c r="W6205">
        <v>0</v>
      </c>
      <c r="X6205">
        <v>0</v>
      </c>
      <c r="Y6205">
        <v>0</v>
      </c>
      <c r="Z6205">
        <v>0</v>
      </c>
    </row>
    <row r="6206" spans="1:26" x14ac:dyDescent="0.3">
      <c r="A6206">
        <v>2681068</v>
      </c>
      <c r="B6206">
        <v>1</v>
      </c>
      <c r="C6206" t="s">
        <v>76</v>
      </c>
      <c r="D6206" t="s">
        <v>103</v>
      </c>
      <c r="E6206" t="s">
        <v>144</v>
      </c>
      <c r="F6206" t="s">
        <v>17251</v>
      </c>
      <c r="G6206" t="s">
        <v>146</v>
      </c>
      <c r="H6206" t="s">
        <v>46</v>
      </c>
      <c r="I6206" t="s">
        <v>129</v>
      </c>
      <c r="J6206" t="s">
        <v>130</v>
      </c>
      <c r="K6206" t="s">
        <v>131</v>
      </c>
      <c r="L6206" t="s">
        <v>17252</v>
      </c>
      <c r="M6206" t="s">
        <v>17253</v>
      </c>
      <c r="N6206">
        <v>0.55944444400000004</v>
      </c>
      <c r="O6206">
        <v>0</v>
      </c>
      <c r="P6206">
        <v>0</v>
      </c>
      <c r="Q6206">
        <v>0</v>
      </c>
      <c r="R6206">
        <v>205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114.686111</v>
      </c>
      <c r="Y6206">
        <v>0</v>
      </c>
      <c r="Z6206">
        <v>0</v>
      </c>
    </row>
    <row r="6207" spans="1:26" x14ac:dyDescent="0.3">
      <c r="A6207">
        <v>2681074</v>
      </c>
      <c r="B6207">
        <v>1</v>
      </c>
      <c r="C6207" t="s">
        <v>76</v>
      </c>
      <c r="D6207" t="s">
        <v>93</v>
      </c>
      <c r="E6207" t="s">
        <v>144</v>
      </c>
      <c r="F6207" t="s">
        <v>14390</v>
      </c>
      <c r="G6207" t="s">
        <v>2826</v>
      </c>
      <c r="H6207" t="s">
        <v>46</v>
      </c>
      <c r="I6207" t="s">
        <v>129</v>
      </c>
      <c r="J6207" t="s">
        <v>130</v>
      </c>
      <c r="K6207" t="s">
        <v>131</v>
      </c>
      <c r="L6207" t="s">
        <v>17254</v>
      </c>
      <c r="M6207" t="s">
        <v>17255</v>
      </c>
      <c r="N6207">
        <v>0.62916666600000004</v>
      </c>
      <c r="O6207">
        <v>0</v>
      </c>
      <c r="P6207">
        <v>169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106.329167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2681103</v>
      </c>
      <c r="B6208">
        <v>1</v>
      </c>
      <c r="C6208" t="s">
        <v>76</v>
      </c>
      <c r="D6208" t="s">
        <v>89</v>
      </c>
      <c r="E6208" t="s">
        <v>152</v>
      </c>
      <c r="F6208" t="s">
        <v>17256</v>
      </c>
      <c r="G6208" t="s">
        <v>140</v>
      </c>
      <c r="H6208" t="s">
        <v>47</v>
      </c>
      <c r="I6208" t="s">
        <v>129</v>
      </c>
      <c r="J6208" t="s">
        <v>130</v>
      </c>
      <c r="K6208" t="s">
        <v>141</v>
      </c>
      <c r="L6208" t="s">
        <v>17257</v>
      </c>
      <c r="M6208" t="s">
        <v>17258</v>
      </c>
      <c r="N6208">
        <v>2.125555555</v>
      </c>
      <c r="O6208">
        <v>153</v>
      </c>
      <c r="P6208">
        <v>5320</v>
      </c>
      <c r="Q6208">
        <v>0</v>
      </c>
      <c r="R6208">
        <v>0</v>
      </c>
      <c r="S6208">
        <v>3</v>
      </c>
      <c r="T6208">
        <v>324</v>
      </c>
      <c r="U6208">
        <v>325.20999999999998</v>
      </c>
      <c r="V6208">
        <v>11307.955553</v>
      </c>
      <c r="W6208">
        <v>0</v>
      </c>
      <c r="X6208">
        <v>0</v>
      </c>
      <c r="Y6208">
        <v>6.3766670000000003</v>
      </c>
      <c r="Z6208">
        <v>688.68</v>
      </c>
    </row>
    <row r="6209" spans="1:26" x14ac:dyDescent="0.3">
      <c r="A6209">
        <v>2681083</v>
      </c>
      <c r="B6209">
        <v>1</v>
      </c>
      <c r="C6209" t="s">
        <v>76</v>
      </c>
      <c r="D6209" t="s">
        <v>81</v>
      </c>
      <c r="E6209" t="s">
        <v>172</v>
      </c>
      <c r="F6209" t="s">
        <v>17259</v>
      </c>
      <c r="G6209" t="s">
        <v>136</v>
      </c>
      <c r="H6209" t="s">
        <v>46</v>
      </c>
      <c r="I6209" t="s">
        <v>129</v>
      </c>
      <c r="J6209" t="s">
        <v>130</v>
      </c>
      <c r="K6209" t="s">
        <v>131</v>
      </c>
      <c r="L6209" t="s">
        <v>17260</v>
      </c>
      <c r="M6209" t="s">
        <v>17261</v>
      </c>
      <c r="N6209">
        <v>0.83138888799999999</v>
      </c>
      <c r="O6209">
        <v>0</v>
      </c>
      <c r="P6209">
        <v>51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42.400832999999999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2681092</v>
      </c>
      <c r="B6210">
        <v>1</v>
      </c>
      <c r="C6210" t="s">
        <v>76</v>
      </c>
      <c r="D6210" t="s">
        <v>84</v>
      </c>
      <c r="E6210" t="s">
        <v>126</v>
      </c>
      <c r="F6210" t="s">
        <v>17262</v>
      </c>
      <c r="G6210" t="s">
        <v>169</v>
      </c>
      <c r="H6210" t="s">
        <v>47</v>
      </c>
      <c r="I6210" t="s">
        <v>129</v>
      </c>
      <c r="J6210" t="s">
        <v>130</v>
      </c>
      <c r="K6210" t="s">
        <v>131</v>
      </c>
      <c r="L6210" t="s">
        <v>17263</v>
      </c>
      <c r="M6210" t="s">
        <v>17264</v>
      </c>
      <c r="N6210">
        <v>6.1111111000000003E-2</v>
      </c>
      <c r="O6210">
        <v>30</v>
      </c>
      <c r="P6210">
        <v>1424</v>
      </c>
      <c r="Q6210">
        <v>0</v>
      </c>
      <c r="R6210">
        <v>0</v>
      </c>
      <c r="S6210">
        <v>0</v>
      </c>
      <c r="T6210">
        <v>0</v>
      </c>
      <c r="U6210">
        <v>1.8333330000000001</v>
      </c>
      <c r="V6210">
        <v>87.022221999999999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2681095</v>
      </c>
      <c r="B6211">
        <v>1</v>
      </c>
      <c r="C6211" t="s">
        <v>76</v>
      </c>
      <c r="D6211" t="s">
        <v>93</v>
      </c>
      <c r="E6211" t="s">
        <v>144</v>
      </c>
      <c r="F6211" t="s">
        <v>17265</v>
      </c>
      <c r="G6211" t="s">
        <v>146</v>
      </c>
      <c r="H6211" t="s">
        <v>46</v>
      </c>
      <c r="I6211" t="s">
        <v>129</v>
      </c>
      <c r="J6211" t="s">
        <v>130</v>
      </c>
      <c r="K6211" t="s">
        <v>131</v>
      </c>
      <c r="L6211" t="s">
        <v>17266</v>
      </c>
      <c r="M6211" t="s">
        <v>17267</v>
      </c>
      <c r="N6211">
        <v>0.16527777699999999</v>
      </c>
      <c r="O6211">
        <v>0</v>
      </c>
      <c r="P6211">
        <v>187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30.906943999999999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2681095</v>
      </c>
      <c r="B6212">
        <v>2</v>
      </c>
      <c r="C6212" t="s">
        <v>76</v>
      </c>
      <c r="D6212" t="s">
        <v>93</v>
      </c>
      <c r="E6212" t="s">
        <v>134</v>
      </c>
      <c r="F6212" t="s">
        <v>17268</v>
      </c>
      <c r="G6212" t="s">
        <v>146</v>
      </c>
      <c r="H6212" t="s">
        <v>46</v>
      </c>
      <c r="I6212" t="s">
        <v>129</v>
      </c>
      <c r="J6212" t="s">
        <v>130</v>
      </c>
      <c r="K6212" t="s">
        <v>131</v>
      </c>
      <c r="L6212" t="s">
        <v>17267</v>
      </c>
      <c r="M6212" t="s">
        <v>17269</v>
      </c>
      <c r="N6212">
        <v>0.28249999999999997</v>
      </c>
      <c r="O6212">
        <v>0</v>
      </c>
      <c r="P6212">
        <v>446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125.995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2681074</v>
      </c>
      <c r="B6213">
        <v>2</v>
      </c>
      <c r="C6213" t="s">
        <v>76</v>
      </c>
      <c r="D6213" t="s">
        <v>93</v>
      </c>
      <c r="E6213" t="s">
        <v>134</v>
      </c>
      <c r="F6213" t="s">
        <v>14528</v>
      </c>
      <c r="G6213" t="s">
        <v>2826</v>
      </c>
      <c r="H6213" t="s">
        <v>46</v>
      </c>
      <c r="I6213" t="s">
        <v>129</v>
      </c>
      <c r="J6213" t="s">
        <v>130</v>
      </c>
      <c r="K6213" t="s">
        <v>131</v>
      </c>
      <c r="L6213" t="s">
        <v>17255</v>
      </c>
      <c r="M6213" t="s">
        <v>17270</v>
      </c>
      <c r="N6213">
        <v>1.2733333330000001</v>
      </c>
      <c r="O6213">
        <v>0</v>
      </c>
      <c r="P6213">
        <v>319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406.193333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2681120</v>
      </c>
      <c r="B6214">
        <v>1</v>
      </c>
      <c r="C6214" t="s">
        <v>76</v>
      </c>
      <c r="D6214" t="s">
        <v>96</v>
      </c>
      <c r="E6214" t="s">
        <v>144</v>
      </c>
      <c r="F6214" t="s">
        <v>17271</v>
      </c>
      <c r="G6214" t="s">
        <v>136</v>
      </c>
      <c r="H6214" t="s">
        <v>46</v>
      </c>
      <c r="I6214" t="s">
        <v>129</v>
      </c>
      <c r="J6214" t="s">
        <v>130</v>
      </c>
      <c r="K6214" t="s">
        <v>131</v>
      </c>
      <c r="L6214" t="s">
        <v>17272</v>
      </c>
      <c r="M6214" t="s">
        <v>17273</v>
      </c>
      <c r="N6214">
        <v>3.4708333329999999</v>
      </c>
      <c r="O6214">
        <v>0</v>
      </c>
      <c r="P6214">
        <v>33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114.53749999999999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2681083</v>
      </c>
      <c r="B6215">
        <v>2</v>
      </c>
      <c r="C6215" t="s">
        <v>76</v>
      </c>
      <c r="D6215" t="s">
        <v>81</v>
      </c>
      <c r="E6215" t="s">
        <v>134</v>
      </c>
      <c r="F6215" t="s">
        <v>17274</v>
      </c>
      <c r="G6215" t="s">
        <v>136</v>
      </c>
      <c r="H6215" t="s">
        <v>46</v>
      </c>
      <c r="I6215" t="s">
        <v>129</v>
      </c>
      <c r="J6215" t="s">
        <v>130</v>
      </c>
      <c r="K6215" t="s">
        <v>131</v>
      </c>
      <c r="L6215" t="s">
        <v>17261</v>
      </c>
      <c r="M6215" t="s">
        <v>17275</v>
      </c>
      <c r="N6215">
        <v>0.73638888800000002</v>
      </c>
      <c r="O6215">
        <v>0</v>
      </c>
      <c r="P6215">
        <v>515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379.24027699999999</v>
      </c>
      <c r="W6215">
        <v>0</v>
      </c>
      <c r="X6215">
        <v>0</v>
      </c>
      <c r="Y6215">
        <v>0</v>
      </c>
      <c r="Z6215">
        <v>0</v>
      </c>
    </row>
    <row r="6216" spans="1:26" x14ac:dyDescent="0.3">
      <c r="A6216">
        <v>2681126</v>
      </c>
      <c r="B6216">
        <v>1</v>
      </c>
      <c r="C6216" t="s">
        <v>76</v>
      </c>
      <c r="D6216" t="s">
        <v>84</v>
      </c>
      <c r="E6216" t="s">
        <v>172</v>
      </c>
      <c r="F6216" t="s">
        <v>17276</v>
      </c>
      <c r="G6216" t="s">
        <v>306</v>
      </c>
      <c r="H6216" t="s">
        <v>46</v>
      </c>
      <c r="I6216" t="s">
        <v>129</v>
      </c>
      <c r="J6216" t="s">
        <v>15</v>
      </c>
      <c r="K6216" t="s">
        <v>131</v>
      </c>
      <c r="L6216" t="s">
        <v>17277</v>
      </c>
      <c r="M6216" t="s">
        <v>17278</v>
      </c>
      <c r="N6216">
        <v>7.0166666659999999</v>
      </c>
      <c r="O6216">
        <v>0</v>
      </c>
      <c r="P6216">
        <v>283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1985.716666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2681132</v>
      </c>
      <c r="B6217">
        <v>1</v>
      </c>
      <c r="C6217" t="s">
        <v>76</v>
      </c>
      <c r="D6217" t="s">
        <v>104</v>
      </c>
      <c r="E6217" t="s">
        <v>144</v>
      </c>
      <c r="F6217" t="s">
        <v>17279</v>
      </c>
      <c r="G6217" t="s">
        <v>146</v>
      </c>
      <c r="H6217" t="s">
        <v>46</v>
      </c>
      <c r="I6217" t="s">
        <v>129</v>
      </c>
      <c r="J6217" t="s">
        <v>130</v>
      </c>
      <c r="K6217" t="s">
        <v>131</v>
      </c>
      <c r="L6217" t="s">
        <v>17280</v>
      </c>
      <c r="M6217" t="s">
        <v>17281</v>
      </c>
      <c r="N6217">
        <v>3.298888888</v>
      </c>
      <c r="O6217">
        <v>0</v>
      </c>
      <c r="P6217">
        <v>0</v>
      </c>
      <c r="Q6217">
        <v>0</v>
      </c>
      <c r="R6217">
        <v>7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23.092222</v>
      </c>
      <c r="Y6217">
        <v>0</v>
      </c>
      <c r="Z6217">
        <v>0</v>
      </c>
    </row>
    <row r="6218" spans="1:26" x14ac:dyDescent="0.3">
      <c r="A6218">
        <v>2681134</v>
      </c>
      <c r="B6218">
        <v>1</v>
      </c>
      <c r="C6218" t="s">
        <v>77</v>
      </c>
      <c r="D6218" t="s">
        <v>114</v>
      </c>
      <c r="E6218" t="s">
        <v>156</v>
      </c>
      <c r="F6218" t="s">
        <v>8990</v>
      </c>
      <c r="G6218" t="s">
        <v>169</v>
      </c>
      <c r="H6218" t="s">
        <v>47</v>
      </c>
      <c r="I6218" t="s">
        <v>247</v>
      </c>
      <c r="J6218" t="s">
        <v>130</v>
      </c>
      <c r="K6218" t="s">
        <v>131</v>
      </c>
      <c r="L6218" t="s">
        <v>17282</v>
      </c>
      <c r="M6218" t="s">
        <v>17283</v>
      </c>
      <c r="N6218">
        <v>2.8333332999999999E-2</v>
      </c>
      <c r="O6218">
        <v>0</v>
      </c>
      <c r="P6218">
        <v>0</v>
      </c>
      <c r="Q6218">
        <v>3</v>
      </c>
      <c r="R6218">
        <v>0</v>
      </c>
      <c r="S6218">
        <v>63</v>
      </c>
      <c r="T6218">
        <v>501</v>
      </c>
      <c r="U6218">
        <v>0</v>
      </c>
      <c r="V6218">
        <v>0</v>
      </c>
      <c r="W6218">
        <v>8.5000000000000006E-2</v>
      </c>
      <c r="X6218">
        <v>0</v>
      </c>
      <c r="Y6218">
        <v>1.7849999999999999</v>
      </c>
      <c r="Z6218">
        <v>14.195</v>
      </c>
    </row>
    <row r="6219" spans="1:26" x14ac:dyDescent="0.3">
      <c r="A6219">
        <v>2681143</v>
      </c>
      <c r="B6219">
        <v>1</v>
      </c>
      <c r="C6219" t="s">
        <v>76</v>
      </c>
      <c r="D6219" t="s">
        <v>81</v>
      </c>
      <c r="E6219" t="s">
        <v>210</v>
      </c>
      <c r="F6219" t="s">
        <v>17284</v>
      </c>
      <c r="G6219" t="s">
        <v>212</v>
      </c>
      <c r="H6219" t="s">
        <v>46</v>
      </c>
      <c r="I6219" t="s">
        <v>129</v>
      </c>
      <c r="J6219" t="s">
        <v>130</v>
      </c>
      <c r="K6219" t="s">
        <v>131</v>
      </c>
      <c r="L6219" t="s">
        <v>17285</v>
      </c>
      <c r="M6219" t="s">
        <v>17286</v>
      </c>
      <c r="N6219">
        <v>7.0113888879999999</v>
      </c>
      <c r="O6219">
        <v>0</v>
      </c>
      <c r="P6219">
        <v>10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70.113889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2681142</v>
      </c>
      <c r="B6220">
        <v>1</v>
      </c>
      <c r="C6220" t="s">
        <v>76</v>
      </c>
      <c r="D6220" t="s">
        <v>78</v>
      </c>
      <c r="E6220" t="s">
        <v>210</v>
      </c>
      <c r="F6220" t="s">
        <v>17287</v>
      </c>
      <c r="G6220" t="s">
        <v>290</v>
      </c>
      <c r="H6220" t="s">
        <v>46</v>
      </c>
      <c r="I6220" t="s">
        <v>129</v>
      </c>
      <c r="J6220" t="s">
        <v>130</v>
      </c>
      <c r="K6220" t="s">
        <v>131</v>
      </c>
      <c r="L6220" t="s">
        <v>17288</v>
      </c>
      <c r="M6220" t="s">
        <v>17289</v>
      </c>
      <c r="N6220">
        <v>2.0186111109999998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2.0186109999999999</v>
      </c>
      <c r="W6220">
        <v>0</v>
      </c>
      <c r="X6220">
        <v>0</v>
      </c>
      <c r="Y6220">
        <v>0</v>
      </c>
      <c r="Z6220">
        <v>0</v>
      </c>
    </row>
    <row r="6221" spans="1:26" x14ac:dyDescent="0.3">
      <c r="A6221">
        <v>2681146</v>
      </c>
      <c r="B6221">
        <v>1</v>
      </c>
      <c r="C6221" t="s">
        <v>76</v>
      </c>
      <c r="D6221" t="s">
        <v>92</v>
      </c>
      <c r="E6221" t="s">
        <v>210</v>
      </c>
      <c r="F6221" t="s">
        <v>17290</v>
      </c>
      <c r="G6221" t="s">
        <v>212</v>
      </c>
      <c r="H6221" t="s">
        <v>46</v>
      </c>
      <c r="I6221" t="s">
        <v>129</v>
      </c>
      <c r="J6221" t="s">
        <v>130</v>
      </c>
      <c r="K6221" t="s">
        <v>131</v>
      </c>
      <c r="L6221" t="s">
        <v>17291</v>
      </c>
      <c r="M6221" t="s">
        <v>17292</v>
      </c>
      <c r="N6221">
        <v>2.7722222219999999</v>
      </c>
      <c r="O6221">
        <v>0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2.7722220000000002</v>
      </c>
      <c r="Y6221">
        <v>0</v>
      </c>
      <c r="Z6221">
        <v>0</v>
      </c>
    </row>
    <row r="6222" spans="1:26" x14ac:dyDescent="0.3">
      <c r="A6222">
        <v>2681154</v>
      </c>
      <c r="B6222">
        <v>1</v>
      </c>
      <c r="C6222" t="s">
        <v>77</v>
      </c>
      <c r="D6222" t="s">
        <v>116</v>
      </c>
      <c r="E6222" t="s">
        <v>134</v>
      </c>
      <c r="F6222" t="s">
        <v>17293</v>
      </c>
      <c r="G6222" t="s">
        <v>140</v>
      </c>
      <c r="H6222" t="s">
        <v>46</v>
      </c>
      <c r="I6222" t="s">
        <v>129</v>
      </c>
      <c r="J6222" t="s">
        <v>130</v>
      </c>
      <c r="K6222" t="s">
        <v>141</v>
      </c>
      <c r="L6222" t="s">
        <v>17294</v>
      </c>
      <c r="M6222" t="s">
        <v>17295</v>
      </c>
      <c r="N6222">
        <v>1.1291666659999999</v>
      </c>
      <c r="O6222">
        <v>0</v>
      </c>
      <c r="P6222">
        <v>651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735.08749999999998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2681156</v>
      </c>
      <c r="B6223">
        <v>1</v>
      </c>
      <c r="C6223" t="s">
        <v>76</v>
      </c>
      <c r="D6223" t="s">
        <v>94</v>
      </c>
      <c r="E6223" t="s">
        <v>134</v>
      </c>
      <c r="F6223" t="s">
        <v>17296</v>
      </c>
      <c r="G6223" t="s">
        <v>146</v>
      </c>
      <c r="H6223" t="s">
        <v>46</v>
      </c>
      <c r="I6223" t="s">
        <v>129</v>
      </c>
      <c r="J6223" t="s">
        <v>130</v>
      </c>
      <c r="K6223" t="s">
        <v>131</v>
      </c>
      <c r="L6223" t="s">
        <v>17297</v>
      </c>
      <c r="M6223" t="s">
        <v>17298</v>
      </c>
      <c r="N6223">
        <v>0.41944444400000003</v>
      </c>
      <c r="O6223">
        <v>0</v>
      </c>
      <c r="P6223">
        <v>119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49.913888999999998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2681161</v>
      </c>
      <c r="B6224">
        <v>1</v>
      </c>
      <c r="C6224" t="s">
        <v>76</v>
      </c>
      <c r="D6224" t="s">
        <v>97</v>
      </c>
      <c r="E6224" t="s">
        <v>144</v>
      </c>
      <c r="F6224" t="s">
        <v>16362</v>
      </c>
      <c r="G6224" t="s">
        <v>146</v>
      </c>
      <c r="H6224" t="s">
        <v>46</v>
      </c>
      <c r="I6224" t="s">
        <v>129</v>
      </c>
      <c r="J6224" t="s">
        <v>130</v>
      </c>
      <c r="K6224" t="s">
        <v>131</v>
      </c>
      <c r="L6224" t="s">
        <v>17299</v>
      </c>
      <c r="M6224" t="s">
        <v>17300</v>
      </c>
      <c r="N6224">
        <v>1.943888888</v>
      </c>
      <c r="O6224">
        <v>0</v>
      </c>
      <c r="P6224">
        <v>204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396.55333300000001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2681178</v>
      </c>
      <c r="B6225">
        <v>1</v>
      </c>
      <c r="C6225" t="s">
        <v>77</v>
      </c>
      <c r="D6225" t="s">
        <v>124</v>
      </c>
      <c r="E6225" t="s">
        <v>152</v>
      </c>
      <c r="F6225" t="s">
        <v>3646</v>
      </c>
      <c r="G6225" t="s">
        <v>169</v>
      </c>
      <c r="H6225" t="s">
        <v>47</v>
      </c>
      <c r="I6225" t="s">
        <v>129</v>
      </c>
      <c r="J6225" t="s">
        <v>130</v>
      </c>
      <c r="K6225" t="s">
        <v>131</v>
      </c>
      <c r="L6225" t="s">
        <v>17301</v>
      </c>
      <c r="M6225" t="s">
        <v>17302</v>
      </c>
      <c r="N6225">
        <v>0.376111111</v>
      </c>
      <c r="O6225">
        <v>702</v>
      </c>
      <c r="P6225">
        <v>5525</v>
      </c>
      <c r="Q6225">
        <v>0</v>
      </c>
      <c r="R6225">
        <v>0</v>
      </c>
      <c r="S6225">
        <v>0</v>
      </c>
      <c r="T6225">
        <v>0</v>
      </c>
      <c r="U6225">
        <v>264.02999999999997</v>
      </c>
      <c r="V6225">
        <v>2078.013888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2681170</v>
      </c>
      <c r="B6226">
        <v>1</v>
      </c>
      <c r="C6226" t="s">
        <v>76</v>
      </c>
      <c r="D6226" t="s">
        <v>91</v>
      </c>
      <c r="E6226" t="s">
        <v>144</v>
      </c>
      <c r="F6226" t="s">
        <v>6905</v>
      </c>
      <c r="G6226" t="s">
        <v>146</v>
      </c>
      <c r="H6226" t="s">
        <v>46</v>
      </c>
      <c r="I6226" t="s">
        <v>129</v>
      </c>
      <c r="J6226" t="s">
        <v>130</v>
      </c>
      <c r="K6226" t="s">
        <v>131</v>
      </c>
      <c r="L6226" t="s">
        <v>17303</v>
      </c>
      <c r="M6226" t="s">
        <v>17304</v>
      </c>
      <c r="N6226">
        <v>0.57444444400000005</v>
      </c>
      <c r="O6226">
        <v>0</v>
      </c>
      <c r="P6226">
        <v>58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33.317777999999997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2681171</v>
      </c>
      <c r="B6227">
        <v>1</v>
      </c>
      <c r="C6227" t="s">
        <v>77</v>
      </c>
      <c r="D6227" t="s">
        <v>116</v>
      </c>
      <c r="E6227" t="s">
        <v>152</v>
      </c>
      <c r="F6227" t="s">
        <v>1022</v>
      </c>
      <c r="G6227" t="s">
        <v>169</v>
      </c>
      <c r="H6227" t="s">
        <v>47</v>
      </c>
      <c r="I6227" t="s">
        <v>129</v>
      </c>
      <c r="J6227" t="s">
        <v>130</v>
      </c>
      <c r="K6227" t="s">
        <v>131</v>
      </c>
      <c r="L6227" t="s">
        <v>17305</v>
      </c>
      <c r="M6227" t="s">
        <v>17306</v>
      </c>
      <c r="N6227">
        <v>0.14722222200000001</v>
      </c>
      <c r="O6227">
        <v>148</v>
      </c>
      <c r="P6227">
        <v>1368</v>
      </c>
      <c r="Q6227">
        <v>0</v>
      </c>
      <c r="R6227">
        <v>0</v>
      </c>
      <c r="S6227">
        <v>0</v>
      </c>
      <c r="T6227">
        <v>0</v>
      </c>
      <c r="U6227">
        <v>21.788889000000001</v>
      </c>
      <c r="V6227">
        <v>201.4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2681175</v>
      </c>
      <c r="B6228">
        <v>1</v>
      </c>
      <c r="C6228" t="s">
        <v>76</v>
      </c>
      <c r="D6228" t="s">
        <v>86</v>
      </c>
      <c r="E6228" t="s">
        <v>172</v>
      </c>
      <c r="F6228" t="s">
        <v>17307</v>
      </c>
      <c r="G6228" t="s">
        <v>306</v>
      </c>
      <c r="H6228" t="s">
        <v>46</v>
      </c>
      <c r="I6228" t="s">
        <v>129</v>
      </c>
      <c r="J6228" t="s">
        <v>15</v>
      </c>
      <c r="K6228" t="s">
        <v>131</v>
      </c>
      <c r="L6228" t="s">
        <v>17308</v>
      </c>
      <c r="M6228" t="s">
        <v>17309</v>
      </c>
      <c r="N6228">
        <v>5.1066666659999997</v>
      </c>
      <c r="O6228">
        <v>0</v>
      </c>
      <c r="P6228">
        <v>109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556.626667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2681173</v>
      </c>
      <c r="B6229">
        <v>1</v>
      </c>
      <c r="C6229" t="s">
        <v>76</v>
      </c>
      <c r="D6229" t="s">
        <v>93</v>
      </c>
      <c r="E6229" t="s">
        <v>144</v>
      </c>
      <c r="F6229" t="s">
        <v>17310</v>
      </c>
      <c r="G6229" t="s">
        <v>162</v>
      </c>
      <c r="H6229" t="s">
        <v>46</v>
      </c>
      <c r="I6229" t="s">
        <v>129</v>
      </c>
      <c r="J6229" t="s">
        <v>130</v>
      </c>
      <c r="K6229" t="s">
        <v>131</v>
      </c>
      <c r="L6229" t="s">
        <v>17311</v>
      </c>
      <c r="M6229" t="s">
        <v>17312</v>
      </c>
      <c r="N6229">
        <v>2.2663888879999998</v>
      </c>
      <c r="O6229">
        <v>0</v>
      </c>
      <c r="P6229">
        <v>12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27.196667000000001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2681176</v>
      </c>
      <c r="B6230">
        <v>1</v>
      </c>
      <c r="C6230" t="s">
        <v>77</v>
      </c>
      <c r="D6230" t="s">
        <v>124</v>
      </c>
      <c r="E6230" t="s">
        <v>152</v>
      </c>
      <c r="F6230" t="s">
        <v>17313</v>
      </c>
      <c r="G6230" t="s">
        <v>169</v>
      </c>
      <c r="H6230" t="s">
        <v>47</v>
      </c>
      <c r="I6230" t="s">
        <v>129</v>
      </c>
      <c r="J6230" t="s">
        <v>130</v>
      </c>
      <c r="K6230" t="s">
        <v>131</v>
      </c>
      <c r="L6230" t="s">
        <v>17314</v>
      </c>
      <c r="M6230" t="s">
        <v>17315</v>
      </c>
      <c r="N6230">
        <v>0.69527777700000004</v>
      </c>
      <c r="O6230">
        <v>12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8.3433329999999994</v>
      </c>
      <c r="V6230">
        <v>0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2681185</v>
      </c>
      <c r="B6231">
        <v>1</v>
      </c>
      <c r="C6231" t="s">
        <v>76</v>
      </c>
      <c r="D6231" t="s">
        <v>91</v>
      </c>
      <c r="E6231" t="s">
        <v>210</v>
      </c>
      <c r="F6231" t="s">
        <v>17316</v>
      </c>
      <c r="G6231" t="s">
        <v>212</v>
      </c>
      <c r="H6231" t="s">
        <v>46</v>
      </c>
      <c r="I6231" t="s">
        <v>129</v>
      </c>
      <c r="J6231" t="s">
        <v>130</v>
      </c>
      <c r="K6231" t="s">
        <v>131</v>
      </c>
      <c r="L6231" t="s">
        <v>17317</v>
      </c>
      <c r="M6231" t="s">
        <v>17318</v>
      </c>
      <c r="N6231">
        <v>3.4874999999999998</v>
      </c>
      <c r="O6231">
        <v>0</v>
      </c>
      <c r="P6231">
        <v>5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17.4375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2681203</v>
      </c>
      <c r="B6232">
        <v>1</v>
      </c>
      <c r="C6232" t="s">
        <v>77</v>
      </c>
      <c r="D6232" t="s">
        <v>124</v>
      </c>
      <c r="E6232" t="s">
        <v>156</v>
      </c>
      <c r="F6232" t="s">
        <v>10712</v>
      </c>
      <c r="G6232" t="s">
        <v>128</v>
      </c>
      <c r="H6232" t="s">
        <v>47</v>
      </c>
      <c r="I6232" t="s">
        <v>129</v>
      </c>
      <c r="J6232" t="s">
        <v>130</v>
      </c>
      <c r="K6232" t="s">
        <v>131</v>
      </c>
      <c r="L6232" t="s">
        <v>17319</v>
      </c>
      <c r="M6232" t="s">
        <v>17320</v>
      </c>
      <c r="N6232">
        <v>2.2825000000000002</v>
      </c>
      <c r="O6232">
        <v>106</v>
      </c>
      <c r="P6232">
        <v>535</v>
      </c>
      <c r="Q6232">
        <v>0</v>
      </c>
      <c r="R6232">
        <v>0</v>
      </c>
      <c r="S6232">
        <v>0</v>
      </c>
      <c r="T6232">
        <v>0</v>
      </c>
      <c r="U6232">
        <v>241.94499999999999</v>
      </c>
      <c r="V6232">
        <v>1221.1375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2681182</v>
      </c>
      <c r="B6233">
        <v>1</v>
      </c>
      <c r="C6233" t="s">
        <v>76</v>
      </c>
      <c r="D6233" t="s">
        <v>80</v>
      </c>
      <c r="E6233" t="s">
        <v>134</v>
      </c>
      <c r="F6233" t="s">
        <v>17321</v>
      </c>
      <c r="G6233" t="s">
        <v>140</v>
      </c>
      <c r="H6233" t="s">
        <v>46</v>
      </c>
      <c r="I6233" t="s">
        <v>129</v>
      </c>
      <c r="J6233" t="s">
        <v>130</v>
      </c>
      <c r="K6233" t="s">
        <v>141</v>
      </c>
      <c r="L6233" t="s">
        <v>17322</v>
      </c>
      <c r="M6233" t="s">
        <v>17323</v>
      </c>
      <c r="N6233">
        <v>1.581111111</v>
      </c>
      <c r="O6233">
        <v>0</v>
      </c>
      <c r="P6233">
        <v>1106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1748.708889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2681180</v>
      </c>
      <c r="B6234">
        <v>1</v>
      </c>
      <c r="C6234" t="s">
        <v>76</v>
      </c>
      <c r="D6234" t="s">
        <v>91</v>
      </c>
      <c r="E6234" t="s">
        <v>126</v>
      </c>
      <c r="F6234" t="s">
        <v>17324</v>
      </c>
      <c r="G6234" t="s">
        <v>140</v>
      </c>
      <c r="H6234" t="s">
        <v>47</v>
      </c>
      <c r="I6234" t="s">
        <v>129</v>
      </c>
      <c r="J6234" t="s">
        <v>130</v>
      </c>
      <c r="K6234" t="s">
        <v>141</v>
      </c>
      <c r="L6234" t="s">
        <v>17325</v>
      </c>
      <c r="M6234" t="s">
        <v>17326</v>
      </c>
      <c r="N6234">
        <v>1.3844444440000001</v>
      </c>
      <c r="O6234">
        <v>0</v>
      </c>
      <c r="P6234">
        <v>338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467.94222200000002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2681183</v>
      </c>
      <c r="B6235">
        <v>1</v>
      </c>
      <c r="C6235" t="s">
        <v>76</v>
      </c>
      <c r="D6235" t="s">
        <v>100</v>
      </c>
      <c r="E6235" t="s">
        <v>172</v>
      </c>
      <c r="F6235" t="s">
        <v>17327</v>
      </c>
      <c r="G6235" t="s">
        <v>455</v>
      </c>
      <c r="H6235" t="s">
        <v>46</v>
      </c>
      <c r="I6235" t="s">
        <v>129</v>
      </c>
      <c r="J6235" t="s">
        <v>130</v>
      </c>
      <c r="K6235" t="s">
        <v>131</v>
      </c>
      <c r="L6235" t="s">
        <v>17328</v>
      </c>
      <c r="M6235" t="s">
        <v>17329</v>
      </c>
      <c r="N6235">
        <v>2.9416666660000002</v>
      </c>
      <c r="O6235">
        <v>0</v>
      </c>
      <c r="P6235">
        <v>38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111.783333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2681189</v>
      </c>
      <c r="B6236">
        <v>1</v>
      </c>
      <c r="C6236" t="s">
        <v>77</v>
      </c>
      <c r="D6236" t="s">
        <v>118</v>
      </c>
      <c r="E6236" t="s">
        <v>126</v>
      </c>
      <c r="F6236" t="s">
        <v>17330</v>
      </c>
      <c r="G6236" t="s">
        <v>128</v>
      </c>
      <c r="H6236" t="s">
        <v>47</v>
      </c>
      <c r="I6236" t="s">
        <v>129</v>
      </c>
      <c r="J6236" t="s">
        <v>130</v>
      </c>
      <c r="K6236" t="s">
        <v>131</v>
      </c>
      <c r="L6236" t="s">
        <v>17331</v>
      </c>
      <c r="M6236" t="s">
        <v>17332</v>
      </c>
      <c r="N6236">
        <v>1.071388888</v>
      </c>
      <c r="O6236">
        <v>0</v>
      </c>
      <c r="P6236">
        <v>110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117.852778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2681186</v>
      </c>
      <c r="B6237">
        <v>1</v>
      </c>
      <c r="C6237" t="s">
        <v>76</v>
      </c>
      <c r="D6237" t="s">
        <v>80</v>
      </c>
      <c r="E6237" t="s">
        <v>210</v>
      </c>
      <c r="F6237" t="s">
        <v>17333</v>
      </c>
      <c r="G6237" t="s">
        <v>306</v>
      </c>
      <c r="H6237" t="s">
        <v>46</v>
      </c>
      <c r="I6237" t="s">
        <v>129</v>
      </c>
      <c r="J6237" t="s">
        <v>15</v>
      </c>
      <c r="K6237" t="s">
        <v>131</v>
      </c>
      <c r="L6237" t="s">
        <v>17334</v>
      </c>
      <c r="M6237" t="s">
        <v>17335</v>
      </c>
      <c r="N6237">
        <v>3.349722222</v>
      </c>
      <c r="O6237">
        <v>0</v>
      </c>
      <c r="P6237">
        <v>5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16.748611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2681190</v>
      </c>
      <c r="B6238">
        <v>1</v>
      </c>
      <c r="C6238" t="s">
        <v>76</v>
      </c>
      <c r="D6238" t="s">
        <v>99</v>
      </c>
      <c r="E6238" t="s">
        <v>210</v>
      </c>
      <c r="F6238" t="s">
        <v>17336</v>
      </c>
      <c r="G6238" t="s">
        <v>290</v>
      </c>
      <c r="H6238" t="s">
        <v>46</v>
      </c>
      <c r="I6238" t="s">
        <v>129</v>
      </c>
      <c r="J6238" t="s">
        <v>130</v>
      </c>
      <c r="K6238" t="s">
        <v>131</v>
      </c>
      <c r="L6238" t="s">
        <v>17337</v>
      </c>
      <c r="M6238" t="s">
        <v>17338</v>
      </c>
      <c r="N6238">
        <v>3.1722222219999998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3.1722220000000001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2681213</v>
      </c>
      <c r="B6239">
        <v>1</v>
      </c>
      <c r="C6239" t="s">
        <v>76</v>
      </c>
      <c r="D6239" t="s">
        <v>80</v>
      </c>
      <c r="E6239" t="s">
        <v>325</v>
      </c>
      <c r="F6239" t="s">
        <v>17339</v>
      </c>
      <c r="G6239" t="s">
        <v>140</v>
      </c>
      <c r="H6239" t="s">
        <v>47</v>
      </c>
      <c r="I6239" t="s">
        <v>129</v>
      </c>
      <c r="J6239" t="s">
        <v>130</v>
      </c>
      <c r="K6239" t="s">
        <v>141</v>
      </c>
      <c r="L6239" t="s">
        <v>17340</v>
      </c>
      <c r="M6239" t="s">
        <v>17341</v>
      </c>
      <c r="N6239">
        <v>4.4755555549999997</v>
      </c>
      <c r="O6239">
        <v>3</v>
      </c>
      <c r="P6239">
        <v>5925</v>
      </c>
      <c r="Q6239">
        <v>0</v>
      </c>
      <c r="R6239">
        <v>0</v>
      </c>
      <c r="S6239">
        <v>0</v>
      </c>
      <c r="T6239">
        <v>0</v>
      </c>
      <c r="U6239">
        <v>13.426667</v>
      </c>
      <c r="V6239">
        <v>26517.666663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2681196</v>
      </c>
      <c r="B6240">
        <v>1</v>
      </c>
      <c r="C6240" t="s">
        <v>77</v>
      </c>
      <c r="D6240" t="s">
        <v>123</v>
      </c>
      <c r="E6240" t="s">
        <v>134</v>
      </c>
      <c r="F6240" t="s">
        <v>17342</v>
      </c>
      <c r="G6240" t="s">
        <v>140</v>
      </c>
      <c r="H6240" t="s">
        <v>46</v>
      </c>
      <c r="I6240" t="s">
        <v>129</v>
      </c>
      <c r="J6240" t="s">
        <v>130</v>
      </c>
      <c r="K6240" t="s">
        <v>141</v>
      </c>
      <c r="L6240" t="s">
        <v>17343</v>
      </c>
      <c r="M6240" t="s">
        <v>17344</v>
      </c>
      <c r="N6240">
        <v>3.9049999999999998</v>
      </c>
      <c r="O6240">
        <v>0</v>
      </c>
      <c r="P6240">
        <v>492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1921.26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2681200</v>
      </c>
      <c r="B6241">
        <v>1</v>
      </c>
      <c r="C6241" t="s">
        <v>76</v>
      </c>
      <c r="D6241" t="s">
        <v>79</v>
      </c>
      <c r="E6241" t="s">
        <v>210</v>
      </c>
      <c r="F6241" t="s">
        <v>17345</v>
      </c>
      <c r="G6241" t="s">
        <v>290</v>
      </c>
      <c r="H6241" t="s">
        <v>46</v>
      </c>
      <c r="I6241" t="s">
        <v>129</v>
      </c>
      <c r="J6241" t="s">
        <v>130</v>
      </c>
      <c r="K6241" t="s">
        <v>131</v>
      </c>
      <c r="L6241" t="s">
        <v>17346</v>
      </c>
      <c r="M6241" t="s">
        <v>17347</v>
      </c>
      <c r="N6241">
        <v>1.3616666660000001</v>
      </c>
      <c r="O6241">
        <v>0</v>
      </c>
      <c r="P6241">
        <v>6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8.17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2681198</v>
      </c>
      <c r="B6242">
        <v>1</v>
      </c>
      <c r="C6242" t="s">
        <v>76</v>
      </c>
      <c r="D6242" t="s">
        <v>94</v>
      </c>
      <c r="E6242" t="s">
        <v>134</v>
      </c>
      <c r="F6242" t="s">
        <v>17348</v>
      </c>
      <c r="G6242" t="s">
        <v>146</v>
      </c>
      <c r="H6242" t="s">
        <v>46</v>
      </c>
      <c r="I6242" t="s">
        <v>129</v>
      </c>
      <c r="J6242" t="s">
        <v>130</v>
      </c>
      <c r="K6242" t="s">
        <v>131</v>
      </c>
      <c r="L6242" t="s">
        <v>17349</v>
      </c>
      <c r="M6242" t="s">
        <v>17350</v>
      </c>
      <c r="N6242">
        <v>0.30472222199999999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98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29.862777999999999</v>
      </c>
    </row>
    <row r="6243" spans="1:26" x14ac:dyDescent="0.3">
      <c r="A6243">
        <v>2681204</v>
      </c>
      <c r="B6243">
        <v>1</v>
      </c>
      <c r="C6243" t="s">
        <v>77</v>
      </c>
      <c r="D6243" t="s">
        <v>112</v>
      </c>
      <c r="E6243" t="s">
        <v>144</v>
      </c>
      <c r="F6243" t="s">
        <v>17351</v>
      </c>
      <c r="G6243" t="s">
        <v>136</v>
      </c>
      <c r="H6243" t="s">
        <v>46</v>
      </c>
      <c r="I6243" t="s">
        <v>129</v>
      </c>
      <c r="J6243" t="s">
        <v>130</v>
      </c>
      <c r="K6243" t="s">
        <v>131</v>
      </c>
      <c r="L6243" t="s">
        <v>17352</v>
      </c>
      <c r="M6243" t="s">
        <v>17353</v>
      </c>
      <c r="N6243">
        <v>1.433888888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14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20.074444</v>
      </c>
    </row>
    <row r="6244" spans="1:26" x14ac:dyDescent="0.3">
      <c r="A6244">
        <v>2681221</v>
      </c>
      <c r="B6244">
        <v>1</v>
      </c>
      <c r="C6244" t="s">
        <v>76</v>
      </c>
      <c r="D6244" t="s">
        <v>102</v>
      </c>
      <c r="E6244" t="s">
        <v>134</v>
      </c>
      <c r="F6244" t="s">
        <v>15697</v>
      </c>
      <c r="G6244" t="s">
        <v>240</v>
      </c>
      <c r="H6244" t="s">
        <v>46</v>
      </c>
      <c r="I6244" t="s">
        <v>129</v>
      </c>
      <c r="J6244" t="s">
        <v>130</v>
      </c>
      <c r="K6244" t="s">
        <v>131</v>
      </c>
      <c r="L6244" t="s">
        <v>17354</v>
      </c>
      <c r="M6244" t="s">
        <v>17355</v>
      </c>
      <c r="N6244">
        <v>0.46555555500000001</v>
      </c>
      <c r="O6244">
        <v>0</v>
      </c>
      <c r="P6244">
        <v>305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141.99444399999999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2681228</v>
      </c>
      <c r="B6245">
        <v>1</v>
      </c>
      <c r="C6245" t="s">
        <v>77</v>
      </c>
      <c r="D6245" t="s">
        <v>114</v>
      </c>
      <c r="E6245" t="s">
        <v>126</v>
      </c>
      <c r="F6245" t="s">
        <v>17356</v>
      </c>
      <c r="G6245" t="s">
        <v>128</v>
      </c>
      <c r="H6245" t="s">
        <v>47</v>
      </c>
      <c r="I6245" t="s">
        <v>129</v>
      </c>
      <c r="J6245" t="s">
        <v>130</v>
      </c>
      <c r="K6245" t="s">
        <v>131</v>
      </c>
      <c r="L6245" t="s">
        <v>17357</v>
      </c>
      <c r="M6245" t="s">
        <v>17358</v>
      </c>
      <c r="N6245">
        <v>1.5566666659999999</v>
      </c>
      <c r="O6245">
        <v>1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1.556667</v>
      </c>
      <c r="V6245">
        <v>0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2681235</v>
      </c>
      <c r="B6246">
        <v>1</v>
      </c>
      <c r="C6246" t="s">
        <v>76</v>
      </c>
      <c r="D6246" t="s">
        <v>79</v>
      </c>
      <c r="E6246" t="s">
        <v>210</v>
      </c>
      <c r="F6246" t="s">
        <v>12369</v>
      </c>
      <c r="G6246" t="s">
        <v>627</v>
      </c>
      <c r="H6246" t="s">
        <v>46</v>
      </c>
      <c r="I6246" t="s">
        <v>129</v>
      </c>
      <c r="J6246" t="s">
        <v>130</v>
      </c>
      <c r="K6246" t="s">
        <v>131</v>
      </c>
      <c r="L6246" t="s">
        <v>17359</v>
      </c>
      <c r="M6246" t="s">
        <v>17360</v>
      </c>
      <c r="N6246">
        <v>3.775555555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3.7755559999999999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2681233</v>
      </c>
      <c r="B6247">
        <v>1</v>
      </c>
      <c r="C6247" t="s">
        <v>76</v>
      </c>
      <c r="D6247" t="s">
        <v>99</v>
      </c>
      <c r="E6247" t="s">
        <v>156</v>
      </c>
      <c r="F6247" t="s">
        <v>17046</v>
      </c>
      <c r="G6247" t="s">
        <v>169</v>
      </c>
      <c r="H6247" t="s">
        <v>47</v>
      </c>
      <c r="I6247" t="s">
        <v>129</v>
      </c>
      <c r="J6247" t="s">
        <v>130</v>
      </c>
      <c r="K6247" t="s">
        <v>131</v>
      </c>
      <c r="L6247" t="s">
        <v>17361</v>
      </c>
      <c r="M6247" t="s">
        <v>17362</v>
      </c>
      <c r="N6247">
        <v>0.31388888799999998</v>
      </c>
      <c r="O6247">
        <v>6</v>
      </c>
      <c r="P6247">
        <v>402</v>
      </c>
      <c r="Q6247">
        <v>0</v>
      </c>
      <c r="R6247">
        <v>0</v>
      </c>
      <c r="S6247">
        <v>0</v>
      </c>
      <c r="T6247">
        <v>0</v>
      </c>
      <c r="U6247">
        <v>1.8833329999999999</v>
      </c>
      <c r="V6247">
        <v>126.183333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2681239</v>
      </c>
      <c r="B6248">
        <v>1</v>
      </c>
      <c r="C6248" t="s">
        <v>76</v>
      </c>
      <c r="D6248" t="s">
        <v>92</v>
      </c>
      <c r="E6248" t="s">
        <v>210</v>
      </c>
      <c r="F6248" t="s">
        <v>17363</v>
      </c>
      <c r="G6248" t="s">
        <v>212</v>
      </c>
      <c r="H6248" t="s">
        <v>46</v>
      </c>
      <c r="I6248" t="s">
        <v>129</v>
      </c>
      <c r="J6248" t="s">
        <v>130</v>
      </c>
      <c r="K6248" t="s">
        <v>131</v>
      </c>
      <c r="L6248" t="s">
        <v>17364</v>
      </c>
      <c r="M6248" t="s">
        <v>17365</v>
      </c>
      <c r="N6248">
        <v>2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1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2</v>
      </c>
    </row>
    <row r="6249" spans="1:26" x14ac:dyDescent="0.3">
      <c r="A6249">
        <v>2681244</v>
      </c>
      <c r="B6249">
        <v>1</v>
      </c>
      <c r="C6249" t="s">
        <v>77</v>
      </c>
      <c r="D6249" t="s">
        <v>116</v>
      </c>
      <c r="E6249" t="s">
        <v>134</v>
      </c>
      <c r="F6249" t="s">
        <v>17366</v>
      </c>
      <c r="G6249" t="s">
        <v>140</v>
      </c>
      <c r="H6249" t="s">
        <v>46</v>
      </c>
      <c r="I6249" t="s">
        <v>129</v>
      </c>
      <c r="J6249" t="s">
        <v>130</v>
      </c>
      <c r="K6249" t="s">
        <v>141</v>
      </c>
      <c r="L6249" t="s">
        <v>17367</v>
      </c>
      <c r="M6249" t="s">
        <v>17368</v>
      </c>
      <c r="N6249">
        <v>1.3911111110000001</v>
      </c>
      <c r="O6249">
        <v>0</v>
      </c>
      <c r="P6249">
        <v>436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606.52444400000002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2681247</v>
      </c>
      <c r="B6250">
        <v>1</v>
      </c>
      <c r="C6250" t="s">
        <v>76</v>
      </c>
      <c r="D6250" t="s">
        <v>93</v>
      </c>
      <c r="E6250" t="s">
        <v>210</v>
      </c>
      <c r="F6250" t="s">
        <v>17369</v>
      </c>
      <c r="G6250" t="s">
        <v>306</v>
      </c>
      <c r="H6250" t="s">
        <v>46</v>
      </c>
      <c r="I6250" t="s">
        <v>129</v>
      </c>
      <c r="J6250" t="s">
        <v>15</v>
      </c>
      <c r="K6250" t="s">
        <v>131</v>
      </c>
      <c r="L6250" t="s">
        <v>17370</v>
      </c>
      <c r="M6250" t="s">
        <v>17371</v>
      </c>
      <c r="N6250">
        <v>2.7675000000000001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2.7675000000000001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2681161</v>
      </c>
      <c r="B6251">
        <v>2</v>
      </c>
      <c r="C6251" t="s">
        <v>76</v>
      </c>
      <c r="D6251" t="s">
        <v>97</v>
      </c>
      <c r="E6251" t="s">
        <v>134</v>
      </c>
      <c r="F6251" t="s">
        <v>17372</v>
      </c>
      <c r="G6251" t="s">
        <v>212</v>
      </c>
      <c r="H6251" t="s">
        <v>46</v>
      </c>
      <c r="I6251" t="s">
        <v>129</v>
      </c>
      <c r="J6251" t="s">
        <v>130</v>
      </c>
      <c r="K6251" t="s">
        <v>131</v>
      </c>
      <c r="L6251" t="s">
        <v>17300</v>
      </c>
      <c r="M6251" t="s">
        <v>17373</v>
      </c>
      <c r="N6251">
        <v>0.62166666599999998</v>
      </c>
      <c r="O6251">
        <v>0</v>
      </c>
      <c r="P6251">
        <v>485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301.50833299999999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2681259</v>
      </c>
      <c r="B6252">
        <v>1</v>
      </c>
      <c r="C6252" t="s">
        <v>76</v>
      </c>
      <c r="D6252" t="s">
        <v>101</v>
      </c>
      <c r="E6252" t="s">
        <v>210</v>
      </c>
      <c r="F6252" t="s">
        <v>17374</v>
      </c>
      <c r="G6252" t="s">
        <v>627</v>
      </c>
      <c r="H6252" t="s">
        <v>46</v>
      </c>
      <c r="I6252" t="s">
        <v>129</v>
      </c>
      <c r="J6252" t="s">
        <v>130</v>
      </c>
      <c r="K6252" t="s">
        <v>131</v>
      </c>
      <c r="L6252" t="s">
        <v>17375</v>
      </c>
      <c r="M6252" t="s">
        <v>17376</v>
      </c>
      <c r="N6252">
        <v>3.0666666660000002</v>
      </c>
      <c r="O6252">
        <v>0</v>
      </c>
      <c r="P6252">
        <v>30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92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2681265</v>
      </c>
      <c r="B6253">
        <v>1</v>
      </c>
      <c r="C6253" t="s">
        <v>76</v>
      </c>
      <c r="D6253" t="s">
        <v>103</v>
      </c>
      <c r="E6253" t="s">
        <v>134</v>
      </c>
      <c r="F6253" t="s">
        <v>17377</v>
      </c>
      <c r="G6253" t="s">
        <v>146</v>
      </c>
      <c r="H6253" t="s">
        <v>46</v>
      </c>
      <c r="I6253" t="s">
        <v>129</v>
      </c>
      <c r="J6253" t="s">
        <v>130</v>
      </c>
      <c r="K6253" t="s">
        <v>131</v>
      </c>
      <c r="L6253" t="s">
        <v>17378</v>
      </c>
      <c r="M6253" t="s">
        <v>17379</v>
      </c>
      <c r="N6253">
        <v>0.63500000000000001</v>
      </c>
      <c r="O6253">
        <v>0</v>
      </c>
      <c r="P6253">
        <v>0</v>
      </c>
      <c r="Q6253">
        <v>0</v>
      </c>
      <c r="R6253">
        <v>50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31.75</v>
      </c>
      <c r="Y6253">
        <v>0</v>
      </c>
      <c r="Z6253">
        <v>0</v>
      </c>
    </row>
    <row r="6254" spans="1:26" x14ac:dyDescent="0.3">
      <c r="A6254">
        <v>2681286</v>
      </c>
      <c r="B6254">
        <v>1</v>
      </c>
      <c r="C6254" t="s">
        <v>77</v>
      </c>
      <c r="D6254" t="s">
        <v>114</v>
      </c>
      <c r="E6254" t="s">
        <v>156</v>
      </c>
      <c r="F6254" t="s">
        <v>1328</v>
      </c>
      <c r="G6254" t="s">
        <v>169</v>
      </c>
      <c r="H6254" t="s">
        <v>47</v>
      </c>
      <c r="I6254" t="s">
        <v>129</v>
      </c>
      <c r="J6254" t="s">
        <v>130</v>
      </c>
      <c r="K6254" t="s">
        <v>131</v>
      </c>
      <c r="L6254" t="s">
        <v>17380</v>
      </c>
      <c r="M6254" t="s">
        <v>17381</v>
      </c>
      <c r="N6254">
        <v>0.272777777</v>
      </c>
      <c r="O6254">
        <v>71</v>
      </c>
      <c r="P6254">
        <v>593</v>
      </c>
      <c r="Q6254">
        <v>0</v>
      </c>
      <c r="R6254">
        <v>0</v>
      </c>
      <c r="S6254">
        <v>0</v>
      </c>
      <c r="T6254">
        <v>0</v>
      </c>
      <c r="U6254">
        <v>19.367222000000002</v>
      </c>
      <c r="V6254">
        <v>161.75722200000001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2681297</v>
      </c>
      <c r="B6255">
        <v>1</v>
      </c>
      <c r="C6255" t="s">
        <v>76</v>
      </c>
      <c r="D6255" t="s">
        <v>100</v>
      </c>
      <c r="E6255" t="s">
        <v>126</v>
      </c>
      <c r="F6255" t="s">
        <v>17382</v>
      </c>
      <c r="G6255" t="s">
        <v>128</v>
      </c>
      <c r="H6255" t="s">
        <v>47</v>
      </c>
      <c r="I6255" t="s">
        <v>129</v>
      </c>
      <c r="J6255" t="s">
        <v>130</v>
      </c>
      <c r="K6255" t="s">
        <v>131</v>
      </c>
      <c r="L6255" t="s">
        <v>17383</v>
      </c>
      <c r="M6255" t="s">
        <v>17384</v>
      </c>
      <c r="N6255">
        <v>4.1072222219999999</v>
      </c>
      <c r="O6255">
        <v>8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32.857778000000003</v>
      </c>
      <c r="V6255">
        <v>0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2681312</v>
      </c>
      <c r="B6256">
        <v>1</v>
      </c>
      <c r="C6256" t="s">
        <v>76</v>
      </c>
      <c r="D6256" t="s">
        <v>88</v>
      </c>
      <c r="E6256" t="s">
        <v>210</v>
      </c>
      <c r="F6256" t="s">
        <v>17385</v>
      </c>
      <c r="G6256" t="s">
        <v>212</v>
      </c>
      <c r="H6256" t="s">
        <v>46</v>
      </c>
      <c r="I6256" t="s">
        <v>129</v>
      </c>
      <c r="J6256" t="s">
        <v>130</v>
      </c>
      <c r="K6256" t="s">
        <v>131</v>
      </c>
      <c r="L6256" t="s">
        <v>17386</v>
      </c>
      <c r="M6256" t="s">
        <v>17387</v>
      </c>
      <c r="N6256">
        <v>3.3597222219999998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3.3597220000000001</v>
      </c>
      <c r="W6256">
        <v>0</v>
      </c>
      <c r="X6256">
        <v>0</v>
      </c>
      <c r="Y6256">
        <v>0</v>
      </c>
      <c r="Z6256">
        <v>0</v>
      </c>
    </row>
    <row r="6257" spans="1:26" x14ac:dyDescent="0.3">
      <c r="A6257">
        <v>2681318</v>
      </c>
      <c r="B6257">
        <v>1</v>
      </c>
      <c r="C6257" t="s">
        <v>77</v>
      </c>
      <c r="D6257" t="s">
        <v>113</v>
      </c>
      <c r="E6257" t="s">
        <v>126</v>
      </c>
      <c r="F6257" t="s">
        <v>17388</v>
      </c>
      <c r="G6257" t="s">
        <v>169</v>
      </c>
      <c r="H6257" t="s">
        <v>47</v>
      </c>
      <c r="I6257" t="s">
        <v>129</v>
      </c>
      <c r="J6257" t="s">
        <v>130</v>
      </c>
      <c r="K6257" t="s">
        <v>131</v>
      </c>
      <c r="L6257" t="s">
        <v>17389</v>
      </c>
      <c r="M6257" t="s">
        <v>17390</v>
      </c>
      <c r="N6257">
        <v>0.30499999999999999</v>
      </c>
      <c r="O6257">
        <v>0</v>
      </c>
      <c r="P6257">
        <v>0</v>
      </c>
      <c r="Q6257">
        <v>36</v>
      </c>
      <c r="R6257">
        <v>1701</v>
      </c>
      <c r="S6257">
        <v>113</v>
      </c>
      <c r="T6257">
        <v>1096</v>
      </c>
      <c r="U6257">
        <v>0</v>
      </c>
      <c r="V6257">
        <v>0</v>
      </c>
      <c r="W6257">
        <v>10.98</v>
      </c>
      <c r="X6257">
        <v>518.80499999999995</v>
      </c>
      <c r="Y6257">
        <v>34.465000000000003</v>
      </c>
      <c r="Z6257">
        <v>334.28</v>
      </c>
    </row>
    <row r="6258" spans="1:26" x14ac:dyDescent="0.3">
      <c r="A6258">
        <v>2681322</v>
      </c>
      <c r="B6258">
        <v>1</v>
      </c>
      <c r="C6258" t="s">
        <v>76</v>
      </c>
      <c r="D6258" t="s">
        <v>87</v>
      </c>
      <c r="E6258" t="s">
        <v>172</v>
      </c>
      <c r="F6258" t="s">
        <v>17391</v>
      </c>
      <c r="G6258" t="s">
        <v>146</v>
      </c>
      <c r="H6258" t="s">
        <v>46</v>
      </c>
      <c r="I6258" t="s">
        <v>129</v>
      </c>
      <c r="J6258" t="s">
        <v>130</v>
      </c>
      <c r="K6258" t="s">
        <v>131</v>
      </c>
      <c r="L6258" t="s">
        <v>17392</v>
      </c>
      <c r="M6258" t="s">
        <v>17393</v>
      </c>
      <c r="N6258">
        <v>1.4602777769999999</v>
      </c>
      <c r="O6258">
        <v>0</v>
      </c>
      <c r="P6258">
        <v>23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33.586388999999997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2681335</v>
      </c>
      <c r="B6259">
        <v>1</v>
      </c>
      <c r="C6259" t="s">
        <v>77</v>
      </c>
      <c r="D6259" t="s">
        <v>114</v>
      </c>
      <c r="E6259" t="s">
        <v>156</v>
      </c>
      <c r="F6259" t="s">
        <v>654</v>
      </c>
      <c r="G6259" t="s">
        <v>169</v>
      </c>
      <c r="H6259" t="s">
        <v>47</v>
      </c>
      <c r="I6259" t="s">
        <v>247</v>
      </c>
      <c r="J6259" t="s">
        <v>130</v>
      </c>
      <c r="K6259" t="s">
        <v>131</v>
      </c>
      <c r="L6259" t="s">
        <v>17394</v>
      </c>
      <c r="M6259" t="s">
        <v>17395</v>
      </c>
      <c r="N6259">
        <v>3.6111110000000002E-3</v>
      </c>
      <c r="O6259">
        <v>0</v>
      </c>
      <c r="P6259">
        <v>0</v>
      </c>
      <c r="Q6259">
        <v>3</v>
      </c>
      <c r="R6259">
        <v>0</v>
      </c>
      <c r="S6259">
        <v>63</v>
      </c>
      <c r="T6259">
        <v>501</v>
      </c>
      <c r="U6259">
        <v>0</v>
      </c>
      <c r="V6259">
        <v>0</v>
      </c>
      <c r="W6259">
        <v>1.0833000000000001E-2</v>
      </c>
      <c r="X6259">
        <v>0</v>
      </c>
      <c r="Y6259">
        <v>0.22750000000000001</v>
      </c>
      <c r="Z6259">
        <v>1.809167</v>
      </c>
    </row>
    <row r="6260" spans="1:26" x14ac:dyDescent="0.3">
      <c r="A6260">
        <v>2681339</v>
      </c>
      <c r="B6260">
        <v>1</v>
      </c>
      <c r="C6260" t="s">
        <v>76</v>
      </c>
      <c r="D6260" t="s">
        <v>79</v>
      </c>
      <c r="E6260" t="s">
        <v>126</v>
      </c>
      <c r="F6260" t="s">
        <v>17396</v>
      </c>
      <c r="G6260" t="s">
        <v>146</v>
      </c>
      <c r="H6260" t="s">
        <v>47</v>
      </c>
      <c r="I6260" t="s">
        <v>129</v>
      </c>
      <c r="J6260" t="s">
        <v>130</v>
      </c>
      <c r="K6260" t="s">
        <v>131</v>
      </c>
      <c r="L6260" t="s">
        <v>17397</v>
      </c>
      <c r="M6260" t="s">
        <v>17398</v>
      </c>
      <c r="N6260">
        <v>0.447222222</v>
      </c>
      <c r="O6260">
        <v>0</v>
      </c>
      <c r="P6260">
        <v>2110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943.63888799999995</v>
      </c>
      <c r="W6260">
        <v>0</v>
      </c>
      <c r="X6260">
        <v>0</v>
      </c>
      <c r="Y6260">
        <v>0</v>
      </c>
      <c r="Z6260">
        <v>0</v>
      </c>
    </row>
    <row r="6261" spans="1:26" x14ac:dyDescent="0.3">
      <c r="A6261">
        <v>2681347</v>
      </c>
      <c r="B6261">
        <v>1</v>
      </c>
      <c r="C6261" t="s">
        <v>76</v>
      </c>
      <c r="D6261" t="s">
        <v>101</v>
      </c>
      <c r="E6261" t="s">
        <v>156</v>
      </c>
      <c r="F6261" t="s">
        <v>17399</v>
      </c>
      <c r="G6261" t="s">
        <v>169</v>
      </c>
      <c r="H6261" t="s">
        <v>47</v>
      </c>
      <c r="I6261" t="s">
        <v>129</v>
      </c>
      <c r="J6261" t="s">
        <v>130</v>
      </c>
      <c r="K6261" t="s">
        <v>131</v>
      </c>
      <c r="L6261" t="s">
        <v>17400</v>
      </c>
      <c r="M6261" t="s">
        <v>17401</v>
      </c>
      <c r="N6261">
        <v>0.54444444400000003</v>
      </c>
      <c r="O6261">
        <v>9</v>
      </c>
      <c r="P6261">
        <v>3473</v>
      </c>
      <c r="Q6261">
        <v>0</v>
      </c>
      <c r="R6261">
        <v>0</v>
      </c>
      <c r="S6261">
        <v>0</v>
      </c>
      <c r="T6261">
        <v>0</v>
      </c>
      <c r="U6261">
        <v>4.9000000000000004</v>
      </c>
      <c r="V6261">
        <v>1890.855554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2681342</v>
      </c>
      <c r="B6262">
        <v>1</v>
      </c>
      <c r="C6262" t="s">
        <v>76</v>
      </c>
      <c r="D6262" t="s">
        <v>90</v>
      </c>
      <c r="E6262" t="s">
        <v>152</v>
      </c>
      <c r="F6262" t="s">
        <v>6564</v>
      </c>
      <c r="G6262" t="s">
        <v>146</v>
      </c>
      <c r="H6262" t="s">
        <v>47</v>
      </c>
      <c r="I6262" t="s">
        <v>129</v>
      </c>
      <c r="J6262" t="s">
        <v>130</v>
      </c>
      <c r="K6262" t="s">
        <v>131</v>
      </c>
      <c r="L6262" t="s">
        <v>17402</v>
      </c>
      <c r="M6262" t="s">
        <v>17403</v>
      </c>
      <c r="N6262">
        <v>0.117777777</v>
      </c>
      <c r="O6262">
        <v>16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1.884444</v>
      </c>
      <c r="V6262">
        <v>0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2681346</v>
      </c>
      <c r="B6263">
        <v>1</v>
      </c>
      <c r="C6263" t="s">
        <v>76</v>
      </c>
      <c r="D6263" t="s">
        <v>104</v>
      </c>
      <c r="E6263" t="s">
        <v>156</v>
      </c>
      <c r="F6263" t="s">
        <v>5874</v>
      </c>
      <c r="G6263" t="s">
        <v>169</v>
      </c>
      <c r="H6263" t="s">
        <v>47</v>
      </c>
      <c r="I6263" t="s">
        <v>129</v>
      </c>
      <c r="J6263" t="s">
        <v>130</v>
      </c>
      <c r="K6263" t="s">
        <v>131</v>
      </c>
      <c r="L6263" t="s">
        <v>17404</v>
      </c>
      <c r="M6263" t="s">
        <v>17405</v>
      </c>
      <c r="N6263">
        <v>0.48055555500000002</v>
      </c>
      <c r="O6263">
        <v>0</v>
      </c>
      <c r="P6263">
        <v>0</v>
      </c>
      <c r="Q6263">
        <v>0</v>
      </c>
      <c r="R6263">
        <v>70</v>
      </c>
      <c r="S6263">
        <v>4</v>
      </c>
      <c r="T6263">
        <v>1031</v>
      </c>
      <c r="U6263">
        <v>0</v>
      </c>
      <c r="V6263">
        <v>0</v>
      </c>
      <c r="W6263">
        <v>0</v>
      </c>
      <c r="X6263">
        <v>33.638888999999999</v>
      </c>
      <c r="Y6263">
        <v>1.9222220000000001</v>
      </c>
      <c r="Z6263">
        <v>495.45277700000003</v>
      </c>
    </row>
    <row r="6264" spans="1:26" x14ac:dyDescent="0.3">
      <c r="A6264">
        <v>2681351</v>
      </c>
      <c r="B6264">
        <v>1</v>
      </c>
      <c r="C6264" t="s">
        <v>77</v>
      </c>
      <c r="D6264" t="s">
        <v>108</v>
      </c>
      <c r="E6264" t="s">
        <v>156</v>
      </c>
      <c r="F6264" t="s">
        <v>9645</v>
      </c>
      <c r="G6264" t="s">
        <v>169</v>
      </c>
      <c r="H6264" t="s">
        <v>47</v>
      </c>
      <c r="I6264" t="s">
        <v>129</v>
      </c>
      <c r="J6264" t="s">
        <v>130</v>
      </c>
      <c r="K6264" t="s">
        <v>131</v>
      </c>
      <c r="L6264" t="s">
        <v>17406</v>
      </c>
      <c r="M6264" t="s">
        <v>17407</v>
      </c>
      <c r="N6264">
        <v>4.8475000000000001</v>
      </c>
      <c r="O6264">
        <v>0</v>
      </c>
      <c r="P6264">
        <v>0</v>
      </c>
      <c r="Q6264">
        <v>24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116.34</v>
      </c>
      <c r="X6264">
        <v>0</v>
      </c>
      <c r="Y6264">
        <v>0</v>
      </c>
      <c r="Z6264">
        <v>0</v>
      </c>
    </row>
    <row r="6265" spans="1:26" x14ac:dyDescent="0.3">
      <c r="A6265">
        <v>2681350</v>
      </c>
      <c r="B6265">
        <v>1</v>
      </c>
      <c r="C6265" t="s">
        <v>77</v>
      </c>
      <c r="D6265" t="s">
        <v>114</v>
      </c>
      <c r="E6265" t="s">
        <v>144</v>
      </c>
      <c r="F6265" t="s">
        <v>17408</v>
      </c>
      <c r="G6265" t="s">
        <v>146</v>
      </c>
      <c r="H6265" t="s">
        <v>46</v>
      </c>
      <c r="I6265" t="s">
        <v>129</v>
      </c>
      <c r="J6265" t="s">
        <v>130</v>
      </c>
      <c r="K6265" t="s">
        <v>131</v>
      </c>
      <c r="L6265" t="s">
        <v>17173</v>
      </c>
      <c r="M6265" t="s">
        <v>17409</v>
      </c>
      <c r="N6265">
        <v>1.136666666</v>
      </c>
      <c r="O6265">
        <v>0</v>
      </c>
      <c r="P6265">
        <v>227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258.02333299999998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2681357</v>
      </c>
      <c r="B6266">
        <v>1</v>
      </c>
      <c r="C6266" t="s">
        <v>76</v>
      </c>
      <c r="D6266" t="s">
        <v>90</v>
      </c>
      <c r="E6266" t="s">
        <v>144</v>
      </c>
      <c r="F6266" t="s">
        <v>17410</v>
      </c>
      <c r="G6266" t="s">
        <v>5757</v>
      </c>
      <c r="H6266" t="s">
        <v>46</v>
      </c>
      <c r="I6266" t="s">
        <v>129</v>
      </c>
      <c r="J6266" t="s">
        <v>130</v>
      </c>
      <c r="K6266" t="s">
        <v>131</v>
      </c>
      <c r="L6266" t="s">
        <v>17411</v>
      </c>
      <c r="M6266" t="s">
        <v>17412</v>
      </c>
      <c r="N6266">
        <v>0.97722222199999997</v>
      </c>
      <c r="O6266">
        <v>0</v>
      </c>
      <c r="P6266">
        <v>41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40.066110999999999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2681358</v>
      </c>
      <c r="B6267">
        <v>1</v>
      </c>
      <c r="C6267" t="s">
        <v>76</v>
      </c>
      <c r="D6267" t="s">
        <v>82</v>
      </c>
      <c r="E6267" t="s">
        <v>210</v>
      </c>
      <c r="F6267" t="s">
        <v>17413</v>
      </c>
      <c r="G6267" t="s">
        <v>627</v>
      </c>
      <c r="H6267" t="s">
        <v>46</v>
      </c>
      <c r="I6267" t="s">
        <v>129</v>
      </c>
      <c r="J6267" t="s">
        <v>130</v>
      </c>
      <c r="K6267" t="s">
        <v>131</v>
      </c>
      <c r="L6267" t="s">
        <v>17414</v>
      </c>
      <c r="M6267" t="s">
        <v>17415</v>
      </c>
      <c r="N6267">
        <v>3.6697222219999999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3.6697220000000002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2681359</v>
      </c>
      <c r="B6268">
        <v>1</v>
      </c>
      <c r="C6268" t="s">
        <v>76</v>
      </c>
      <c r="D6268" t="s">
        <v>97</v>
      </c>
      <c r="E6268" t="s">
        <v>144</v>
      </c>
      <c r="F6268" t="s">
        <v>17416</v>
      </c>
      <c r="G6268" t="s">
        <v>136</v>
      </c>
      <c r="H6268" t="s">
        <v>46</v>
      </c>
      <c r="I6268" t="s">
        <v>129</v>
      </c>
      <c r="J6268" t="s">
        <v>130</v>
      </c>
      <c r="K6268" t="s">
        <v>131</v>
      </c>
      <c r="L6268" t="s">
        <v>17417</v>
      </c>
      <c r="M6268" t="s">
        <v>17418</v>
      </c>
      <c r="N6268">
        <v>2.2747222219999998</v>
      </c>
      <c r="O6268">
        <v>0</v>
      </c>
      <c r="P6268">
        <v>14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31.846111000000001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2681360</v>
      </c>
      <c r="B6269">
        <v>1</v>
      </c>
      <c r="C6269" t="s">
        <v>76</v>
      </c>
      <c r="D6269" t="s">
        <v>100</v>
      </c>
      <c r="E6269" t="s">
        <v>152</v>
      </c>
      <c r="F6269" t="s">
        <v>6100</v>
      </c>
      <c r="G6269" t="s">
        <v>169</v>
      </c>
      <c r="H6269" t="s">
        <v>47</v>
      </c>
      <c r="I6269" t="s">
        <v>129</v>
      </c>
      <c r="J6269" t="s">
        <v>130</v>
      </c>
      <c r="K6269" t="s">
        <v>131</v>
      </c>
      <c r="L6269" t="s">
        <v>17419</v>
      </c>
      <c r="M6269" t="s">
        <v>17420</v>
      </c>
      <c r="N6269">
        <v>0.14805555500000001</v>
      </c>
      <c r="O6269">
        <v>111</v>
      </c>
      <c r="P6269">
        <v>2</v>
      </c>
      <c r="Q6269">
        <v>0</v>
      </c>
      <c r="R6269">
        <v>0</v>
      </c>
      <c r="S6269">
        <v>0</v>
      </c>
      <c r="T6269">
        <v>0</v>
      </c>
      <c r="U6269">
        <v>16.434166999999999</v>
      </c>
      <c r="V6269">
        <v>0.29611100000000001</v>
      </c>
      <c r="W6269">
        <v>0</v>
      </c>
      <c r="X6269">
        <v>0</v>
      </c>
      <c r="Y6269">
        <v>0</v>
      </c>
      <c r="Z6269">
        <v>0</v>
      </c>
    </row>
    <row r="6270" spans="1:26" x14ac:dyDescent="0.3">
      <c r="A6270">
        <v>2681363</v>
      </c>
      <c r="B6270">
        <v>1</v>
      </c>
      <c r="C6270" t="s">
        <v>76</v>
      </c>
      <c r="D6270" t="s">
        <v>93</v>
      </c>
      <c r="E6270" t="s">
        <v>152</v>
      </c>
      <c r="F6270" t="s">
        <v>14115</v>
      </c>
      <c r="G6270" t="s">
        <v>169</v>
      </c>
      <c r="H6270" t="s">
        <v>47</v>
      </c>
      <c r="I6270" t="s">
        <v>129</v>
      </c>
      <c r="J6270" t="s">
        <v>130</v>
      </c>
      <c r="K6270" t="s">
        <v>131</v>
      </c>
      <c r="L6270" t="s">
        <v>17421</v>
      </c>
      <c r="M6270" t="s">
        <v>17422</v>
      </c>
      <c r="N6270">
        <v>0.338888888</v>
      </c>
      <c r="O6270">
        <v>29</v>
      </c>
      <c r="P6270">
        <v>211</v>
      </c>
      <c r="Q6270">
        <v>0</v>
      </c>
      <c r="R6270">
        <v>0</v>
      </c>
      <c r="S6270">
        <v>0</v>
      </c>
      <c r="T6270">
        <v>0</v>
      </c>
      <c r="U6270">
        <v>9.8277780000000003</v>
      </c>
      <c r="V6270">
        <v>71.505555000000001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2681364</v>
      </c>
      <c r="B6271">
        <v>1</v>
      </c>
      <c r="C6271" t="s">
        <v>77</v>
      </c>
      <c r="D6271" t="s">
        <v>124</v>
      </c>
      <c r="E6271" t="s">
        <v>134</v>
      </c>
      <c r="F6271" t="s">
        <v>17423</v>
      </c>
      <c r="G6271" t="s">
        <v>140</v>
      </c>
      <c r="H6271" t="s">
        <v>46</v>
      </c>
      <c r="I6271" t="s">
        <v>129</v>
      </c>
      <c r="J6271" t="s">
        <v>130</v>
      </c>
      <c r="K6271" t="s">
        <v>141</v>
      </c>
      <c r="L6271" t="s">
        <v>17424</v>
      </c>
      <c r="M6271" t="s">
        <v>17425</v>
      </c>
      <c r="N6271">
        <v>1.7777777770000001</v>
      </c>
      <c r="O6271">
        <v>0</v>
      </c>
      <c r="P6271">
        <v>879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1562.6666660000001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2681366</v>
      </c>
      <c r="B6272">
        <v>1</v>
      </c>
      <c r="C6272" t="s">
        <v>77</v>
      </c>
      <c r="D6272" t="s">
        <v>119</v>
      </c>
      <c r="E6272" t="s">
        <v>126</v>
      </c>
      <c r="F6272" t="s">
        <v>17426</v>
      </c>
      <c r="G6272" t="s">
        <v>169</v>
      </c>
      <c r="H6272" t="s">
        <v>47</v>
      </c>
      <c r="I6272" t="s">
        <v>129</v>
      </c>
      <c r="J6272" t="s">
        <v>130</v>
      </c>
      <c r="K6272" t="s">
        <v>131</v>
      </c>
      <c r="L6272" t="s">
        <v>17427</v>
      </c>
      <c r="M6272" t="s">
        <v>17428</v>
      </c>
      <c r="N6272">
        <v>0.55277777699999997</v>
      </c>
      <c r="O6272">
        <v>1</v>
      </c>
      <c r="P6272">
        <v>363</v>
      </c>
      <c r="Q6272">
        <v>0</v>
      </c>
      <c r="R6272">
        <v>0</v>
      </c>
      <c r="S6272">
        <v>0</v>
      </c>
      <c r="T6272">
        <v>0</v>
      </c>
      <c r="U6272">
        <v>0.55277799999999999</v>
      </c>
      <c r="V6272">
        <v>200.658333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2681368</v>
      </c>
      <c r="B6273">
        <v>1</v>
      </c>
      <c r="C6273" t="s">
        <v>76</v>
      </c>
      <c r="D6273" t="s">
        <v>103</v>
      </c>
      <c r="E6273" t="s">
        <v>172</v>
      </c>
      <c r="F6273" t="s">
        <v>17429</v>
      </c>
      <c r="G6273" t="s">
        <v>146</v>
      </c>
      <c r="H6273" t="s">
        <v>46</v>
      </c>
      <c r="I6273" t="s">
        <v>129</v>
      </c>
      <c r="J6273" t="s">
        <v>130</v>
      </c>
      <c r="K6273" t="s">
        <v>131</v>
      </c>
      <c r="L6273" t="s">
        <v>17430</v>
      </c>
      <c r="M6273" t="s">
        <v>17431</v>
      </c>
      <c r="N6273">
        <v>0.498611111</v>
      </c>
      <c r="O6273">
        <v>0</v>
      </c>
      <c r="P6273">
        <v>0</v>
      </c>
      <c r="Q6273">
        <v>0</v>
      </c>
      <c r="R6273">
        <v>63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31.412500000000001</v>
      </c>
      <c r="Y6273">
        <v>0</v>
      </c>
      <c r="Z6273">
        <v>0</v>
      </c>
    </row>
    <row r="6274" spans="1:26" x14ac:dyDescent="0.3">
      <c r="A6274">
        <v>2681369</v>
      </c>
      <c r="B6274">
        <v>1</v>
      </c>
      <c r="C6274" t="s">
        <v>76</v>
      </c>
      <c r="D6274" t="s">
        <v>90</v>
      </c>
      <c r="E6274" t="s">
        <v>144</v>
      </c>
      <c r="F6274" t="s">
        <v>17432</v>
      </c>
      <c r="G6274" t="s">
        <v>146</v>
      </c>
      <c r="H6274" t="s">
        <v>46</v>
      </c>
      <c r="I6274" t="s">
        <v>129</v>
      </c>
      <c r="J6274" t="s">
        <v>130</v>
      </c>
      <c r="K6274" t="s">
        <v>131</v>
      </c>
      <c r="L6274" t="s">
        <v>17433</v>
      </c>
      <c r="M6274" t="s">
        <v>17434</v>
      </c>
      <c r="N6274">
        <v>0.44</v>
      </c>
      <c r="O6274">
        <v>0</v>
      </c>
      <c r="P6274">
        <v>322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141.68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2681374</v>
      </c>
      <c r="B6275">
        <v>1</v>
      </c>
      <c r="C6275" t="s">
        <v>77</v>
      </c>
      <c r="D6275" t="s">
        <v>114</v>
      </c>
      <c r="E6275" t="s">
        <v>156</v>
      </c>
      <c r="F6275" t="s">
        <v>14546</v>
      </c>
      <c r="G6275" t="s">
        <v>169</v>
      </c>
      <c r="H6275" t="s">
        <v>47</v>
      </c>
      <c r="I6275" t="s">
        <v>247</v>
      </c>
      <c r="J6275" t="s">
        <v>130</v>
      </c>
      <c r="K6275" t="s">
        <v>131</v>
      </c>
      <c r="L6275" t="s">
        <v>17435</v>
      </c>
      <c r="M6275" t="s">
        <v>17436</v>
      </c>
      <c r="N6275">
        <v>1.8055555000000001E-2</v>
      </c>
      <c r="O6275">
        <v>0</v>
      </c>
      <c r="P6275">
        <v>0</v>
      </c>
      <c r="Q6275">
        <v>0</v>
      </c>
      <c r="R6275">
        <v>0</v>
      </c>
      <c r="S6275">
        <v>2</v>
      </c>
      <c r="T6275">
        <v>1006</v>
      </c>
      <c r="U6275">
        <v>0</v>
      </c>
      <c r="V6275">
        <v>0</v>
      </c>
      <c r="W6275">
        <v>0</v>
      </c>
      <c r="X6275">
        <v>0</v>
      </c>
      <c r="Y6275">
        <v>3.6110999999999997E-2</v>
      </c>
      <c r="Z6275">
        <v>18.163888</v>
      </c>
    </row>
    <row r="6276" spans="1:26" x14ac:dyDescent="0.3">
      <c r="A6276">
        <v>2681175</v>
      </c>
      <c r="B6276">
        <v>2</v>
      </c>
      <c r="C6276" t="s">
        <v>76</v>
      </c>
      <c r="D6276" t="s">
        <v>86</v>
      </c>
      <c r="E6276" t="s">
        <v>134</v>
      </c>
      <c r="F6276" t="s">
        <v>17437</v>
      </c>
      <c r="G6276" t="s">
        <v>306</v>
      </c>
      <c r="H6276" t="s">
        <v>46</v>
      </c>
      <c r="I6276" t="s">
        <v>129</v>
      </c>
      <c r="J6276" t="s">
        <v>15</v>
      </c>
      <c r="K6276" t="s">
        <v>131</v>
      </c>
      <c r="L6276" t="s">
        <v>17309</v>
      </c>
      <c r="M6276" t="s">
        <v>17438</v>
      </c>
      <c r="N6276">
        <v>0.26361111100000001</v>
      </c>
      <c r="O6276">
        <v>0</v>
      </c>
      <c r="P6276">
        <v>405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106.7625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2681322</v>
      </c>
      <c r="B6277">
        <v>2</v>
      </c>
      <c r="C6277" t="s">
        <v>76</v>
      </c>
      <c r="D6277" t="s">
        <v>87</v>
      </c>
      <c r="E6277" t="s">
        <v>134</v>
      </c>
      <c r="F6277" t="s">
        <v>17439</v>
      </c>
      <c r="G6277" t="s">
        <v>146</v>
      </c>
      <c r="H6277" t="s">
        <v>46</v>
      </c>
      <c r="I6277" t="s">
        <v>129</v>
      </c>
      <c r="J6277" t="s">
        <v>130</v>
      </c>
      <c r="K6277" t="s">
        <v>131</v>
      </c>
      <c r="L6277" t="s">
        <v>17393</v>
      </c>
      <c r="M6277" t="s">
        <v>17440</v>
      </c>
      <c r="N6277">
        <v>8.6666666000000003E-2</v>
      </c>
      <c r="O6277">
        <v>0</v>
      </c>
      <c r="P6277">
        <v>135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11.7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2681379</v>
      </c>
      <c r="B6278">
        <v>1</v>
      </c>
      <c r="C6278" t="s">
        <v>77</v>
      </c>
      <c r="D6278" t="s">
        <v>124</v>
      </c>
      <c r="E6278" t="s">
        <v>144</v>
      </c>
      <c r="F6278" t="s">
        <v>17441</v>
      </c>
      <c r="G6278" t="s">
        <v>146</v>
      </c>
      <c r="H6278" t="s">
        <v>46</v>
      </c>
      <c r="I6278" t="s">
        <v>129</v>
      </c>
      <c r="J6278" t="s">
        <v>130</v>
      </c>
      <c r="K6278" t="s">
        <v>131</v>
      </c>
      <c r="L6278" t="s">
        <v>17442</v>
      </c>
      <c r="M6278" t="s">
        <v>17443</v>
      </c>
      <c r="N6278">
        <v>0.396666666</v>
      </c>
      <c r="O6278">
        <v>0</v>
      </c>
      <c r="P6278">
        <v>52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20.626667000000001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2681380</v>
      </c>
      <c r="B6279">
        <v>1</v>
      </c>
      <c r="C6279" t="s">
        <v>76</v>
      </c>
      <c r="D6279" t="s">
        <v>101</v>
      </c>
      <c r="E6279" t="s">
        <v>126</v>
      </c>
      <c r="F6279" t="s">
        <v>17444</v>
      </c>
      <c r="G6279" t="s">
        <v>128</v>
      </c>
      <c r="H6279" t="s">
        <v>47</v>
      </c>
      <c r="I6279" t="s">
        <v>129</v>
      </c>
      <c r="J6279" t="s">
        <v>130</v>
      </c>
      <c r="K6279" t="s">
        <v>131</v>
      </c>
      <c r="L6279" t="s">
        <v>17445</v>
      </c>
      <c r="M6279" t="s">
        <v>17446</v>
      </c>
      <c r="N6279">
        <v>1.068333333</v>
      </c>
      <c r="O6279">
        <v>9</v>
      </c>
      <c r="P6279">
        <v>28</v>
      </c>
      <c r="Q6279">
        <v>0</v>
      </c>
      <c r="R6279">
        <v>0</v>
      </c>
      <c r="S6279">
        <v>0</v>
      </c>
      <c r="T6279">
        <v>0</v>
      </c>
      <c r="U6279">
        <v>9.6150000000000002</v>
      </c>
      <c r="V6279">
        <v>29.913333000000002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2681381</v>
      </c>
      <c r="B6280">
        <v>1</v>
      </c>
      <c r="C6280" t="s">
        <v>77</v>
      </c>
      <c r="D6280" t="s">
        <v>119</v>
      </c>
      <c r="E6280" t="s">
        <v>144</v>
      </c>
      <c r="F6280" t="s">
        <v>17447</v>
      </c>
      <c r="G6280" t="s">
        <v>136</v>
      </c>
      <c r="H6280" t="s">
        <v>46</v>
      </c>
      <c r="I6280" t="s">
        <v>129</v>
      </c>
      <c r="J6280" t="s">
        <v>130</v>
      </c>
      <c r="K6280" t="s">
        <v>131</v>
      </c>
      <c r="L6280" t="s">
        <v>17448</v>
      </c>
      <c r="M6280" t="s">
        <v>17449</v>
      </c>
      <c r="N6280">
        <v>1.2661111110000001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17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21.523889</v>
      </c>
    </row>
    <row r="6281" spans="1:26" x14ac:dyDescent="0.3">
      <c r="A6281">
        <v>2681382</v>
      </c>
      <c r="B6281">
        <v>1</v>
      </c>
      <c r="C6281" t="s">
        <v>76</v>
      </c>
      <c r="D6281" t="s">
        <v>100</v>
      </c>
      <c r="E6281" t="s">
        <v>152</v>
      </c>
      <c r="F6281" t="s">
        <v>12653</v>
      </c>
      <c r="G6281" t="s">
        <v>146</v>
      </c>
      <c r="H6281" t="s">
        <v>47</v>
      </c>
      <c r="I6281" t="s">
        <v>129</v>
      </c>
      <c r="J6281" t="s">
        <v>130</v>
      </c>
      <c r="K6281" t="s">
        <v>131</v>
      </c>
      <c r="L6281" t="s">
        <v>17450</v>
      </c>
      <c r="M6281" t="s">
        <v>17451</v>
      </c>
      <c r="N6281">
        <v>0.51888888799999999</v>
      </c>
      <c r="O6281">
        <v>111</v>
      </c>
      <c r="P6281">
        <v>2</v>
      </c>
      <c r="Q6281">
        <v>0</v>
      </c>
      <c r="R6281">
        <v>0</v>
      </c>
      <c r="S6281">
        <v>0</v>
      </c>
      <c r="T6281">
        <v>0</v>
      </c>
      <c r="U6281">
        <v>57.596666999999997</v>
      </c>
      <c r="V6281">
        <v>1.0377780000000001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2681385</v>
      </c>
      <c r="B6282">
        <v>1</v>
      </c>
      <c r="C6282" t="s">
        <v>76</v>
      </c>
      <c r="D6282" t="s">
        <v>100</v>
      </c>
      <c r="E6282" t="s">
        <v>152</v>
      </c>
      <c r="F6282" t="s">
        <v>17452</v>
      </c>
      <c r="G6282" t="s">
        <v>169</v>
      </c>
      <c r="H6282" t="s">
        <v>47</v>
      </c>
      <c r="I6282" t="s">
        <v>129</v>
      </c>
      <c r="J6282" t="s">
        <v>130</v>
      </c>
      <c r="K6282" t="s">
        <v>131</v>
      </c>
      <c r="L6282" t="s">
        <v>17453</v>
      </c>
      <c r="M6282" t="s">
        <v>17454</v>
      </c>
      <c r="N6282">
        <v>0.39388888799999999</v>
      </c>
      <c r="O6282">
        <v>4</v>
      </c>
      <c r="P6282">
        <v>505</v>
      </c>
      <c r="Q6282">
        <v>0</v>
      </c>
      <c r="R6282">
        <v>0</v>
      </c>
      <c r="S6282">
        <v>0</v>
      </c>
      <c r="T6282">
        <v>0</v>
      </c>
      <c r="U6282">
        <v>1.575556</v>
      </c>
      <c r="V6282">
        <v>198.91388799999999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2681395</v>
      </c>
      <c r="B6283">
        <v>1</v>
      </c>
      <c r="C6283" t="s">
        <v>77</v>
      </c>
      <c r="D6283" t="s">
        <v>109</v>
      </c>
      <c r="E6283" t="s">
        <v>144</v>
      </c>
      <c r="F6283" t="s">
        <v>17455</v>
      </c>
      <c r="G6283" t="s">
        <v>136</v>
      </c>
      <c r="H6283" t="s">
        <v>46</v>
      </c>
      <c r="I6283" t="s">
        <v>129</v>
      </c>
      <c r="J6283" t="s">
        <v>130</v>
      </c>
      <c r="K6283" t="s">
        <v>131</v>
      </c>
      <c r="L6283" t="s">
        <v>17456</v>
      </c>
      <c r="M6283" t="s">
        <v>17457</v>
      </c>
      <c r="N6283">
        <v>1.698611111</v>
      </c>
      <c r="O6283">
        <v>0</v>
      </c>
      <c r="P6283">
        <v>50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84.930555999999996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2681396</v>
      </c>
      <c r="B6284">
        <v>1</v>
      </c>
      <c r="C6284" t="s">
        <v>76</v>
      </c>
      <c r="D6284" t="s">
        <v>93</v>
      </c>
      <c r="E6284" t="s">
        <v>126</v>
      </c>
      <c r="F6284" t="s">
        <v>17458</v>
      </c>
      <c r="G6284" t="s">
        <v>169</v>
      </c>
      <c r="H6284" t="s">
        <v>47</v>
      </c>
      <c r="I6284" t="s">
        <v>129</v>
      </c>
      <c r="J6284" t="s">
        <v>130</v>
      </c>
      <c r="K6284" t="s">
        <v>131</v>
      </c>
      <c r="L6284" t="s">
        <v>17459</v>
      </c>
      <c r="M6284" t="s">
        <v>17460</v>
      </c>
      <c r="N6284">
        <v>1.779722222</v>
      </c>
      <c r="O6284">
        <v>2</v>
      </c>
      <c r="P6284">
        <v>90</v>
      </c>
      <c r="Q6284">
        <v>0</v>
      </c>
      <c r="R6284">
        <v>0</v>
      </c>
      <c r="S6284">
        <v>0</v>
      </c>
      <c r="T6284">
        <v>0</v>
      </c>
      <c r="U6284">
        <v>3.5594440000000001</v>
      </c>
      <c r="V6284">
        <v>160.17500000000001</v>
      </c>
      <c r="W6284">
        <v>0</v>
      </c>
      <c r="X6284">
        <v>0</v>
      </c>
      <c r="Y6284">
        <v>0</v>
      </c>
      <c r="Z6284">
        <v>0</v>
      </c>
    </row>
    <row r="6285" spans="1:26" x14ac:dyDescent="0.3">
      <c r="A6285">
        <v>2681388</v>
      </c>
      <c r="B6285">
        <v>1</v>
      </c>
      <c r="C6285" t="s">
        <v>77</v>
      </c>
      <c r="D6285" t="s">
        <v>114</v>
      </c>
      <c r="E6285" t="s">
        <v>144</v>
      </c>
      <c r="F6285" t="s">
        <v>17461</v>
      </c>
      <c r="G6285" t="s">
        <v>136</v>
      </c>
      <c r="H6285" t="s">
        <v>46</v>
      </c>
      <c r="I6285" t="s">
        <v>129</v>
      </c>
      <c r="J6285" t="s">
        <v>130</v>
      </c>
      <c r="K6285" t="s">
        <v>131</v>
      </c>
      <c r="L6285" t="s">
        <v>17462</v>
      </c>
      <c r="M6285" t="s">
        <v>17463</v>
      </c>
      <c r="N6285">
        <v>1.2994444439999999</v>
      </c>
      <c r="O6285">
        <v>0</v>
      </c>
      <c r="P6285">
        <v>7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9.0961110000000005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2681390</v>
      </c>
      <c r="B6286">
        <v>1</v>
      </c>
      <c r="C6286" t="s">
        <v>77</v>
      </c>
      <c r="D6286" t="s">
        <v>123</v>
      </c>
      <c r="E6286" t="s">
        <v>156</v>
      </c>
      <c r="F6286" t="s">
        <v>6234</v>
      </c>
      <c r="G6286" t="s">
        <v>169</v>
      </c>
      <c r="H6286" t="s">
        <v>47</v>
      </c>
      <c r="I6286" t="s">
        <v>129</v>
      </c>
      <c r="J6286" t="s">
        <v>130</v>
      </c>
      <c r="K6286" t="s">
        <v>131</v>
      </c>
      <c r="L6286" t="s">
        <v>17464</v>
      </c>
      <c r="M6286" t="s">
        <v>17465</v>
      </c>
      <c r="N6286">
        <v>0.12222222200000001</v>
      </c>
      <c r="O6286">
        <v>17</v>
      </c>
      <c r="P6286">
        <v>276</v>
      </c>
      <c r="Q6286">
        <v>0</v>
      </c>
      <c r="R6286">
        <v>0</v>
      </c>
      <c r="S6286">
        <v>0</v>
      </c>
      <c r="T6286">
        <v>0</v>
      </c>
      <c r="U6286">
        <v>2.0777779999999999</v>
      </c>
      <c r="V6286">
        <v>33.733333000000002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2681357</v>
      </c>
      <c r="B6287">
        <v>2</v>
      </c>
      <c r="C6287" t="s">
        <v>76</v>
      </c>
      <c r="D6287" t="s">
        <v>90</v>
      </c>
      <c r="E6287" t="s">
        <v>134</v>
      </c>
      <c r="F6287" t="s">
        <v>17466</v>
      </c>
      <c r="G6287" t="s">
        <v>5757</v>
      </c>
      <c r="H6287" t="s">
        <v>46</v>
      </c>
      <c r="I6287" t="s">
        <v>129</v>
      </c>
      <c r="J6287" t="s">
        <v>130</v>
      </c>
      <c r="K6287" t="s">
        <v>131</v>
      </c>
      <c r="L6287" t="s">
        <v>17412</v>
      </c>
      <c r="M6287" t="s">
        <v>17467</v>
      </c>
      <c r="N6287">
        <v>0.59444444399999996</v>
      </c>
      <c r="O6287">
        <v>0</v>
      </c>
      <c r="P6287">
        <v>91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54.094444000000003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2681400</v>
      </c>
      <c r="B6288">
        <v>1</v>
      </c>
      <c r="C6288" t="s">
        <v>77</v>
      </c>
      <c r="D6288" t="s">
        <v>111</v>
      </c>
      <c r="E6288" t="s">
        <v>126</v>
      </c>
      <c r="F6288" t="s">
        <v>1818</v>
      </c>
      <c r="G6288" t="s">
        <v>158</v>
      </c>
      <c r="H6288" t="s">
        <v>47</v>
      </c>
      <c r="I6288" t="s">
        <v>129</v>
      </c>
      <c r="J6288" t="s">
        <v>130</v>
      </c>
      <c r="K6288" t="s">
        <v>131</v>
      </c>
      <c r="L6288" t="s">
        <v>17468</v>
      </c>
      <c r="M6288" t="s">
        <v>17469</v>
      </c>
      <c r="N6288">
        <v>2.2202777770000002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54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119.895</v>
      </c>
    </row>
    <row r="6289" spans="1:26" x14ac:dyDescent="0.3">
      <c r="A6289">
        <v>2681397</v>
      </c>
      <c r="B6289">
        <v>1</v>
      </c>
      <c r="C6289" t="s">
        <v>77</v>
      </c>
      <c r="D6289" t="s">
        <v>115</v>
      </c>
      <c r="E6289" t="s">
        <v>144</v>
      </c>
      <c r="F6289" t="s">
        <v>17470</v>
      </c>
      <c r="G6289" t="s">
        <v>146</v>
      </c>
      <c r="H6289" t="s">
        <v>46</v>
      </c>
      <c r="I6289" t="s">
        <v>129</v>
      </c>
      <c r="J6289" t="s">
        <v>130</v>
      </c>
      <c r="K6289" t="s">
        <v>131</v>
      </c>
      <c r="L6289" t="s">
        <v>17471</v>
      </c>
      <c r="M6289" t="s">
        <v>17472</v>
      </c>
      <c r="N6289">
        <v>0.93638888799999997</v>
      </c>
      <c r="O6289">
        <v>0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0.93638900000000003</v>
      </c>
      <c r="Y6289">
        <v>0</v>
      </c>
      <c r="Z6289">
        <v>0</v>
      </c>
    </row>
    <row r="6290" spans="1:26" x14ac:dyDescent="0.3">
      <c r="A6290">
        <v>2681401</v>
      </c>
      <c r="B6290">
        <v>1</v>
      </c>
      <c r="C6290" t="s">
        <v>76</v>
      </c>
      <c r="D6290" t="s">
        <v>91</v>
      </c>
      <c r="E6290" t="s">
        <v>152</v>
      </c>
      <c r="F6290" t="s">
        <v>1597</v>
      </c>
      <c r="G6290" t="s">
        <v>169</v>
      </c>
      <c r="H6290" t="s">
        <v>47</v>
      </c>
      <c r="I6290" t="s">
        <v>129</v>
      </c>
      <c r="J6290" t="s">
        <v>130</v>
      </c>
      <c r="K6290" t="s">
        <v>131</v>
      </c>
      <c r="L6290" t="s">
        <v>17473</v>
      </c>
      <c r="M6290" t="s">
        <v>17474</v>
      </c>
      <c r="N6290">
        <v>0.84805555499999996</v>
      </c>
      <c r="O6290">
        <v>64</v>
      </c>
      <c r="P6290">
        <v>813</v>
      </c>
      <c r="Q6290">
        <v>0</v>
      </c>
      <c r="R6290">
        <v>0</v>
      </c>
      <c r="S6290">
        <v>0</v>
      </c>
      <c r="T6290">
        <v>0</v>
      </c>
      <c r="U6290">
        <v>54.275556000000002</v>
      </c>
      <c r="V6290">
        <v>689.46916599999997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2681402</v>
      </c>
      <c r="B6291">
        <v>1</v>
      </c>
      <c r="C6291" t="s">
        <v>76</v>
      </c>
      <c r="D6291" t="s">
        <v>101</v>
      </c>
      <c r="E6291" t="s">
        <v>144</v>
      </c>
      <c r="F6291" t="s">
        <v>17475</v>
      </c>
      <c r="G6291" t="s">
        <v>146</v>
      </c>
      <c r="H6291" t="s">
        <v>46</v>
      </c>
      <c r="I6291" t="s">
        <v>129</v>
      </c>
      <c r="J6291" t="s">
        <v>130</v>
      </c>
      <c r="K6291" t="s">
        <v>131</v>
      </c>
      <c r="L6291" t="s">
        <v>17476</v>
      </c>
      <c r="M6291" t="s">
        <v>17477</v>
      </c>
      <c r="N6291">
        <v>0.87250000000000005</v>
      </c>
      <c r="O6291">
        <v>0</v>
      </c>
      <c r="P6291">
        <v>17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14.8325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2681403</v>
      </c>
      <c r="B6292">
        <v>1</v>
      </c>
      <c r="C6292" t="s">
        <v>76</v>
      </c>
      <c r="D6292" t="s">
        <v>101</v>
      </c>
      <c r="E6292" t="s">
        <v>172</v>
      </c>
      <c r="F6292" t="s">
        <v>17478</v>
      </c>
      <c r="G6292" t="s">
        <v>406</v>
      </c>
      <c r="H6292" t="s">
        <v>46</v>
      </c>
      <c r="I6292" t="s">
        <v>129</v>
      </c>
      <c r="J6292" t="s">
        <v>130</v>
      </c>
      <c r="K6292" t="s">
        <v>131</v>
      </c>
      <c r="L6292" t="s">
        <v>17479</v>
      </c>
      <c r="M6292" t="s">
        <v>17480</v>
      </c>
      <c r="N6292">
        <v>1.6944444439999999</v>
      </c>
      <c r="O6292">
        <v>0</v>
      </c>
      <c r="P6292">
        <v>36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61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2681407</v>
      </c>
      <c r="B6293">
        <v>1</v>
      </c>
      <c r="C6293" t="s">
        <v>77</v>
      </c>
      <c r="D6293" t="s">
        <v>114</v>
      </c>
      <c r="E6293" t="s">
        <v>144</v>
      </c>
      <c r="F6293" t="s">
        <v>4914</v>
      </c>
      <c r="G6293" t="s">
        <v>136</v>
      </c>
      <c r="H6293" t="s">
        <v>46</v>
      </c>
      <c r="I6293" t="s">
        <v>129</v>
      </c>
      <c r="J6293" t="s">
        <v>130</v>
      </c>
      <c r="K6293" t="s">
        <v>131</v>
      </c>
      <c r="L6293" t="s">
        <v>17481</v>
      </c>
      <c r="M6293" t="s">
        <v>17482</v>
      </c>
      <c r="N6293">
        <v>1.5141666659999999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30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45.424999999999997</v>
      </c>
    </row>
    <row r="6294" spans="1:26" x14ac:dyDescent="0.3">
      <c r="A6294">
        <v>2681406</v>
      </c>
      <c r="B6294">
        <v>1</v>
      </c>
      <c r="C6294" t="s">
        <v>76</v>
      </c>
      <c r="D6294" t="s">
        <v>92</v>
      </c>
      <c r="E6294" t="s">
        <v>210</v>
      </c>
      <c r="F6294" t="s">
        <v>17483</v>
      </c>
      <c r="G6294" t="s">
        <v>212</v>
      </c>
      <c r="H6294" t="s">
        <v>46</v>
      </c>
      <c r="I6294" t="s">
        <v>129</v>
      </c>
      <c r="J6294" t="s">
        <v>130</v>
      </c>
      <c r="K6294" t="s">
        <v>131</v>
      </c>
      <c r="L6294" t="s">
        <v>17484</v>
      </c>
      <c r="M6294" t="s">
        <v>17485</v>
      </c>
      <c r="N6294">
        <v>4.5216666659999998</v>
      </c>
      <c r="O6294">
        <v>0</v>
      </c>
      <c r="P6294">
        <v>0</v>
      </c>
      <c r="Q6294">
        <v>0</v>
      </c>
      <c r="R6294">
        <v>1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4.5216669999999999</v>
      </c>
      <c r="Y6294">
        <v>0</v>
      </c>
      <c r="Z6294">
        <v>0</v>
      </c>
    </row>
    <row r="6295" spans="1:26" x14ac:dyDescent="0.3">
      <c r="A6295">
        <v>2681409</v>
      </c>
      <c r="B6295">
        <v>1</v>
      </c>
      <c r="C6295" t="s">
        <v>76</v>
      </c>
      <c r="D6295" t="s">
        <v>105</v>
      </c>
      <c r="E6295" t="s">
        <v>126</v>
      </c>
      <c r="F6295" t="s">
        <v>17486</v>
      </c>
      <c r="G6295" t="s">
        <v>128</v>
      </c>
      <c r="H6295" t="s">
        <v>47</v>
      </c>
      <c r="I6295" t="s">
        <v>129</v>
      </c>
      <c r="J6295" t="s">
        <v>130</v>
      </c>
      <c r="K6295" t="s">
        <v>131</v>
      </c>
      <c r="L6295" t="s">
        <v>17487</v>
      </c>
      <c r="M6295" t="s">
        <v>17488</v>
      </c>
      <c r="N6295">
        <v>1.9186111109999999</v>
      </c>
      <c r="O6295">
        <v>0</v>
      </c>
      <c r="P6295">
        <v>0</v>
      </c>
      <c r="Q6295">
        <v>1</v>
      </c>
      <c r="R6295">
        <v>454</v>
      </c>
      <c r="S6295">
        <v>0</v>
      </c>
      <c r="T6295">
        <v>0</v>
      </c>
      <c r="U6295">
        <v>0</v>
      </c>
      <c r="V6295">
        <v>0</v>
      </c>
      <c r="W6295">
        <v>1.9186110000000001</v>
      </c>
      <c r="X6295">
        <v>871.04944399999999</v>
      </c>
      <c r="Y6295">
        <v>0</v>
      </c>
      <c r="Z6295">
        <v>0</v>
      </c>
    </row>
    <row r="6296" spans="1:26" x14ac:dyDescent="0.3">
      <c r="A6296">
        <v>2681411</v>
      </c>
      <c r="B6296">
        <v>1</v>
      </c>
      <c r="C6296" t="s">
        <v>76</v>
      </c>
      <c r="D6296" t="s">
        <v>105</v>
      </c>
      <c r="E6296" t="s">
        <v>210</v>
      </c>
      <c r="F6296" t="s">
        <v>17489</v>
      </c>
      <c r="G6296" t="s">
        <v>627</v>
      </c>
      <c r="H6296" t="s">
        <v>46</v>
      </c>
      <c r="I6296" t="s">
        <v>129</v>
      </c>
      <c r="J6296" t="s">
        <v>130</v>
      </c>
      <c r="K6296" t="s">
        <v>131</v>
      </c>
      <c r="L6296" t="s">
        <v>17490</v>
      </c>
      <c r="M6296" t="s">
        <v>17491</v>
      </c>
      <c r="N6296">
        <v>2.812777777</v>
      </c>
      <c r="O6296">
        <v>0</v>
      </c>
      <c r="P6296">
        <v>0</v>
      </c>
      <c r="Q6296">
        <v>0</v>
      </c>
      <c r="R6296">
        <v>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5.6255559999999996</v>
      </c>
      <c r="Y6296">
        <v>0</v>
      </c>
      <c r="Z6296">
        <v>0</v>
      </c>
    </row>
    <row r="6297" spans="1:26" x14ac:dyDescent="0.3">
      <c r="A6297">
        <v>2681413</v>
      </c>
      <c r="B6297">
        <v>1</v>
      </c>
      <c r="C6297" t="s">
        <v>77</v>
      </c>
      <c r="D6297" t="s">
        <v>114</v>
      </c>
      <c r="E6297" t="s">
        <v>144</v>
      </c>
      <c r="F6297" t="s">
        <v>17492</v>
      </c>
      <c r="G6297" t="s">
        <v>136</v>
      </c>
      <c r="H6297" t="s">
        <v>46</v>
      </c>
      <c r="I6297" t="s">
        <v>129</v>
      </c>
      <c r="J6297" t="s">
        <v>130</v>
      </c>
      <c r="K6297" t="s">
        <v>131</v>
      </c>
      <c r="L6297" t="s">
        <v>17493</v>
      </c>
      <c r="M6297" t="s">
        <v>17494</v>
      </c>
      <c r="N6297">
        <v>0.76027777699999999</v>
      </c>
      <c r="O6297">
        <v>0</v>
      </c>
      <c r="P6297">
        <v>109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82.870277999999999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2681412</v>
      </c>
      <c r="B6298">
        <v>1</v>
      </c>
      <c r="C6298" t="s">
        <v>76</v>
      </c>
      <c r="D6298" t="s">
        <v>101</v>
      </c>
      <c r="E6298" t="s">
        <v>210</v>
      </c>
      <c r="F6298" t="s">
        <v>17374</v>
      </c>
      <c r="G6298" t="s">
        <v>212</v>
      </c>
      <c r="H6298" t="s">
        <v>46</v>
      </c>
      <c r="I6298" t="s">
        <v>129</v>
      </c>
      <c r="J6298" t="s">
        <v>130</v>
      </c>
      <c r="K6298" t="s">
        <v>131</v>
      </c>
      <c r="L6298" t="s">
        <v>17495</v>
      </c>
      <c r="M6298" t="s">
        <v>17496</v>
      </c>
      <c r="N6298">
        <v>1.1100000000000001</v>
      </c>
      <c r="O6298">
        <v>0</v>
      </c>
      <c r="P6298">
        <v>30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33.299999999999997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2681415</v>
      </c>
      <c r="B6299">
        <v>1</v>
      </c>
      <c r="C6299" t="s">
        <v>76</v>
      </c>
      <c r="D6299" t="s">
        <v>101</v>
      </c>
      <c r="E6299" t="s">
        <v>210</v>
      </c>
      <c r="F6299" t="s">
        <v>17497</v>
      </c>
      <c r="G6299" t="s">
        <v>627</v>
      </c>
      <c r="H6299" t="s">
        <v>46</v>
      </c>
      <c r="I6299" t="s">
        <v>129</v>
      </c>
      <c r="J6299" t="s">
        <v>130</v>
      </c>
      <c r="K6299" t="s">
        <v>131</v>
      </c>
      <c r="L6299" t="s">
        <v>17498</v>
      </c>
      <c r="M6299" t="s">
        <v>17499</v>
      </c>
      <c r="N6299">
        <v>2.5027777769999999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2.5027780000000002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2681414</v>
      </c>
      <c r="B6300">
        <v>1</v>
      </c>
      <c r="C6300" t="s">
        <v>76</v>
      </c>
      <c r="D6300" t="s">
        <v>89</v>
      </c>
      <c r="E6300" t="s">
        <v>144</v>
      </c>
      <c r="F6300" t="s">
        <v>16279</v>
      </c>
      <c r="G6300" t="s">
        <v>136</v>
      </c>
      <c r="H6300" t="s">
        <v>46</v>
      </c>
      <c r="I6300" t="s">
        <v>129</v>
      </c>
      <c r="J6300" t="s">
        <v>130</v>
      </c>
      <c r="K6300" t="s">
        <v>131</v>
      </c>
      <c r="L6300" t="s">
        <v>17500</v>
      </c>
      <c r="M6300" t="s">
        <v>17501</v>
      </c>
      <c r="N6300">
        <v>2.775555555</v>
      </c>
      <c r="O6300">
        <v>0</v>
      </c>
      <c r="P6300">
        <v>20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55.511111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2681419</v>
      </c>
      <c r="B6301">
        <v>1</v>
      </c>
      <c r="C6301" t="s">
        <v>76</v>
      </c>
      <c r="D6301" t="s">
        <v>92</v>
      </c>
      <c r="E6301" t="s">
        <v>126</v>
      </c>
      <c r="F6301" t="s">
        <v>17502</v>
      </c>
      <c r="G6301" t="s">
        <v>128</v>
      </c>
      <c r="H6301" t="s">
        <v>47</v>
      </c>
      <c r="I6301" t="s">
        <v>129</v>
      </c>
      <c r="J6301" t="s">
        <v>130</v>
      </c>
      <c r="K6301" t="s">
        <v>131</v>
      </c>
      <c r="L6301" t="s">
        <v>17503</v>
      </c>
      <c r="M6301" t="s">
        <v>17504</v>
      </c>
      <c r="N6301">
        <v>1.738611111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79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137.350278</v>
      </c>
    </row>
    <row r="6302" spans="1:26" x14ac:dyDescent="0.3">
      <c r="A6302">
        <v>2681425</v>
      </c>
      <c r="B6302">
        <v>1</v>
      </c>
      <c r="C6302" t="s">
        <v>76</v>
      </c>
      <c r="D6302" t="s">
        <v>101</v>
      </c>
      <c r="E6302" t="s">
        <v>172</v>
      </c>
      <c r="F6302" t="s">
        <v>17505</v>
      </c>
      <c r="G6302" t="s">
        <v>136</v>
      </c>
      <c r="H6302" t="s">
        <v>46</v>
      </c>
      <c r="I6302" t="s">
        <v>129</v>
      </c>
      <c r="J6302" t="s">
        <v>130</v>
      </c>
      <c r="K6302" t="s">
        <v>131</v>
      </c>
      <c r="L6302" t="s">
        <v>17506</v>
      </c>
      <c r="M6302" t="s">
        <v>17507</v>
      </c>
      <c r="N6302">
        <v>1.6119444439999999</v>
      </c>
      <c r="O6302">
        <v>0</v>
      </c>
      <c r="P6302">
        <v>45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72.537499999999994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2681427</v>
      </c>
      <c r="B6303">
        <v>1</v>
      </c>
      <c r="C6303" t="s">
        <v>76</v>
      </c>
      <c r="D6303" t="s">
        <v>90</v>
      </c>
      <c r="E6303" t="s">
        <v>144</v>
      </c>
      <c r="F6303" t="s">
        <v>17508</v>
      </c>
      <c r="G6303" t="s">
        <v>136</v>
      </c>
      <c r="H6303" t="s">
        <v>46</v>
      </c>
      <c r="I6303" t="s">
        <v>129</v>
      </c>
      <c r="J6303" t="s">
        <v>130</v>
      </c>
      <c r="K6303" t="s">
        <v>131</v>
      </c>
      <c r="L6303" t="s">
        <v>17509</v>
      </c>
      <c r="M6303" t="s">
        <v>17510</v>
      </c>
      <c r="N6303">
        <v>2.0127777770000002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125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251.59722199999999</v>
      </c>
    </row>
    <row r="6304" spans="1:26" x14ac:dyDescent="0.3">
      <c r="A6304">
        <v>2681433</v>
      </c>
      <c r="B6304">
        <v>1</v>
      </c>
      <c r="C6304" t="s">
        <v>77</v>
      </c>
      <c r="D6304" t="s">
        <v>114</v>
      </c>
      <c r="E6304" t="s">
        <v>144</v>
      </c>
      <c r="F6304" t="s">
        <v>17511</v>
      </c>
      <c r="G6304" t="s">
        <v>406</v>
      </c>
      <c r="H6304" t="s">
        <v>46</v>
      </c>
      <c r="I6304" t="s">
        <v>129</v>
      </c>
      <c r="J6304" t="s">
        <v>130</v>
      </c>
      <c r="K6304" t="s">
        <v>131</v>
      </c>
      <c r="L6304" t="s">
        <v>17512</v>
      </c>
      <c r="M6304" t="s">
        <v>17513</v>
      </c>
      <c r="N6304">
        <v>1.788333333</v>
      </c>
      <c r="O6304">
        <v>0</v>
      </c>
      <c r="P6304">
        <v>8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14.306666999999999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2681435</v>
      </c>
      <c r="B6305">
        <v>1</v>
      </c>
      <c r="C6305" t="s">
        <v>77</v>
      </c>
      <c r="D6305" t="s">
        <v>113</v>
      </c>
      <c r="E6305" t="s">
        <v>156</v>
      </c>
      <c r="F6305" t="s">
        <v>17514</v>
      </c>
      <c r="G6305" t="s">
        <v>169</v>
      </c>
      <c r="H6305" t="s">
        <v>47</v>
      </c>
      <c r="I6305" t="s">
        <v>129</v>
      </c>
      <c r="J6305" t="s">
        <v>130</v>
      </c>
      <c r="K6305" t="s">
        <v>131</v>
      </c>
      <c r="L6305" t="s">
        <v>17515</v>
      </c>
      <c r="M6305" t="s">
        <v>17516</v>
      </c>
      <c r="N6305">
        <v>0.40861111100000003</v>
      </c>
      <c r="O6305">
        <v>0</v>
      </c>
      <c r="P6305">
        <v>0</v>
      </c>
      <c r="Q6305">
        <v>1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0.408611</v>
      </c>
      <c r="X6305">
        <v>0</v>
      </c>
      <c r="Y6305">
        <v>0</v>
      </c>
      <c r="Z6305">
        <v>0</v>
      </c>
    </row>
    <row r="6306" spans="1:26" x14ac:dyDescent="0.3">
      <c r="A6306">
        <v>2681438</v>
      </c>
      <c r="B6306">
        <v>1</v>
      </c>
      <c r="C6306" t="s">
        <v>76</v>
      </c>
      <c r="D6306" t="s">
        <v>91</v>
      </c>
      <c r="E6306" t="s">
        <v>144</v>
      </c>
      <c r="F6306" t="s">
        <v>17517</v>
      </c>
      <c r="G6306" t="s">
        <v>5757</v>
      </c>
      <c r="H6306" t="s">
        <v>46</v>
      </c>
      <c r="I6306" t="s">
        <v>129</v>
      </c>
      <c r="J6306" t="s">
        <v>130</v>
      </c>
      <c r="K6306" t="s">
        <v>131</v>
      </c>
      <c r="L6306" t="s">
        <v>17518</v>
      </c>
      <c r="M6306" t="s">
        <v>17519</v>
      </c>
      <c r="N6306">
        <v>2.3802777769999999</v>
      </c>
      <c r="O6306">
        <v>0</v>
      </c>
      <c r="P6306">
        <v>0</v>
      </c>
      <c r="Q6306">
        <v>0</v>
      </c>
      <c r="R6306">
        <v>259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616.49194399999999</v>
      </c>
      <c r="Y6306">
        <v>0</v>
      </c>
      <c r="Z6306">
        <v>0</v>
      </c>
    </row>
    <row r="6307" spans="1:26" x14ac:dyDescent="0.3">
      <c r="A6307">
        <v>2681437</v>
      </c>
      <c r="B6307">
        <v>1</v>
      </c>
      <c r="C6307" t="s">
        <v>76</v>
      </c>
      <c r="D6307" t="s">
        <v>89</v>
      </c>
      <c r="E6307" t="s">
        <v>156</v>
      </c>
      <c r="F6307" t="s">
        <v>192</v>
      </c>
      <c r="G6307" t="s">
        <v>169</v>
      </c>
      <c r="H6307" t="s">
        <v>47</v>
      </c>
      <c r="I6307" t="s">
        <v>129</v>
      </c>
      <c r="J6307" t="s">
        <v>130</v>
      </c>
      <c r="K6307" t="s">
        <v>131</v>
      </c>
      <c r="L6307" t="s">
        <v>17520</v>
      </c>
      <c r="M6307" t="s">
        <v>17521</v>
      </c>
      <c r="N6307">
        <v>0.91972222199999998</v>
      </c>
      <c r="O6307">
        <v>2</v>
      </c>
      <c r="P6307">
        <v>1</v>
      </c>
      <c r="Q6307">
        <v>0</v>
      </c>
      <c r="R6307">
        <v>0</v>
      </c>
      <c r="S6307">
        <v>2</v>
      </c>
      <c r="T6307">
        <v>0</v>
      </c>
      <c r="U6307">
        <v>1.8394440000000001</v>
      </c>
      <c r="V6307">
        <v>0.91972200000000004</v>
      </c>
      <c r="W6307">
        <v>0</v>
      </c>
      <c r="X6307">
        <v>0</v>
      </c>
      <c r="Y6307">
        <v>1.8394440000000001</v>
      </c>
      <c r="Z6307">
        <v>0</v>
      </c>
    </row>
    <row r="6308" spans="1:26" x14ac:dyDescent="0.3">
      <c r="A6308">
        <v>2681409</v>
      </c>
      <c r="B6308">
        <v>2</v>
      </c>
      <c r="C6308" t="s">
        <v>76</v>
      </c>
      <c r="D6308" t="s">
        <v>105</v>
      </c>
      <c r="E6308" t="s">
        <v>152</v>
      </c>
      <c r="F6308" t="s">
        <v>5744</v>
      </c>
      <c r="G6308" t="s">
        <v>128</v>
      </c>
      <c r="H6308" t="s">
        <v>47</v>
      </c>
      <c r="I6308" t="s">
        <v>129</v>
      </c>
      <c r="J6308" t="s">
        <v>130</v>
      </c>
      <c r="K6308" t="s">
        <v>131</v>
      </c>
      <c r="L6308" t="s">
        <v>17488</v>
      </c>
      <c r="M6308" t="s">
        <v>17522</v>
      </c>
      <c r="N6308">
        <v>0.29527777700000002</v>
      </c>
      <c r="O6308">
        <v>0</v>
      </c>
      <c r="P6308">
        <v>0</v>
      </c>
      <c r="Q6308">
        <v>3</v>
      </c>
      <c r="R6308">
        <v>540</v>
      </c>
      <c r="S6308">
        <v>0</v>
      </c>
      <c r="T6308">
        <v>0</v>
      </c>
      <c r="U6308">
        <v>0</v>
      </c>
      <c r="V6308">
        <v>0</v>
      </c>
      <c r="W6308">
        <v>0.88583299999999998</v>
      </c>
      <c r="X6308">
        <v>159.44999999999999</v>
      </c>
      <c r="Y6308">
        <v>0</v>
      </c>
      <c r="Z6308">
        <v>0</v>
      </c>
    </row>
    <row r="6309" spans="1:26" x14ac:dyDescent="0.3">
      <c r="A6309">
        <v>2681443</v>
      </c>
      <c r="B6309">
        <v>1</v>
      </c>
      <c r="C6309" t="s">
        <v>76</v>
      </c>
      <c r="D6309" t="s">
        <v>92</v>
      </c>
      <c r="E6309" t="s">
        <v>210</v>
      </c>
      <c r="F6309" t="s">
        <v>17523</v>
      </c>
      <c r="G6309" t="s">
        <v>212</v>
      </c>
      <c r="H6309" t="s">
        <v>46</v>
      </c>
      <c r="I6309" t="s">
        <v>129</v>
      </c>
      <c r="J6309" t="s">
        <v>130</v>
      </c>
      <c r="K6309" t="s">
        <v>131</v>
      </c>
      <c r="L6309" t="s">
        <v>17524</v>
      </c>
      <c r="M6309" t="s">
        <v>17525</v>
      </c>
      <c r="N6309">
        <v>2.4933333329999998</v>
      </c>
      <c r="O6309">
        <v>0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2.4933329999999998</v>
      </c>
      <c r="Y6309">
        <v>0</v>
      </c>
      <c r="Z6309">
        <v>0</v>
      </c>
    </row>
    <row r="6310" spans="1:26" x14ac:dyDescent="0.3">
      <c r="A6310">
        <v>2681444</v>
      </c>
      <c r="B6310">
        <v>1</v>
      </c>
      <c r="C6310" t="s">
        <v>76</v>
      </c>
      <c r="D6310" t="s">
        <v>90</v>
      </c>
      <c r="E6310" t="s">
        <v>210</v>
      </c>
      <c r="F6310" t="s">
        <v>17004</v>
      </c>
      <c r="G6310" t="s">
        <v>212</v>
      </c>
      <c r="H6310" t="s">
        <v>46</v>
      </c>
      <c r="I6310" t="s">
        <v>129</v>
      </c>
      <c r="J6310" t="s">
        <v>130</v>
      </c>
      <c r="K6310" t="s">
        <v>131</v>
      </c>
      <c r="L6310" t="s">
        <v>17526</v>
      </c>
      <c r="M6310" t="s">
        <v>17527</v>
      </c>
      <c r="N6310">
        <v>2.3849999999999998</v>
      </c>
      <c r="O6310">
        <v>0</v>
      </c>
      <c r="P6310">
        <v>14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33.39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2681447</v>
      </c>
      <c r="B6311">
        <v>1</v>
      </c>
      <c r="C6311" t="s">
        <v>77</v>
      </c>
      <c r="D6311" t="s">
        <v>114</v>
      </c>
      <c r="E6311" t="s">
        <v>144</v>
      </c>
      <c r="F6311" t="s">
        <v>17528</v>
      </c>
      <c r="G6311" t="s">
        <v>136</v>
      </c>
      <c r="H6311" t="s">
        <v>46</v>
      </c>
      <c r="I6311" t="s">
        <v>129</v>
      </c>
      <c r="J6311" t="s">
        <v>130</v>
      </c>
      <c r="K6311" t="s">
        <v>131</v>
      </c>
      <c r="L6311" t="s">
        <v>17529</v>
      </c>
      <c r="M6311" t="s">
        <v>17530</v>
      </c>
      <c r="N6311">
        <v>1.0877777769999999</v>
      </c>
      <c r="O6311">
        <v>0</v>
      </c>
      <c r="P6311">
        <v>9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9.7899999999999991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2681448</v>
      </c>
      <c r="B6312">
        <v>1</v>
      </c>
      <c r="C6312" t="s">
        <v>76</v>
      </c>
      <c r="D6312" t="s">
        <v>97</v>
      </c>
      <c r="E6312" t="s">
        <v>144</v>
      </c>
      <c r="F6312" t="s">
        <v>17531</v>
      </c>
      <c r="G6312" t="s">
        <v>146</v>
      </c>
      <c r="H6312" t="s">
        <v>46</v>
      </c>
      <c r="I6312" t="s">
        <v>129</v>
      </c>
      <c r="J6312" t="s">
        <v>130</v>
      </c>
      <c r="K6312" t="s">
        <v>131</v>
      </c>
      <c r="L6312" t="s">
        <v>17532</v>
      </c>
      <c r="M6312" t="s">
        <v>17533</v>
      </c>
      <c r="N6312">
        <v>0.79</v>
      </c>
      <c r="O6312">
        <v>0</v>
      </c>
      <c r="P6312">
        <v>116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91.64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2681450</v>
      </c>
      <c r="B6313">
        <v>1</v>
      </c>
      <c r="C6313" t="s">
        <v>77</v>
      </c>
      <c r="D6313" t="s">
        <v>114</v>
      </c>
      <c r="E6313" t="s">
        <v>144</v>
      </c>
      <c r="F6313" t="s">
        <v>17534</v>
      </c>
      <c r="G6313" t="s">
        <v>136</v>
      </c>
      <c r="H6313" t="s">
        <v>46</v>
      </c>
      <c r="I6313" t="s">
        <v>129</v>
      </c>
      <c r="J6313" t="s">
        <v>130</v>
      </c>
      <c r="K6313" t="s">
        <v>131</v>
      </c>
      <c r="L6313" t="s">
        <v>17535</v>
      </c>
      <c r="M6313" t="s">
        <v>17536</v>
      </c>
      <c r="N6313">
        <v>1.2555555549999999</v>
      </c>
      <c r="O6313">
        <v>0</v>
      </c>
      <c r="P6313">
        <v>29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36.411110999999998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2681458</v>
      </c>
      <c r="B6314">
        <v>1</v>
      </c>
      <c r="C6314" t="s">
        <v>76</v>
      </c>
      <c r="D6314" t="s">
        <v>78</v>
      </c>
      <c r="E6314" t="s">
        <v>210</v>
      </c>
      <c r="F6314" t="s">
        <v>17537</v>
      </c>
      <c r="G6314" t="s">
        <v>627</v>
      </c>
      <c r="H6314" t="s">
        <v>46</v>
      </c>
      <c r="I6314" t="s">
        <v>129</v>
      </c>
      <c r="J6314" t="s">
        <v>130</v>
      </c>
      <c r="K6314" t="s">
        <v>131</v>
      </c>
      <c r="L6314" t="s">
        <v>17538</v>
      </c>
      <c r="M6314" t="s">
        <v>17539</v>
      </c>
      <c r="N6314">
        <v>2.0763888879999999</v>
      </c>
      <c r="O6314">
        <v>0</v>
      </c>
      <c r="P6314">
        <v>5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10.381944000000001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2681460</v>
      </c>
      <c r="B6315">
        <v>1</v>
      </c>
      <c r="C6315" t="s">
        <v>76</v>
      </c>
      <c r="D6315" t="s">
        <v>107</v>
      </c>
      <c r="E6315" t="s">
        <v>210</v>
      </c>
      <c r="F6315" t="s">
        <v>17540</v>
      </c>
      <c r="G6315" t="s">
        <v>627</v>
      </c>
      <c r="H6315" t="s">
        <v>46</v>
      </c>
      <c r="I6315" t="s">
        <v>129</v>
      </c>
      <c r="J6315" t="s">
        <v>130</v>
      </c>
      <c r="K6315" t="s">
        <v>131</v>
      </c>
      <c r="L6315" t="s">
        <v>17541</v>
      </c>
      <c r="M6315" t="s">
        <v>17542</v>
      </c>
      <c r="N6315">
        <v>1.604166666</v>
      </c>
      <c r="O6315">
        <v>0</v>
      </c>
      <c r="P6315">
        <v>4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6.4166670000000003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2681465</v>
      </c>
      <c r="B6316">
        <v>1</v>
      </c>
      <c r="C6316" t="s">
        <v>76</v>
      </c>
      <c r="D6316" t="s">
        <v>96</v>
      </c>
      <c r="E6316" t="s">
        <v>210</v>
      </c>
      <c r="F6316" t="s">
        <v>17543</v>
      </c>
      <c r="G6316" t="s">
        <v>290</v>
      </c>
      <c r="H6316" t="s">
        <v>46</v>
      </c>
      <c r="I6316" t="s">
        <v>129</v>
      </c>
      <c r="J6316" t="s">
        <v>130</v>
      </c>
      <c r="K6316" t="s">
        <v>131</v>
      </c>
      <c r="L6316" t="s">
        <v>17544</v>
      </c>
      <c r="M6316" t="s">
        <v>17545</v>
      </c>
      <c r="N6316">
        <v>1.997222222</v>
      </c>
      <c r="O6316">
        <v>0</v>
      </c>
      <c r="P6316">
        <v>1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1.9972220000000001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2681467</v>
      </c>
      <c r="B6317">
        <v>1</v>
      </c>
      <c r="C6317" t="s">
        <v>76</v>
      </c>
      <c r="D6317" t="s">
        <v>78</v>
      </c>
      <c r="E6317" t="s">
        <v>210</v>
      </c>
      <c r="F6317" t="s">
        <v>17546</v>
      </c>
      <c r="G6317" t="s">
        <v>212</v>
      </c>
      <c r="H6317" t="s">
        <v>46</v>
      </c>
      <c r="I6317" t="s">
        <v>129</v>
      </c>
      <c r="J6317" t="s">
        <v>130</v>
      </c>
      <c r="K6317" t="s">
        <v>131</v>
      </c>
      <c r="L6317" t="s">
        <v>17547</v>
      </c>
      <c r="M6317" t="s">
        <v>17548</v>
      </c>
      <c r="N6317">
        <v>3.0322222220000001</v>
      </c>
      <c r="O6317">
        <v>0</v>
      </c>
      <c r="P6317">
        <v>9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27.29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2681468</v>
      </c>
      <c r="B6318">
        <v>1</v>
      </c>
      <c r="C6318" t="s">
        <v>76</v>
      </c>
      <c r="D6318" t="s">
        <v>103</v>
      </c>
      <c r="E6318" t="s">
        <v>144</v>
      </c>
      <c r="F6318" t="s">
        <v>17549</v>
      </c>
      <c r="G6318" t="s">
        <v>146</v>
      </c>
      <c r="H6318" t="s">
        <v>46</v>
      </c>
      <c r="I6318" t="s">
        <v>129</v>
      </c>
      <c r="J6318" t="s">
        <v>130</v>
      </c>
      <c r="K6318" t="s">
        <v>131</v>
      </c>
      <c r="L6318" t="s">
        <v>17547</v>
      </c>
      <c r="M6318" t="s">
        <v>17550</v>
      </c>
      <c r="N6318">
        <v>0.40083333300000001</v>
      </c>
      <c r="O6318">
        <v>0</v>
      </c>
      <c r="P6318">
        <v>0</v>
      </c>
      <c r="Q6318">
        <v>0</v>
      </c>
      <c r="R6318">
        <v>56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22.446667000000001</v>
      </c>
      <c r="Y6318">
        <v>0</v>
      </c>
      <c r="Z6318">
        <v>0</v>
      </c>
    </row>
    <row r="6319" spans="1:26" x14ac:dyDescent="0.3">
      <c r="A6319">
        <v>2681470</v>
      </c>
      <c r="B6319">
        <v>1</v>
      </c>
      <c r="C6319" t="s">
        <v>77</v>
      </c>
      <c r="D6319" t="s">
        <v>114</v>
      </c>
      <c r="E6319" t="s">
        <v>144</v>
      </c>
      <c r="F6319" t="s">
        <v>17551</v>
      </c>
      <c r="G6319" t="s">
        <v>136</v>
      </c>
      <c r="H6319" t="s">
        <v>46</v>
      </c>
      <c r="I6319" t="s">
        <v>129</v>
      </c>
      <c r="J6319" t="s">
        <v>130</v>
      </c>
      <c r="K6319" t="s">
        <v>131</v>
      </c>
      <c r="L6319" t="s">
        <v>17552</v>
      </c>
      <c r="M6319" t="s">
        <v>17553</v>
      </c>
      <c r="N6319">
        <v>1.095555555</v>
      </c>
      <c r="O6319">
        <v>0</v>
      </c>
      <c r="P6319">
        <v>26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28.484444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2681469</v>
      </c>
      <c r="B6320">
        <v>1</v>
      </c>
      <c r="C6320" t="s">
        <v>76</v>
      </c>
      <c r="D6320" t="s">
        <v>80</v>
      </c>
      <c r="E6320" t="s">
        <v>144</v>
      </c>
      <c r="F6320" t="s">
        <v>17554</v>
      </c>
      <c r="G6320" t="s">
        <v>136</v>
      </c>
      <c r="H6320" t="s">
        <v>46</v>
      </c>
      <c r="I6320" t="s">
        <v>129</v>
      </c>
      <c r="J6320" t="s">
        <v>130</v>
      </c>
      <c r="K6320" t="s">
        <v>131</v>
      </c>
      <c r="L6320" t="s">
        <v>17555</v>
      </c>
      <c r="M6320" t="s">
        <v>17556</v>
      </c>
      <c r="N6320">
        <v>1.055555555</v>
      </c>
      <c r="O6320">
        <v>0</v>
      </c>
      <c r="P6320">
        <v>454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479.22222199999999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2681472</v>
      </c>
      <c r="B6321">
        <v>1</v>
      </c>
      <c r="C6321" t="s">
        <v>77</v>
      </c>
      <c r="D6321" t="s">
        <v>119</v>
      </c>
      <c r="E6321" t="s">
        <v>152</v>
      </c>
      <c r="F6321" t="s">
        <v>915</v>
      </c>
      <c r="G6321" t="s">
        <v>169</v>
      </c>
      <c r="H6321" t="s">
        <v>47</v>
      </c>
      <c r="I6321" t="s">
        <v>129</v>
      </c>
      <c r="J6321" t="s">
        <v>130</v>
      </c>
      <c r="K6321" t="s">
        <v>131</v>
      </c>
      <c r="L6321" t="s">
        <v>17557</v>
      </c>
      <c r="M6321" t="s">
        <v>17558</v>
      </c>
      <c r="N6321">
        <v>0.966388888</v>
      </c>
      <c r="O6321">
        <v>0</v>
      </c>
      <c r="P6321">
        <v>0</v>
      </c>
      <c r="Q6321">
        <v>0</v>
      </c>
      <c r="R6321">
        <v>0</v>
      </c>
      <c r="S6321">
        <v>29</v>
      </c>
      <c r="T6321">
        <v>1206</v>
      </c>
      <c r="U6321">
        <v>0</v>
      </c>
      <c r="V6321">
        <v>0</v>
      </c>
      <c r="W6321">
        <v>0</v>
      </c>
      <c r="X6321">
        <v>0</v>
      </c>
      <c r="Y6321">
        <v>28.025278</v>
      </c>
      <c r="Z6321">
        <v>1165.464999</v>
      </c>
    </row>
    <row r="6322" spans="1:26" x14ac:dyDescent="0.3">
      <c r="A6322">
        <v>2681474</v>
      </c>
      <c r="B6322">
        <v>1</v>
      </c>
      <c r="C6322" t="s">
        <v>76</v>
      </c>
      <c r="D6322" t="s">
        <v>90</v>
      </c>
      <c r="E6322" t="s">
        <v>134</v>
      </c>
      <c r="F6322" t="s">
        <v>16371</v>
      </c>
      <c r="G6322" t="s">
        <v>240</v>
      </c>
      <c r="H6322" t="s">
        <v>46</v>
      </c>
      <c r="I6322" t="s">
        <v>129</v>
      </c>
      <c r="J6322" t="s">
        <v>130</v>
      </c>
      <c r="K6322" t="s">
        <v>131</v>
      </c>
      <c r="L6322" t="s">
        <v>17559</v>
      </c>
      <c r="M6322" t="s">
        <v>17560</v>
      </c>
      <c r="N6322">
        <v>2.69</v>
      </c>
      <c r="O6322">
        <v>0</v>
      </c>
      <c r="P6322">
        <v>0</v>
      </c>
      <c r="Q6322">
        <v>0</v>
      </c>
      <c r="R6322">
        <v>122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328.18</v>
      </c>
      <c r="Y6322">
        <v>0</v>
      </c>
      <c r="Z6322">
        <v>0</v>
      </c>
    </row>
    <row r="6323" spans="1:26" x14ac:dyDescent="0.3">
      <c r="A6323">
        <v>2681473</v>
      </c>
      <c r="B6323">
        <v>1</v>
      </c>
      <c r="C6323" t="s">
        <v>76</v>
      </c>
      <c r="D6323" t="s">
        <v>103</v>
      </c>
      <c r="E6323" t="s">
        <v>144</v>
      </c>
      <c r="F6323" t="s">
        <v>17561</v>
      </c>
      <c r="G6323" t="s">
        <v>146</v>
      </c>
      <c r="H6323" t="s">
        <v>46</v>
      </c>
      <c r="I6323" t="s">
        <v>129</v>
      </c>
      <c r="J6323" t="s">
        <v>130</v>
      </c>
      <c r="K6323" t="s">
        <v>131</v>
      </c>
      <c r="L6323" t="s">
        <v>17562</v>
      </c>
      <c r="M6323" t="s">
        <v>17563</v>
      </c>
      <c r="N6323">
        <v>0.58111111100000001</v>
      </c>
      <c r="O6323">
        <v>0</v>
      </c>
      <c r="P6323">
        <v>0</v>
      </c>
      <c r="Q6323">
        <v>0</v>
      </c>
      <c r="R6323">
        <v>157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91.234443999999996</v>
      </c>
      <c r="Y6323">
        <v>0</v>
      </c>
      <c r="Z6323">
        <v>0</v>
      </c>
    </row>
    <row r="6324" spans="1:26" x14ac:dyDescent="0.3">
      <c r="A6324">
        <v>2681475</v>
      </c>
      <c r="B6324">
        <v>1</v>
      </c>
      <c r="C6324" t="s">
        <v>77</v>
      </c>
      <c r="D6324" t="s">
        <v>114</v>
      </c>
      <c r="E6324" t="s">
        <v>144</v>
      </c>
      <c r="F6324" t="s">
        <v>17015</v>
      </c>
      <c r="G6324" t="s">
        <v>136</v>
      </c>
      <c r="H6324" t="s">
        <v>46</v>
      </c>
      <c r="I6324" t="s">
        <v>129</v>
      </c>
      <c r="J6324" t="s">
        <v>130</v>
      </c>
      <c r="K6324" t="s">
        <v>131</v>
      </c>
      <c r="L6324" t="s">
        <v>17564</v>
      </c>
      <c r="M6324" t="s">
        <v>17565</v>
      </c>
      <c r="N6324">
        <v>3.2622222220000001</v>
      </c>
      <c r="O6324">
        <v>0</v>
      </c>
      <c r="P6324">
        <v>193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629.60888899999998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2681476</v>
      </c>
      <c r="B6325">
        <v>1</v>
      </c>
      <c r="C6325" t="s">
        <v>76</v>
      </c>
      <c r="D6325" t="s">
        <v>80</v>
      </c>
      <c r="E6325" t="s">
        <v>144</v>
      </c>
      <c r="F6325" t="s">
        <v>17554</v>
      </c>
      <c r="G6325" t="s">
        <v>136</v>
      </c>
      <c r="H6325" t="s">
        <v>46</v>
      </c>
      <c r="I6325" t="s">
        <v>129</v>
      </c>
      <c r="J6325" t="s">
        <v>130</v>
      </c>
      <c r="K6325" t="s">
        <v>131</v>
      </c>
      <c r="L6325" t="s">
        <v>17566</v>
      </c>
      <c r="M6325" t="s">
        <v>17567</v>
      </c>
      <c r="N6325">
        <v>0.72583333299999997</v>
      </c>
      <c r="O6325">
        <v>0</v>
      </c>
      <c r="P6325">
        <v>454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329.52833299999998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2681478</v>
      </c>
      <c r="B6326">
        <v>1</v>
      </c>
      <c r="C6326" t="s">
        <v>76</v>
      </c>
      <c r="D6326" t="s">
        <v>93</v>
      </c>
      <c r="E6326" t="s">
        <v>152</v>
      </c>
      <c r="F6326" t="s">
        <v>17568</v>
      </c>
      <c r="G6326" t="s">
        <v>169</v>
      </c>
      <c r="H6326" t="s">
        <v>47</v>
      </c>
      <c r="I6326" t="s">
        <v>129</v>
      </c>
      <c r="J6326" t="s">
        <v>130</v>
      </c>
      <c r="K6326" t="s">
        <v>131</v>
      </c>
      <c r="L6326" t="s">
        <v>17569</v>
      </c>
      <c r="M6326" t="s">
        <v>17570</v>
      </c>
      <c r="N6326">
        <v>1.1975</v>
      </c>
      <c r="O6326">
        <v>7</v>
      </c>
      <c r="P6326">
        <v>3834</v>
      </c>
      <c r="Q6326">
        <v>0</v>
      </c>
      <c r="R6326">
        <v>0</v>
      </c>
      <c r="S6326">
        <v>0</v>
      </c>
      <c r="T6326">
        <v>0</v>
      </c>
      <c r="U6326">
        <v>8.3825000000000003</v>
      </c>
      <c r="V6326">
        <v>4591.2150000000001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2681479</v>
      </c>
      <c r="B6327">
        <v>1</v>
      </c>
      <c r="C6327" t="s">
        <v>76</v>
      </c>
      <c r="D6327" t="s">
        <v>93</v>
      </c>
      <c r="E6327" t="s">
        <v>126</v>
      </c>
      <c r="F6327" t="s">
        <v>17571</v>
      </c>
      <c r="G6327" t="s">
        <v>506</v>
      </c>
      <c r="H6327" t="s">
        <v>47</v>
      </c>
      <c r="I6327" t="s">
        <v>129</v>
      </c>
      <c r="J6327" t="s">
        <v>130</v>
      </c>
      <c r="K6327" t="s">
        <v>131</v>
      </c>
      <c r="L6327" t="s">
        <v>17572</v>
      </c>
      <c r="M6327" t="s">
        <v>17573</v>
      </c>
      <c r="N6327">
        <v>4.5233333330000001</v>
      </c>
      <c r="O6327">
        <v>0</v>
      </c>
      <c r="P6327">
        <v>201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909.19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2681480</v>
      </c>
      <c r="B6328">
        <v>1</v>
      </c>
      <c r="C6328" t="s">
        <v>76</v>
      </c>
      <c r="D6328" t="s">
        <v>86</v>
      </c>
      <c r="E6328" t="s">
        <v>126</v>
      </c>
      <c r="F6328" t="s">
        <v>17574</v>
      </c>
      <c r="G6328" t="s">
        <v>128</v>
      </c>
      <c r="H6328" t="s">
        <v>47</v>
      </c>
      <c r="I6328" t="s">
        <v>129</v>
      </c>
      <c r="J6328" t="s">
        <v>130</v>
      </c>
      <c r="K6328" t="s">
        <v>131</v>
      </c>
      <c r="L6328" t="s">
        <v>17575</v>
      </c>
      <c r="M6328" t="s">
        <v>17576</v>
      </c>
      <c r="N6328">
        <v>6.4180555549999996</v>
      </c>
      <c r="O6328">
        <v>0</v>
      </c>
      <c r="P6328">
        <v>437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2804.690278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2681481</v>
      </c>
      <c r="B6329">
        <v>1</v>
      </c>
      <c r="C6329" t="s">
        <v>77</v>
      </c>
      <c r="D6329" t="s">
        <v>108</v>
      </c>
      <c r="E6329" t="s">
        <v>325</v>
      </c>
      <c r="F6329" t="s">
        <v>17577</v>
      </c>
      <c r="G6329" t="s">
        <v>260</v>
      </c>
      <c r="H6329" t="s">
        <v>47</v>
      </c>
      <c r="I6329" t="s">
        <v>129</v>
      </c>
      <c r="J6329" t="s">
        <v>130</v>
      </c>
      <c r="K6329" t="s">
        <v>141</v>
      </c>
      <c r="L6329" t="s">
        <v>17578</v>
      </c>
      <c r="M6329" t="s">
        <v>17579</v>
      </c>
      <c r="N6329">
        <v>0.59527777699999995</v>
      </c>
      <c r="O6329">
        <v>345</v>
      </c>
      <c r="P6329">
        <v>20254</v>
      </c>
      <c r="Q6329">
        <v>232</v>
      </c>
      <c r="R6329">
        <v>2070</v>
      </c>
      <c r="S6329">
        <v>307</v>
      </c>
      <c r="T6329">
        <v>3071</v>
      </c>
      <c r="U6329">
        <v>205.370833</v>
      </c>
      <c r="V6329">
        <v>12056.756095000001</v>
      </c>
      <c r="W6329">
        <v>138.104444</v>
      </c>
      <c r="X6329">
        <v>1232.2249979999999</v>
      </c>
      <c r="Y6329">
        <v>182.75027800000001</v>
      </c>
      <c r="Z6329">
        <v>1828.0980529999999</v>
      </c>
    </row>
    <row r="6330" spans="1:26" x14ac:dyDescent="0.3">
      <c r="A6330">
        <v>2681482</v>
      </c>
      <c r="B6330">
        <v>1</v>
      </c>
      <c r="C6330" t="s">
        <v>77</v>
      </c>
      <c r="D6330" t="s">
        <v>109</v>
      </c>
      <c r="E6330" t="s">
        <v>126</v>
      </c>
      <c r="F6330" t="s">
        <v>17580</v>
      </c>
      <c r="G6330" t="s">
        <v>128</v>
      </c>
      <c r="H6330" t="s">
        <v>47</v>
      </c>
      <c r="I6330" t="s">
        <v>129</v>
      </c>
      <c r="J6330" t="s">
        <v>130</v>
      </c>
      <c r="K6330" t="s">
        <v>131</v>
      </c>
      <c r="L6330" t="s">
        <v>17581</v>
      </c>
      <c r="M6330" t="s">
        <v>17582</v>
      </c>
      <c r="N6330">
        <v>1.685277777</v>
      </c>
      <c r="O6330">
        <v>0</v>
      </c>
      <c r="P6330">
        <v>0</v>
      </c>
      <c r="Q6330">
        <v>1</v>
      </c>
      <c r="R6330">
        <v>0</v>
      </c>
      <c r="S6330">
        <v>6</v>
      </c>
      <c r="T6330">
        <v>0</v>
      </c>
      <c r="U6330">
        <v>0</v>
      </c>
      <c r="V6330">
        <v>0</v>
      </c>
      <c r="W6330">
        <v>1.6852780000000001</v>
      </c>
      <c r="X6330">
        <v>0</v>
      </c>
      <c r="Y6330">
        <v>10.111667000000001</v>
      </c>
      <c r="Z6330">
        <v>0</v>
      </c>
    </row>
    <row r="6331" spans="1:26" x14ac:dyDescent="0.3">
      <c r="A6331">
        <v>2681483</v>
      </c>
      <c r="B6331">
        <v>1</v>
      </c>
      <c r="C6331" t="s">
        <v>76</v>
      </c>
      <c r="D6331" t="s">
        <v>84</v>
      </c>
      <c r="E6331" t="s">
        <v>210</v>
      </c>
      <c r="F6331" t="s">
        <v>14864</v>
      </c>
      <c r="G6331" t="s">
        <v>212</v>
      </c>
      <c r="H6331" t="s">
        <v>46</v>
      </c>
      <c r="I6331" t="s">
        <v>129</v>
      </c>
      <c r="J6331" t="s">
        <v>130</v>
      </c>
      <c r="K6331" t="s">
        <v>131</v>
      </c>
      <c r="L6331" t="s">
        <v>17583</v>
      </c>
      <c r="M6331" t="s">
        <v>17584</v>
      </c>
      <c r="N6331">
        <v>4.1408333329999998</v>
      </c>
      <c r="O6331">
        <v>0</v>
      </c>
      <c r="P6331">
        <v>10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41.408332999999999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2681484</v>
      </c>
      <c r="B6332">
        <v>1</v>
      </c>
      <c r="C6332" t="s">
        <v>77</v>
      </c>
      <c r="D6332" t="s">
        <v>110</v>
      </c>
      <c r="E6332" t="s">
        <v>156</v>
      </c>
      <c r="F6332" t="s">
        <v>7635</v>
      </c>
      <c r="G6332" t="s">
        <v>169</v>
      </c>
      <c r="H6332" t="s">
        <v>47</v>
      </c>
      <c r="I6332" t="s">
        <v>129</v>
      </c>
      <c r="J6332" t="s">
        <v>130</v>
      </c>
      <c r="K6332" t="s">
        <v>131</v>
      </c>
      <c r="L6332" t="s">
        <v>17585</v>
      </c>
      <c r="M6332" t="s">
        <v>17586</v>
      </c>
      <c r="N6332">
        <v>0.95305555500000005</v>
      </c>
      <c r="O6332">
        <v>0</v>
      </c>
      <c r="P6332">
        <v>0</v>
      </c>
      <c r="Q6332">
        <v>0</v>
      </c>
      <c r="R6332">
        <v>0</v>
      </c>
      <c r="S6332">
        <v>4</v>
      </c>
      <c r="T6332">
        <v>1112</v>
      </c>
      <c r="U6332">
        <v>0</v>
      </c>
      <c r="V6332">
        <v>0</v>
      </c>
      <c r="W6332">
        <v>0</v>
      </c>
      <c r="X6332">
        <v>0</v>
      </c>
      <c r="Y6332">
        <v>3.8122220000000002</v>
      </c>
      <c r="Z6332">
        <v>1059.797777</v>
      </c>
    </row>
    <row r="6333" spans="1:26" x14ac:dyDescent="0.3">
      <c r="A6333">
        <v>2681487</v>
      </c>
      <c r="B6333">
        <v>1</v>
      </c>
      <c r="C6333" t="s">
        <v>77</v>
      </c>
      <c r="D6333" t="s">
        <v>123</v>
      </c>
      <c r="E6333" t="s">
        <v>126</v>
      </c>
      <c r="F6333" t="s">
        <v>1215</v>
      </c>
      <c r="G6333" t="s">
        <v>169</v>
      </c>
      <c r="H6333" t="s">
        <v>47</v>
      </c>
      <c r="I6333" t="s">
        <v>129</v>
      </c>
      <c r="J6333" t="s">
        <v>130</v>
      </c>
      <c r="K6333" t="s">
        <v>131</v>
      </c>
      <c r="L6333" t="s">
        <v>17587</v>
      </c>
      <c r="M6333" t="s">
        <v>17588</v>
      </c>
      <c r="N6333">
        <v>4.1163888880000004</v>
      </c>
      <c r="O6333">
        <v>13</v>
      </c>
      <c r="P6333">
        <v>219</v>
      </c>
      <c r="Q6333">
        <v>0</v>
      </c>
      <c r="R6333">
        <v>0</v>
      </c>
      <c r="S6333">
        <v>0</v>
      </c>
      <c r="T6333">
        <v>0</v>
      </c>
      <c r="U6333">
        <v>53.513055999999999</v>
      </c>
      <c r="V6333">
        <v>901.48916599999995</v>
      </c>
      <c r="W6333">
        <v>0</v>
      </c>
      <c r="X6333">
        <v>0</v>
      </c>
      <c r="Y6333">
        <v>0</v>
      </c>
      <c r="Z6333">
        <v>0</v>
      </c>
    </row>
    <row r="6334" spans="1:26" x14ac:dyDescent="0.3">
      <c r="A6334">
        <v>2681485</v>
      </c>
      <c r="B6334">
        <v>1</v>
      </c>
      <c r="C6334" t="s">
        <v>77</v>
      </c>
      <c r="D6334" t="s">
        <v>108</v>
      </c>
      <c r="E6334" t="s">
        <v>156</v>
      </c>
      <c r="F6334" t="s">
        <v>4680</v>
      </c>
      <c r="G6334" t="s">
        <v>169</v>
      </c>
      <c r="H6334" t="s">
        <v>47</v>
      </c>
      <c r="I6334" t="s">
        <v>129</v>
      </c>
      <c r="J6334" t="s">
        <v>130</v>
      </c>
      <c r="K6334" t="s">
        <v>131</v>
      </c>
      <c r="L6334" t="s">
        <v>17589</v>
      </c>
      <c r="M6334" t="s">
        <v>17590</v>
      </c>
      <c r="N6334">
        <v>1.7438888880000001</v>
      </c>
      <c r="O6334">
        <v>0</v>
      </c>
      <c r="P6334">
        <v>0</v>
      </c>
      <c r="Q6334">
        <v>1</v>
      </c>
      <c r="R6334">
        <v>11</v>
      </c>
      <c r="S6334">
        <v>246</v>
      </c>
      <c r="T6334">
        <v>1922</v>
      </c>
      <c r="U6334">
        <v>0</v>
      </c>
      <c r="V6334">
        <v>0</v>
      </c>
      <c r="W6334">
        <v>1.743889</v>
      </c>
      <c r="X6334">
        <v>19.182777999999999</v>
      </c>
      <c r="Y6334">
        <v>428.996666</v>
      </c>
      <c r="Z6334">
        <v>3351.7544429999998</v>
      </c>
    </row>
    <row r="6335" spans="1:26" x14ac:dyDescent="0.3">
      <c r="A6335">
        <v>2681486</v>
      </c>
      <c r="B6335">
        <v>1</v>
      </c>
      <c r="C6335" t="s">
        <v>76</v>
      </c>
      <c r="D6335" t="s">
        <v>104</v>
      </c>
      <c r="E6335" t="s">
        <v>144</v>
      </c>
      <c r="F6335" t="s">
        <v>16142</v>
      </c>
      <c r="G6335" t="s">
        <v>136</v>
      </c>
      <c r="H6335" t="s">
        <v>46</v>
      </c>
      <c r="I6335" t="s">
        <v>129</v>
      </c>
      <c r="J6335" t="s">
        <v>130</v>
      </c>
      <c r="K6335" t="s">
        <v>131</v>
      </c>
      <c r="L6335" t="s">
        <v>17591</v>
      </c>
      <c r="M6335" t="s">
        <v>17592</v>
      </c>
      <c r="N6335">
        <v>0.57388888800000004</v>
      </c>
      <c r="O6335">
        <v>0</v>
      </c>
      <c r="P6335">
        <v>0</v>
      </c>
      <c r="Q6335">
        <v>0</v>
      </c>
      <c r="R6335">
        <v>46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26.398889</v>
      </c>
      <c r="Y6335">
        <v>0</v>
      </c>
      <c r="Z6335">
        <v>0</v>
      </c>
    </row>
    <row r="6336" spans="1:26" x14ac:dyDescent="0.3">
      <c r="A6336">
        <v>2681488</v>
      </c>
      <c r="B6336">
        <v>1</v>
      </c>
      <c r="C6336" t="s">
        <v>77</v>
      </c>
      <c r="D6336" t="s">
        <v>114</v>
      </c>
      <c r="E6336" t="s">
        <v>156</v>
      </c>
      <c r="F6336" t="s">
        <v>6549</v>
      </c>
      <c r="G6336" t="s">
        <v>169</v>
      </c>
      <c r="H6336" t="s">
        <v>47</v>
      </c>
      <c r="I6336" t="s">
        <v>129</v>
      </c>
      <c r="J6336" t="s">
        <v>130</v>
      </c>
      <c r="K6336" t="s">
        <v>131</v>
      </c>
      <c r="L6336" t="s">
        <v>17593</v>
      </c>
      <c r="M6336" t="s">
        <v>17594</v>
      </c>
      <c r="N6336">
        <v>1.4444444439999999</v>
      </c>
      <c r="O6336">
        <v>3</v>
      </c>
      <c r="P6336">
        <v>512</v>
      </c>
      <c r="Q6336">
        <v>0</v>
      </c>
      <c r="R6336">
        <v>0</v>
      </c>
      <c r="S6336">
        <v>8</v>
      </c>
      <c r="T6336">
        <v>360</v>
      </c>
      <c r="U6336">
        <v>4.3333329999999997</v>
      </c>
      <c r="V6336">
        <v>739.55555500000003</v>
      </c>
      <c r="W6336">
        <v>0</v>
      </c>
      <c r="X6336">
        <v>0</v>
      </c>
      <c r="Y6336">
        <v>11.555555999999999</v>
      </c>
      <c r="Z6336">
        <v>520</v>
      </c>
    </row>
    <row r="6337" spans="1:26" x14ac:dyDescent="0.3">
      <c r="A6337">
        <v>2681489</v>
      </c>
      <c r="B6337">
        <v>1</v>
      </c>
      <c r="C6337" t="s">
        <v>77</v>
      </c>
      <c r="D6337" t="s">
        <v>115</v>
      </c>
      <c r="E6337" t="s">
        <v>156</v>
      </c>
      <c r="F6337" t="s">
        <v>17595</v>
      </c>
      <c r="G6337" t="s">
        <v>169</v>
      </c>
      <c r="H6337" t="s">
        <v>47</v>
      </c>
      <c r="I6337" t="s">
        <v>129</v>
      </c>
      <c r="J6337" t="s">
        <v>130</v>
      </c>
      <c r="K6337" t="s">
        <v>131</v>
      </c>
      <c r="L6337" t="s">
        <v>17596</v>
      </c>
      <c r="M6337" t="s">
        <v>17597</v>
      </c>
      <c r="N6337">
        <v>1.0747222219999999</v>
      </c>
      <c r="O6337">
        <v>0</v>
      </c>
      <c r="P6337">
        <v>0</v>
      </c>
      <c r="Q6337">
        <v>19</v>
      </c>
      <c r="R6337">
        <v>12</v>
      </c>
      <c r="S6337">
        <v>45</v>
      </c>
      <c r="T6337">
        <v>1153</v>
      </c>
      <c r="U6337">
        <v>0</v>
      </c>
      <c r="V6337">
        <v>0</v>
      </c>
      <c r="W6337">
        <v>20.419722</v>
      </c>
      <c r="X6337">
        <v>12.896667000000001</v>
      </c>
      <c r="Y6337">
        <v>48.362499999999997</v>
      </c>
      <c r="Z6337">
        <v>1239.154722</v>
      </c>
    </row>
    <row r="6338" spans="1:26" x14ac:dyDescent="0.3">
      <c r="A6338">
        <v>2681490</v>
      </c>
      <c r="B6338">
        <v>1</v>
      </c>
      <c r="C6338" t="s">
        <v>76</v>
      </c>
      <c r="D6338" t="s">
        <v>91</v>
      </c>
      <c r="E6338" t="s">
        <v>156</v>
      </c>
      <c r="F6338" t="s">
        <v>16644</v>
      </c>
      <c r="G6338" t="s">
        <v>169</v>
      </c>
      <c r="H6338" t="s">
        <v>47</v>
      </c>
      <c r="I6338" t="s">
        <v>129</v>
      </c>
      <c r="J6338" t="s">
        <v>130</v>
      </c>
      <c r="K6338" t="s">
        <v>131</v>
      </c>
      <c r="L6338" t="s">
        <v>17598</v>
      </c>
      <c r="M6338" t="s">
        <v>17599</v>
      </c>
      <c r="N6338">
        <v>0.54138888799999996</v>
      </c>
      <c r="O6338">
        <v>42</v>
      </c>
      <c r="P6338">
        <v>302</v>
      </c>
      <c r="Q6338">
        <v>0</v>
      </c>
      <c r="R6338">
        <v>0</v>
      </c>
      <c r="S6338">
        <v>0</v>
      </c>
      <c r="T6338">
        <v>0</v>
      </c>
      <c r="U6338">
        <v>22.738333000000001</v>
      </c>
      <c r="V6338">
        <v>163.49944400000001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2681491</v>
      </c>
      <c r="B6339">
        <v>1</v>
      </c>
      <c r="C6339" t="s">
        <v>76</v>
      </c>
      <c r="D6339" t="s">
        <v>96</v>
      </c>
      <c r="E6339" t="s">
        <v>152</v>
      </c>
      <c r="F6339" t="s">
        <v>6771</v>
      </c>
      <c r="G6339" t="s">
        <v>169</v>
      </c>
      <c r="H6339" t="s">
        <v>47</v>
      </c>
      <c r="I6339" t="s">
        <v>129</v>
      </c>
      <c r="J6339" t="s">
        <v>130</v>
      </c>
      <c r="K6339" t="s">
        <v>131</v>
      </c>
      <c r="L6339" t="s">
        <v>17600</v>
      </c>
      <c r="M6339" t="s">
        <v>17601</v>
      </c>
      <c r="N6339">
        <v>0.85277777700000001</v>
      </c>
      <c r="O6339">
        <v>17</v>
      </c>
      <c r="P6339">
        <v>941</v>
      </c>
      <c r="Q6339">
        <v>0</v>
      </c>
      <c r="R6339">
        <v>0</v>
      </c>
      <c r="S6339">
        <v>0</v>
      </c>
      <c r="T6339">
        <v>0</v>
      </c>
      <c r="U6339">
        <v>14.497222000000001</v>
      </c>
      <c r="V6339">
        <v>802.463888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2681494</v>
      </c>
      <c r="B6340">
        <v>1</v>
      </c>
      <c r="C6340" t="s">
        <v>76</v>
      </c>
      <c r="D6340" t="s">
        <v>89</v>
      </c>
      <c r="E6340" t="s">
        <v>126</v>
      </c>
      <c r="F6340" t="s">
        <v>17602</v>
      </c>
      <c r="G6340" t="s">
        <v>169</v>
      </c>
      <c r="H6340" t="s">
        <v>47</v>
      </c>
      <c r="I6340" t="s">
        <v>129</v>
      </c>
      <c r="J6340" t="s">
        <v>130</v>
      </c>
      <c r="K6340" t="s">
        <v>131</v>
      </c>
      <c r="L6340" t="s">
        <v>17603</v>
      </c>
      <c r="M6340" t="s">
        <v>17604</v>
      </c>
      <c r="N6340">
        <v>1.4913888879999999</v>
      </c>
      <c r="O6340">
        <v>0</v>
      </c>
      <c r="P6340">
        <v>14</v>
      </c>
      <c r="Q6340">
        <v>0</v>
      </c>
      <c r="R6340">
        <v>0</v>
      </c>
      <c r="S6340">
        <v>2</v>
      </c>
      <c r="T6340">
        <v>113</v>
      </c>
      <c r="U6340">
        <v>0</v>
      </c>
      <c r="V6340">
        <v>20.879443999999999</v>
      </c>
      <c r="W6340">
        <v>0</v>
      </c>
      <c r="X6340">
        <v>0</v>
      </c>
      <c r="Y6340">
        <v>2.9827780000000002</v>
      </c>
      <c r="Z6340">
        <v>168.52694399999999</v>
      </c>
    </row>
    <row r="6341" spans="1:26" x14ac:dyDescent="0.3">
      <c r="A6341">
        <v>2681495</v>
      </c>
      <c r="B6341">
        <v>1</v>
      </c>
      <c r="C6341" t="s">
        <v>77</v>
      </c>
      <c r="D6341" t="s">
        <v>113</v>
      </c>
      <c r="E6341" t="s">
        <v>144</v>
      </c>
      <c r="F6341" t="s">
        <v>17605</v>
      </c>
      <c r="G6341" t="s">
        <v>1698</v>
      </c>
      <c r="H6341" t="s">
        <v>46</v>
      </c>
      <c r="I6341" t="s">
        <v>129</v>
      </c>
      <c r="J6341" t="s">
        <v>130</v>
      </c>
      <c r="K6341" t="s">
        <v>131</v>
      </c>
      <c r="L6341" t="s">
        <v>17606</v>
      </c>
      <c r="M6341" t="s">
        <v>17607</v>
      </c>
      <c r="N6341">
        <v>2.4925000000000002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17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42.372500000000002</v>
      </c>
    </row>
    <row r="6342" spans="1:26" x14ac:dyDescent="0.3">
      <c r="A6342">
        <v>2681496</v>
      </c>
      <c r="B6342">
        <v>1</v>
      </c>
      <c r="C6342" t="s">
        <v>77</v>
      </c>
      <c r="D6342" t="s">
        <v>114</v>
      </c>
      <c r="E6342" t="s">
        <v>156</v>
      </c>
      <c r="F6342" t="s">
        <v>17608</v>
      </c>
      <c r="G6342" t="s">
        <v>169</v>
      </c>
      <c r="H6342" t="s">
        <v>47</v>
      </c>
      <c r="I6342" t="s">
        <v>129</v>
      </c>
      <c r="J6342" t="s">
        <v>130</v>
      </c>
      <c r="K6342" t="s">
        <v>131</v>
      </c>
      <c r="L6342" t="s">
        <v>17609</v>
      </c>
      <c r="M6342" t="s">
        <v>17610</v>
      </c>
      <c r="N6342">
        <v>1.58</v>
      </c>
      <c r="O6342">
        <v>0</v>
      </c>
      <c r="P6342">
        <v>0</v>
      </c>
      <c r="Q6342">
        <v>0</v>
      </c>
      <c r="R6342">
        <v>0</v>
      </c>
      <c r="S6342">
        <v>34</v>
      </c>
      <c r="T6342">
        <v>61</v>
      </c>
      <c r="U6342">
        <v>0</v>
      </c>
      <c r="V6342">
        <v>0</v>
      </c>
      <c r="W6342">
        <v>0</v>
      </c>
      <c r="X6342">
        <v>0</v>
      </c>
      <c r="Y6342">
        <v>53.72</v>
      </c>
      <c r="Z6342">
        <v>96.38</v>
      </c>
    </row>
    <row r="6343" spans="1:26" x14ac:dyDescent="0.3">
      <c r="A6343">
        <v>2681500</v>
      </c>
      <c r="B6343">
        <v>1</v>
      </c>
      <c r="C6343" t="s">
        <v>76</v>
      </c>
      <c r="D6343" t="s">
        <v>78</v>
      </c>
      <c r="E6343" t="s">
        <v>126</v>
      </c>
      <c r="F6343" t="s">
        <v>274</v>
      </c>
      <c r="G6343" t="s">
        <v>128</v>
      </c>
      <c r="H6343" t="s">
        <v>47</v>
      </c>
      <c r="I6343" t="s">
        <v>129</v>
      </c>
      <c r="J6343" t="s">
        <v>130</v>
      </c>
      <c r="K6343" t="s">
        <v>131</v>
      </c>
      <c r="L6343" t="s">
        <v>17611</v>
      </c>
      <c r="M6343" t="s">
        <v>17612</v>
      </c>
      <c r="N6343">
        <v>2.0877777769999999</v>
      </c>
      <c r="O6343">
        <v>0</v>
      </c>
      <c r="P6343">
        <v>200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417.55555500000003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2681499</v>
      </c>
      <c r="B6344">
        <v>1</v>
      </c>
      <c r="C6344" t="s">
        <v>77</v>
      </c>
      <c r="D6344" t="s">
        <v>119</v>
      </c>
      <c r="E6344" t="s">
        <v>126</v>
      </c>
      <c r="F6344" t="s">
        <v>13999</v>
      </c>
      <c r="G6344" t="s">
        <v>169</v>
      </c>
      <c r="H6344" t="s">
        <v>47</v>
      </c>
      <c r="I6344" t="s">
        <v>129</v>
      </c>
      <c r="J6344" t="s">
        <v>130</v>
      </c>
      <c r="K6344" t="s">
        <v>131</v>
      </c>
      <c r="L6344" t="s">
        <v>17613</v>
      </c>
      <c r="M6344" t="s">
        <v>17614</v>
      </c>
      <c r="N6344">
        <v>2.6775000000000002</v>
      </c>
      <c r="O6344">
        <v>23</v>
      </c>
      <c r="P6344">
        <v>870</v>
      </c>
      <c r="Q6344">
        <v>0</v>
      </c>
      <c r="R6344">
        <v>0</v>
      </c>
      <c r="S6344">
        <v>0</v>
      </c>
      <c r="T6344">
        <v>0</v>
      </c>
      <c r="U6344">
        <v>61.582500000000003</v>
      </c>
      <c r="V6344">
        <v>2329.4250000000002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2681502</v>
      </c>
      <c r="B6345">
        <v>1</v>
      </c>
      <c r="C6345" t="s">
        <v>77</v>
      </c>
      <c r="D6345" t="s">
        <v>123</v>
      </c>
      <c r="E6345" t="s">
        <v>152</v>
      </c>
      <c r="F6345" t="s">
        <v>17615</v>
      </c>
      <c r="G6345" t="s">
        <v>169</v>
      </c>
      <c r="H6345" t="s">
        <v>47</v>
      </c>
      <c r="I6345" t="s">
        <v>129</v>
      </c>
      <c r="J6345" t="s">
        <v>130</v>
      </c>
      <c r="K6345" t="s">
        <v>131</v>
      </c>
      <c r="L6345" t="s">
        <v>17616</v>
      </c>
      <c r="M6345" t="s">
        <v>17617</v>
      </c>
      <c r="N6345">
        <v>1.936666666</v>
      </c>
      <c r="O6345">
        <v>16</v>
      </c>
      <c r="P6345">
        <v>1598</v>
      </c>
      <c r="Q6345">
        <v>0</v>
      </c>
      <c r="R6345">
        <v>0</v>
      </c>
      <c r="S6345">
        <v>0</v>
      </c>
      <c r="T6345">
        <v>0</v>
      </c>
      <c r="U6345">
        <v>30.986667000000001</v>
      </c>
      <c r="V6345">
        <v>3094.7933320000002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2681504</v>
      </c>
      <c r="B6346">
        <v>1</v>
      </c>
      <c r="C6346" t="s">
        <v>77</v>
      </c>
      <c r="D6346" t="s">
        <v>123</v>
      </c>
      <c r="E6346" t="s">
        <v>152</v>
      </c>
      <c r="F6346" t="s">
        <v>17618</v>
      </c>
      <c r="G6346" t="s">
        <v>169</v>
      </c>
      <c r="H6346" t="s">
        <v>47</v>
      </c>
      <c r="I6346" t="s">
        <v>129</v>
      </c>
      <c r="J6346" t="s">
        <v>130</v>
      </c>
      <c r="K6346" t="s">
        <v>131</v>
      </c>
      <c r="L6346" t="s">
        <v>17616</v>
      </c>
      <c r="M6346" t="s">
        <v>17619</v>
      </c>
      <c r="N6346">
        <v>0.86527777699999997</v>
      </c>
      <c r="O6346">
        <v>1</v>
      </c>
      <c r="P6346">
        <v>2438</v>
      </c>
      <c r="Q6346">
        <v>0</v>
      </c>
      <c r="R6346">
        <v>0</v>
      </c>
      <c r="S6346">
        <v>0</v>
      </c>
      <c r="T6346">
        <v>0</v>
      </c>
      <c r="U6346">
        <v>0.86527799999999999</v>
      </c>
      <c r="V6346">
        <v>2109.5472199999999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2681692</v>
      </c>
      <c r="B6347">
        <v>1</v>
      </c>
      <c r="C6347" t="s">
        <v>76</v>
      </c>
      <c r="D6347" t="s">
        <v>86</v>
      </c>
      <c r="E6347" t="s">
        <v>144</v>
      </c>
      <c r="F6347" t="s">
        <v>17620</v>
      </c>
      <c r="G6347" t="s">
        <v>136</v>
      </c>
      <c r="H6347" t="s">
        <v>46</v>
      </c>
      <c r="I6347" t="s">
        <v>129</v>
      </c>
      <c r="J6347" t="s">
        <v>130</v>
      </c>
      <c r="K6347" t="s">
        <v>131</v>
      </c>
      <c r="L6347" t="s">
        <v>17621</v>
      </c>
      <c r="M6347" t="s">
        <v>17622</v>
      </c>
      <c r="N6347">
        <v>4.3047222219999997</v>
      </c>
      <c r="O6347">
        <v>0</v>
      </c>
      <c r="P6347">
        <v>47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202.321944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2681516</v>
      </c>
      <c r="B6348">
        <v>1</v>
      </c>
      <c r="C6348" t="s">
        <v>77</v>
      </c>
      <c r="D6348" t="s">
        <v>116</v>
      </c>
      <c r="E6348" t="s">
        <v>144</v>
      </c>
      <c r="F6348" t="s">
        <v>12197</v>
      </c>
      <c r="G6348" t="s">
        <v>260</v>
      </c>
      <c r="H6348" t="s">
        <v>46</v>
      </c>
      <c r="I6348" t="s">
        <v>129</v>
      </c>
      <c r="J6348" t="s">
        <v>130</v>
      </c>
      <c r="K6348" t="s">
        <v>141</v>
      </c>
      <c r="L6348" t="s">
        <v>17623</v>
      </c>
      <c r="M6348" t="s">
        <v>17624</v>
      </c>
      <c r="N6348">
        <v>6.8416666660000001</v>
      </c>
      <c r="O6348">
        <v>0</v>
      </c>
      <c r="P6348">
        <v>32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218.933333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2681521</v>
      </c>
      <c r="B6349">
        <v>1</v>
      </c>
      <c r="C6349" t="s">
        <v>76</v>
      </c>
      <c r="D6349" t="s">
        <v>100</v>
      </c>
      <c r="E6349" t="s">
        <v>156</v>
      </c>
      <c r="F6349" t="s">
        <v>8646</v>
      </c>
      <c r="G6349" t="s">
        <v>169</v>
      </c>
      <c r="H6349" t="s">
        <v>47</v>
      </c>
      <c r="I6349" t="s">
        <v>129</v>
      </c>
      <c r="J6349" t="s">
        <v>130</v>
      </c>
      <c r="K6349" t="s">
        <v>131</v>
      </c>
      <c r="L6349" t="s">
        <v>17625</v>
      </c>
      <c r="M6349" t="s">
        <v>17626</v>
      </c>
      <c r="N6349">
        <v>0.389444444</v>
      </c>
      <c r="O6349">
        <v>31</v>
      </c>
      <c r="P6349">
        <v>1148</v>
      </c>
      <c r="Q6349">
        <v>0</v>
      </c>
      <c r="R6349">
        <v>0</v>
      </c>
      <c r="S6349">
        <v>0</v>
      </c>
      <c r="T6349">
        <v>0</v>
      </c>
      <c r="U6349">
        <v>12.072778</v>
      </c>
      <c r="V6349">
        <v>447.082222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2681522</v>
      </c>
      <c r="B6350">
        <v>1</v>
      </c>
      <c r="C6350" t="s">
        <v>76</v>
      </c>
      <c r="D6350" t="s">
        <v>89</v>
      </c>
      <c r="E6350" t="s">
        <v>144</v>
      </c>
      <c r="F6350" t="s">
        <v>17627</v>
      </c>
      <c r="G6350" t="s">
        <v>136</v>
      </c>
      <c r="H6350" t="s">
        <v>46</v>
      </c>
      <c r="I6350" t="s">
        <v>129</v>
      </c>
      <c r="J6350" t="s">
        <v>130</v>
      </c>
      <c r="K6350" t="s">
        <v>131</v>
      </c>
      <c r="L6350" t="s">
        <v>17628</v>
      </c>
      <c r="M6350" t="s">
        <v>17629</v>
      </c>
      <c r="N6350">
        <v>1.1994444440000001</v>
      </c>
      <c r="O6350">
        <v>0</v>
      </c>
      <c r="P6350">
        <v>168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201.50666699999999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2681529</v>
      </c>
      <c r="B6351">
        <v>1</v>
      </c>
      <c r="C6351" t="s">
        <v>77</v>
      </c>
      <c r="D6351" t="s">
        <v>114</v>
      </c>
      <c r="E6351" t="s">
        <v>325</v>
      </c>
      <c r="F6351" t="s">
        <v>17630</v>
      </c>
      <c r="G6351" t="s">
        <v>169</v>
      </c>
      <c r="H6351" t="s">
        <v>47</v>
      </c>
      <c r="I6351" t="s">
        <v>129</v>
      </c>
      <c r="J6351" t="s">
        <v>130</v>
      </c>
      <c r="K6351" t="s">
        <v>131</v>
      </c>
      <c r="L6351" t="s">
        <v>17631</v>
      </c>
      <c r="M6351" t="s">
        <v>17632</v>
      </c>
      <c r="N6351">
        <v>0.104722222</v>
      </c>
      <c r="O6351">
        <v>0</v>
      </c>
      <c r="P6351">
        <v>0</v>
      </c>
      <c r="Q6351">
        <v>130</v>
      </c>
      <c r="R6351">
        <v>6191</v>
      </c>
      <c r="S6351">
        <v>145</v>
      </c>
      <c r="T6351">
        <v>4780</v>
      </c>
      <c r="U6351">
        <v>0</v>
      </c>
      <c r="V6351">
        <v>0</v>
      </c>
      <c r="W6351">
        <v>13.613889</v>
      </c>
      <c r="X6351">
        <v>648.33527600000002</v>
      </c>
      <c r="Y6351">
        <v>15.184722000000001</v>
      </c>
      <c r="Z6351">
        <v>500.57222100000001</v>
      </c>
    </row>
    <row r="6352" spans="1:26" x14ac:dyDescent="0.3">
      <c r="A6352">
        <v>2681530</v>
      </c>
      <c r="B6352">
        <v>1</v>
      </c>
      <c r="C6352" t="s">
        <v>77</v>
      </c>
      <c r="D6352" t="s">
        <v>114</v>
      </c>
      <c r="E6352" t="s">
        <v>325</v>
      </c>
      <c r="F6352" t="s">
        <v>9621</v>
      </c>
      <c r="G6352" t="s">
        <v>169</v>
      </c>
      <c r="H6352" t="s">
        <v>47</v>
      </c>
      <c r="I6352" t="s">
        <v>129</v>
      </c>
      <c r="J6352" t="s">
        <v>130</v>
      </c>
      <c r="K6352" t="s">
        <v>131</v>
      </c>
      <c r="L6352" t="s">
        <v>17633</v>
      </c>
      <c r="M6352" t="s">
        <v>17634</v>
      </c>
      <c r="N6352">
        <v>0.103333333</v>
      </c>
      <c r="O6352">
        <v>0</v>
      </c>
      <c r="P6352">
        <v>0</v>
      </c>
      <c r="Q6352">
        <v>3</v>
      </c>
      <c r="R6352">
        <v>0</v>
      </c>
      <c r="S6352">
        <v>249</v>
      </c>
      <c r="T6352">
        <v>1356</v>
      </c>
      <c r="U6352">
        <v>0</v>
      </c>
      <c r="V6352">
        <v>0</v>
      </c>
      <c r="W6352">
        <v>0.31</v>
      </c>
      <c r="X6352">
        <v>0</v>
      </c>
      <c r="Y6352">
        <v>25.73</v>
      </c>
      <c r="Z6352">
        <v>140.12</v>
      </c>
    </row>
    <row r="6353" spans="1:26" x14ac:dyDescent="0.3">
      <c r="A6353">
        <v>2681531</v>
      </c>
      <c r="B6353">
        <v>1</v>
      </c>
      <c r="C6353" t="s">
        <v>76</v>
      </c>
      <c r="D6353" t="s">
        <v>92</v>
      </c>
      <c r="E6353" t="s">
        <v>172</v>
      </c>
      <c r="F6353" t="s">
        <v>17635</v>
      </c>
      <c r="G6353" t="s">
        <v>260</v>
      </c>
      <c r="H6353" t="s">
        <v>46</v>
      </c>
      <c r="I6353" t="s">
        <v>129</v>
      </c>
      <c r="J6353" t="s">
        <v>130</v>
      </c>
      <c r="K6353" t="s">
        <v>141</v>
      </c>
      <c r="L6353" t="s">
        <v>17636</v>
      </c>
      <c r="M6353" t="s">
        <v>17637</v>
      </c>
      <c r="N6353">
        <v>4.778611111</v>
      </c>
      <c r="O6353">
        <v>0</v>
      </c>
      <c r="P6353">
        <v>0</v>
      </c>
      <c r="Q6353">
        <v>0</v>
      </c>
      <c r="R6353">
        <v>65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310.60972199999998</v>
      </c>
      <c r="Y6353">
        <v>0</v>
      </c>
      <c r="Z6353">
        <v>0</v>
      </c>
    </row>
    <row r="6354" spans="1:26" x14ac:dyDescent="0.3">
      <c r="A6354">
        <v>2681533</v>
      </c>
      <c r="B6354">
        <v>1</v>
      </c>
      <c r="C6354" t="s">
        <v>77</v>
      </c>
      <c r="D6354" t="s">
        <v>118</v>
      </c>
      <c r="E6354" t="s">
        <v>134</v>
      </c>
      <c r="F6354" t="s">
        <v>17638</v>
      </c>
      <c r="G6354" t="s">
        <v>140</v>
      </c>
      <c r="H6354" t="s">
        <v>46</v>
      </c>
      <c r="I6354" t="s">
        <v>129</v>
      </c>
      <c r="J6354" t="s">
        <v>130</v>
      </c>
      <c r="K6354" t="s">
        <v>141</v>
      </c>
      <c r="L6354" t="s">
        <v>17639</v>
      </c>
      <c r="M6354" t="s">
        <v>17640</v>
      </c>
      <c r="N6354">
        <v>5.9044444440000001</v>
      </c>
      <c r="O6354">
        <v>0</v>
      </c>
      <c r="P6354">
        <v>11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64.948888999999994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2681534</v>
      </c>
      <c r="B6355">
        <v>1</v>
      </c>
      <c r="C6355" t="s">
        <v>77</v>
      </c>
      <c r="D6355" t="s">
        <v>119</v>
      </c>
      <c r="E6355" t="s">
        <v>152</v>
      </c>
      <c r="F6355" t="s">
        <v>3735</v>
      </c>
      <c r="G6355" t="s">
        <v>169</v>
      </c>
      <c r="H6355" t="s">
        <v>47</v>
      </c>
      <c r="I6355" t="s">
        <v>129</v>
      </c>
      <c r="J6355" t="s">
        <v>130</v>
      </c>
      <c r="K6355" t="s">
        <v>131</v>
      </c>
      <c r="L6355" t="s">
        <v>17641</v>
      </c>
      <c r="M6355" t="s">
        <v>17642</v>
      </c>
      <c r="N6355">
        <v>1.318888888</v>
      </c>
      <c r="O6355">
        <v>13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17.145555999999999</v>
      </c>
      <c r="V6355">
        <v>1.318889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2681538</v>
      </c>
      <c r="B6356">
        <v>1</v>
      </c>
      <c r="C6356" t="s">
        <v>76</v>
      </c>
      <c r="D6356" t="s">
        <v>99</v>
      </c>
      <c r="E6356" t="s">
        <v>152</v>
      </c>
      <c r="F6356" t="s">
        <v>17643</v>
      </c>
      <c r="G6356" t="s">
        <v>140</v>
      </c>
      <c r="H6356" t="s">
        <v>47</v>
      </c>
      <c r="I6356" t="s">
        <v>129</v>
      </c>
      <c r="J6356" t="s">
        <v>130</v>
      </c>
      <c r="K6356" t="s">
        <v>141</v>
      </c>
      <c r="L6356" t="s">
        <v>17644</v>
      </c>
      <c r="M6356" t="s">
        <v>17645</v>
      </c>
      <c r="N6356">
        <v>3.872222222</v>
      </c>
      <c r="O6356">
        <v>1</v>
      </c>
      <c r="P6356">
        <v>4649</v>
      </c>
      <c r="Q6356">
        <v>0</v>
      </c>
      <c r="R6356">
        <v>0</v>
      </c>
      <c r="S6356">
        <v>0</v>
      </c>
      <c r="T6356">
        <v>0</v>
      </c>
      <c r="U6356">
        <v>3.8722219999999998</v>
      </c>
      <c r="V6356">
        <v>18001.96111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2681541</v>
      </c>
      <c r="B6357">
        <v>1</v>
      </c>
      <c r="C6357" t="s">
        <v>77</v>
      </c>
      <c r="D6357" t="s">
        <v>118</v>
      </c>
      <c r="E6357" t="s">
        <v>134</v>
      </c>
      <c r="F6357" t="s">
        <v>17646</v>
      </c>
      <c r="G6357" t="s">
        <v>140</v>
      </c>
      <c r="H6357" t="s">
        <v>46</v>
      </c>
      <c r="I6357" t="s">
        <v>129</v>
      </c>
      <c r="J6357" t="s">
        <v>130</v>
      </c>
      <c r="K6357" t="s">
        <v>141</v>
      </c>
      <c r="L6357" t="s">
        <v>17647</v>
      </c>
      <c r="M6357" t="s">
        <v>17648</v>
      </c>
      <c r="N6357">
        <v>5.6688888879999997</v>
      </c>
      <c r="O6357">
        <v>0</v>
      </c>
      <c r="P6357">
        <v>532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3015.848888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2681542</v>
      </c>
      <c r="B6358">
        <v>1</v>
      </c>
      <c r="C6358" t="s">
        <v>77</v>
      </c>
      <c r="D6358" t="s">
        <v>113</v>
      </c>
      <c r="E6358" t="s">
        <v>126</v>
      </c>
      <c r="F6358" t="s">
        <v>2403</v>
      </c>
      <c r="G6358" t="s">
        <v>169</v>
      </c>
      <c r="H6358" t="s">
        <v>47</v>
      </c>
      <c r="I6358" t="s">
        <v>247</v>
      </c>
      <c r="J6358" t="s">
        <v>130</v>
      </c>
      <c r="K6358" t="s">
        <v>131</v>
      </c>
      <c r="L6358" t="s">
        <v>17649</v>
      </c>
      <c r="M6358" t="s">
        <v>17650</v>
      </c>
      <c r="N6358">
        <v>6.3888879999999997E-3</v>
      </c>
      <c r="O6358">
        <v>0</v>
      </c>
      <c r="P6358">
        <v>0</v>
      </c>
      <c r="Q6358">
        <v>0</v>
      </c>
      <c r="R6358">
        <v>0</v>
      </c>
      <c r="S6358">
        <v>16</v>
      </c>
      <c r="T6358">
        <v>310</v>
      </c>
      <c r="U6358">
        <v>0</v>
      </c>
      <c r="V6358">
        <v>0</v>
      </c>
      <c r="W6358">
        <v>0</v>
      </c>
      <c r="X6358">
        <v>0</v>
      </c>
      <c r="Y6358">
        <v>0.10222199999999999</v>
      </c>
      <c r="Z6358">
        <v>1.9805550000000001</v>
      </c>
    </row>
    <row r="6359" spans="1:26" x14ac:dyDescent="0.3">
      <c r="A6359">
        <v>2681546</v>
      </c>
      <c r="B6359">
        <v>1</v>
      </c>
      <c r="C6359" t="s">
        <v>77</v>
      </c>
      <c r="D6359" t="s">
        <v>108</v>
      </c>
      <c r="E6359" t="s">
        <v>126</v>
      </c>
      <c r="F6359" t="s">
        <v>15985</v>
      </c>
      <c r="G6359" t="s">
        <v>169</v>
      </c>
      <c r="H6359" t="s">
        <v>47</v>
      </c>
      <c r="I6359" t="s">
        <v>247</v>
      </c>
      <c r="J6359" t="s">
        <v>130</v>
      </c>
      <c r="K6359" t="s">
        <v>131</v>
      </c>
      <c r="L6359" t="s">
        <v>17651</v>
      </c>
      <c r="M6359" t="s">
        <v>17652</v>
      </c>
      <c r="N6359">
        <v>2.7777777E-2</v>
      </c>
      <c r="O6359">
        <v>26</v>
      </c>
      <c r="P6359">
        <v>778</v>
      </c>
      <c r="Q6359">
        <v>0</v>
      </c>
      <c r="R6359">
        <v>0</v>
      </c>
      <c r="S6359">
        <v>108</v>
      </c>
      <c r="T6359">
        <v>279</v>
      </c>
      <c r="U6359">
        <v>0.72222200000000003</v>
      </c>
      <c r="V6359">
        <v>21.611111000000001</v>
      </c>
      <c r="W6359">
        <v>0</v>
      </c>
      <c r="X6359">
        <v>0</v>
      </c>
      <c r="Y6359">
        <v>3</v>
      </c>
      <c r="Z6359">
        <v>7.75</v>
      </c>
    </row>
    <row r="6360" spans="1:26" x14ac:dyDescent="0.3">
      <c r="A6360">
        <v>2681548</v>
      </c>
      <c r="B6360">
        <v>1</v>
      </c>
      <c r="C6360" t="s">
        <v>77</v>
      </c>
      <c r="D6360" t="s">
        <v>121</v>
      </c>
      <c r="E6360" t="s">
        <v>156</v>
      </c>
      <c r="F6360" t="s">
        <v>17653</v>
      </c>
      <c r="G6360" t="s">
        <v>260</v>
      </c>
      <c r="H6360" t="s">
        <v>47</v>
      </c>
      <c r="I6360" t="s">
        <v>129</v>
      </c>
      <c r="J6360" t="s">
        <v>130</v>
      </c>
      <c r="K6360" t="s">
        <v>141</v>
      </c>
      <c r="L6360" t="s">
        <v>17654</v>
      </c>
      <c r="M6360" t="s">
        <v>17655</v>
      </c>
      <c r="N6360">
        <v>3.9011111110000001</v>
      </c>
      <c r="O6360">
        <v>0</v>
      </c>
      <c r="P6360">
        <v>0</v>
      </c>
      <c r="Q6360">
        <v>48</v>
      </c>
      <c r="R6360">
        <v>35</v>
      </c>
      <c r="S6360">
        <v>0</v>
      </c>
      <c r="T6360">
        <v>0</v>
      </c>
      <c r="U6360">
        <v>0</v>
      </c>
      <c r="V6360">
        <v>0</v>
      </c>
      <c r="W6360">
        <v>187.253333</v>
      </c>
      <c r="X6360">
        <v>136.53888900000001</v>
      </c>
      <c r="Y6360">
        <v>0</v>
      </c>
      <c r="Z6360">
        <v>0</v>
      </c>
    </row>
    <row r="6361" spans="1:26" x14ac:dyDescent="0.3">
      <c r="A6361">
        <v>2681549</v>
      </c>
      <c r="B6361">
        <v>1</v>
      </c>
      <c r="C6361" t="s">
        <v>77</v>
      </c>
      <c r="D6361" t="s">
        <v>124</v>
      </c>
      <c r="E6361" t="s">
        <v>156</v>
      </c>
      <c r="F6361" t="s">
        <v>14701</v>
      </c>
      <c r="G6361" t="s">
        <v>260</v>
      </c>
      <c r="H6361" t="s">
        <v>47</v>
      </c>
      <c r="I6361" t="s">
        <v>129</v>
      </c>
      <c r="J6361" t="s">
        <v>130</v>
      </c>
      <c r="K6361" t="s">
        <v>141</v>
      </c>
      <c r="L6361" t="s">
        <v>17656</v>
      </c>
      <c r="M6361" t="s">
        <v>17657</v>
      </c>
      <c r="N6361">
        <v>7.9219444440000002</v>
      </c>
      <c r="O6361">
        <v>61</v>
      </c>
      <c r="P6361">
        <v>1649</v>
      </c>
      <c r="Q6361">
        <v>0</v>
      </c>
      <c r="R6361">
        <v>0</v>
      </c>
      <c r="S6361">
        <v>0</v>
      </c>
      <c r="T6361">
        <v>0</v>
      </c>
      <c r="U6361">
        <v>483.23861099999999</v>
      </c>
      <c r="V6361">
        <v>13063.286388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2681551</v>
      </c>
      <c r="B6362">
        <v>1</v>
      </c>
      <c r="C6362" t="s">
        <v>76</v>
      </c>
      <c r="D6362" t="s">
        <v>87</v>
      </c>
      <c r="E6362" t="s">
        <v>134</v>
      </c>
      <c r="F6362" t="s">
        <v>17658</v>
      </c>
      <c r="G6362" t="s">
        <v>140</v>
      </c>
      <c r="H6362" t="s">
        <v>46</v>
      </c>
      <c r="I6362" t="s">
        <v>129</v>
      </c>
      <c r="J6362" t="s">
        <v>130</v>
      </c>
      <c r="K6362" t="s">
        <v>141</v>
      </c>
      <c r="L6362" t="s">
        <v>17659</v>
      </c>
      <c r="M6362" t="s">
        <v>17660</v>
      </c>
      <c r="N6362">
        <v>5.6680555549999996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151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855.87638900000002</v>
      </c>
    </row>
    <row r="6363" spans="1:26" x14ac:dyDescent="0.3">
      <c r="A6363">
        <v>2681553</v>
      </c>
      <c r="B6363">
        <v>1</v>
      </c>
      <c r="C6363" t="s">
        <v>76</v>
      </c>
      <c r="D6363" t="s">
        <v>96</v>
      </c>
      <c r="E6363" t="s">
        <v>152</v>
      </c>
      <c r="F6363" t="s">
        <v>17661</v>
      </c>
      <c r="G6363" t="s">
        <v>140</v>
      </c>
      <c r="H6363" t="s">
        <v>47</v>
      </c>
      <c r="I6363" t="s">
        <v>129</v>
      </c>
      <c r="J6363" t="s">
        <v>130</v>
      </c>
      <c r="K6363" t="s">
        <v>141</v>
      </c>
      <c r="L6363" t="s">
        <v>17662</v>
      </c>
      <c r="M6363" t="s">
        <v>17663</v>
      </c>
      <c r="N6363">
        <v>2.1355555549999998</v>
      </c>
      <c r="O6363">
        <v>0</v>
      </c>
      <c r="P6363">
        <v>1825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3897.388888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2681594</v>
      </c>
      <c r="B6364">
        <v>1</v>
      </c>
      <c r="C6364" t="s">
        <v>77</v>
      </c>
      <c r="D6364" t="s">
        <v>108</v>
      </c>
      <c r="E6364" t="s">
        <v>126</v>
      </c>
      <c r="F6364" t="s">
        <v>17664</v>
      </c>
      <c r="G6364" t="s">
        <v>158</v>
      </c>
      <c r="H6364" t="s">
        <v>47</v>
      </c>
      <c r="I6364" t="s">
        <v>129</v>
      </c>
      <c r="J6364" t="s">
        <v>130</v>
      </c>
      <c r="K6364" t="s">
        <v>131</v>
      </c>
      <c r="L6364" t="s">
        <v>17665</v>
      </c>
      <c r="M6364" t="s">
        <v>17666</v>
      </c>
      <c r="N6364">
        <v>2.761111111</v>
      </c>
      <c r="O6364">
        <v>0</v>
      </c>
      <c r="P6364">
        <v>0</v>
      </c>
      <c r="Q6364">
        <v>0</v>
      </c>
      <c r="R6364">
        <v>0</v>
      </c>
      <c r="S6364">
        <v>1</v>
      </c>
      <c r="T6364">
        <v>250</v>
      </c>
      <c r="U6364">
        <v>0</v>
      </c>
      <c r="V6364">
        <v>0</v>
      </c>
      <c r="W6364">
        <v>0</v>
      </c>
      <c r="X6364">
        <v>0</v>
      </c>
      <c r="Y6364">
        <v>2.7611110000000001</v>
      </c>
      <c r="Z6364">
        <v>690.27777800000001</v>
      </c>
    </row>
    <row r="6365" spans="1:26" x14ac:dyDescent="0.3">
      <c r="A6365">
        <v>2681556</v>
      </c>
      <c r="B6365">
        <v>1</v>
      </c>
      <c r="C6365" t="s">
        <v>77</v>
      </c>
      <c r="D6365" t="s">
        <v>114</v>
      </c>
      <c r="E6365" t="s">
        <v>126</v>
      </c>
      <c r="F6365" t="s">
        <v>17667</v>
      </c>
      <c r="G6365" t="s">
        <v>140</v>
      </c>
      <c r="H6365" t="s">
        <v>47</v>
      </c>
      <c r="I6365" t="s">
        <v>129</v>
      </c>
      <c r="J6365" t="s">
        <v>130</v>
      </c>
      <c r="K6365" t="s">
        <v>141</v>
      </c>
      <c r="L6365" t="s">
        <v>17668</v>
      </c>
      <c r="M6365" t="s">
        <v>17669</v>
      </c>
      <c r="N6365">
        <v>1.4755555549999999</v>
      </c>
      <c r="O6365">
        <v>14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20.657778</v>
      </c>
      <c r="V6365">
        <v>0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2681558</v>
      </c>
      <c r="B6366">
        <v>1</v>
      </c>
      <c r="C6366" t="s">
        <v>76</v>
      </c>
      <c r="D6366" t="s">
        <v>79</v>
      </c>
      <c r="E6366" t="s">
        <v>210</v>
      </c>
      <c r="F6366" t="s">
        <v>17670</v>
      </c>
      <c r="G6366" t="s">
        <v>306</v>
      </c>
      <c r="H6366" t="s">
        <v>46</v>
      </c>
      <c r="I6366" t="s">
        <v>129</v>
      </c>
      <c r="J6366" t="s">
        <v>15</v>
      </c>
      <c r="K6366" t="s">
        <v>131</v>
      </c>
      <c r="L6366" t="s">
        <v>17671</v>
      </c>
      <c r="M6366" t="s">
        <v>17672</v>
      </c>
      <c r="N6366">
        <v>3.2650000000000001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3.2650000000000001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2681580</v>
      </c>
      <c r="B6367">
        <v>1</v>
      </c>
      <c r="C6367" t="s">
        <v>77</v>
      </c>
      <c r="D6367" t="s">
        <v>114</v>
      </c>
      <c r="E6367" t="s">
        <v>156</v>
      </c>
      <c r="F6367" t="s">
        <v>7668</v>
      </c>
      <c r="G6367" t="s">
        <v>169</v>
      </c>
      <c r="H6367" t="s">
        <v>47</v>
      </c>
      <c r="I6367" t="s">
        <v>129</v>
      </c>
      <c r="J6367" t="s">
        <v>130</v>
      </c>
      <c r="K6367" t="s">
        <v>131</v>
      </c>
      <c r="L6367" t="s">
        <v>17673</v>
      </c>
      <c r="M6367" t="s">
        <v>17674</v>
      </c>
      <c r="N6367">
        <v>0.385833333</v>
      </c>
      <c r="O6367">
        <v>0</v>
      </c>
      <c r="P6367">
        <v>0</v>
      </c>
      <c r="Q6367">
        <v>0</v>
      </c>
      <c r="R6367">
        <v>0</v>
      </c>
      <c r="S6367">
        <v>32</v>
      </c>
      <c r="T6367">
        <v>658</v>
      </c>
      <c r="U6367">
        <v>0</v>
      </c>
      <c r="V6367">
        <v>0</v>
      </c>
      <c r="W6367">
        <v>0</v>
      </c>
      <c r="X6367">
        <v>0</v>
      </c>
      <c r="Y6367">
        <v>12.346667</v>
      </c>
      <c r="Z6367">
        <v>253.878333</v>
      </c>
    </row>
    <row r="6368" spans="1:26" x14ac:dyDescent="0.3">
      <c r="A6368">
        <v>2681563</v>
      </c>
      <c r="B6368">
        <v>1</v>
      </c>
      <c r="C6368" t="s">
        <v>76</v>
      </c>
      <c r="D6368" t="s">
        <v>102</v>
      </c>
      <c r="E6368" t="s">
        <v>210</v>
      </c>
      <c r="F6368" t="s">
        <v>17675</v>
      </c>
      <c r="G6368" t="s">
        <v>212</v>
      </c>
      <c r="H6368" t="s">
        <v>46</v>
      </c>
      <c r="I6368" t="s">
        <v>129</v>
      </c>
      <c r="J6368" t="s">
        <v>130</v>
      </c>
      <c r="K6368" t="s">
        <v>131</v>
      </c>
      <c r="L6368" t="s">
        <v>17676</v>
      </c>
      <c r="M6368" t="s">
        <v>17677</v>
      </c>
      <c r="N6368">
        <v>1.486388888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1.486389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2681565</v>
      </c>
      <c r="B6369">
        <v>1</v>
      </c>
      <c r="C6369" t="s">
        <v>76</v>
      </c>
      <c r="D6369" t="s">
        <v>95</v>
      </c>
      <c r="E6369" t="s">
        <v>210</v>
      </c>
      <c r="F6369" t="s">
        <v>17678</v>
      </c>
      <c r="G6369" t="s">
        <v>290</v>
      </c>
      <c r="H6369" t="s">
        <v>46</v>
      </c>
      <c r="I6369" t="s">
        <v>129</v>
      </c>
      <c r="J6369" t="s">
        <v>130</v>
      </c>
      <c r="K6369" t="s">
        <v>131</v>
      </c>
      <c r="L6369" t="s">
        <v>17679</v>
      </c>
      <c r="M6369" t="s">
        <v>17680</v>
      </c>
      <c r="N6369">
        <v>2.497222222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1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2.4972219999999998</v>
      </c>
    </row>
    <row r="6370" spans="1:26" x14ac:dyDescent="0.3">
      <c r="A6370">
        <v>2681566</v>
      </c>
      <c r="B6370">
        <v>1</v>
      </c>
      <c r="C6370" t="s">
        <v>76</v>
      </c>
      <c r="D6370" t="s">
        <v>86</v>
      </c>
      <c r="E6370" t="s">
        <v>325</v>
      </c>
      <c r="F6370" t="s">
        <v>2236</v>
      </c>
      <c r="G6370" t="s">
        <v>140</v>
      </c>
      <c r="H6370" t="s">
        <v>47</v>
      </c>
      <c r="I6370" t="s">
        <v>129</v>
      </c>
      <c r="J6370" t="s">
        <v>130</v>
      </c>
      <c r="K6370" t="s">
        <v>141</v>
      </c>
      <c r="L6370" t="s">
        <v>17681</v>
      </c>
      <c r="M6370" t="s">
        <v>17682</v>
      </c>
      <c r="N6370">
        <v>4.0272222219999998</v>
      </c>
      <c r="O6370">
        <v>1</v>
      </c>
      <c r="P6370">
        <v>1720</v>
      </c>
      <c r="Q6370">
        <v>0</v>
      </c>
      <c r="R6370">
        <v>0</v>
      </c>
      <c r="S6370">
        <v>0</v>
      </c>
      <c r="T6370">
        <v>0</v>
      </c>
      <c r="U6370">
        <v>4.0272220000000001</v>
      </c>
      <c r="V6370">
        <v>6926.8222219999998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2681568</v>
      </c>
      <c r="B6371">
        <v>1</v>
      </c>
      <c r="C6371" t="s">
        <v>76</v>
      </c>
      <c r="D6371" t="s">
        <v>86</v>
      </c>
      <c r="E6371" t="s">
        <v>325</v>
      </c>
      <c r="F6371" t="s">
        <v>17683</v>
      </c>
      <c r="G6371" t="s">
        <v>140</v>
      </c>
      <c r="H6371" t="s">
        <v>47</v>
      </c>
      <c r="I6371" t="s">
        <v>129</v>
      </c>
      <c r="J6371" t="s">
        <v>130</v>
      </c>
      <c r="K6371" t="s">
        <v>141</v>
      </c>
      <c r="L6371" t="s">
        <v>17684</v>
      </c>
      <c r="M6371" t="s">
        <v>17685</v>
      </c>
      <c r="N6371">
        <v>4.0219444439999998</v>
      </c>
      <c r="O6371">
        <v>0</v>
      </c>
      <c r="P6371">
        <v>1814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7295.807221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2681574</v>
      </c>
      <c r="B6372">
        <v>1</v>
      </c>
      <c r="C6372" t="s">
        <v>77</v>
      </c>
      <c r="D6372" t="s">
        <v>121</v>
      </c>
      <c r="E6372" t="s">
        <v>152</v>
      </c>
      <c r="F6372" t="s">
        <v>16880</v>
      </c>
      <c r="G6372" t="s">
        <v>169</v>
      </c>
      <c r="H6372" t="s">
        <v>47</v>
      </c>
      <c r="I6372" t="s">
        <v>129</v>
      </c>
      <c r="J6372" t="s">
        <v>130</v>
      </c>
      <c r="K6372" t="s">
        <v>131</v>
      </c>
      <c r="L6372" t="s">
        <v>17686</v>
      </c>
      <c r="M6372" t="s">
        <v>17687</v>
      </c>
      <c r="N6372">
        <v>0.43138888800000003</v>
      </c>
      <c r="O6372">
        <v>0</v>
      </c>
      <c r="P6372">
        <v>0</v>
      </c>
      <c r="Q6372">
        <v>124</v>
      </c>
      <c r="R6372">
        <v>463</v>
      </c>
      <c r="S6372">
        <v>0</v>
      </c>
      <c r="T6372">
        <v>0</v>
      </c>
      <c r="U6372">
        <v>0</v>
      </c>
      <c r="V6372">
        <v>0</v>
      </c>
      <c r="W6372">
        <v>53.492221999999998</v>
      </c>
      <c r="X6372">
        <v>199.73305500000001</v>
      </c>
      <c r="Y6372">
        <v>0</v>
      </c>
      <c r="Z6372">
        <v>0</v>
      </c>
    </row>
    <row r="6373" spans="1:26" x14ac:dyDescent="0.3">
      <c r="A6373">
        <v>2681576</v>
      </c>
      <c r="B6373">
        <v>1</v>
      </c>
      <c r="C6373" t="s">
        <v>77</v>
      </c>
      <c r="D6373" t="s">
        <v>115</v>
      </c>
      <c r="E6373" t="s">
        <v>156</v>
      </c>
      <c r="F6373" t="s">
        <v>2564</v>
      </c>
      <c r="G6373" t="s">
        <v>169</v>
      </c>
      <c r="H6373" t="s">
        <v>47</v>
      </c>
      <c r="I6373" t="s">
        <v>247</v>
      </c>
      <c r="J6373" t="s">
        <v>130</v>
      </c>
      <c r="K6373" t="s">
        <v>131</v>
      </c>
      <c r="L6373" t="s">
        <v>17688</v>
      </c>
      <c r="M6373" t="s">
        <v>17689</v>
      </c>
      <c r="N6373">
        <v>2.7777769999999999E-3</v>
      </c>
      <c r="O6373">
        <v>0</v>
      </c>
      <c r="P6373">
        <v>0</v>
      </c>
      <c r="Q6373">
        <v>34</v>
      </c>
      <c r="R6373">
        <v>741</v>
      </c>
      <c r="S6373">
        <v>104</v>
      </c>
      <c r="T6373">
        <v>1458</v>
      </c>
      <c r="U6373">
        <v>0</v>
      </c>
      <c r="V6373">
        <v>0</v>
      </c>
      <c r="W6373">
        <v>9.4444E-2</v>
      </c>
      <c r="X6373">
        <v>2.0583330000000002</v>
      </c>
      <c r="Y6373">
        <v>0.28888900000000001</v>
      </c>
      <c r="Z6373">
        <v>4.0499989999999997</v>
      </c>
    </row>
    <row r="6374" spans="1:26" x14ac:dyDescent="0.3">
      <c r="A6374">
        <v>2681577</v>
      </c>
      <c r="B6374">
        <v>1</v>
      </c>
      <c r="C6374" t="s">
        <v>76</v>
      </c>
      <c r="D6374" t="s">
        <v>90</v>
      </c>
      <c r="E6374" t="s">
        <v>144</v>
      </c>
      <c r="F6374" t="s">
        <v>17690</v>
      </c>
      <c r="G6374" t="s">
        <v>140</v>
      </c>
      <c r="H6374" t="s">
        <v>46</v>
      </c>
      <c r="I6374" t="s">
        <v>129</v>
      </c>
      <c r="J6374" t="s">
        <v>130</v>
      </c>
      <c r="K6374" t="s">
        <v>141</v>
      </c>
      <c r="L6374" t="s">
        <v>17691</v>
      </c>
      <c r="M6374" t="s">
        <v>17692</v>
      </c>
      <c r="N6374">
        <v>7.8302777770000001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36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281.89</v>
      </c>
    </row>
    <row r="6375" spans="1:26" x14ac:dyDescent="0.3">
      <c r="A6375">
        <v>2681581</v>
      </c>
      <c r="B6375">
        <v>1</v>
      </c>
      <c r="C6375" t="s">
        <v>76</v>
      </c>
      <c r="D6375" t="s">
        <v>97</v>
      </c>
      <c r="E6375" t="s">
        <v>126</v>
      </c>
      <c r="F6375" t="s">
        <v>17693</v>
      </c>
      <c r="G6375" t="s">
        <v>140</v>
      </c>
      <c r="H6375" t="s">
        <v>47</v>
      </c>
      <c r="I6375" t="s">
        <v>129</v>
      </c>
      <c r="J6375" t="s">
        <v>130</v>
      </c>
      <c r="K6375" t="s">
        <v>141</v>
      </c>
      <c r="L6375" t="s">
        <v>17694</v>
      </c>
      <c r="M6375" t="s">
        <v>17695</v>
      </c>
      <c r="N6375">
        <v>4.096666666</v>
      </c>
      <c r="O6375">
        <v>0</v>
      </c>
      <c r="P6375">
        <v>479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1962.3033330000001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2681807</v>
      </c>
      <c r="B6376">
        <v>1</v>
      </c>
      <c r="C6376" t="s">
        <v>76</v>
      </c>
      <c r="D6376" t="s">
        <v>80</v>
      </c>
      <c r="E6376" t="s">
        <v>156</v>
      </c>
      <c r="F6376" t="s">
        <v>17696</v>
      </c>
      <c r="G6376" t="s">
        <v>260</v>
      </c>
      <c r="H6376" t="s">
        <v>47</v>
      </c>
      <c r="I6376" t="s">
        <v>129</v>
      </c>
      <c r="J6376" t="s">
        <v>130</v>
      </c>
      <c r="K6376" t="s">
        <v>141</v>
      </c>
      <c r="L6376" t="s">
        <v>17697</v>
      </c>
      <c r="M6376" t="s">
        <v>17698</v>
      </c>
      <c r="N6376">
        <v>4.4113888880000003</v>
      </c>
      <c r="O6376">
        <v>104</v>
      </c>
      <c r="P6376">
        <v>3691</v>
      </c>
      <c r="Q6376">
        <v>0</v>
      </c>
      <c r="R6376">
        <v>0</v>
      </c>
      <c r="S6376">
        <v>0</v>
      </c>
      <c r="T6376">
        <v>0</v>
      </c>
      <c r="U6376">
        <v>458.78444400000001</v>
      </c>
      <c r="V6376">
        <v>16282.436385999999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2681584</v>
      </c>
      <c r="B6377">
        <v>1</v>
      </c>
      <c r="C6377" t="s">
        <v>76</v>
      </c>
      <c r="D6377" t="s">
        <v>94</v>
      </c>
      <c r="E6377" t="s">
        <v>156</v>
      </c>
      <c r="F6377" t="s">
        <v>17699</v>
      </c>
      <c r="G6377" t="s">
        <v>169</v>
      </c>
      <c r="H6377" t="s">
        <v>47</v>
      </c>
      <c r="I6377" t="s">
        <v>129</v>
      </c>
      <c r="J6377" t="s">
        <v>130</v>
      </c>
      <c r="K6377" t="s">
        <v>131</v>
      </c>
      <c r="L6377" t="s">
        <v>17700</v>
      </c>
      <c r="M6377" t="s">
        <v>17701</v>
      </c>
      <c r="N6377">
        <v>0.56666666600000004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121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68.566666999999995</v>
      </c>
    </row>
    <row r="6378" spans="1:26" x14ac:dyDescent="0.3">
      <c r="A6378">
        <v>2681587</v>
      </c>
      <c r="B6378">
        <v>1</v>
      </c>
      <c r="C6378" t="s">
        <v>76</v>
      </c>
      <c r="D6378" t="s">
        <v>101</v>
      </c>
      <c r="E6378" t="s">
        <v>144</v>
      </c>
      <c r="F6378" t="s">
        <v>17702</v>
      </c>
      <c r="G6378" t="s">
        <v>260</v>
      </c>
      <c r="H6378" t="s">
        <v>46</v>
      </c>
      <c r="I6378" t="s">
        <v>129</v>
      </c>
      <c r="J6378" t="s">
        <v>130</v>
      </c>
      <c r="K6378" t="s">
        <v>141</v>
      </c>
      <c r="L6378" t="s">
        <v>17703</v>
      </c>
      <c r="M6378" t="s">
        <v>17704</v>
      </c>
      <c r="N6378">
        <v>8.7936111110000006</v>
      </c>
      <c r="O6378">
        <v>0</v>
      </c>
      <c r="P6378">
        <v>179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1574.0563890000001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2681593</v>
      </c>
      <c r="B6379">
        <v>1</v>
      </c>
      <c r="C6379" t="s">
        <v>77</v>
      </c>
      <c r="D6379" t="s">
        <v>124</v>
      </c>
      <c r="E6379" t="s">
        <v>134</v>
      </c>
      <c r="F6379" t="s">
        <v>17705</v>
      </c>
      <c r="G6379" t="s">
        <v>140</v>
      </c>
      <c r="H6379" t="s">
        <v>46</v>
      </c>
      <c r="I6379" t="s">
        <v>129</v>
      </c>
      <c r="J6379" t="s">
        <v>130</v>
      </c>
      <c r="K6379" t="s">
        <v>141</v>
      </c>
      <c r="L6379" t="s">
        <v>17706</v>
      </c>
      <c r="M6379" t="s">
        <v>17707</v>
      </c>
      <c r="N6379">
        <v>3.988888888</v>
      </c>
      <c r="O6379">
        <v>0</v>
      </c>
      <c r="P6379">
        <v>379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1511.7888889999999</v>
      </c>
      <c r="W6379">
        <v>0</v>
      </c>
      <c r="X6379">
        <v>0</v>
      </c>
      <c r="Y6379">
        <v>0</v>
      </c>
      <c r="Z6379">
        <v>0</v>
      </c>
    </row>
    <row r="6380" spans="1:26" x14ac:dyDescent="0.3">
      <c r="A6380">
        <v>2681595</v>
      </c>
      <c r="B6380">
        <v>1</v>
      </c>
      <c r="C6380" t="s">
        <v>76</v>
      </c>
      <c r="D6380" t="s">
        <v>80</v>
      </c>
      <c r="E6380" t="s">
        <v>126</v>
      </c>
      <c r="F6380" t="s">
        <v>17708</v>
      </c>
      <c r="G6380" t="s">
        <v>140</v>
      </c>
      <c r="H6380" t="s">
        <v>47</v>
      </c>
      <c r="I6380" t="s">
        <v>129</v>
      </c>
      <c r="J6380" t="s">
        <v>130</v>
      </c>
      <c r="K6380" t="s">
        <v>141</v>
      </c>
      <c r="L6380" t="s">
        <v>17709</v>
      </c>
      <c r="M6380" t="s">
        <v>17710</v>
      </c>
      <c r="N6380">
        <v>3.5847222219999999</v>
      </c>
      <c r="O6380">
        <v>12</v>
      </c>
      <c r="P6380">
        <v>1698</v>
      </c>
      <c r="Q6380">
        <v>0</v>
      </c>
      <c r="R6380">
        <v>0</v>
      </c>
      <c r="S6380">
        <v>0</v>
      </c>
      <c r="T6380">
        <v>0</v>
      </c>
      <c r="U6380">
        <v>43.016666999999998</v>
      </c>
      <c r="V6380">
        <v>6086.8583330000001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2681596</v>
      </c>
      <c r="B6381">
        <v>1</v>
      </c>
      <c r="C6381" t="s">
        <v>76</v>
      </c>
      <c r="D6381" t="s">
        <v>83</v>
      </c>
      <c r="E6381" t="s">
        <v>152</v>
      </c>
      <c r="F6381" t="s">
        <v>17711</v>
      </c>
      <c r="G6381" t="s">
        <v>260</v>
      </c>
      <c r="H6381" t="s">
        <v>47</v>
      </c>
      <c r="I6381" t="s">
        <v>129</v>
      </c>
      <c r="J6381" t="s">
        <v>130</v>
      </c>
      <c r="K6381" t="s">
        <v>141</v>
      </c>
      <c r="L6381" t="s">
        <v>17712</v>
      </c>
      <c r="M6381" t="s">
        <v>17713</v>
      </c>
      <c r="N6381">
        <v>7.1663888880000002</v>
      </c>
      <c r="O6381">
        <v>1</v>
      </c>
      <c r="P6381">
        <v>438</v>
      </c>
      <c r="Q6381">
        <v>0</v>
      </c>
      <c r="R6381">
        <v>0</v>
      </c>
      <c r="S6381">
        <v>0</v>
      </c>
      <c r="T6381">
        <v>0</v>
      </c>
      <c r="U6381">
        <v>7.1663889999999997</v>
      </c>
      <c r="V6381">
        <v>3138.8783330000001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2681607</v>
      </c>
      <c r="B6382">
        <v>1</v>
      </c>
      <c r="C6382" t="s">
        <v>76</v>
      </c>
      <c r="D6382" t="s">
        <v>80</v>
      </c>
      <c r="E6382" t="s">
        <v>134</v>
      </c>
      <c r="F6382" t="s">
        <v>17714</v>
      </c>
      <c r="G6382" t="s">
        <v>140</v>
      </c>
      <c r="H6382" t="s">
        <v>46</v>
      </c>
      <c r="I6382" t="s">
        <v>129</v>
      </c>
      <c r="J6382" t="s">
        <v>130</v>
      </c>
      <c r="K6382" t="s">
        <v>141</v>
      </c>
      <c r="L6382" t="s">
        <v>17715</v>
      </c>
      <c r="M6382" t="s">
        <v>17716</v>
      </c>
      <c r="N6382">
        <v>1.4536111110000001</v>
      </c>
      <c r="O6382">
        <v>0</v>
      </c>
      <c r="P6382">
        <v>444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645.40333299999998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2681599</v>
      </c>
      <c r="B6383">
        <v>1</v>
      </c>
      <c r="C6383" t="s">
        <v>76</v>
      </c>
      <c r="D6383" t="s">
        <v>100</v>
      </c>
      <c r="E6383" t="s">
        <v>134</v>
      </c>
      <c r="F6383" t="s">
        <v>17717</v>
      </c>
      <c r="G6383" t="s">
        <v>146</v>
      </c>
      <c r="H6383" t="s">
        <v>46</v>
      </c>
      <c r="I6383" t="s">
        <v>129</v>
      </c>
      <c r="J6383" t="s">
        <v>130</v>
      </c>
      <c r="K6383" t="s">
        <v>131</v>
      </c>
      <c r="L6383" t="s">
        <v>17718</v>
      </c>
      <c r="M6383" t="s">
        <v>17719</v>
      </c>
      <c r="N6383">
        <v>0.99916666600000004</v>
      </c>
      <c r="O6383">
        <v>0</v>
      </c>
      <c r="P6383">
        <v>19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18.984166999999999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2681608</v>
      </c>
      <c r="B6384">
        <v>1</v>
      </c>
      <c r="C6384" t="s">
        <v>76</v>
      </c>
      <c r="D6384" t="s">
        <v>80</v>
      </c>
      <c r="E6384" t="s">
        <v>126</v>
      </c>
      <c r="F6384" t="s">
        <v>17720</v>
      </c>
      <c r="G6384" t="s">
        <v>169</v>
      </c>
      <c r="H6384" t="s">
        <v>47</v>
      </c>
      <c r="I6384" t="s">
        <v>129</v>
      </c>
      <c r="J6384" t="s">
        <v>130</v>
      </c>
      <c r="K6384" t="s">
        <v>131</v>
      </c>
      <c r="L6384" t="s">
        <v>17721</v>
      </c>
      <c r="M6384" t="s">
        <v>17722</v>
      </c>
      <c r="N6384">
        <v>0.30833333299999999</v>
      </c>
      <c r="O6384">
        <v>0</v>
      </c>
      <c r="P6384">
        <v>150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46.25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2681479</v>
      </c>
      <c r="B6385">
        <v>2</v>
      </c>
      <c r="C6385" t="s">
        <v>76</v>
      </c>
      <c r="D6385" t="s">
        <v>93</v>
      </c>
      <c r="E6385" t="s">
        <v>152</v>
      </c>
      <c r="F6385" t="s">
        <v>17723</v>
      </c>
      <c r="G6385" t="s">
        <v>506</v>
      </c>
      <c r="H6385" t="s">
        <v>47</v>
      </c>
      <c r="I6385" t="s">
        <v>129</v>
      </c>
      <c r="J6385" t="s">
        <v>130</v>
      </c>
      <c r="K6385" t="s">
        <v>131</v>
      </c>
      <c r="L6385" t="s">
        <v>17573</v>
      </c>
      <c r="M6385" t="s">
        <v>17724</v>
      </c>
      <c r="N6385">
        <v>0.90111111099999996</v>
      </c>
      <c r="O6385">
        <v>7</v>
      </c>
      <c r="P6385">
        <v>3834</v>
      </c>
      <c r="Q6385">
        <v>0</v>
      </c>
      <c r="R6385">
        <v>0</v>
      </c>
      <c r="S6385">
        <v>0</v>
      </c>
      <c r="T6385">
        <v>0</v>
      </c>
      <c r="U6385">
        <v>6.3077779999999999</v>
      </c>
      <c r="V6385">
        <v>3454.86</v>
      </c>
      <c r="W6385">
        <v>0</v>
      </c>
      <c r="X6385">
        <v>0</v>
      </c>
      <c r="Y6385">
        <v>0</v>
      </c>
      <c r="Z6385">
        <v>0</v>
      </c>
    </row>
    <row r="6386" spans="1:26" x14ac:dyDescent="0.3">
      <c r="A6386">
        <v>2681604</v>
      </c>
      <c r="B6386">
        <v>1</v>
      </c>
      <c r="C6386" t="s">
        <v>77</v>
      </c>
      <c r="D6386" t="s">
        <v>109</v>
      </c>
      <c r="E6386" t="s">
        <v>126</v>
      </c>
      <c r="F6386" t="s">
        <v>4449</v>
      </c>
      <c r="G6386" t="s">
        <v>128</v>
      </c>
      <c r="H6386" t="s">
        <v>47</v>
      </c>
      <c r="I6386" t="s">
        <v>129</v>
      </c>
      <c r="J6386" t="s">
        <v>130</v>
      </c>
      <c r="K6386" t="s">
        <v>131</v>
      </c>
      <c r="L6386" t="s">
        <v>17725</v>
      </c>
      <c r="M6386" t="s">
        <v>17726</v>
      </c>
      <c r="N6386">
        <v>1.6936111110000001</v>
      </c>
      <c r="O6386">
        <v>0</v>
      </c>
      <c r="P6386">
        <v>40</v>
      </c>
      <c r="Q6386">
        <v>0</v>
      </c>
      <c r="R6386">
        <v>0</v>
      </c>
      <c r="S6386">
        <v>6</v>
      </c>
      <c r="T6386">
        <v>691</v>
      </c>
      <c r="U6386">
        <v>0</v>
      </c>
      <c r="V6386">
        <v>67.744444000000001</v>
      </c>
      <c r="W6386">
        <v>0</v>
      </c>
      <c r="X6386">
        <v>0</v>
      </c>
      <c r="Y6386">
        <v>10.161667</v>
      </c>
      <c r="Z6386">
        <v>1170.2852780000001</v>
      </c>
    </row>
    <row r="6387" spans="1:26" x14ac:dyDescent="0.3">
      <c r="A6387">
        <v>2681605</v>
      </c>
      <c r="B6387">
        <v>1</v>
      </c>
      <c r="C6387" t="s">
        <v>76</v>
      </c>
      <c r="D6387" t="s">
        <v>96</v>
      </c>
      <c r="E6387" t="s">
        <v>152</v>
      </c>
      <c r="F6387" t="s">
        <v>17727</v>
      </c>
      <c r="G6387" t="s">
        <v>169</v>
      </c>
      <c r="H6387" t="s">
        <v>47</v>
      </c>
      <c r="I6387" t="s">
        <v>129</v>
      </c>
      <c r="J6387" t="s">
        <v>130</v>
      </c>
      <c r="K6387" t="s">
        <v>131</v>
      </c>
      <c r="L6387" t="s">
        <v>17728</v>
      </c>
      <c r="M6387" t="s">
        <v>17701</v>
      </c>
      <c r="N6387">
        <v>0.266666666</v>
      </c>
      <c r="O6387">
        <v>16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4.266667</v>
      </c>
      <c r="V6387">
        <v>0.26666699999999999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2681606</v>
      </c>
      <c r="B6388">
        <v>1</v>
      </c>
      <c r="C6388" t="s">
        <v>77</v>
      </c>
      <c r="D6388" t="s">
        <v>123</v>
      </c>
      <c r="E6388" t="s">
        <v>156</v>
      </c>
      <c r="F6388" t="s">
        <v>17729</v>
      </c>
      <c r="G6388" t="s">
        <v>169</v>
      </c>
      <c r="H6388" t="s">
        <v>47</v>
      </c>
      <c r="I6388" t="s">
        <v>129</v>
      </c>
      <c r="J6388" t="s">
        <v>130</v>
      </c>
      <c r="K6388" t="s">
        <v>131</v>
      </c>
      <c r="L6388" t="s">
        <v>17730</v>
      </c>
      <c r="M6388" t="s">
        <v>17731</v>
      </c>
      <c r="N6388">
        <v>1.7166666660000001</v>
      </c>
      <c r="O6388">
        <v>34</v>
      </c>
      <c r="P6388">
        <v>536</v>
      </c>
      <c r="Q6388">
        <v>0</v>
      </c>
      <c r="R6388">
        <v>0</v>
      </c>
      <c r="S6388">
        <v>0</v>
      </c>
      <c r="T6388">
        <v>0</v>
      </c>
      <c r="U6388">
        <v>58.366667</v>
      </c>
      <c r="V6388">
        <v>920.13333299999999</v>
      </c>
      <c r="W6388">
        <v>0</v>
      </c>
      <c r="X6388">
        <v>0</v>
      </c>
      <c r="Y6388">
        <v>0</v>
      </c>
      <c r="Z6388">
        <v>0</v>
      </c>
    </row>
    <row r="6389" spans="1:26" x14ac:dyDescent="0.3">
      <c r="A6389">
        <v>2681609</v>
      </c>
      <c r="B6389">
        <v>1</v>
      </c>
      <c r="C6389" t="s">
        <v>77</v>
      </c>
      <c r="D6389" t="s">
        <v>123</v>
      </c>
      <c r="E6389" t="s">
        <v>126</v>
      </c>
      <c r="F6389" t="s">
        <v>8668</v>
      </c>
      <c r="G6389" t="s">
        <v>260</v>
      </c>
      <c r="H6389" t="s">
        <v>47</v>
      </c>
      <c r="I6389" t="s">
        <v>129</v>
      </c>
      <c r="J6389" t="s">
        <v>130</v>
      </c>
      <c r="K6389" t="s">
        <v>141</v>
      </c>
      <c r="L6389" t="s">
        <v>17732</v>
      </c>
      <c r="M6389" t="s">
        <v>17733</v>
      </c>
      <c r="N6389">
        <v>7.9158333330000001</v>
      </c>
      <c r="O6389">
        <v>29</v>
      </c>
      <c r="P6389">
        <v>225</v>
      </c>
      <c r="Q6389">
        <v>0</v>
      </c>
      <c r="R6389">
        <v>0</v>
      </c>
      <c r="S6389">
        <v>0</v>
      </c>
      <c r="T6389">
        <v>0</v>
      </c>
      <c r="U6389">
        <v>229.559167</v>
      </c>
      <c r="V6389">
        <v>1781.0625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2681612</v>
      </c>
      <c r="B6390">
        <v>1</v>
      </c>
      <c r="C6390" t="s">
        <v>76</v>
      </c>
      <c r="D6390" t="s">
        <v>107</v>
      </c>
      <c r="E6390" t="s">
        <v>134</v>
      </c>
      <c r="F6390" t="s">
        <v>6780</v>
      </c>
      <c r="G6390" t="s">
        <v>260</v>
      </c>
      <c r="H6390" t="s">
        <v>46</v>
      </c>
      <c r="I6390" t="s">
        <v>129</v>
      </c>
      <c r="J6390" t="s">
        <v>130</v>
      </c>
      <c r="K6390" t="s">
        <v>141</v>
      </c>
      <c r="L6390" t="s">
        <v>17734</v>
      </c>
      <c r="M6390" t="s">
        <v>17735</v>
      </c>
      <c r="N6390">
        <v>5.5213888879999997</v>
      </c>
      <c r="O6390">
        <v>0</v>
      </c>
      <c r="P6390">
        <v>15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82.820832999999993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2681614</v>
      </c>
      <c r="B6391">
        <v>1</v>
      </c>
      <c r="C6391" t="s">
        <v>77</v>
      </c>
      <c r="D6391" t="s">
        <v>115</v>
      </c>
      <c r="E6391" t="s">
        <v>126</v>
      </c>
      <c r="F6391" t="s">
        <v>17736</v>
      </c>
      <c r="G6391" t="s">
        <v>260</v>
      </c>
      <c r="H6391" t="s">
        <v>47</v>
      </c>
      <c r="I6391" t="s">
        <v>129</v>
      </c>
      <c r="J6391" t="s">
        <v>130</v>
      </c>
      <c r="K6391" t="s">
        <v>141</v>
      </c>
      <c r="L6391" t="s">
        <v>17737</v>
      </c>
      <c r="M6391" t="s">
        <v>17738</v>
      </c>
      <c r="N6391">
        <v>7.3322222220000004</v>
      </c>
      <c r="O6391">
        <v>0</v>
      </c>
      <c r="P6391">
        <v>0</v>
      </c>
      <c r="Q6391">
        <v>0</v>
      </c>
      <c r="R6391">
        <v>45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329.95</v>
      </c>
      <c r="Y6391">
        <v>0</v>
      </c>
      <c r="Z6391">
        <v>0</v>
      </c>
    </row>
    <row r="6392" spans="1:26" x14ac:dyDescent="0.3">
      <c r="A6392">
        <v>2681615</v>
      </c>
      <c r="B6392">
        <v>1</v>
      </c>
      <c r="C6392" t="s">
        <v>77</v>
      </c>
      <c r="D6392" t="s">
        <v>117</v>
      </c>
      <c r="E6392" t="s">
        <v>152</v>
      </c>
      <c r="F6392" t="s">
        <v>13602</v>
      </c>
      <c r="G6392" t="s">
        <v>140</v>
      </c>
      <c r="H6392" t="s">
        <v>47</v>
      </c>
      <c r="I6392" t="s">
        <v>129</v>
      </c>
      <c r="J6392" t="s">
        <v>130</v>
      </c>
      <c r="K6392" t="s">
        <v>141</v>
      </c>
      <c r="L6392" t="s">
        <v>17739</v>
      </c>
      <c r="M6392" t="s">
        <v>17740</v>
      </c>
      <c r="N6392">
        <v>1.038611111</v>
      </c>
      <c r="O6392">
        <v>0</v>
      </c>
      <c r="P6392">
        <v>0</v>
      </c>
      <c r="Q6392">
        <v>3</v>
      </c>
      <c r="R6392">
        <v>179</v>
      </c>
      <c r="S6392">
        <v>0</v>
      </c>
      <c r="T6392">
        <v>0</v>
      </c>
      <c r="U6392">
        <v>0</v>
      </c>
      <c r="V6392">
        <v>0</v>
      </c>
      <c r="W6392">
        <v>3.1158329999999999</v>
      </c>
      <c r="X6392">
        <v>185.91138900000001</v>
      </c>
      <c r="Y6392">
        <v>0</v>
      </c>
      <c r="Z6392">
        <v>0</v>
      </c>
    </row>
    <row r="6393" spans="1:26" x14ac:dyDescent="0.3">
      <c r="A6393">
        <v>2681616</v>
      </c>
      <c r="B6393">
        <v>1</v>
      </c>
      <c r="C6393" t="s">
        <v>77</v>
      </c>
      <c r="D6393" t="s">
        <v>116</v>
      </c>
      <c r="E6393" t="s">
        <v>134</v>
      </c>
      <c r="F6393" t="s">
        <v>17741</v>
      </c>
      <c r="G6393" t="s">
        <v>260</v>
      </c>
      <c r="H6393" t="s">
        <v>46</v>
      </c>
      <c r="I6393" t="s">
        <v>129</v>
      </c>
      <c r="J6393" t="s">
        <v>130</v>
      </c>
      <c r="K6393" t="s">
        <v>141</v>
      </c>
      <c r="L6393" t="s">
        <v>17742</v>
      </c>
      <c r="M6393" t="s">
        <v>17743</v>
      </c>
      <c r="N6393">
        <v>2.2752777769999999</v>
      </c>
      <c r="O6393">
        <v>0</v>
      </c>
      <c r="P6393">
        <v>73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166.09527800000001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2681617</v>
      </c>
      <c r="B6394">
        <v>1</v>
      </c>
      <c r="C6394" t="s">
        <v>76</v>
      </c>
      <c r="D6394" t="s">
        <v>97</v>
      </c>
      <c r="E6394" t="s">
        <v>126</v>
      </c>
      <c r="F6394" t="s">
        <v>17744</v>
      </c>
      <c r="G6394" t="s">
        <v>140</v>
      </c>
      <c r="H6394" t="s">
        <v>47</v>
      </c>
      <c r="I6394" t="s">
        <v>129</v>
      </c>
      <c r="J6394" t="s">
        <v>130</v>
      </c>
      <c r="K6394" t="s">
        <v>141</v>
      </c>
      <c r="L6394" t="s">
        <v>17745</v>
      </c>
      <c r="M6394" t="s">
        <v>17746</v>
      </c>
      <c r="N6394">
        <v>4.0561111109999999</v>
      </c>
      <c r="O6394">
        <v>0</v>
      </c>
      <c r="P6394">
        <v>144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584.08000000000004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2681619</v>
      </c>
      <c r="B6395">
        <v>1</v>
      </c>
      <c r="C6395" t="s">
        <v>76</v>
      </c>
      <c r="D6395" t="s">
        <v>93</v>
      </c>
      <c r="E6395" t="s">
        <v>144</v>
      </c>
      <c r="F6395" t="s">
        <v>17747</v>
      </c>
      <c r="G6395" t="s">
        <v>260</v>
      </c>
      <c r="H6395" t="s">
        <v>46</v>
      </c>
      <c r="I6395" t="s">
        <v>129</v>
      </c>
      <c r="J6395" t="s">
        <v>130</v>
      </c>
      <c r="K6395" t="s">
        <v>141</v>
      </c>
      <c r="L6395" t="s">
        <v>17748</v>
      </c>
      <c r="M6395" t="s">
        <v>17749</v>
      </c>
      <c r="N6395">
        <v>7.1833333330000002</v>
      </c>
      <c r="O6395">
        <v>0</v>
      </c>
      <c r="P6395">
        <v>94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675.23333300000002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2681623</v>
      </c>
      <c r="B6396">
        <v>1</v>
      </c>
      <c r="C6396" t="s">
        <v>77</v>
      </c>
      <c r="D6396" t="s">
        <v>122</v>
      </c>
      <c r="E6396" t="s">
        <v>134</v>
      </c>
      <c r="F6396" t="s">
        <v>12937</v>
      </c>
      <c r="G6396" t="s">
        <v>260</v>
      </c>
      <c r="H6396" t="s">
        <v>46</v>
      </c>
      <c r="I6396" t="s">
        <v>129</v>
      </c>
      <c r="J6396" t="s">
        <v>130</v>
      </c>
      <c r="K6396" t="s">
        <v>141</v>
      </c>
      <c r="L6396" t="s">
        <v>17750</v>
      </c>
      <c r="M6396" t="s">
        <v>17751</v>
      </c>
      <c r="N6396">
        <v>6.4325000000000001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87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559.62750000000005</v>
      </c>
    </row>
    <row r="6397" spans="1:26" x14ac:dyDescent="0.3">
      <c r="A6397">
        <v>2681665</v>
      </c>
      <c r="B6397">
        <v>1</v>
      </c>
      <c r="C6397" t="s">
        <v>76</v>
      </c>
      <c r="D6397" t="s">
        <v>105</v>
      </c>
      <c r="E6397" t="s">
        <v>144</v>
      </c>
      <c r="F6397" t="s">
        <v>14896</v>
      </c>
      <c r="G6397" t="s">
        <v>260</v>
      </c>
      <c r="H6397" t="s">
        <v>46</v>
      </c>
      <c r="I6397" t="s">
        <v>129</v>
      </c>
      <c r="J6397" t="s">
        <v>130</v>
      </c>
      <c r="K6397" t="s">
        <v>141</v>
      </c>
      <c r="L6397" t="s">
        <v>17752</v>
      </c>
      <c r="M6397" t="s">
        <v>17753</v>
      </c>
      <c r="N6397">
        <v>7.6722222220000003</v>
      </c>
      <c r="O6397">
        <v>0</v>
      </c>
      <c r="P6397">
        <v>0</v>
      </c>
      <c r="Q6397">
        <v>0</v>
      </c>
      <c r="R6397">
        <v>14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107.41111100000001</v>
      </c>
      <c r="Y6397">
        <v>0</v>
      </c>
      <c r="Z6397">
        <v>0</v>
      </c>
    </row>
    <row r="6398" spans="1:26" x14ac:dyDescent="0.3">
      <c r="A6398">
        <v>2681622</v>
      </c>
      <c r="B6398">
        <v>1</v>
      </c>
      <c r="C6398" t="s">
        <v>76</v>
      </c>
      <c r="D6398" t="s">
        <v>79</v>
      </c>
      <c r="E6398" t="s">
        <v>156</v>
      </c>
      <c r="F6398" t="s">
        <v>8587</v>
      </c>
      <c r="G6398" t="s">
        <v>169</v>
      </c>
      <c r="H6398" t="s">
        <v>47</v>
      </c>
      <c r="I6398" t="s">
        <v>129</v>
      </c>
      <c r="J6398" t="s">
        <v>130</v>
      </c>
      <c r="K6398" t="s">
        <v>131</v>
      </c>
      <c r="L6398" t="s">
        <v>17754</v>
      </c>
      <c r="M6398" t="s">
        <v>17755</v>
      </c>
      <c r="N6398">
        <v>8.1388888000000006E-2</v>
      </c>
      <c r="O6398">
        <v>9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0.73250000000000004</v>
      </c>
      <c r="V6398">
        <v>0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2681625</v>
      </c>
      <c r="B6399">
        <v>1</v>
      </c>
      <c r="C6399" t="s">
        <v>76</v>
      </c>
      <c r="D6399" t="s">
        <v>88</v>
      </c>
      <c r="E6399" t="s">
        <v>134</v>
      </c>
      <c r="F6399" t="s">
        <v>17756</v>
      </c>
      <c r="G6399" t="s">
        <v>240</v>
      </c>
      <c r="H6399" t="s">
        <v>46</v>
      </c>
      <c r="I6399" t="s">
        <v>129</v>
      </c>
      <c r="J6399" t="s">
        <v>130</v>
      </c>
      <c r="K6399" t="s">
        <v>131</v>
      </c>
      <c r="L6399" t="s">
        <v>17757</v>
      </c>
      <c r="M6399" t="s">
        <v>17758</v>
      </c>
      <c r="N6399">
        <v>0.62222222199999999</v>
      </c>
      <c r="O6399">
        <v>0</v>
      </c>
      <c r="P6399">
        <v>208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129.422222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2681628</v>
      </c>
      <c r="B6400">
        <v>1</v>
      </c>
      <c r="C6400" t="s">
        <v>76</v>
      </c>
      <c r="D6400" t="s">
        <v>102</v>
      </c>
      <c r="E6400" t="s">
        <v>134</v>
      </c>
      <c r="F6400" t="s">
        <v>17759</v>
      </c>
      <c r="G6400" t="s">
        <v>240</v>
      </c>
      <c r="H6400" t="s">
        <v>46</v>
      </c>
      <c r="I6400" t="s">
        <v>129</v>
      </c>
      <c r="J6400" t="s">
        <v>130</v>
      </c>
      <c r="K6400" t="s">
        <v>131</v>
      </c>
      <c r="L6400" t="s">
        <v>17760</v>
      </c>
      <c r="M6400" t="s">
        <v>17761</v>
      </c>
      <c r="N6400">
        <v>2.3361111110000001</v>
      </c>
      <c r="O6400">
        <v>0</v>
      </c>
      <c r="P6400">
        <v>37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86.436110999999997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2681624</v>
      </c>
      <c r="B6401">
        <v>1</v>
      </c>
      <c r="C6401" t="s">
        <v>76</v>
      </c>
      <c r="D6401" t="s">
        <v>101</v>
      </c>
      <c r="E6401" t="s">
        <v>144</v>
      </c>
      <c r="F6401" t="s">
        <v>10923</v>
      </c>
      <c r="G6401" t="s">
        <v>146</v>
      </c>
      <c r="H6401" t="s">
        <v>46</v>
      </c>
      <c r="I6401" t="s">
        <v>129</v>
      </c>
      <c r="J6401" t="s">
        <v>130</v>
      </c>
      <c r="K6401" t="s">
        <v>131</v>
      </c>
      <c r="L6401" t="s">
        <v>17762</v>
      </c>
      <c r="M6401" t="s">
        <v>17763</v>
      </c>
      <c r="N6401">
        <v>3.11</v>
      </c>
      <c r="O6401">
        <v>0</v>
      </c>
      <c r="P6401">
        <v>165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513.15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2681633</v>
      </c>
      <c r="B6402">
        <v>1</v>
      </c>
      <c r="C6402" t="s">
        <v>77</v>
      </c>
      <c r="D6402" t="s">
        <v>114</v>
      </c>
      <c r="E6402" t="s">
        <v>156</v>
      </c>
      <c r="F6402" t="s">
        <v>17608</v>
      </c>
      <c r="G6402" t="s">
        <v>169</v>
      </c>
      <c r="H6402" t="s">
        <v>47</v>
      </c>
      <c r="I6402" t="s">
        <v>129</v>
      </c>
      <c r="J6402" t="s">
        <v>130</v>
      </c>
      <c r="K6402" t="s">
        <v>131</v>
      </c>
      <c r="L6402" t="s">
        <v>17764</v>
      </c>
      <c r="M6402" t="s">
        <v>17765</v>
      </c>
      <c r="N6402">
        <v>0.67749999999999999</v>
      </c>
      <c r="O6402">
        <v>0</v>
      </c>
      <c r="P6402">
        <v>0</v>
      </c>
      <c r="Q6402">
        <v>0</v>
      </c>
      <c r="R6402">
        <v>0</v>
      </c>
      <c r="S6402">
        <v>34</v>
      </c>
      <c r="T6402">
        <v>61</v>
      </c>
      <c r="U6402">
        <v>0</v>
      </c>
      <c r="V6402">
        <v>0</v>
      </c>
      <c r="W6402">
        <v>0</v>
      </c>
      <c r="X6402">
        <v>0</v>
      </c>
      <c r="Y6402">
        <v>23.035</v>
      </c>
      <c r="Z6402">
        <v>41.327500000000001</v>
      </c>
    </row>
    <row r="6403" spans="1:26" x14ac:dyDescent="0.3">
      <c r="A6403">
        <v>2681627</v>
      </c>
      <c r="B6403">
        <v>1</v>
      </c>
      <c r="C6403" t="s">
        <v>77</v>
      </c>
      <c r="D6403" t="s">
        <v>123</v>
      </c>
      <c r="E6403" t="s">
        <v>126</v>
      </c>
      <c r="F6403" t="s">
        <v>15410</v>
      </c>
      <c r="G6403" t="s">
        <v>169</v>
      </c>
      <c r="H6403" t="s">
        <v>47</v>
      </c>
      <c r="I6403" t="s">
        <v>129</v>
      </c>
      <c r="J6403" t="s">
        <v>130</v>
      </c>
      <c r="K6403" t="s">
        <v>131</v>
      </c>
      <c r="L6403" t="s">
        <v>17766</v>
      </c>
      <c r="M6403" t="s">
        <v>17767</v>
      </c>
      <c r="N6403">
        <v>0.86305555499999997</v>
      </c>
      <c r="O6403">
        <v>2</v>
      </c>
      <c r="P6403">
        <v>304</v>
      </c>
      <c r="Q6403">
        <v>0</v>
      </c>
      <c r="R6403">
        <v>0</v>
      </c>
      <c r="S6403">
        <v>0</v>
      </c>
      <c r="T6403">
        <v>0</v>
      </c>
      <c r="U6403">
        <v>1.726111</v>
      </c>
      <c r="V6403">
        <v>262.36888900000002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2681630</v>
      </c>
      <c r="B6404">
        <v>1</v>
      </c>
      <c r="C6404" t="s">
        <v>76</v>
      </c>
      <c r="D6404" t="s">
        <v>104</v>
      </c>
      <c r="E6404" t="s">
        <v>134</v>
      </c>
      <c r="F6404" t="s">
        <v>17768</v>
      </c>
      <c r="G6404" t="s">
        <v>824</v>
      </c>
      <c r="H6404" t="s">
        <v>46</v>
      </c>
      <c r="I6404" t="s">
        <v>129</v>
      </c>
      <c r="J6404" t="s">
        <v>130</v>
      </c>
      <c r="K6404" t="s">
        <v>131</v>
      </c>
      <c r="L6404" t="s">
        <v>17769</v>
      </c>
      <c r="M6404" t="s">
        <v>17770</v>
      </c>
      <c r="N6404">
        <v>0.17499999999999999</v>
      </c>
      <c r="O6404">
        <v>0</v>
      </c>
      <c r="P6404">
        <v>0</v>
      </c>
      <c r="Q6404">
        <v>0</v>
      </c>
      <c r="R6404">
        <v>67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11.725</v>
      </c>
      <c r="Y6404">
        <v>0</v>
      </c>
      <c r="Z6404">
        <v>0</v>
      </c>
    </row>
    <row r="6405" spans="1:26" x14ac:dyDescent="0.3">
      <c r="A6405">
        <v>2681645</v>
      </c>
      <c r="B6405">
        <v>1</v>
      </c>
      <c r="C6405" t="s">
        <v>76</v>
      </c>
      <c r="D6405" t="s">
        <v>104</v>
      </c>
      <c r="E6405" t="s">
        <v>156</v>
      </c>
      <c r="F6405" t="s">
        <v>6703</v>
      </c>
      <c r="G6405" t="s">
        <v>169</v>
      </c>
      <c r="H6405" t="s">
        <v>47</v>
      </c>
      <c r="I6405" t="s">
        <v>129</v>
      </c>
      <c r="J6405" t="s">
        <v>130</v>
      </c>
      <c r="K6405" t="s">
        <v>131</v>
      </c>
      <c r="L6405" t="s">
        <v>17771</v>
      </c>
      <c r="M6405" t="s">
        <v>17772</v>
      </c>
      <c r="N6405">
        <v>0.580555555</v>
      </c>
      <c r="O6405">
        <v>0</v>
      </c>
      <c r="P6405">
        <v>0</v>
      </c>
      <c r="Q6405">
        <v>1</v>
      </c>
      <c r="R6405">
        <v>550</v>
      </c>
      <c r="S6405">
        <v>0</v>
      </c>
      <c r="T6405">
        <v>214</v>
      </c>
      <c r="U6405">
        <v>0</v>
      </c>
      <c r="V6405">
        <v>0</v>
      </c>
      <c r="W6405">
        <v>0.58055599999999996</v>
      </c>
      <c r="X6405">
        <v>319.30555500000003</v>
      </c>
      <c r="Y6405">
        <v>0</v>
      </c>
      <c r="Z6405">
        <v>124.238889</v>
      </c>
    </row>
    <row r="6406" spans="1:26" x14ac:dyDescent="0.3">
      <c r="A6406">
        <v>2681644</v>
      </c>
      <c r="B6406">
        <v>1</v>
      </c>
      <c r="C6406" t="s">
        <v>76</v>
      </c>
      <c r="D6406" t="s">
        <v>104</v>
      </c>
      <c r="E6406" t="s">
        <v>134</v>
      </c>
      <c r="F6406" t="s">
        <v>17773</v>
      </c>
      <c r="G6406" t="s">
        <v>146</v>
      </c>
      <c r="H6406" t="s">
        <v>46</v>
      </c>
      <c r="I6406" t="s">
        <v>129</v>
      </c>
      <c r="J6406" t="s">
        <v>130</v>
      </c>
      <c r="K6406" t="s">
        <v>131</v>
      </c>
      <c r="L6406" t="s">
        <v>17774</v>
      </c>
      <c r="M6406" t="s">
        <v>17775</v>
      </c>
      <c r="N6406">
        <v>0.78333333299999997</v>
      </c>
      <c r="O6406">
        <v>0</v>
      </c>
      <c r="P6406">
        <v>0</v>
      </c>
      <c r="Q6406">
        <v>0</v>
      </c>
      <c r="R6406">
        <v>65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50.916666999999997</v>
      </c>
      <c r="Y6406">
        <v>0</v>
      </c>
      <c r="Z6406">
        <v>0</v>
      </c>
    </row>
    <row r="6407" spans="1:26" x14ac:dyDescent="0.3">
      <c r="A6407">
        <v>2681657</v>
      </c>
      <c r="B6407">
        <v>1</v>
      </c>
      <c r="C6407" t="s">
        <v>76</v>
      </c>
      <c r="D6407" t="s">
        <v>85</v>
      </c>
      <c r="E6407" t="s">
        <v>210</v>
      </c>
      <c r="F6407" t="s">
        <v>17776</v>
      </c>
      <c r="G6407" t="s">
        <v>290</v>
      </c>
      <c r="H6407" t="s">
        <v>46</v>
      </c>
      <c r="I6407" t="s">
        <v>129</v>
      </c>
      <c r="J6407" t="s">
        <v>130</v>
      </c>
      <c r="K6407" t="s">
        <v>131</v>
      </c>
      <c r="L6407" t="s">
        <v>17777</v>
      </c>
      <c r="M6407" t="s">
        <v>17778</v>
      </c>
      <c r="N6407">
        <v>2.5972222220000001</v>
      </c>
      <c r="O6407">
        <v>0</v>
      </c>
      <c r="P6407">
        <v>4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10.388889000000001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2681659</v>
      </c>
      <c r="B6408">
        <v>1</v>
      </c>
      <c r="C6408" t="s">
        <v>76</v>
      </c>
      <c r="D6408" t="s">
        <v>82</v>
      </c>
      <c r="E6408" t="s">
        <v>126</v>
      </c>
      <c r="F6408" t="s">
        <v>17779</v>
      </c>
      <c r="G6408" t="s">
        <v>140</v>
      </c>
      <c r="H6408" t="s">
        <v>47</v>
      </c>
      <c r="I6408" t="s">
        <v>129</v>
      </c>
      <c r="J6408" t="s">
        <v>130</v>
      </c>
      <c r="K6408" t="s">
        <v>141</v>
      </c>
      <c r="L6408" t="s">
        <v>17780</v>
      </c>
      <c r="M6408" t="s">
        <v>17781</v>
      </c>
      <c r="N6408">
        <v>1.5763888880000001</v>
      </c>
      <c r="O6408">
        <v>1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1.576389</v>
      </c>
      <c r="V6408">
        <v>0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2681661</v>
      </c>
      <c r="B6409">
        <v>1</v>
      </c>
      <c r="C6409" t="s">
        <v>77</v>
      </c>
      <c r="D6409" t="s">
        <v>123</v>
      </c>
      <c r="E6409" t="s">
        <v>156</v>
      </c>
      <c r="F6409" t="s">
        <v>17782</v>
      </c>
      <c r="G6409" t="s">
        <v>260</v>
      </c>
      <c r="H6409" t="s">
        <v>47</v>
      </c>
      <c r="I6409" t="s">
        <v>129</v>
      </c>
      <c r="J6409" t="s">
        <v>130</v>
      </c>
      <c r="K6409" t="s">
        <v>141</v>
      </c>
      <c r="L6409" t="s">
        <v>17783</v>
      </c>
      <c r="M6409" t="s">
        <v>17784</v>
      </c>
      <c r="N6409">
        <v>2.1463888880000002</v>
      </c>
      <c r="O6409">
        <v>51</v>
      </c>
      <c r="P6409">
        <v>187</v>
      </c>
      <c r="Q6409">
        <v>0</v>
      </c>
      <c r="R6409">
        <v>0</v>
      </c>
      <c r="S6409">
        <v>0</v>
      </c>
      <c r="T6409">
        <v>0</v>
      </c>
      <c r="U6409">
        <v>109.465833</v>
      </c>
      <c r="V6409">
        <v>401.37472200000002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2681666</v>
      </c>
      <c r="B6410">
        <v>1</v>
      </c>
      <c r="C6410" t="s">
        <v>76</v>
      </c>
      <c r="D6410" t="s">
        <v>80</v>
      </c>
      <c r="E6410" t="s">
        <v>126</v>
      </c>
      <c r="F6410" t="s">
        <v>17720</v>
      </c>
      <c r="G6410" t="s">
        <v>169</v>
      </c>
      <c r="H6410" t="s">
        <v>47</v>
      </c>
      <c r="I6410" t="s">
        <v>129</v>
      </c>
      <c r="J6410" t="s">
        <v>130</v>
      </c>
      <c r="K6410" t="s">
        <v>131</v>
      </c>
      <c r="L6410" t="s">
        <v>17785</v>
      </c>
      <c r="M6410" t="s">
        <v>17786</v>
      </c>
      <c r="N6410">
        <v>0.26416666599999999</v>
      </c>
      <c r="O6410">
        <v>0</v>
      </c>
      <c r="P6410">
        <v>150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39.625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2681668</v>
      </c>
      <c r="B6411">
        <v>1</v>
      </c>
      <c r="C6411" t="s">
        <v>77</v>
      </c>
      <c r="D6411" t="s">
        <v>109</v>
      </c>
      <c r="E6411" t="s">
        <v>156</v>
      </c>
      <c r="F6411" t="s">
        <v>1954</v>
      </c>
      <c r="G6411" t="s">
        <v>169</v>
      </c>
      <c r="H6411" t="s">
        <v>47</v>
      </c>
      <c r="I6411" t="s">
        <v>247</v>
      </c>
      <c r="J6411" t="s">
        <v>130</v>
      </c>
      <c r="K6411" t="s">
        <v>131</v>
      </c>
      <c r="L6411" t="s">
        <v>17787</v>
      </c>
      <c r="M6411" t="s">
        <v>17788</v>
      </c>
      <c r="N6411">
        <v>1.0277777E-2</v>
      </c>
      <c r="O6411">
        <v>7</v>
      </c>
      <c r="P6411">
        <v>603</v>
      </c>
      <c r="Q6411">
        <v>2</v>
      </c>
      <c r="R6411">
        <v>131</v>
      </c>
      <c r="S6411">
        <v>21</v>
      </c>
      <c r="T6411">
        <v>1451</v>
      </c>
      <c r="U6411">
        <v>7.1943999999999994E-2</v>
      </c>
      <c r="V6411">
        <v>6.1974999999999998</v>
      </c>
      <c r="W6411">
        <v>2.0556000000000001E-2</v>
      </c>
      <c r="X6411">
        <v>1.3463890000000001</v>
      </c>
      <c r="Y6411">
        <v>0.215833</v>
      </c>
      <c r="Z6411">
        <v>14.913054000000001</v>
      </c>
    </row>
    <row r="6412" spans="1:26" x14ac:dyDescent="0.3">
      <c r="A6412">
        <v>2681677</v>
      </c>
      <c r="B6412">
        <v>1</v>
      </c>
      <c r="C6412" t="s">
        <v>76</v>
      </c>
      <c r="D6412" t="s">
        <v>105</v>
      </c>
      <c r="E6412" t="s">
        <v>126</v>
      </c>
      <c r="F6412" t="s">
        <v>17486</v>
      </c>
      <c r="G6412" t="s">
        <v>169</v>
      </c>
      <c r="H6412" t="s">
        <v>47</v>
      </c>
      <c r="I6412" t="s">
        <v>129</v>
      </c>
      <c r="J6412" t="s">
        <v>130</v>
      </c>
      <c r="K6412" t="s">
        <v>131</v>
      </c>
      <c r="L6412" t="s">
        <v>17789</v>
      </c>
      <c r="M6412" t="s">
        <v>17790</v>
      </c>
      <c r="N6412">
        <v>5.7500000000000002E-2</v>
      </c>
      <c r="O6412">
        <v>0</v>
      </c>
      <c r="P6412">
        <v>0</v>
      </c>
      <c r="Q6412">
        <v>1</v>
      </c>
      <c r="R6412">
        <v>454</v>
      </c>
      <c r="S6412">
        <v>0</v>
      </c>
      <c r="T6412">
        <v>0</v>
      </c>
      <c r="U6412">
        <v>0</v>
      </c>
      <c r="V6412">
        <v>0</v>
      </c>
      <c r="W6412">
        <v>5.7500000000000002E-2</v>
      </c>
      <c r="X6412">
        <v>26.105</v>
      </c>
      <c r="Y6412">
        <v>0</v>
      </c>
      <c r="Z6412">
        <v>0</v>
      </c>
    </row>
    <row r="6413" spans="1:26" x14ac:dyDescent="0.3">
      <c r="A6413">
        <v>2681678</v>
      </c>
      <c r="B6413">
        <v>1</v>
      </c>
      <c r="C6413" t="s">
        <v>76</v>
      </c>
      <c r="D6413" t="s">
        <v>105</v>
      </c>
      <c r="E6413" t="s">
        <v>152</v>
      </c>
      <c r="F6413" t="s">
        <v>17791</v>
      </c>
      <c r="G6413" t="s">
        <v>169</v>
      </c>
      <c r="H6413" t="s">
        <v>47</v>
      </c>
      <c r="I6413" t="s">
        <v>247</v>
      </c>
      <c r="J6413" t="s">
        <v>130</v>
      </c>
      <c r="K6413" t="s">
        <v>131</v>
      </c>
      <c r="L6413" t="s">
        <v>17792</v>
      </c>
      <c r="M6413" t="s">
        <v>17793</v>
      </c>
      <c r="N6413">
        <v>2.9722222E-2</v>
      </c>
      <c r="O6413">
        <v>0</v>
      </c>
      <c r="P6413">
        <v>0</v>
      </c>
      <c r="Q6413">
        <v>3</v>
      </c>
      <c r="R6413">
        <v>256</v>
      </c>
      <c r="S6413">
        <v>5</v>
      </c>
      <c r="T6413">
        <v>22</v>
      </c>
      <c r="U6413">
        <v>0</v>
      </c>
      <c r="V6413">
        <v>0</v>
      </c>
      <c r="W6413">
        <v>8.9166999999999996E-2</v>
      </c>
      <c r="X6413">
        <v>7.6088889999999996</v>
      </c>
      <c r="Y6413">
        <v>0.14861099999999999</v>
      </c>
      <c r="Z6413">
        <v>0.65388900000000005</v>
      </c>
    </row>
    <row r="6414" spans="1:26" x14ac:dyDescent="0.3">
      <c r="A6414">
        <v>2681683</v>
      </c>
      <c r="B6414">
        <v>1</v>
      </c>
      <c r="C6414" t="s">
        <v>77</v>
      </c>
      <c r="D6414" t="s">
        <v>120</v>
      </c>
      <c r="E6414" t="s">
        <v>134</v>
      </c>
      <c r="F6414" t="s">
        <v>17794</v>
      </c>
      <c r="G6414" t="s">
        <v>240</v>
      </c>
      <c r="H6414" t="s">
        <v>46</v>
      </c>
      <c r="I6414" t="s">
        <v>129</v>
      </c>
      <c r="J6414" t="s">
        <v>130</v>
      </c>
      <c r="K6414" t="s">
        <v>131</v>
      </c>
      <c r="L6414" t="s">
        <v>17795</v>
      </c>
      <c r="M6414" t="s">
        <v>17796</v>
      </c>
      <c r="N6414">
        <v>0.94444444400000005</v>
      </c>
      <c r="O6414">
        <v>0</v>
      </c>
      <c r="P6414">
        <v>0</v>
      </c>
      <c r="Q6414">
        <v>0</v>
      </c>
      <c r="R6414">
        <v>212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200.22222199999999</v>
      </c>
      <c r="Y6414">
        <v>0</v>
      </c>
      <c r="Z6414">
        <v>0</v>
      </c>
    </row>
    <row r="6415" spans="1:26" x14ac:dyDescent="0.3">
      <c r="A6415">
        <v>2681621</v>
      </c>
      <c r="B6415">
        <v>1</v>
      </c>
      <c r="C6415" t="s">
        <v>77</v>
      </c>
      <c r="D6415" t="s">
        <v>119</v>
      </c>
      <c r="E6415" t="s">
        <v>126</v>
      </c>
      <c r="F6415" t="s">
        <v>7820</v>
      </c>
      <c r="G6415" t="s">
        <v>169</v>
      </c>
      <c r="H6415" t="s">
        <v>47</v>
      </c>
      <c r="I6415" t="s">
        <v>129</v>
      </c>
      <c r="J6415" t="s">
        <v>130</v>
      </c>
      <c r="K6415" t="s">
        <v>131</v>
      </c>
      <c r="L6415" t="s">
        <v>17797</v>
      </c>
      <c r="M6415" t="s">
        <v>17798</v>
      </c>
      <c r="N6415">
        <v>7.0833332999999998E-2</v>
      </c>
      <c r="O6415">
        <v>23</v>
      </c>
      <c r="P6415">
        <v>870</v>
      </c>
      <c r="Q6415">
        <v>0</v>
      </c>
      <c r="R6415">
        <v>0</v>
      </c>
      <c r="S6415">
        <v>0</v>
      </c>
      <c r="T6415">
        <v>0</v>
      </c>
      <c r="U6415">
        <v>1.629167</v>
      </c>
      <c r="V6415">
        <v>61.625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2681684</v>
      </c>
      <c r="B6416">
        <v>1</v>
      </c>
      <c r="C6416" t="s">
        <v>77</v>
      </c>
      <c r="D6416" t="s">
        <v>118</v>
      </c>
      <c r="E6416" t="s">
        <v>126</v>
      </c>
      <c r="F6416" t="s">
        <v>17330</v>
      </c>
      <c r="G6416" t="s">
        <v>128</v>
      </c>
      <c r="H6416" t="s">
        <v>47</v>
      </c>
      <c r="I6416" t="s">
        <v>129</v>
      </c>
      <c r="J6416" t="s">
        <v>130</v>
      </c>
      <c r="K6416" t="s">
        <v>131</v>
      </c>
      <c r="L6416" t="s">
        <v>17799</v>
      </c>
      <c r="M6416" t="s">
        <v>17800</v>
      </c>
      <c r="N6416">
        <v>0.38888888799999999</v>
      </c>
      <c r="O6416">
        <v>0</v>
      </c>
      <c r="P6416">
        <v>110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42.777777999999998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2681754</v>
      </c>
      <c r="B6417">
        <v>1</v>
      </c>
      <c r="C6417" t="s">
        <v>77</v>
      </c>
      <c r="D6417" t="s">
        <v>109</v>
      </c>
      <c r="E6417" t="s">
        <v>325</v>
      </c>
      <c r="F6417" t="s">
        <v>17801</v>
      </c>
      <c r="G6417" t="s">
        <v>140</v>
      </c>
      <c r="H6417" t="s">
        <v>47</v>
      </c>
      <c r="I6417" t="s">
        <v>129</v>
      </c>
      <c r="J6417" t="s">
        <v>130</v>
      </c>
      <c r="K6417" t="s">
        <v>141</v>
      </c>
      <c r="L6417" t="s">
        <v>17802</v>
      </c>
      <c r="M6417" t="s">
        <v>17803</v>
      </c>
      <c r="N6417">
        <v>2.688055555</v>
      </c>
      <c r="O6417">
        <v>117</v>
      </c>
      <c r="P6417">
        <v>2615</v>
      </c>
      <c r="Q6417">
        <v>0</v>
      </c>
      <c r="R6417">
        <v>0</v>
      </c>
      <c r="S6417">
        <v>2</v>
      </c>
      <c r="T6417">
        <v>276</v>
      </c>
      <c r="U6417">
        <v>314.5025</v>
      </c>
      <c r="V6417">
        <v>7029.2652760000001</v>
      </c>
      <c r="W6417">
        <v>0</v>
      </c>
      <c r="X6417">
        <v>0</v>
      </c>
      <c r="Y6417">
        <v>5.3761109999999999</v>
      </c>
      <c r="Z6417">
        <v>741.90333299999998</v>
      </c>
    </row>
    <row r="6418" spans="1:26" x14ac:dyDescent="0.3">
      <c r="A6418">
        <v>2681686</v>
      </c>
      <c r="B6418">
        <v>1</v>
      </c>
      <c r="C6418" t="s">
        <v>76</v>
      </c>
      <c r="D6418" t="s">
        <v>106</v>
      </c>
      <c r="E6418" t="s">
        <v>126</v>
      </c>
      <c r="F6418" t="s">
        <v>7189</v>
      </c>
      <c r="G6418" t="s">
        <v>146</v>
      </c>
      <c r="H6418" t="s">
        <v>47</v>
      </c>
      <c r="I6418" t="s">
        <v>129</v>
      </c>
      <c r="J6418" t="s">
        <v>130</v>
      </c>
      <c r="K6418" t="s">
        <v>131</v>
      </c>
      <c r="L6418" t="s">
        <v>17804</v>
      </c>
      <c r="M6418" t="s">
        <v>17805</v>
      </c>
      <c r="N6418">
        <v>5.5952777769999997</v>
      </c>
      <c r="O6418">
        <v>19</v>
      </c>
      <c r="P6418">
        <v>146</v>
      </c>
      <c r="Q6418">
        <v>0</v>
      </c>
      <c r="R6418">
        <v>0</v>
      </c>
      <c r="S6418">
        <v>0</v>
      </c>
      <c r="T6418">
        <v>0</v>
      </c>
      <c r="U6418">
        <v>106.310278</v>
      </c>
      <c r="V6418">
        <v>816.91055500000004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2681687</v>
      </c>
      <c r="B6419">
        <v>1</v>
      </c>
      <c r="C6419" t="s">
        <v>76</v>
      </c>
      <c r="D6419" t="s">
        <v>97</v>
      </c>
      <c r="E6419" t="s">
        <v>144</v>
      </c>
      <c r="F6419" t="s">
        <v>17806</v>
      </c>
      <c r="G6419" t="s">
        <v>146</v>
      </c>
      <c r="H6419" t="s">
        <v>46</v>
      </c>
      <c r="I6419" t="s">
        <v>129</v>
      </c>
      <c r="J6419" t="s">
        <v>130</v>
      </c>
      <c r="K6419" t="s">
        <v>131</v>
      </c>
      <c r="L6419" t="s">
        <v>17807</v>
      </c>
      <c r="M6419" t="s">
        <v>17808</v>
      </c>
      <c r="N6419">
        <v>0.94027777700000004</v>
      </c>
      <c r="O6419">
        <v>0</v>
      </c>
      <c r="P6419">
        <v>10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9.4027779999999996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2681696</v>
      </c>
      <c r="B6420">
        <v>1</v>
      </c>
      <c r="C6420" t="s">
        <v>76</v>
      </c>
      <c r="D6420" t="s">
        <v>92</v>
      </c>
      <c r="E6420" t="s">
        <v>156</v>
      </c>
      <c r="F6420" t="s">
        <v>17809</v>
      </c>
      <c r="G6420" t="s">
        <v>169</v>
      </c>
      <c r="H6420" t="s">
        <v>47</v>
      </c>
      <c r="I6420" t="s">
        <v>129</v>
      </c>
      <c r="J6420" t="s">
        <v>130</v>
      </c>
      <c r="K6420" t="s">
        <v>131</v>
      </c>
      <c r="L6420" t="s">
        <v>17810</v>
      </c>
      <c r="M6420" t="s">
        <v>17811</v>
      </c>
      <c r="N6420">
        <v>1.265833333</v>
      </c>
      <c r="O6420">
        <v>0</v>
      </c>
      <c r="P6420">
        <v>0</v>
      </c>
      <c r="Q6420">
        <v>0</v>
      </c>
      <c r="R6420">
        <v>0</v>
      </c>
      <c r="S6420">
        <v>2</v>
      </c>
      <c r="T6420">
        <v>1777</v>
      </c>
      <c r="U6420">
        <v>0</v>
      </c>
      <c r="V6420">
        <v>0</v>
      </c>
      <c r="W6420">
        <v>0</v>
      </c>
      <c r="X6420">
        <v>0</v>
      </c>
      <c r="Y6420">
        <v>2.5316670000000001</v>
      </c>
      <c r="Z6420">
        <v>2249.3858329999998</v>
      </c>
    </row>
    <row r="6421" spans="1:26" x14ac:dyDescent="0.3">
      <c r="A6421">
        <v>2681694</v>
      </c>
      <c r="B6421">
        <v>1</v>
      </c>
      <c r="C6421" t="s">
        <v>76</v>
      </c>
      <c r="D6421" t="s">
        <v>92</v>
      </c>
      <c r="E6421" t="s">
        <v>144</v>
      </c>
      <c r="F6421" t="s">
        <v>17812</v>
      </c>
      <c r="G6421" t="s">
        <v>146</v>
      </c>
      <c r="H6421" t="s">
        <v>46</v>
      </c>
      <c r="I6421" t="s">
        <v>129</v>
      </c>
      <c r="J6421" t="s">
        <v>130</v>
      </c>
      <c r="K6421" t="s">
        <v>131</v>
      </c>
      <c r="L6421" t="s">
        <v>17813</v>
      </c>
      <c r="M6421" t="s">
        <v>17814</v>
      </c>
      <c r="N6421">
        <v>3.0355555550000002</v>
      </c>
      <c r="O6421">
        <v>0</v>
      </c>
      <c r="P6421">
        <v>0</v>
      </c>
      <c r="Q6421">
        <v>0</v>
      </c>
      <c r="R6421">
        <v>33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100.173333</v>
      </c>
      <c r="Y6421">
        <v>0</v>
      </c>
      <c r="Z6421">
        <v>0</v>
      </c>
    </row>
    <row r="6422" spans="1:26" x14ac:dyDescent="0.3">
      <c r="A6422">
        <v>2681695</v>
      </c>
      <c r="B6422">
        <v>1</v>
      </c>
      <c r="C6422" t="s">
        <v>76</v>
      </c>
      <c r="D6422" t="s">
        <v>104</v>
      </c>
      <c r="E6422" t="s">
        <v>156</v>
      </c>
      <c r="F6422" t="s">
        <v>17815</v>
      </c>
      <c r="G6422" t="s">
        <v>169</v>
      </c>
      <c r="H6422" t="s">
        <v>47</v>
      </c>
      <c r="I6422" t="s">
        <v>247</v>
      </c>
      <c r="J6422" t="s">
        <v>130</v>
      </c>
      <c r="K6422" t="s">
        <v>131</v>
      </c>
      <c r="L6422" t="s">
        <v>17816</v>
      </c>
      <c r="M6422" t="s">
        <v>17817</v>
      </c>
      <c r="N6422">
        <v>1.3888888E-2</v>
      </c>
      <c r="O6422">
        <v>0</v>
      </c>
      <c r="P6422">
        <v>0</v>
      </c>
      <c r="Q6422">
        <v>5</v>
      </c>
      <c r="R6422">
        <v>588</v>
      </c>
      <c r="S6422">
        <v>26</v>
      </c>
      <c r="T6422">
        <v>4691</v>
      </c>
      <c r="U6422">
        <v>0</v>
      </c>
      <c r="V6422">
        <v>0</v>
      </c>
      <c r="W6422">
        <v>6.9444000000000006E-2</v>
      </c>
      <c r="X6422">
        <v>8.1666659999999993</v>
      </c>
      <c r="Y6422">
        <v>0.36111100000000002</v>
      </c>
      <c r="Z6422">
        <v>65.152773999999994</v>
      </c>
    </row>
    <row r="6423" spans="1:26" x14ac:dyDescent="0.3">
      <c r="A6423">
        <v>2681699</v>
      </c>
      <c r="B6423">
        <v>1</v>
      </c>
      <c r="C6423" t="s">
        <v>76</v>
      </c>
      <c r="D6423" t="s">
        <v>104</v>
      </c>
      <c r="E6423" t="s">
        <v>152</v>
      </c>
      <c r="F6423" t="s">
        <v>17818</v>
      </c>
      <c r="G6423" t="s">
        <v>169</v>
      </c>
      <c r="H6423" t="s">
        <v>47</v>
      </c>
      <c r="I6423" t="s">
        <v>129</v>
      </c>
      <c r="J6423" t="s">
        <v>130</v>
      </c>
      <c r="K6423" t="s">
        <v>131</v>
      </c>
      <c r="L6423" t="s">
        <v>17819</v>
      </c>
      <c r="M6423" t="s">
        <v>17820</v>
      </c>
      <c r="N6423">
        <v>0.46722222200000002</v>
      </c>
      <c r="O6423">
        <v>0</v>
      </c>
      <c r="P6423">
        <v>0</v>
      </c>
      <c r="Q6423">
        <v>5</v>
      </c>
      <c r="R6423">
        <v>588</v>
      </c>
      <c r="S6423">
        <v>26</v>
      </c>
      <c r="T6423">
        <v>4691</v>
      </c>
      <c r="U6423">
        <v>0</v>
      </c>
      <c r="V6423">
        <v>0</v>
      </c>
      <c r="W6423">
        <v>2.3361109999999998</v>
      </c>
      <c r="X6423">
        <v>274.72666700000002</v>
      </c>
      <c r="Y6423">
        <v>12.147778000000001</v>
      </c>
      <c r="Z6423">
        <v>2191.7394429999999</v>
      </c>
    </row>
    <row r="6424" spans="1:26" x14ac:dyDescent="0.3">
      <c r="A6424">
        <v>2681711</v>
      </c>
      <c r="B6424">
        <v>1</v>
      </c>
      <c r="C6424" t="s">
        <v>76</v>
      </c>
      <c r="D6424" t="s">
        <v>88</v>
      </c>
      <c r="E6424" t="s">
        <v>210</v>
      </c>
      <c r="F6424" t="s">
        <v>17821</v>
      </c>
      <c r="G6424" t="s">
        <v>212</v>
      </c>
      <c r="H6424" t="s">
        <v>46</v>
      </c>
      <c r="I6424" t="s">
        <v>129</v>
      </c>
      <c r="J6424" t="s">
        <v>130</v>
      </c>
      <c r="K6424" t="s">
        <v>131</v>
      </c>
      <c r="L6424" t="s">
        <v>17822</v>
      </c>
      <c r="M6424" t="s">
        <v>17823</v>
      </c>
      <c r="N6424">
        <v>1.5636111109999999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1.5636110000000001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2685565</v>
      </c>
      <c r="B6425">
        <v>1</v>
      </c>
      <c r="C6425" t="s">
        <v>76</v>
      </c>
      <c r="D6425" t="s">
        <v>89</v>
      </c>
      <c r="E6425" t="s">
        <v>152</v>
      </c>
      <c r="F6425" t="s">
        <v>17824</v>
      </c>
      <c r="G6425" t="s">
        <v>169</v>
      </c>
      <c r="H6425" t="s">
        <v>47</v>
      </c>
      <c r="I6425" t="s">
        <v>129</v>
      </c>
      <c r="J6425" t="s">
        <v>130</v>
      </c>
      <c r="K6425" t="s">
        <v>131</v>
      </c>
      <c r="L6425" t="s">
        <v>17825</v>
      </c>
      <c r="M6425" t="s">
        <v>17826</v>
      </c>
      <c r="N6425">
        <v>0.74138888800000002</v>
      </c>
      <c r="O6425">
        <v>0</v>
      </c>
      <c r="P6425">
        <v>3</v>
      </c>
      <c r="Q6425">
        <v>0</v>
      </c>
      <c r="R6425">
        <v>0</v>
      </c>
      <c r="S6425">
        <v>12</v>
      </c>
      <c r="T6425">
        <v>330</v>
      </c>
      <c r="U6425">
        <v>0</v>
      </c>
      <c r="V6425">
        <v>2.224167</v>
      </c>
      <c r="W6425">
        <v>0</v>
      </c>
      <c r="X6425">
        <v>0</v>
      </c>
      <c r="Y6425">
        <v>8.8966670000000008</v>
      </c>
      <c r="Z6425">
        <v>244.658333</v>
      </c>
    </row>
    <row r="6426" spans="1:26" x14ac:dyDescent="0.3">
      <c r="A6426">
        <v>2681716</v>
      </c>
      <c r="B6426">
        <v>1</v>
      </c>
      <c r="C6426" t="s">
        <v>77</v>
      </c>
      <c r="D6426" t="s">
        <v>114</v>
      </c>
      <c r="E6426" t="s">
        <v>156</v>
      </c>
      <c r="F6426" t="s">
        <v>11604</v>
      </c>
      <c r="G6426" t="s">
        <v>169</v>
      </c>
      <c r="H6426" t="s">
        <v>47</v>
      </c>
      <c r="I6426" t="s">
        <v>247</v>
      </c>
      <c r="J6426" t="s">
        <v>130</v>
      </c>
      <c r="K6426" t="s">
        <v>131</v>
      </c>
      <c r="L6426" t="s">
        <v>17827</v>
      </c>
      <c r="M6426" t="s">
        <v>17828</v>
      </c>
      <c r="N6426">
        <v>1.0277777E-2</v>
      </c>
      <c r="O6426">
        <v>100</v>
      </c>
      <c r="P6426">
        <v>486</v>
      </c>
      <c r="Q6426">
        <v>0</v>
      </c>
      <c r="R6426">
        <v>0</v>
      </c>
      <c r="S6426">
        <v>37</v>
      </c>
      <c r="T6426">
        <v>555</v>
      </c>
      <c r="U6426">
        <v>1.0277780000000001</v>
      </c>
      <c r="V6426">
        <v>4.9950000000000001</v>
      </c>
      <c r="W6426">
        <v>0</v>
      </c>
      <c r="X6426">
        <v>0</v>
      </c>
      <c r="Y6426">
        <v>0.380278</v>
      </c>
      <c r="Z6426">
        <v>5.7041659999999998</v>
      </c>
    </row>
    <row r="6427" spans="1:26" x14ac:dyDescent="0.3">
      <c r="A6427">
        <v>2681717</v>
      </c>
      <c r="B6427">
        <v>1</v>
      </c>
      <c r="C6427" t="s">
        <v>76</v>
      </c>
      <c r="D6427" t="s">
        <v>79</v>
      </c>
      <c r="E6427" t="s">
        <v>325</v>
      </c>
      <c r="F6427" t="s">
        <v>17829</v>
      </c>
      <c r="G6427" t="s">
        <v>567</v>
      </c>
      <c r="H6427" t="s">
        <v>47</v>
      </c>
      <c r="I6427" t="s">
        <v>247</v>
      </c>
      <c r="J6427" t="s">
        <v>130</v>
      </c>
      <c r="K6427" t="s">
        <v>131</v>
      </c>
      <c r="L6427" t="s">
        <v>17830</v>
      </c>
      <c r="M6427" t="s">
        <v>17831</v>
      </c>
      <c r="N6427">
        <v>8.3333330000000001E-3</v>
      </c>
      <c r="O6427">
        <v>52</v>
      </c>
      <c r="P6427">
        <v>4314</v>
      </c>
      <c r="Q6427">
        <v>0</v>
      </c>
      <c r="R6427">
        <v>0</v>
      </c>
      <c r="S6427">
        <v>0</v>
      </c>
      <c r="T6427">
        <v>0</v>
      </c>
      <c r="U6427">
        <v>0.43333300000000002</v>
      </c>
      <c r="V6427">
        <v>35.949998999999998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2681726</v>
      </c>
      <c r="B6428">
        <v>1</v>
      </c>
      <c r="C6428" t="s">
        <v>76</v>
      </c>
      <c r="D6428" t="s">
        <v>90</v>
      </c>
      <c r="E6428" t="s">
        <v>210</v>
      </c>
      <c r="F6428" t="s">
        <v>17832</v>
      </c>
      <c r="G6428" t="s">
        <v>290</v>
      </c>
      <c r="H6428" t="s">
        <v>46</v>
      </c>
      <c r="I6428" t="s">
        <v>129</v>
      </c>
      <c r="J6428" t="s">
        <v>130</v>
      </c>
      <c r="K6428" t="s">
        <v>131</v>
      </c>
      <c r="L6428" t="s">
        <v>17833</v>
      </c>
      <c r="M6428" t="s">
        <v>17834</v>
      </c>
      <c r="N6428">
        <v>2.5441666660000002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2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5.0883330000000004</v>
      </c>
    </row>
    <row r="6429" spans="1:26" x14ac:dyDescent="0.3">
      <c r="A6429">
        <v>2681962</v>
      </c>
      <c r="B6429">
        <v>1</v>
      </c>
      <c r="C6429" t="s">
        <v>76</v>
      </c>
      <c r="D6429" t="s">
        <v>99</v>
      </c>
      <c r="E6429" t="s">
        <v>172</v>
      </c>
      <c r="F6429" t="s">
        <v>17835</v>
      </c>
      <c r="G6429" t="s">
        <v>174</v>
      </c>
      <c r="H6429" t="s">
        <v>46</v>
      </c>
      <c r="I6429" t="s">
        <v>129</v>
      </c>
      <c r="J6429" t="s">
        <v>130</v>
      </c>
      <c r="K6429" t="s">
        <v>131</v>
      </c>
      <c r="L6429" t="s">
        <v>17836</v>
      </c>
      <c r="M6429" t="s">
        <v>17837</v>
      </c>
      <c r="N6429">
        <v>5.608333333</v>
      </c>
      <c r="O6429">
        <v>0</v>
      </c>
      <c r="P6429">
        <v>113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633.74166700000001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2681739</v>
      </c>
      <c r="B6430">
        <v>1</v>
      </c>
      <c r="C6430" t="s">
        <v>77</v>
      </c>
      <c r="D6430" t="s">
        <v>123</v>
      </c>
      <c r="E6430" t="s">
        <v>152</v>
      </c>
      <c r="F6430" t="s">
        <v>17838</v>
      </c>
      <c r="G6430" t="s">
        <v>169</v>
      </c>
      <c r="H6430" t="s">
        <v>47</v>
      </c>
      <c r="I6430" t="s">
        <v>129</v>
      </c>
      <c r="J6430" t="s">
        <v>130</v>
      </c>
      <c r="K6430" t="s">
        <v>131</v>
      </c>
      <c r="L6430" t="s">
        <v>17839</v>
      </c>
      <c r="M6430" t="s">
        <v>17840</v>
      </c>
      <c r="N6430">
        <v>1.4075</v>
      </c>
      <c r="O6430">
        <v>13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18.297499999999999</v>
      </c>
      <c r="V6430">
        <v>1.4075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2681738</v>
      </c>
      <c r="B6431">
        <v>1</v>
      </c>
      <c r="C6431" t="s">
        <v>76</v>
      </c>
      <c r="D6431" t="s">
        <v>97</v>
      </c>
      <c r="E6431" t="s">
        <v>126</v>
      </c>
      <c r="F6431" t="s">
        <v>17841</v>
      </c>
      <c r="G6431" t="s">
        <v>169</v>
      </c>
      <c r="H6431" t="s">
        <v>47</v>
      </c>
      <c r="I6431" t="s">
        <v>129</v>
      </c>
      <c r="J6431" t="s">
        <v>130</v>
      </c>
      <c r="K6431" t="s">
        <v>131</v>
      </c>
      <c r="L6431" t="s">
        <v>17842</v>
      </c>
      <c r="M6431" t="s">
        <v>17843</v>
      </c>
      <c r="N6431">
        <v>0.77777777699999995</v>
      </c>
      <c r="O6431">
        <v>4</v>
      </c>
      <c r="P6431">
        <v>1723</v>
      </c>
      <c r="Q6431">
        <v>0</v>
      </c>
      <c r="R6431">
        <v>0</v>
      </c>
      <c r="S6431">
        <v>0</v>
      </c>
      <c r="T6431">
        <v>0</v>
      </c>
      <c r="U6431">
        <v>3.1111110000000002</v>
      </c>
      <c r="V6431">
        <v>1340.1111100000001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2681740</v>
      </c>
      <c r="B6432">
        <v>1</v>
      </c>
      <c r="C6432" t="s">
        <v>76</v>
      </c>
      <c r="D6432" t="s">
        <v>97</v>
      </c>
      <c r="E6432" t="s">
        <v>126</v>
      </c>
      <c r="F6432" t="s">
        <v>7355</v>
      </c>
      <c r="G6432" t="s">
        <v>169</v>
      </c>
      <c r="H6432" t="s">
        <v>47</v>
      </c>
      <c r="I6432" t="s">
        <v>129</v>
      </c>
      <c r="J6432" t="s">
        <v>130</v>
      </c>
      <c r="K6432" t="s">
        <v>131</v>
      </c>
      <c r="L6432" t="s">
        <v>17844</v>
      </c>
      <c r="M6432" t="s">
        <v>17845</v>
      </c>
      <c r="N6432">
        <v>0.2175</v>
      </c>
      <c r="O6432">
        <v>4</v>
      </c>
      <c r="P6432">
        <v>1319</v>
      </c>
      <c r="Q6432">
        <v>0</v>
      </c>
      <c r="R6432">
        <v>0</v>
      </c>
      <c r="S6432">
        <v>0</v>
      </c>
      <c r="T6432">
        <v>0</v>
      </c>
      <c r="U6432">
        <v>0.87</v>
      </c>
      <c r="V6432">
        <v>286.88249999999999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2681863</v>
      </c>
      <c r="B6433">
        <v>1</v>
      </c>
      <c r="C6433" t="s">
        <v>76</v>
      </c>
      <c r="D6433" t="s">
        <v>80</v>
      </c>
      <c r="E6433" t="s">
        <v>134</v>
      </c>
      <c r="F6433" t="s">
        <v>17846</v>
      </c>
      <c r="G6433" t="s">
        <v>140</v>
      </c>
      <c r="H6433" t="s">
        <v>46</v>
      </c>
      <c r="I6433" t="s">
        <v>129</v>
      </c>
      <c r="J6433" t="s">
        <v>130</v>
      </c>
      <c r="K6433" t="s">
        <v>141</v>
      </c>
      <c r="L6433" t="s">
        <v>17847</v>
      </c>
      <c r="M6433" t="s">
        <v>17848</v>
      </c>
      <c r="N6433">
        <v>2.1147222220000002</v>
      </c>
      <c r="O6433">
        <v>0</v>
      </c>
      <c r="P6433">
        <v>550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1163.0972220000001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2681744</v>
      </c>
      <c r="B6434">
        <v>1</v>
      </c>
      <c r="C6434" t="s">
        <v>76</v>
      </c>
      <c r="D6434" t="s">
        <v>104</v>
      </c>
      <c r="E6434" t="s">
        <v>144</v>
      </c>
      <c r="F6434" t="s">
        <v>17849</v>
      </c>
      <c r="G6434" t="s">
        <v>136</v>
      </c>
      <c r="H6434" t="s">
        <v>46</v>
      </c>
      <c r="I6434" t="s">
        <v>129</v>
      </c>
      <c r="J6434" t="s">
        <v>130</v>
      </c>
      <c r="K6434" t="s">
        <v>131</v>
      </c>
      <c r="L6434" t="s">
        <v>17850</v>
      </c>
      <c r="M6434" t="s">
        <v>17851</v>
      </c>
      <c r="N6434">
        <v>1.4041666660000001</v>
      </c>
      <c r="O6434">
        <v>0</v>
      </c>
      <c r="P6434">
        <v>0</v>
      </c>
      <c r="Q6434">
        <v>0</v>
      </c>
      <c r="R6434">
        <v>46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64.591667000000001</v>
      </c>
      <c r="Y6434">
        <v>0</v>
      </c>
      <c r="Z6434">
        <v>0</v>
      </c>
    </row>
    <row r="6435" spans="1:26" x14ac:dyDescent="0.3">
      <c r="A6435">
        <v>2681749</v>
      </c>
      <c r="B6435">
        <v>1</v>
      </c>
      <c r="C6435" t="s">
        <v>77</v>
      </c>
      <c r="D6435" t="s">
        <v>116</v>
      </c>
      <c r="E6435" t="s">
        <v>134</v>
      </c>
      <c r="F6435" t="s">
        <v>13651</v>
      </c>
      <c r="G6435" t="s">
        <v>260</v>
      </c>
      <c r="H6435" t="s">
        <v>46</v>
      </c>
      <c r="I6435" t="s">
        <v>129</v>
      </c>
      <c r="J6435" t="s">
        <v>130</v>
      </c>
      <c r="K6435" t="s">
        <v>141</v>
      </c>
      <c r="L6435" t="s">
        <v>17852</v>
      </c>
      <c r="M6435" t="s">
        <v>17853</v>
      </c>
      <c r="N6435">
        <v>1.6858333329999999</v>
      </c>
      <c r="O6435">
        <v>0</v>
      </c>
      <c r="P6435">
        <v>38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64.061667</v>
      </c>
      <c r="W6435">
        <v>0</v>
      </c>
      <c r="X6435">
        <v>0</v>
      </c>
      <c r="Y6435">
        <v>0</v>
      </c>
      <c r="Z6435">
        <v>0</v>
      </c>
    </row>
    <row r="6436" spans="1:26" x14ac:dyDescent="0.3">
      <c r="A6436">
        <v>2681757</v>
      </c>
      <c r="B6436">
        <v>1</v>
      </c>
      <c r="C6436" t="s">
        <v>76</v>
      </c>
      <c r="D6436" t="s">
        <v>96</v>
      </c>
      <c r="E6436" t="s">
        <v>210</v>
      </c>
      <c r="F6436" t="s">
        <v>17854</v>
      </c>
      <c r="G6436" t="s">
        <v>212</v>
      </c>
      <c r="H6436" t="s">
        <v>46</v>
      </c>
      <c r="I6436" t="s">
        <v>129</v>
      </c>
      <c r="J6436" t="s">
        <v>130</v>
      </c>
      <c r="K6436" t="s">
        <v>131</v>
      </c>
      <c r="L6436" t="s">
        <v>17855</v>
      </c>
      <c r="M6436" t="s">
        <v>17856</v>
      </c>
      <c r="N6436">
        <v>5.7308333329999996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5.7308329999999996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2681760</v>
      </c>
      <c r="B6437">
        <v>1</v>
      </c>
      <c r="C6437" t="s">
        <v>77</v>
      </c>
      <c r="D6437" t="s">
        <v>123</v>
      </c>
      <c r="E6437" t="s">
        <v>156</v>
      </c>
      <c r="F6437" t="s">
        <v>576</v>
      </c>
      <c r="G6437" t="s">
        <v>169</v>
      </c>
      <c r="H6437" t="s">
        <v>47</v>
      </c>
      <c r="I6437" t="s">
        <v>247</v>
      </c>
      <c r="J6437" t="s">
        <v>130</v>
      </c>
      <c r="K6437" t="s">
        <v>131</v>
      </c>
      <c r="L6437" t="s">
        <v>17857</v>
      </c>
      <c r="M6437" t="s">
        <v>17858</v>
      </c>
      <c r="N6437">
        <v>9.1666660000000004E-3</v>
      </c>
      <c r="O6437">
        <v>673</v>
      </c>
      <c r="P6437">
        <v>3490</v>
      </c>
      <c r="Q6437">
        <v>0</v>
      </c>
      <c r="R6437">
        <v>0</v>
      </c>
      <c r="S6437">
        <v>0</v>
      </c>
      <c r="T6437">
        <v>0</v>
      </c>
      <c r="U6437">
        <v>6.1691659999999997</v>
      </c>
      <c r="V6437">
        <v>31.991664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2681769</v>
      </c>
      <c r="B6438">
        <v>1</v>
      </c>
      <c r="C6438" t="s">
        <v>76</v>
      </c>
      <c r="D6438" t="s">
        <v>90</v>
      </c>
      <c r="E6438" t="s">
        <v>210</v>
      </c>
      <c r="F6438" t="s">
        <v>17859</v>
      </c>
      <c r="G6438" t="s">
        <v>290</v>
      </c>
      <c r="H6438" t="s">
        <v>46</v>
      </c>
      <c r="I6438" t="s">
        <v>129</v>
      </c>
      <c r="J6438" t="s">
        <v>130</v>
      </c>
      <c r="K6438" t="s">
        <v>131</v>
      </c>
      <c r="L6438" t="s">
        <v>17860</v>
      </c>
      <c r="M6438" t="s">
        <v>17861</v>
      </c>
      <c r="N6438">
        <v>7.4852777770000003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1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7.4852780000000001</v>
      </c>
    </row>
    <row r="6439" spans="1:26" x14ac:dyDescent="0.3">
      <c r="A6439">
        <v>2681766</v>
      </c>
      <c r="B6439">
        <v>1</v>
      </c>
      <c r="C6439" t="s">
        <v>76</v>
      </c>
      <c r="D6439" t="s">
        <v>104</v>
      </c>
      <c r="E6439" t="s">
        <v>156</v>
      </c>
      <c r="F6439" t="s">
        <v>1104</v>
      </c>
      <c r="G6439" t="s">
        <v>169</v>
      </c>
      <c r="H6439" t="s">
        <v>47</v>
      </c>
      <c r="I6439" t="s">
        <v>129</v>
      </c>
      <c r="J6439" t="s">
        <v>130</v>
      </c>
      <c r="K6439" t="s">
        <v>131</v>
      </c>
      <c r="L6439" t="s">
        <v>17862</v>
      </c>
      <c r="M6439" t="s">
        <v>17863</v>
      </c>
      <c r="N6439">
        <v>0.67722222200000004</v>
      </c>
      <c r="O6439">
        <v>0</v>
      </c>
      <c r="P6439">
        <v>0</v>
      </c>
      <c r="Q6439">
        <v>1</v>
      </c>
      <c r="R6439">
        <v>207</v>
      </c>
      <c r="S6439">
        <v>3</v>
      </c>
      <c r="T6439">
        <v>390</v>
      </c>
      <c r="U6439">
        <v>0</v>
      </c>
      <c r="V6439">
        <v>0</v>
      </c>
      <c r="W6439">
        <v>0.67722199999999999</v>
      </c>
      <c r="X6439">
        <v>140.185</v>
      </c>
      <c r="Y6439">
        <v>2.0316670000000001</v>
      </c>
      <c r="Z6439">
        <v>264.11666700000001</v>
      </c>
    </row>
    <row r="6440" spans="1:26" x14ac:dyDescent="0.3">
      <c r="A6440">
        <v>2681768</v>
      </c>
      <c r="B6440">
        <v>1</v>
      </c>
      <c r="C6440" t="s">
        <v>77</v>
      </c>
      <c r="D6440" t="s">
        <v>114</v>
      </c>
      <c r="E6440" t="s">
        <v>126</v>
      </c>
      <c r="F6440" t="s">
        <v>17864</v>
      </c>
      <c r="G6440" t="s">
        <v>128</v>
      </c>
      <c r="H6440" t="s">
        <v>47</v>
      </c>
      <c r="I6440" t="s">
        <v>129</v>
      </c>
      <c r="J6440" t="s">
        <v>130</v>
      </c>
      <c r="K6440" t="s">
        <v>131</v>
      </c>
      <c r="L6440" t="s">
        <v>17865</v>
      </c>
      <c r="M6440" t="s">
        <v>17866</v>
      </c>
      <c r="N6440">
        <v>2.4505555550000002</v>
      </c>
      <c r="O6440">
        <v>0</v>
      </c>
      <c r="P6440">
        <v>81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198.495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2681775</v>
      </c>
      <c r="B6441">
        <v>1</v>
      </c>
      <c r="C6441" t="s">
        <v>77</v>
      </c>
      <c r="D6441" t="s">
        <v>123</v>
      </c>
      <c r="E6441" t="s">
        <v>134</v>
      </c>
      <c r="F6441" t="s">
        <v>4185</v>
      </c>
      <c r="G6441" t="s">
        <v>240</v>
      </c>
      <c r="H6441" t="s">
        <v>46</v>
      </c>
      <c r="I6441" t="s">
        <v>129</v>
      </c>
      <c r="J6441" t="s">
        <v>130</v>
      </c>
      <c r="K6441" t="s">
        <v>131</v>
      </c>
      <c r="L6441" t="s">
        <v>17867</v>
      </c>
      <c r="M6441" t="s">
        <v>17868</v>
      </c>
      <c r="N6441">
        <v>2.5119444440000001</v>
      </c>
      <c r="O6441">
        <v>0</v>
      </c>
      <c r="P6441">
        <v>125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313.99305600000002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2681692</v>
      </c>
      <c r="B6442">
        <v>2</v>
      </c>
      <c r="C6442" t="s">
        <v>76</v>
      </c>
      <c r="D6442" t="s">
        <v>86</v>
      </c>
      <c r="E6442" t="s">
        <v>134</v>
      </c>
      <c r="F6442" t="s">
        <v>8961</v>
      </c>
      <c r="G6442" t="s">
        <v>136</v>
      </c>
      <c r="H6442" t="s">
        <v>46</v>
      </c>
      <c r="I6442" t="s">
        <v>129</v>
      </c>
      <c r="J6442" t="s">
        <v>130</v>
      </c>
      <c r="K6442" t="s">
        <v>131</v>
      </c>
      <c r="L6442" t="s">
        <v>17622</v>
      </c>
      <c r="M6442" t="s">
        <v>17869</v>
      </c>
      <c r="N6442">
        <v>0.17499999999999999</v>
      </c>
      <c r="O6442">
        <v>0</v>
      </c>
      <c r="P6442">
        <v>727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127.22499999999999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2681781</v>
      </c>
      <c r="B6443">
        <v>1</v>
      </c>
      <c r="C6443" t="s">
        <v>76</v>
      </c>
      <c r="D6443" t="s">
        <v>104</v>
      </c>
      <c r="E6443" t="s">
        <v>156</v>
      </c>
      <c r="F6443" t="s">
        <v>17870</v>
      </c>
      <c r="G6443" t="s">
        <v>169</v>
      </c>
      <c r="H6443" t="s">
        <v>47</v>
      </c>
      <c r="I6443" t="s">
        <v>129</v>
      </c>
      <c r="J6443" t="s">
        <v>130</v>
      </c>
      <c r="K6443" t="s">
        <v>131</v>
      </c>
      <c r="L6443" t="s">
        <v>17871</v>
      </c>
      <c r="M6443" t="s">
        <v>17872</v>
      </c>
      <c r="N6443">
        <v>0.52222222200000001</v>
      </c>
      <c r="O6443">
        <v>0</v>
      </c>
      <c r="P6443">
        <v>0</v>
      </c>
      <c r="Q6443">
        <v>0</v>
      </c>
      <c r="R6443">
        <v>0</v>
      </c>
      <c r="S6443">
        <v>4</v>
      </c>
      <c r="T6443">
        <v>551</v>
      </c>
      <c r="U6443">
        <v>0</v>
      </c>
      <c r="V6443">
        <v>0</v>
      </c>
      <c r="W6443">
        <v>0</v>
      </c>
      <c r="X6443">
        <v>0</v>
      </c>
      <c r="Y6443">
        <v>2.088889</v>
      </c>
      <c r="Z6443">
        <v>287.74444399999999</v>
      </c>
    </row>
    <row r="6444" spans="1:26" x14ac:dyDescent="0.3">
      <c r="A6444">
        <v>2681784</v>
      </c>
      <c r="B6444">
        <v>1</v>
      </c>
      <c r="C6444" t="s">
        <v>76</v>
      </c>
      <c r="D6444" t="s">
        <v>99</v>
      </c>
      <c r="E6444" t="s">
        <v>210</v>
      </c>
      <c r="F6444" t="s">
        <v>17873</v>
      </c>
      <c r="G6444" t="s">
        <v>290</v>
      </c>
      <c r="H6444" t="s">
        <v>46</v>
      </c>
      <c r="I6444" t="s">
        <v>129</v>
      </c>
      <c r="J6444" t="s">
        <v>130</v>
      </c>
      <c r="K6444" t="s">
        <v>131</v>
      </c>
      <c r="L6444" t="s">
        <v>17871</v>
      </c>
      <c r="M6444" t="s">
        <v>17874</v>
      </c>
      <c r="N6444">
        <v>7.2469444440000004</v>
      </c>
      <c r="O6444">
        <v>0</v>
      </c>
      <c r="P6444">
        <v>3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21.740832999999999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2681785</v>
      </c>
      <c r="B6445">
        <v>1</v>
      </c>
      <c r="C6445" t="s">
        <v>76</v>
      </c>
      <c r="D6445" t="s">
        <v>82</v>
      </c>
      <c r="E6445" t="s">
        <v>210</v>
      </c>
      <c r="F6445" t="s">
        <v>17875</v>
      </c>
      <c r="G6445" t="s">
        <v>212</v>
      </c>
      <c r="H6445" t="s">
        <v>46</v>
      </c>
      <c r="I6445" t="s">
        <v>129</v>
      </c>
      <c r="J6445" t="s">
        <v>130</v>
      </c>
      <c r="K6445" t="s">
        <v>131</v>
      </c>
      <c r="L6445" t="s">
        <v>17876</v>
      </c>
      <c r="M6445" t="s">
        <v>17877</v>
      </c>
      <c r="N6445">
        <v>4.0938888880000004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4.0938889999999999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2681789</v>
      </c>
      <c r="B6446">
        <v>1</v>
      </c>
      <c r="C6446" t="s">
        <v>76</v>
      </c>
      <c r="D6446" t="s">
        <v>89</v>
      </c>
      <c r="E6446" t="s">
        <v>152</v>
      </c>
      <c r="F6446" t="s">
        <v>17878</v>
      </c>
      <c r="G6446" t="s">
        <v>169</v>
      </c>
      <c r="H6446" t="s">
        <v>47</v>
      </c>
      <c r="I6446" t="s">
        <v>129</v>
      </c>
      <c r="J6446" t="s">
        <v>130</v>
      </c>
      <c r="K6446" t="s">
        <v>131</v>
      </c>
      <c r="L6446" t="s">
        <v>17879</v>
      </c>
      <c r="M6446" t="s">
        <v>17880</v>
      </c>
      <c r="N6446">
        <v>0.70472222200000001</v>
      </c>
      <c r="O6446">
        <v>160</v>
      </c>
      <c r="P6446">
        <v>3813</v>
      </c>
      <c r="Q6446">
        <v>0</v>
      </c>
      <c r="R6446">
        <v>0</v>
      </c>
      <c r="S6446">
        <v>21</v>
      </c>
      <c r="T6446">
        <v>1622</v>
      </c>
      <c r="U6446">
        <v>112.755556</v>
      </c>
      <c r="V6446">
        <v>2687.1058320000002</v>
      </c>
      <c r="W6446">
        <v>0</v>
      </c>
      <c r="X6446">
        <v>0</v>
      </c>
      <c r="Y6446">
        <v>14.799167000000001</v>
      </c>
      <c r="Z6446">
        <v>1143.059444</v>
      </c>
    </row>
    <row r="6447" spans="1:26" x14ac:dyDescent="0.3">
      <c r="A6447">
        <v>2681791</v>
      </c>
      <c r="B6447">
        <v>1</v>
      </c>
      <c r="C6447" t="s">
        <v>76</v>
      </c>
      <c r="D6447" t="s">
        <v>102</v>
      </c>
      <c r="E6447" t="s">
        <v>156</v>
      </c>
      <c r="F6447" t="s">
        <v>17881</v>
      </c>
      <c r="G6447" t="s">
        <v>169</v>
      </c>
      <c r="H6447" t="s">
        <v>47</v>
      </c>
      <c r="I6447" t="s">
        <v>129</v>
      </c>
      <c r="J6447" t="s">
        <v>130</v>
      </c>
      <c r="K6447" t="s">
        <v>131</v>
      </c>
      <c r="L6447" t="s">
        <v>17882</v>
      </c>
      <c r="M6447" t="s">
        <v>17883</v>
      </c>
      <c r="N6447">
        <v>0.51388888799999999</v>
      </c>
      <c r="O6447">
        <v>0</v>
      </c>
      <c r="P6447">
        <v>0</v>
      </c>
      <c r="Q6447">
        <v>0</v>
      </c>
      <c r="R6447">
        <v>0</v>
      </c>
      <c r="S6447">
        <v>1</v>
      </c>
      <c r="T6447">
        <v>863</v>
      </c>
      <c r="U6447">
        <v>0</v>
      </c>
      <c r="V6447">
        <v>0</v>
      </c>
      <c r="W6447">
        <v>0</v>
      </c>
      <c r="X6447">
        <v>0</v>
      </c>
      <c r="Y6447">
        <v>0.51388900000000004</v>
      </c>
      <c r="Z6447">
        <v>443.48611</v>
      </c>
    </row>
    <row r="6448" spans="1:26" x14ac:dyDescent="0.3">
      <c r="A6448">
        <v>2681805</v>
      </c>
      <c r="B6448">
        <v>1</v>
      </c>
      <c r="C6448" t="s">
        <v>76</v>
      </c>
      <c r="D6448" t="s">
        <v>99</v>
      </c>
      <c r="E6448" t="s">
        <v>152</v>
      </c>
      <c r="F6448" t="s">
        <v>17884</v>
      </c>
      <c r="G6448" t="s">
        <v>140</v>
      </c>
      <c r="H6448" t="s">
        <v>47</v>
      </c>
      <c r="I6448" t="s">
        <v>129</v>
      </c>
      <c r="J6448" t="s">
        <v>130</v>
      </c>
      <c r="K6448" t="s">
        <v>141</v>
      </c>
      <c r="L6448" t="s">
        <v>17885</v>
      </c>
      <c r="M6448" t="s">
        <v>17886</v>
      </c>
      <c r="N6448">
        <v>4.91</v>
      </c>
      <c r="O6448">
        <v>15</v>
      </c>
      <c r="P6448">
        <v>1489</v>
      </c>
      <c r="Q6448">
        <v>0</v>
      </c>
      <c r="R6448">
        <v>0</v>
      </c>
      <c r="S6448">
        <v>0</v>
      </c>
      <c r="T6448">
        <v>0</v>
      </c>
      <c r="U6448">
        <v>73.650000000000006</v>
      </c>
      <c r="V6448">
        <v>7310.99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2681808</v>
      </c>
      <c r="B6449">
        <v>1</v>
      </c>
      <c r="C6449" t="s">
        <v>76</v>
      </c>
      <c r="D6449" t="s">
        <v>83</v>
      </c>
      <c r="E6449" t="s">
        <v>134</v>
      </c>
      <c r="F6449" t="s">
        <v>17887</v>
      </c>
      <c r="G6449" t="s">
        <v>140</v>
      </c>
      <c r="H6449" t="s">
        <v>46</v>
      </c>
      <c r="I6449" t="s">
        <v>129</v>
      </c>
      <c r="J6449" t="s">
        <v>130</v>
      </c>
      <c r="K6449" t="s">
        <v>141</v>
      </c>
      <c r="L6449" t="s">
        <v>17888</v>
      </c>
      <c r="M6449" t="s">
        <v>17889</v>
      </c>
      <c r="N6449">
        <v>0.58861111099999996</v>
      </c>
      <c r="O6449">
        <v>0</v>
      </c>
      <c r="P6449">
        <v>289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170.108611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2681809</v>
      </c>
      <c r="B6450">
        <v>1</v>
      </c>
      <c r="C6450" t="s">
        <v>76</v>
      </c>
      <c r="D6450" t="s">
        <v>81</v>
      </c>
      <c r="E6450" t="s">
        <v>210</v>
      </c>
      <c r="F6450" t="s">
        <v>17890</v>
      </c>
      <c r="G6450" t="s">
        <v>627</v>
      </c>
      <c r="H6450" t="s">
        <v>46</v>
      </c>
      <c r="I6450" t="s">
        <v>129</v>
      </c>
      <c r="J6450" t="s">
        <v>130</v>
      </c>
      <c r="K6450" t="s">
        <v>131</v>
      </c>
      <c r="L6450" t="s">
        <v>17891</v>
      </c>
      <c r="M6450" t="s">
        <v>17892</v>
      </c>
      <c r="N6450">
        <v>0.34611111100000003</v>
      </c>
      <c r="O6450">
        <v>0</v>
      </c>
      <c r="P6450">
        <v>6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2.076667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2681811</v>
      </c>
      <c r="B6451">
        <v>1</v>
      </c>
      <c r="C6451" t="s">
        <v>76</v>
      </c>
      <c r="D6451" t="s">
        <v>102</v>
      </c>
      <c r="E6451" t="s">
        <v>156</v>
      </c>
      <c r="F6451" t="s">
        <v>11004</v>
      </c>
      <c r="G6451" t="s">
        <v>169</v>
      </c>
      <c r="H6451" t="s">
        <v>47</v>
      </c>
      <c r="I6451" t="s">
        <v>247</v>
      </c>
      <c r="J6451" t="s">
        <v>130</v>
      </c>
      <c r="K6451" t="s">
        <v>131</v>
      </c>
      <c r="L6451" t="s">
        <v>17893</v>
      </c>
      <c r="M6451" t="s">
        <v>17894</v>
      </c>
      <c r="N6451">
        <v>1.3888888E-2</v>
      </c>
      <c r="O6451">
        <v>27</v>
      </c>
      <c r="P6451">
        <v>694</v>
      </c>
      <c r="Q6451">
        <v>0</v>
      </c>
      <c r="R6451">
        <v>0</v>
      </c>
      <c r="S6451">
        <v>124</v>
      </c>
      <c r="T6451">
        <v>627</v>
      </c>
      <c r="U6451">
        <v>0.375</v>
      </c>
      <c r="V6451">
        <v>9.6388879999999997</v>
      </c>
      <c r="W6451">
        <v>0</v>
      </c>
      <c r="X6451">
        <v>0</v>
      </c>
      <c r="Y6451">
        <v>1.7222219999999999</v>
      </c>
      <c r="Z6451">
        <v>8.7083329999999997</v>
      </c>
    </row>
    <row r="6452" spans="1:26" x14ac:dyDescent="0.3">
      <c r="A6452">
        <v>2681845</v>
      </c>
      <c r="B6452">
        <v>1</v>
      </c>
      <c r="C6452" t="s">
        <v>76</v>
      </c>
      <c r="D6452" t="s">
        <v>102</v>
      </c>
      <c r="E6452" t="s">
        <v>126</v>
      </c>
      <c r="F6452" t="s">
        <v>17895</v>
      </c>
      <c r="G6452" t="s">
        <v>1915</v>
      </c>
      <c r="H6452" t="s">
        <v>47</v>
      </c>
      <c r="I6452" t="s">
        <v>129</v>
      </c>
      <c r="J6452" t="s">
        <v>130</v>
      </c>
      <c r="K6452" t="s">
        <v>131</v>
      </c>
      <c r="L6452" t="s">
        <v>17896</v>
      </c>
      <c r="M6452" t="s">
        <v>17897</v>
      </c>
      <c r="N6452">
        <v>0.85888888799999996</v>
      </c>
      <c r="O6452">
        <v>0</v>
      </c>
      <c r="P6452">
        <v>17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14.601111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2681813</v>
      </c>
      <c r="B6453">
        <v>1</v>
      </c>
      <c r="C6453" t="s">
        <v>77</v>
      </c>
      <c r="D6453" t="s">
        <v>114</v>
      </c>
      <c r="E6453" t="s">
        <v>126</v>
      </c>
      <c r="F6453" t="s">
        <v>17898</v>
      </c>
      <c r="G6453" t="s">
        <v>128</v>
      </c>
      <c r="H6453" t="s">
        <v>47</v>
      </c>
      <c r="I6453" t="s">
        <v>129</v>
      </c>
      <c r="J6453" t="s">
        <v>130</v>
      </c>
      <c r="K6453" t="s">
        <v>131</v>
      </c>
      <c r="L6453" t="s">
        <v>17899</v>
      </c>
      <c r="M6453" t="s">
        <v>17900</v>
      </c>
      <c r="N6453">
        <v>2.9030555549999999</v>
      </c>
      <c r="O6453">
        <v>0</v>
      </c>
      <c r="P6453">
        <v>0</v>
      </c>
      <c r="Q6453">
        <v>0</v>
      </c>
      <c r="R6453">
        <v>0</v>
      </c>
      <c r="S6453">
        <v>1</v>
      </c>
      <c r="T6453">
        <v>75</v>
      </c>
      <c r="U6453">
        <v>0</v>
      </c>
      <c r="V6453">
        <v>0</v>
      </c>
      <c r="W6453">
        <v>0</v>
      </c>
      <c r="X6453">
        <v>0</v>
      </c>
      <c r="Y6453">
        <v>2.9030559999999999</v>
      </c>
      <c r="Z6453">
        <v>217.72916699999999</v>
      </c>
    </row>
    <row r="6454" spans="1:26" x14ac:dyDescent="0.3">
      <c r="A6454">
        <v>2681815</v>
      </c>
      <c r="B6454">
        <v>1</v>
      </c>
      <c r="C6454" t="s">
        <v>76</v>
      </c>
      <c r="D6454" t="s">
        <v>89</v>
      </c>
      <c r="E6454" t="s">
        <v>325</v>
      </c>
      <c r="F6454" t="s">
        <v>4683</v>
      </c>
      <c r="G6454" t="s">
        <v>169</v>
      </c>
      <c r="H6454" t="s">
        <v>47</v>
      </c>
      <c r="I6454" t="s">
        <v>129</v>
      </c>
      <c r="J6454" t="s">
        <v>130</v>
      </c>
      <c r="K6454" t="s">
        <v>131</v>
      </c>
      <c r="L6454" t="s">
        <v>17655</v>
      </c>
      <c r="M6454" t="s">
        <v>17901</v>
      </c>
      <c r="N6454">
        <v>7.0613888E-2</v>
      </c>
      <c r="O6454">
        <v>160</v>
      </c>
      <c r="P6454">
        <v>3814</v>
      </c>
      <c r="Q6454">
        <v>0</v>
      </c>
      <c r="R6454">
        <v>0</v>
      </c>
      <c r="S6454">
        <v>21</v>
      </c>
      <c r="T6454">
        <v>1621</v>
      </c>
      <c r="U6454">
        <v>11.298222000000001</v>
      </c>
      <c r="V6454">
        <v>269.321369</v>
      </c>
      <c r="W6454">
        <v>0</v>
      </c>
      <c r="X6454">
        <v>0</v>
      </c>
      <c r="Y6454">
        <v>1.4828920000000001</v>
      </c>
      <c r="Z6454">
        <v>114.465112</v>
      </c>
    </row>
    <row r="6455" spans="1:26" x14ac:dyDescent="0.3">
      <c r="A6455">
        <v>2681816</v>
      </c>
      <c r="B6455">
        <v>1</v>
      </c>
      <c r="C6455" t="s">
        <v>77</v>
      </c>
      <c r="D6455" t="s">
        <v>121</v>
      </c>
      <c r="E6455" t="s">
        <v>156</v>
      </c>
      <c r="F6455" t="s">
        <v>10641</v>
      </c>
      <c r="G6455" t="s">
        <v>260</v>
      </c>
      <c r="H6455" t="s">
        <v>47</v>
      </c>
      <c r="I6455" t="s">
        <v>129</v>
      </c>
      <c r="J6455" t="s">
        <v>130</v>
      </c>
      <c r="K6455" t="s">
        <v>141</v>
      </c>
      <c r="L6455" t="s">
        <v>17902</v>
      </c>
      <c r="M6455" t="s">
        <v>17903</v>
      </c>
      <c r="N6455">
        <v>1.9450000000000001</v>
      </c>
      <c r="O6455">
        <v>0</v>
      </c>
      <c r="P6455">
        <v>0</v>
      </c>
      <c r="Q6455">
        <v>26</v>
      </c>
      <c r="R6455">
        <v>548</v>
      </c>
      <c r="S6455">
        <v>0</v>
      </c>
      <c r="T6455">
        <v>0</v>
      </c>
      <c r="U6455">
        <v>0</v>
      </c>
      <c r="V6455">
        <v>0</v>
      </c>
      <c r="W6455">
        <v>50.57</v>
      </c>
      <c r="X6455">
        <v>1065.8599999999999</v>
      </c>
      <c r="Y6455">
        <v>0</v>
      </c>
      <c r="Z6455">
        <v>0</v>
      </c>
    </row>
    <row r="6456" spans="1:26" x14ac:dyDescent="0.3">
      <c r="A6456">
        <v>2681817</v>
      </c>
      <c r="B6456">
        <v>1</v>
      </c>
      <c r="C6456" t="s">
        <v>76</v>
      </c>
      <c r="D6456" t="s">
        <v>96</v>
      </c>
      <c r="E6456" t="s">
        <v>152</v>
      </c>
      <c r="F6456" t="s">
        <v>17904</v>
      </c>
      <c r="G6456" t="s">
        <v>140</v>
      </c>
      <c r="H6456" t="s">
        <v>47</v>
      </c>
      <c r="I6456" t="s">
        <v>129</v>
      </c>
      <c r="J6456" t="s">
        <v>130</v>
      </c>
      <c r="K6456" t="s">
        <v>141</v>
      </c>
      <c r="L6456" t="s">
        <v>17905</v>
      </c>
      <c r="M6456" t="s">
        <v>17906</v>
      </c>
      <c r="N6456">
        <v>1.5011111109999999</v>
      </c>
      <c r="O6456">
        <v>1</v>
      </c>
      <c r="P6456">
        <v>438</v>
      </c>
      <c r="Q6456">
        <v>0</v>
      </c>
      <c r="R6456">
        <v>0</v>
      </c>
      <c r="S6456">
        <v>0</v>
      </c>
      <c r="T6456">
        <v>0</v>
      </c>
      <c r="U6456">
        <v>1.5011110000000001</v>
      </c>
      <c r="V6456">
        <v>657.48666700000001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2681818</v>
      </c>
      <c r="B6457">
        <v>1</v>
      </c>
      <c r="C6457" t="s">
        <v>77</v>
      </c>
      <c r="D6457" t="s">
        <v>114</v>
      </c>
      <c r="E6457" t="s">
        <v>126</v>
      </c>
      <c r="F6457" t="s">
        <v>17907</v>
      </c>
      <c r="G6457" t="s">
        <v>128</v>
      </c>
      <c r="H6457" t="s">
        <v>47</v>
      </c>
      <c r="I6457" t="s">
        <v>129</v>
      </c>
      <c r="J6457" t="s">
        <v>130</v>
      </c>
      <c r="K6457" t="s">
        <v>131</v>
      </c>
      <c r="L6457" t="s">
        <v>17908</v>
      </c>
      <c r="M6457" t="s">
        <v>17909</v>
      </c>
      <c r="N6457">
        <v>1.5177777770000001</v>
      </c>
      <c r="O6457">
        <v>0</v>
      </c>
      <c r="P6457">
        <v>32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48.568888999999999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2681828</v>
      </c>
      <c r="B6458">
        <v>1</v>
      </c>
      <c r="C6458" t="s">
        <v>76</v>
      </c>
      <c r="D6458" t="s">
        <v>78</v>
      </c>
      <c r="E6458" t="s">
        <v>210</v>
      </c>
      <c r="F6458" t="s">
        <v>17910</v>
      </c>
      <c r="G6458" t="s">
        <v>290</v>
      </c>
      <c r="H6458" t="s">
        <v>46</v>
      </c>
      <c r="I6458" t="s">
        <v>129</v>
      </c>
      <c r="J6458" t="s">
        <v>130</v>
      </c>
      <c r="K6458" t="s">
        <v>131</v>
      </c>
      <c r="L6458" t="s">
        <v>17911</v>
      </c>
      <c r="M6458" t="s">
        <v>17912</v>
      </c>
      <c r="N6458">
        <v>2.525555555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2.5255559999999999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2681821</v>
      </c>
      <c r="B6459">
        <v>1</v>
      </c>
      <c r="C6459" t="s">
        <v>76</v>
      </c>
      <c r="D6459" t="s">
        <v>102</v>
      </c>
      <c r="E6459" t="s">
        <v>152</v>
      </c>
      <c r="F6459" t="s">
        <v>17913</v>
      </c>
      <c r="G6459" t="s">
        <v>169</v>
      </c>
      <c r="H6459" t="s">
        <v>47</v>
      </c>
      <c r="I6459" t="s">
        <v>129</v>
      </c>
      <c r="J6459" t="s">
        <v>130</v>
      </c>
      <c r="K6459" t="s">
        <v>131</v>
      </c>
      <c r="L6459" t="s">
        <v>17914</v>
      </c>
      <c r="M6459" t="s">
        <v>17915</v>
      </c>
      <c r="N6459">
        <v>8.8888887999999999E-2</v>
      </c>
      <c r="O6459">
        <v>97</v>
      </c>
      <c r="P6459">
        <v>405</v>
      </c>
      <c r="Q6459">
        <v>0</v>
      </c>
      <c r="R6459">
        <v>0</v>
      </c>
      <c r="S6459">
        <v>1</v>
      </c>
      <c r="T6459">
        <v>0</v>
      </c>
      <c r="U6459">
        <v>8.6222220000000007</v>
      </c>
      <c r="V6459">
        <v>36</v>
      </c>
      <c r="W6459">
        <v>0</v>
      </c>
      <c r="X6459">
        <v>0</v>
      </c>
      <c r="Y6459">
        <v>8.8888999999999996E-2</v>
      </c>
      <c r="Z6459">
        <v>0</v>
      </c>
    </row>
    <row r="6460" spans="1:26" x14ac:dyDescent="0.3">
      <c r="A6460">
        <v>2681822</v>
      </c>
      <c r="B6460">
        <v>1</v>
      </c>
      <c r="C6460" t="s">
        <v>76</v>
      </c>
      <c r="D6460" t="s">
        <v>102</v>
      </c>
      <c r="E6460" t="s">
        <v>152</v>
      </c>
      <c r="F6460" t="s">
        <v>17916</v>
      </c>
      <c r="G6460" t="s">
        <v>169</v>
      </c>
      <c r="H6460" t="s">
        <v>47</v>
      </c>
      <c r="I6460" t="s">
        <v>129</v>
      </c>
      <c r="J6460" t="s">
        <v>130</v>
      </c>
      <c r="K6460" t="s">
        <v>131</v>
      </c>
      <c r="L6460" t="s">
        <v>17917</v>
      </c>
      <c r="M6460" t="s">
        <v>17918</v>
      </c>
      <c r="N6460">
        <v>9.2499999999999999E-2</v>
      </c>
      <c r="O6460">
        <v>9</v>
      </c>
      <c r="P6460">
        <v>68</v>
      </c>
      <c r="Q6460">
        <v>9</v>
      </c>
      <c r="R6460">
        <v>36</v>
      </c>
      <c r="S6460">
        <v>0</v>
      </c>
      <c r="T6460">
        <v>61</v>
      </c>
      <c r="U6460">
        <v>0.83250000000000002</v>
      </c>
      <c r="V6460">
        <v>6.29</v>
      </c>
      <c r="W6460">
        <v>0.83250000000000002</v>
      </c>
      <c r="X6460">
        <v>3.33</v>
      </c>
      <c r="Y6460">
        <v>0</v>
      </c>
      <c r="Z6460">
        <v>5.6425000000000001</v>
      </c>
    </row>
    <row r="6461" spans="1:26" x14ac:dyDescent="0.3">
      <c r="A6461">
        <v>2681824</v>
      </c>
      <c r="B6461">
        <v>1</v>
      </c>
      <c r="C6461" t="s">
        <v>77</v>
      </c>
      <c r="D6461" t="s">
        <v>119</v>
      </c>
      <c r="E6461" t="s">
        <v>152</v>
      </c>
      <c r="F6461" t="s">
        <v>915</v>
      </c>
      <c r="G6461" t="s">
        <v>169</v>
      </c>
      <c r="H6461" t="s">
        <v>47</v>
      </c>
      <c r="I6461" t="s">
        <v>129</v>
      </c>
      <c r="J6461" t="s">
        <v>130</v>
      </c>
      <c r="K6461" t="s">
        <v>131</v>
      </c>
      <c r="L6461" t="s">
        <v>17919</v>
      </c>
      <c r="M6461" t="s">
        <v>17920</v>
      </c>
      <c r="N6461">
        <v>1.5508333329999999</v>
      </c>
      <c r="O6461">
        <v>0</v>
      </c>
      <c r="P6461">
        <v>0</v>
      </c>
      <c r="Q6461">
        <v>0</v>
      </c>
      <c r="R6461">
        <v>0</v>
      </c>
      <c r="S6461">
        <v>29</v>
      </c>
      <c r="T6461">
        <v>1206</v>
      </c>
      <c r="U6461">
        <v>0</v>
      </c>
      <c r="V6461">
        <v>0</v>
      </c>
      <c r="W6461">
        <v>0</v>
      </c>
      <c r="X6461">
        <v>0</v>
      </c>
      <c r="Y6461">
        <v>44.974167000000001</v>
      </c>
      <c r="Z6461">
        <v>1870.3050000000001</v>
      </c>
    </row>
    <row r="6462" spans="1:26" x14ac:dyDescent="0.3">
      <c r="A6462">
        <v>2681825</v>
      </c>
      <c r="B6462">
        <v>1</v>
      </c>
      <c r="C6462" t="s">
        <v>76</v>
      </c>
      <c r="D6462" t="s">
        <v>91</v>
      </c>
      <c r="E6462" t="s">
        <v>210</v>
      </c>
      <c r="F6462" t="s">
        <v>17921</v>
      </c>
      <c r="G6462" t="s">
        <v>212</v>
      </c>
      <c r="H6462" t="s">
        <v>46</v>
      </c>
      <c r="I6462" t="s">
        <v>129</v>
      </c>
      <c r="J6462" t="s">
        <v>130</v>
      </c>
      <c r="K6462" t="s">
        <v>131</v>
      </c>
      <c r="L6462" t="s">
        <v>17922</v>
      </c>
      <c r="M6462" t="s">
        <v>17923</v>
      </c>
      <c r="N6462">
        <v>1.0119444440000001</v>
      </c>
      <c r="O6462">
        <v>0</v>
      </c>
      <c r="P6462">
        <v>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1.011944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2681831</v>
      </c>
      <c r="B6463">
        <v>1</v>
      </c>
      <c r="C6463" t="s">
        <v>76</v>
      </c>
      <c r="D6463" t="s">
        <v>94</v>
      </c>
      <c r="E6463" t="s">
        <v>156</v>
      </c>
      <c r="F6463" t="s">
        <v>3141</v>
      </c>
      <c r="G6463" t="s">
        <v>169</v>
      </c>
      <c r="H6463" t="s">
        <v>47</v>
      </c>
      <c r="I6463" t="s">
        <v>129</v>
      </c>
      <c r="J6463" t="s">
        <v>130</v>
      </c>
      <c r="K6463" t="s">
        <v>131</v>
      </c>
      <c r="L6463" t="s">
        <v>17924</v>
      </c>
      <c r="M6463" t="s">
        <v>17925</v>
      </c>
      <c r="N6463">
        <v>0.69583333300000005</v>
      </c>
      <c r="O6463">
        <v>8</v>
      </c>
      <c r="P6463">
        <v>1676</v>
      </c>
      <c r="Q6463">
        <v>1</v>
      </c>
      <c r="R6463">
        <v>205</v>
      </c>
      <c r="S6463">
        <v>0</v>
      </c>
      <c r="T6463">
        <v>0</v>
      </c>
      <c r="U6463">
        <v>5.5666669999999998</v>
      </c>
      <c r="V6463">
        <v>1166.216666</v>
      </c>
      <c r="W6463">
        <v>0.69583300000000003</v>
      </c>
      <c r="X6463">
        <v>142.64583300000001</v>
      </c>
      <c r="Y6463">
        <v>0</v>
      </c>
      <c r="Z6463">
        <v>0</v>
      </c>
    </row>
    <row r="6464" spans="1:26" x14ac:dyDescent="0.3">
      <c r="A6464">
        <v>2682047</v>
      </c>
      <c r="B6464">
        <v>1</v>
      </c>
      <c r="C6464" t="s">
        <v>76</v>
      </c>
      <c r="D6464" t="s">
        <v>89</v>
      </c>
      <c r="E6464" t="s">
        <v>126</v>
      </c>
      <c r="F6464" t="s">
        <v>17926</v>
      </c>
      <c r="G6464" t="s">
        <v>146</v>
      </c>
      <c r="H6464" t="s">
        <v>47</v>
      </c>
      <c r="I6464" t="s">
        <v>129</v>
      </c>
      <c r="J6464" t="s">
        <v>130</v>
      </c>
      <c r="K6464" t="s">
        <v>131</v>
      </c>
      <c r="L6464" t="s">
        <v>17927</v>
      </c>
      <c r="M6464" t="s">
        <v>17928</v>
      </c>
      <c r="N6464">
        <v>12.737777777</v>
      </c>
      <c r="O6464">
        <v>0</v>
      </c>
      <c r="P6464">
        <v>55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700.57777799999997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2681834</v>
      </c>
      <c r="B6465">
        <v>1</v>
      </c>
      <c r="C6465" t="s">
        <v>77</v>
      </c>
      <c r="D6465" t="s">
        <v>113</v>
      </c>
      <c r="E6465" t="s">
        <v>126</v>
      </c>
      <c r="F6465" t="s">
        <v>17929</v>
      </c>
      <c r="G6465" t="s">
        <v>128</v>
      </c>
      <c r="H6465" t="s">
        <v>47</v>
      </c>
      <c r="I6465" t="s">
        <v>129</v>
      </c>
      <c r="J6465" t="s">
        <v>130</v>
      </c>
      <c r="K6465" t="s">
        <v>131</v>
      </c>
      <c r="L6465" t="s">
        <v>17930</v>
      </c>
      <c r="M6465" t="s">
        <v>17931</v>
      </c>
      <c r="N6465">
        <v>4.2736111110000001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76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324.794444</v>
      </c>
    </row>
    <row r="6466" spans="1:26" x14ac:dyDescent="0.3">
      <c r="A6466">
        <v>2681836</v>
      </c>
      <c r="B6466">
        <v>1</v>
      </c>
      <c r="C6466" t="s">
        <v>77</v>
      </c>
      <c r="D6466" t="s">
        <v>116</v>
      </c>
      <c r="E6466" t="s">
        <v>156</v>
      </c>
      <c r="F6466" t="s">
        <v>17932</v>
      </c>
      <c r="G6466" t="s">
        <v>169</v>
      </c>
      <c r="H6466" t="s">
        <v>47</v>
      </c>
      <c r="I6466" t="s">
        <v>129</v>
      </c>
      <c r="J6466" t="s">
        <v>130</v>
      </c>
      <c r="K6466" t="s">
        <v>131</v>
      </c>
      <c r="L6466" t="s">
        <v>17933</v>
      </c>
      <c r="M6466" t="s">
        <v>17934</v>
      </c>
      <c r="N6466">
        <v>0.197222222</v>
      </c>
      <c r="O6466">
        <v>59</v>
      </c>
      <c r="P6466">
        <v>20</v>
      </c>
      <c r="Q6466">
        <v>0</v>
      </c>
      <c r="R6466">
        <v>0</v>
      </c>
      <c r="S6466">
        <v>0</v>
      </c>
      <c r="T6466">
        <v>18</v>
      </c>
      <c r="U6466">
        <v>11.636111</v>
      </c>
      <c r="V6466">
        <v>3.9444439999999998</v>
      </c>
      <c r="W6466">
        <v>0</v>
      </c>
      <c r="X6466">
        <v>0</v>
      </c>
      <c r="Y6466">
        <v>0</v>
      </c>
      <c r="Z6466">
        <v>3.55</v>
      </c>
    </row>
    <row r="6467" spans="1:26" x14ac:dyDescent="0.3">
      <c r="A6467">
        <v>2681854</v>
      </c>
      <c r="B6467">
        <v>1</v>
      </c>
      <c r="C6467" t="s">
        <v>76</v>
      </c>
      <c r="D6467" t="s">
        <v>104</v>
      </c>
      <c r="E6467" t="s">
        <v>126</v>
      </c>
      <c r="F6467" t="s">
        <v>17935</v>
      </c>
      <c r="G6467" t="s">
        <v>158</v>
      </c>
      <c r="H6467" t="s">
        <v>47</v>
      </c>
      <c r="I6467" t="s">
        <v>129</v>
      </c>
      <c r="J6467" t="s">
        <v>130</v>
      </c>
      <c r="K6467" t="s">
        <v>131</v>
      </c>
      <c r="L6467" t="s">
        <v>17936</v>
      </c>
      <c r="M6467" t="s">
        <v>17937</v>
      </c>
      <c r="N6467">
        <v>5.0416666660000002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23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115.958333</v>
      </c>
    </row>
    <row r="6468" spans="1:26" x14ac:dyDescent="0.3">
      <c r="A6468">
        <v>2681838</v>
      </c>
      <c r="B6468">
        <v>1</v>
      </c>
      <c r="C6468" t="s">
        <v>77</v>
      </c>
      <c r="D6468" t="s">
        <v>116</v>
      </c>
      <c r="E6468" t="s">
        <v>156</v>
      </c>
      <c r="F6468" t="s">
        <v>11212</v>
      </c>
      <c r="G6468" t="s">
        <v>169</v>
      </c>
      <c r="H6468" t="s">
        <v>47</v>
      </c>
      <c r="I6468" t="s">
        <v>129</v>
      </c>
      <c r="J6468" t="s">
        <v>130</v>
      </c>
      <c r="K6468" t="s">
        <v>131</v>
      </c>
      <c r="L6468" t="s">
        <v>17938</v>
      </c>
      <c r="M6468" t="s">
        <v>17939</v>
      </c>
      <c r="N6468">
        <v>0.50277777700000004</v>
      </c>
      <c r="O6468">
        <v>15</v>
      </c>
      <c r="P6468">
        <v>737</v>
      </c>
      <c r="Q6468">
        <v>0</v>
      </c>
      <c r="R6468">
        <v>0</v>
      </c>
      <c r="S6468">
        <v>0</v>
      </c>
      <c r="T6468">
        <v>0</v>
      </c>
      <c r="U6468">
        <v>7.5416670000000003</v>
      </c>
      <c r="V6468">
        <v>370.54722199999998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2681849</v>
      </c>
      <c r="B6469">
        <v>1</v>
      </c>
      <c r="C6469" t="s">
        <v>76</v>
      </c>
      <c r="D6469" t="s">
        <v>86</v>
      </c>
      <c r="E6469" t="s">
        <v>126</v>
      </c>
      <c r="F6469" t="s">
        <v>17940</v>
      </c>
      <c r="G6469" t="s">
        <v>146</v>
      </c>
      <c r="H6469" t="s">
        <v>47</v>
      </c>
      <c r="I6469" t="s">
        <v>129</v>
      </c>
      <c r="J6469" t="s">
        <v>130</v>
      </c>
      <c r="K6469" t="s">
        <v>131</v>
      </c>
      <c r="L6469" t="s">
        <v>17941</v>
      </c>
      <c r="M6469" t="s">
        <v>17942</v>
      </c>
      <c r="N6469">
        <v>0.98611111100000004</v>
      </c>
      <c r="O6469">
        <v>0</v>
      </c>
      <c r="P6469">
        <v>450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443.75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2681839</v>
      </c>
      <c r="B6470">
        <v>1</v>
      </c>
      <c r="C6470" t="s">
        <v>77</v>
      </c>
      <c r="D6470" t="s">
        <v>114</v>
      </c>
      <c r="E6470" t="s">
        <v>126</v>
      </c>
      <c r="F6470" t="s">
        <v>17943</v>
      </c>
      <c r="G6470" t="s">
        <v>128</v>
      </c>
      <c r="H6470" t="s">
        <v>47</v>
      </c>
      <c r="I6470" t="s">
        <v>129</v>
      </c>
      <c r="J6470" t="s">
        <v>130</v>
      </c>
      <c r="K6470" t="s">
        <v>131</v>
      </c>
      <c r="L6470" t="s">
        <v>17944</v>
      </c>
      <c r="M6470" t="s">
        <v>17945</v>
      </c>
      <c r="N6470">
        <v>2.8536111110000002</v>
      </c>
      <c r="O6470">
        <v>0</v>
      </c>
      <c r="P6470">
        <v>0</v>
      </c>
      <c r="Q6470">
        <v>0</v>
      </c>
      <c r="R6470">
        <v>0</v>
      </c>
      <c r="S6470">
        <v>3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8.5608330000000006</v>
      </c>
      <c r="Z6470">
        <v>0</v>
      </c>
    </row>
    <row r="6471" spans="1:26" x14ac:dyDescent="0.3">
      <c r="A6471">
        <v>2681840</v>
      </c>
      <c r="B6471">
        <v>1</v>
      </c>
      <c r="C6471" t="s">
        <v>77</v>
      </c>
      <c r="D6471" t="s">
        <v>114</v>
      </c>
      <c r="E6471" t="s">
        <v>156</v>
      </c>
      <c r="F6471" t="s">
        <v>16844</v>
      </c>
      <c r="G6471" t="s">
        <v>169</v>
      </c>
      <c r="H6471" t="s">
        <v>47</v>
      </c>
      <c r="I6471" t="s">
        <v>247</v>
      </c>
      <c r="J6471" t="s">
        <v>130</v>
      </c>
      <c r="K6471" t="s">
        <v>131</v>
      </c>
      <c r="L6471" t="s">
        <v>17946</v>
      </c>
      <c r="M6471" t="s">
        <v>17947</v>
      </c>
      <c r="N6471">
        <v>3.0555555000000002E-2</v>
      </c>
      <c r="O6471">
        <v>26</v>
      </c>
      <c r="P6471">
        <v>48</v>
      </c>
      <c r="Q6471">
        <v>0</v>
      </c>
      <c r="R6471">
        <v>0</v>
      </c>
      <c r="S6471">
        <v>14</v>
      </c>
      <c r="T6471">
        <v>29</v>
      </c>
      <c r="U6471">
        <v>0.79444400000000004</v>
      </c>
      <c r="V6471">
        <v>1.4666669999999999</v>
      </c>
      <c r="W6471">
        <v>0</v>
      </c>
      <c r="X6471">
        <v>0</v>
      </c>
      <c r="Y6471">
        <v>0.42777799999999999</v>
      </c>
      <c r="Z6471">
        <v>0.88611099999999998</v>
      </c>
    </row>
    <row r="6472" spans="1:26" x14ac:dyDescent="0.3">
      <c r="A6472">
        <v>2681841</v>
      </c>
      <c r="B6472">
        <v>1</v>
      </c>
      <c r="C6472" t="s">
        <v>77</v>
      </c>
      <c r="D6472" t="s">
        <v>109</v>
      </c>
      <c r="E6472" t="s">
        <v>152</v>
      </c>
      <c r="F6472" t="s">
        <v>16910</v>
      </c>
      <c r="G6472" t="s">
        <v>140</v>
      </c>
      <c r="H6472" t="s">
        <v>47</v>
      </c>
      <c r="I6472" t="s">
        <v>129</v>
      </c>
      <c r="J6472" t="s">
        <v>130</v>
      </c>
      <c r="K6472" t="s">
        <v>141</v>
      </c>
      <c r="L6472" t="s">
        <v>17948</v>
      </c>
      <c r="M6472" t="s">
        <v>17949</v>
      </c>
      <c r="N6472">
        <v>2.9602777769999999</v>
      </c>
      <c r="O6472">
        <v>60</v>
      </c>
      <c r="P6472">
        <v>1343</v>
      </c>
      <c r="Q6472">
        <v>0</v>
      </c>
      <c r="R6472">
        <v>0</v>
      </c>
      <c r="S6472">
        <v>0</v>
      </c>
      <c r="T6472">
        <v>0</v>
      </c>
      <c r="U6472">
        <v>177.61666700000001</v>
      </c>
      <c r="V6472">
        <v>3975.6530550000002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2681847</v>
      </c>
      <c r="B6473">
        <v>1</v>
      </c>
      <c r="C6473" t="s">
        <v>76</v>
      </c>
      <c r="D6473" t="s">
        <v>88</v>
      </c>
      <c r="E6473" t="s">
        <v>134</v>
      </c>
      <c r="F6473" t="s">
        <v>17950</v>
      </c>
      <c r="G6473" t="s">
        <v>146</v>
      </c>
      <c r="H6473" t="s">
        <v>46</v>
      </c>
      <c r="I6473" t="s">
        <v>129</v>
      </c>
      <c r="J6473" t="s">
        <v>130</v>
      </c>
      <c r="K6473" t="s">
        <v>131</v>
      </c>
      <c r="L6473" t="s">
        <v>17951</v>
      </c>
      <c r="M6473" t="s">
        <v>17952</v>
      </c>
      <c r="N6473">
        <v>0.60833333300000003</v>
      </c>
      <c r="O6473">
        <v>0</v>
      </c>
      <c r="P6473">
        <v>386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234.816667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2681842</v>
      </c>
      <c r="B6474">
        <v>1</v>
      </c>
      <c r="C6474" t="s">
        <v>76</v>
      </c>
      <c r="D6474" t="s">
        <v>83</v>
      </c>
      <c r="E6474" t="s">
        <v>134</v>
      </c>
      <c r="F6474" t="s">
        <v>17953</v>
      </c>
      <c r="G6474" t="s">
        <v>140</v>
      </c>
      <c r="H6474" t="s">
        <v>46</v>
      </c>
      <c r="I6474" t="s">
        <v>129</v>
      </c>
      <c r="J6474" t="s">
        <v>130</v>
      </c>
      <c r="K6474" t="s">
        <v>141</v>
      </c>
      <c r="L6474" t="s">
        <v>17954</v>
      </c>
      <c r="M6474" t="s">
        <v>17955</v>
      </c>
      <c r="N6474">
        <v>0.70250000000000001</v>
      </c>
      <c r="O6474">
        <v>0</v>
      </c>
      <c r="P6474">
        <v>197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138.39250000000001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2681744</v>
      </c>
      <c r="B6475">
        <v>2</v>
      </c>
      <c r="C6475" t="s">
        <v>76</v>
      </c>
      <c r="D6475" t="s">
        <v>104</v>
      </c>
      <c r="E6475" t="s">
        <v>134</v>
      </c>
      <c r="F6475" t="s">
        <v>161</v>
      </c>
      <c r="G6475" t="s">
        <v>136</v>
      </c>
      <c r="H6475" t="s">
        <v>46</v>
      </c>
      <c r="I6475" t="s">
        <v>129</v>
      </c>
      <c r="J6475" t="s">
        <v>130</v>
      </c>
      <c r="K6475" t="s">
        <v>131</v>
      </c>
      <c r="L6475" t="s">
        <v>17851</v>
      </c>
      <c r="M6475" t="s">
        <v>17956</v>
      </c>
      <c r="N6475">
        <v>3.2016666659999999</v>
      </c>
      <c r="O6475">
        <v>0</v>
      </c>
      <c r="P6475">
        <v>0</v>
      </c>
      <c r="Q6475">
        <v>0</v>
      </c>
      <c r="R6475">
        <v>93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297.755</v>
      </c>
      <c r="Y6475">
        <v>0</v>
      </c>
      <c r="Z6475">
        <v>0</v>
      </c>
    </row>
    <row r="6476" spans="1:26" x14ac:dyDescent="0.3">
      <c r="A6476">
        <v>2681844</v>
      </c>
      <c r="B6476">
        <v>1</v>
      </c>
      <c r="C6476" t="s">
        <v>76</v>
      </c>
      <c r="D6476" t="s">
        <v>100</v>
      </c>
      <c r="E6476" t="s">
        <v>156</v>
      </c>
      <c r="F6476" t="s">
        <v>17957</v>
      </c>
      <c r="G6476" t="s">
        <v>169</v>
      </c>
      <c r="H6476" t="s">
        <v>47</v>
      </c>
      <c r="I6476" t="s">
        <v>129</v>
      </c>
      <c r="J6476" t="s">
        <v>130</v>
      </c>
      <c r="K6476" t="s">
        <v>131</v>
      </c>
      <c r="L6476" t="s">
        <v>17958</v>
      </c>
      <c r="M6476" t="s">
        <v>17959</v>
      </c>
      <c r="N6476">
        <v>0.49444444399999998</v>
      </c>
      <c r="O6476">
        <v>72</v>
      </c>
      <c r="P6476">
        <v>354</v>
      </c>
      <c r="Q6476">
        <v>0</v>
      </c>
      <c r="R6476">
        <v>0</v>
      </c>
      <c r="S6476">
        <v>0</v>
      </c>
      <c r="T6476">
        <v>0</v>
      </c>
      <c r="U6476">
        <v>35.6</v>
      </c>
      <c r="V6476">
        <v>175.033333</v>
      </c>
      <c r="W6476">
        <v>0</v>
      </c>
      <c r="X6476">
        <v>0</v>
      </c>
      <c r="Y6476">
        <v>0</v>
      </c>
      <c r="Z6476">
        <v>0</v>
      </c>
    </row>
    <row r="6477" spans="1:26" x14ac:dyDescent="0.3">
      <c r="A6477">
        <v>2681846</v>
      </c>
      <c r="B6477">
        <v>1</v>
      </c>
      <c r="C6477" t="s">
        <v>76</v>
      </c>
      <c r="D6477" t="s">
        <v>87</v>
      </c>
      <c r="E6477" t="s">
        <v>126</v>
      </c>
      <c r="F6477" t="s">
        <v>17960</v>
      </c>
      <c r="G6477" t="s">
        <v>158</v>
      </c>
      <c r="H6477" t="s">
        <v>47</v>
      </c>
      <c r="I6477" t="s">
        <v>129</v>
      </c>
      <c r="J6477" t="s">
        <v>130</v>
      </c>
      <c r="K6477" t="s">
        <v>131</v>
      </c>
      <c r="L6477" t="s">
        <v>17961</v>
      </c>
      <c r="M6477" t="s">
        <v>17962</v>
      </c>
      <c r="N6477">
        <v>2.9222222219999998</v>
      </c>
      <c r="O6477">
        <v>0</v>
      </c>
      <c r="P6477">
        <v>0</v>
      </c>
      <c r="Q6477">
        <v>0</v>
      </c>
      <c r="R6477">
        <v>16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46.755555999999999</v>
      </c>
      <c r="Y6477">
        <v>0</v>
      </c>
      <c r="Z6477">
        <v>0</v>
      </c>
    </row>
    <row r="6478" spans="1:26" x14ac:dyDescent="0.3">
      <c r="A6478">
        <v>2681848</v>
      </c>
      <c r="B6478">
        <v>1</v>
      </c>
      <c r="C6478" t="s">
        <v>77</v>
      </c>
      <c r="D6478" t="s">
        <v>119</v>
      </c>
      <c r="E6478" t="s">
        <v>152</v>
      </c>
      <c r="F6478" t="s">
        <v>17963</v>
      </c>
      <c r="G6478" t="s">
        <v>169</v>
      </c>
      <c r="H6478" t="s">
        <v>47</v>
      </c>
      <c r="I6478" t="s">
        <v>129</v>
      </c>
      <c r="J6478" t="s">
        <v>130</v>
      </c>
      <c r="K6478" t="s">
        <v>131</v>
      </c>
      <c r="L6478" t="s">
        <v>17964</v>
      </c>
      <c r="M6478" t="s">
        <v>17965</v>
      </c>
      <c r="N6478">
        <v>0.11749999999999999</v>
      </c>
      <c r="O6478">
        <v>0</v>
      </c>
      <c r="P6478">
        <v>199</v>
      </c>
      <c r="Q6478">
        <v>0</v>
      </c>
      <c r="R6478">
        <v>0</v>
      </c>
      <c r="S6478">
        <v>9</v>
      </c>
      <c r="T6478">
        <v>412</v>
      </c>
      <c r="U6478">
        <v>0</v>
      </c>
      <c r="V6478">
        <v>23.3825</v>
      </c>
      <c r="W6478">
        <v>0</v>
      </c>
      <c r="X6478">
        <v>0</v>
      </c>
      <c r="Y6478">
        <v>1.0575000000000001</v>
      </c>
      <c r="Z6478">
        <v>48.41</v>
      </c>
    </row>
    <row r="6479" spans="1:26" x14ac:dyDescent="0.3">
      <c r="A6479">
        <v>2681855</v>
      </c>
      <c r="B6479">
        <v>1</v>
      </c>
      <c r="C6479" t="s">
        <v>77</v>
      </c>
      <c r="D6479" t="s">
        <v>116</v>
      </c>
      <c r="E6479" t="s">
        <v>156</v>
      </c>
      <c r="F6479" t="s">
        <v>4809</v>
      </c>
      <c r="G6479" t="s">
        <v>169</v>
      </c>
      <c r="H6479" t="s">
        <v>47</v>
      </c>
      <c r="I6479" t="s">
        <v>129</v>
      </c>
      <c r="J6479" t="s">
        <v>130</v>
      </c>
      <c r="K6479" t="s">
        <v>131</v>
      </c>
      <c r="L6479" t="s">
        <v>17966</v>
      </c>
      <c r="M6479" t="s">
        <v>17967</v>
      </c>
      <c r="N6479">
        <v>0.80083333300000004</v>
      </c>
      <c r="O6479">
        <v>33</v>
      </c>
      <c r="P6479">
        <v>0</v>
      </c>
      <c r="Q6479">
        <v>0</v>
      </c>
      <c r="R6479">
        <v>0</v>
      </c>
      <c r="S6479">
        <v>22</v>
      </c>
      <c r="T6479">
        <v>244</v>
      </c>
      <c r="U6479">
        <v>26.427499999999998</v>
      </c>
      <c r="V6479">
        <v>0</v>
      </c>
      <c r="W6479">
        <v>0</v>
      </c>
      <c r="X6479">
        <v>0</v>
      </c>
      <c r="Y6479">
        <v>17.618333</v>
      </c>
      <c r="Z6479">
        <v>195.403333</v>
      </c>
    </row>
    <row r="6480" spans="1:26" x14ac:dyDescent="0.3">
      <c r="A6480">
        <v>2681856</v>
      </c>
      <c r="B6480">
        <v>1</v>
      </c>
      <c r="C6480" t="s">
        <v>77</v>
      </c>
      <c r="D6480" t="s">
        <v>123</v>
      </c>
      <c r="E6480" t="s">
        <v>126</v>
      </c>
      <c r="F6480" t="s">
        <v>17968</v>
      </c>
      <c r="G6480" t="s">
        <v>140</v>
      </c>
      <c r="H6480" t="s">
        <v>47</v>
      </c>
      <c r="I6480" t="s">
        <v>129</v>
      </c>
      <c r="J6480" t="s">
        <v>130</v>
      </c>
      <c r="K6480" t="s">
        <v>141</v>
      </c>
      <c r="L6480" t="s">
        <v>17969</v>
      </c>
      <c r="M6480" t="s">
        <v>17970</v>
      </c>
      <c r="N6480">
        <v>3.5555555550000002</v>
      </c>
      <c r="O6480">
        <v>0</v>
      </c>
      <c r="P6480">
        <v>960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3413.333333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2681860</v>
      </c>
      <c r="B6481">
        <v>1</v>
      </c>
      <c r="C6481" t="s">
        <v>77</v>
      </c>
      <c r="D6481" t="s">
        <v>119</v>
      </c>
      <c r="E6481" t="s">
        <v>126</v>
      </c>
      <c r="F6481" t="s">
        <v>17971</v>
      </c>
      <c r="G6481" t="s">
        <v>169</v>
      </c>
      <c r="H6481" t="s">
        <v>47</v>
      </c>
      <c r="I6481" t="s">
        <v>129</v>
      </c>
      <c r="J6481" t="s">
        <v>130</v>
      </c>
      <c r="K6481" t="s">
        <v>131</v>
      </c>
      <c r="L6481" t="s">
        <v>17972</v>
      </c>
      <c r="M6481" t="s">
        <v>17973</v>
      </c>
      <c r="N6481">
        <v>0.71055555500000001</v>
      </c>
      <c r="O6481">
        <v>102</v>
      </c>
      <c r="P6481">
        <v>2178</v>
      </c>
      <c r="Q6481">
        <v>0</v>
      </c>
      <c r="R6481">
        <v>0</v>
      </c>
      <c r="S6481">
        <v>0</v>
      </c>
      <c r="T6481">
        <v>0</v>
      </c>
      <c r="U6481">
        <v>72.476667000000006</v>
      </c>
      <c r="V6481">
        <v>1547.589999</v>
      </c>
      <c r="W6481">
        <v>0</v>
      </c>
      <c r="X6481">
        <v>0</v>
      </c>
      <c r="Y6481">
        <v>0</v>
      </c>
      <c r="Z6481">
        <v>0</v>
      </c>
    </row>
    <row r="6482" spans="1:26" x14ac:dyDescent="0.3">
      <c r="A6482">
        <v>2681977</v>
      </c>
      <c r="B6482">
        <v>1</v>
      </c>
      <c r="C6482" t="s">
        <v>77</v>
      </c>
      <c r="D6482" t="s">
        <v>108</v>
      </c>
      <c r="E6482" t="s">
        <v>134</v>
      </c>
      <c r="F6482" t="s">
        <v>17974</v>
      </c>
      <c r="G6482" t="s">
        <v>240</v>
      </c>
      <c r="H6482" t="s">
        <v>46</v>
      </c>
      <c r="I6482" t="s">
        <v>129</v>
      </c>
      <c r="J6482" t="s">
        <v>130</v>
      </c>
      <c r="K6482" t="s">
        <v>131</v>
      </c>
      <c r="L6482" t="s">
        <v>17975</v>
      </c>
      <c r="M6482" t="s">
        <v>17976</v>
      </c>
      <c r="N6482">
        <v>3.7877777770000001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91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344.68777799999998</v>
      </c>
    </row>
    <row r="6483" spans="1:26" x14ac:dyDescent="0.3">
      <c r="A6483">
        <v>2681874</v>
      </c>
      <c r="B6483">
        <v>1</v>
      </c>
      <c r="C6483" t="s">
        <v>76</v>
      </c>
      <c r="D6483" t="s">
        <v>83</v>
      </c>
      <c r="E6483" t="s">
        <v>152</v>
      </c>
      <c r="F6483" t="s">
        <v>17977</v>
      </c>
      <c r="G6483" t="s">
        <v>140</v>
      </c>
      <c r="H6483" t="s">
        <v>47</v>
      </c>
      <c r="I6483" t="s">
        <v>129</v>
      </c>
      <c r="J6483" t="s">
        <v>130</v>
      </c>
      <c r="K6483" t="s">
        <v>141</v>
      </c>
      <c r="L6483" t="s">
        <v>17978</v>
      </c>
      <c r="M6483" t="s">
        <v>17979</v>
      </c>
      <c r="N6483">
        <v>3.2583333329999999</v>
      </c>
      <c r="O6483">
        <v>6</v>
      </c>
      <c r="P6483">
        <v>1794</v>
      </c>
      <c r="Q6483">
        <v>0</v>
      </c>
      <c r="R6483">
        <v>0</v>
      </c>
      <c r="S6483">
        <v>0</v>
      </c>
      <c r="T6483">
        <v>0</v>
      </c>
      <c r="U6483">
        <v>19.55</v>
      </c>
      <c r="V6483">
        <v>5845.4499990000004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2681865</v>
      </c>
      <c r="B6484">
        <v>1</v>
      </c>
      <c r="C6484" t="s">
        <v>77</v>
      </c>
      <c r="D6484" t="s">
        <v>119</v>
      </c>
      <c r="E6484" t="s">
        <v>126</v>
      </c>
      <c r="F6484" t="s">
        <v>17980</v>
      </c>
      <c r="G6484" t="s">
        <v>169</v>
      </c>
      <c r="H6484" t="s">
        <v>47</v>
      </c>
      <c r="I6484" t="s">
        <v>129</v>
      </c>
      <c r="J6484" t="s">
        <v>130</v>
      </c>
      <c r="K6484" t="s">
        <v>131</v>
      </c>
      <c r="L6484" t="s">
        <v>17981</v>
      </c>
      <c r="M6484" t="s">
        <v>17982</v>
      </c>
      <c r="N6484">
        <v>5.1286111109999997</v>
      </c>
      <c r="O6484">
        <v>5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25.643056000000001</v>
      </c>
      <c r="V6484">
        <v>0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2681864</v>
      </c>
      <c r="B6485">
        <v>1</v>
      </c>
      <c r="C6485" t="s">
        <v>77</v>
      </c>
      <c r="D6485" t="s">
        <v>119</v>
      </c>
      <c r="E6485" t="s">
        <v>156</v>
      </c>
      <c r="F6485" t="s">
        <v>8080</v>
      </c>
      <c r="G6485" t="s">
        <v>169</v>
      </c>
      <c r="H6485" t="s">
        <v>47</v>
      </c>
      <c r="I6485" t="s">
        <v>129</v>
      </c>
      <c r="J6485" t="s">
        <v>130</v>
      </c>
      <c r="K6485" t="s">
        <v>131</v>
      </c>
      <c r="L6485" t="s">
        <v>17983</v>
      </c>
      <c r="M6485" t="s">
        <v>17984</v>
      </c>
      <c r="N6485">
        <v>1.4155555550000001</v>
      </c>
      <c r="O6485">
        <v>49</v>
      </c>
      <c r="P6485">
        <v>293</v>
      </c>
      <c r="Q6485">
        <v>0</v>
      </c>
      <c r="R6485">
        <v>0</v>
      </c>
      <c r="S6485">
        <v>0</v>
      </c>
      <c r="T6485">
        <v>0</v>
      </c>
      <c r="U6485">
        <v>69.362222000000003</v>
      </c>
      <c r="V6485">
        <v>414.75777799999997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2681877</v>
      </c>
      <c r="B6486">
        <v>1</v>
      </c>
      <c r="C6486" t="s">
        <v>77</v>
      </c>
      <c r="D6486" t="s">
        <v>119</v>
      </c>
      <c r="E6486" t="s">
        <v>144</v>
      </c>
      <c r="F6486" t="s">
        <v>17985</v>
      </c>
      <c r="G6486" t="s">
        <v>174</v>
      </c>
      <c r="H6486" t="s">
        <v>46</v>
      </c>
      <c r="I6486" t="s">
        <v>129</v>
      </c>
      <c r="J6486" t="s">
        <v>130</v>
      </c>
      <c r="K6486" t="s">
        <v>131</v>
      </c>
      <c r="L6486" t="s">
        <v>17986</v>
      </c>
      <c r="M6486" t="s">
        <v>17987</v>
      </c>
      <c r="N6486">
        <v>1.349722222</v>
      </c>
      <c r="O6486">
        <v>0</v>
      </c>
      <c r="P6486">
        <v>37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49.939722000000003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2681879</v>
      </c>
      <c r="B6487">
        <v>1</v>
      </c>
      <c r="C6487" t="s">
        <v>76</v>
      </c>
      <c r="D6487" t="s">
        <v>81</v>
      </c>
      <c r="E6487" t="s">
        <v>210</v>
      </c>
      <c r="F6487" t="s">
        <v>17988</v>
      </c>
      <c r="G6487" t="s">
        <v>212</v>
      </c>
      <c r="H6487" t="s">
        <v>46</v>
      </c>
      <c r="I6487" t="s">
        <v>129</v>
      </c>
      <c r="J6487" t="s">
        <v>130</v>
      </c>
      <c r="K6487" t="s">
        <v>131</v>
      </c>
      <c r="L6487" t="s">
        <v>17989</v>
      </c>
      <c r="M6487" t="s">
        <v>17990</v>
      </c>
      <c r="N6487">
        <v>4.1205555550000001</v>
      </c>
      <c r="O6487">
        <v>0</v>
      </c>
      <c r="P6487">
        <v>8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32.964444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2681883</v>
      </c>
      <c r="B6488">
        <v>1</v>
      </c>
      <c r="C6488" t="s">
        <v>76</v>
      </c>
      <c r="D6488" t="s">
        <v>89</v>
      </c>
      <c r="E6488" t="s">
        <v>152</v>
      </c>
      <c r="F6488" t="s">
        <v>17991</v>
      </c>
      <c r="G6488" t="s">
        <v>169</v>
      </c>
      <c r="H6488" t="s">
        <v>47</v>
      </c>
      <c r="I6488" t="s">
        <v>129</v>
      </c>
      <c r="J6488" t="s">
        <v>130</v>
      </c>
      <c r="K6488" t="s">
        <v>131</v>
      </c>
      <c r="L6488" t="s">
        <v>17992</v>
      </c>
      <c r="M6488" t="s">
        <v>17993</v>
      </c>
      <c r="N6488">
        <v>1.308333333</v>
      </c>
      <c r="O6488">
        <v>12</v>
      </c>
      <c r="P6488">
        <v>263</v>
      </c>
      <c r="Q6488">
        <v>0</v>
      </c>
      <c r="R6488">
        <v>0</v>
      </c>
      <c r="S6488">
        <v>0</v>
      </c>
      <c r="T6488">
        <v>22</v>
      </c>
      <c r="U6488">
        <v>15.7</v>
      </c>
      <c r="V6488">
        <v>344.09166699999997</v>
      </c>
      <c r="W6488">
        <v>0</v>
      </c>
      <c r="X6488">
        <v>0</v>
      </c>
      <c r="Y6488">
        <v>0</v>
      </c>
      <c r="Z6488">
        <v>28.783332999999999</v>
      </c>
    </row>
    <row r="6489" spans="1:26" x14ac:dyDescent="0.3">
      <c r="A6489">
        <v>2681896</v>
      </c>
      <c r="B6489">
        <v>1</v>
      </c>
      <c r="C6489" t="s">
        <v>77</v>
      </c>
      <c r="D6489" t="s">
        <v>124</v>
      </c>
      <c r="E6489" t="s">
        <v>210</v>
      </c>
      <c r="F6489" t="s">
        <v>17994</v>
      </c>
      <c r="G6489" t="s">
        <v>306</v>
      </c>
      <c r="H6489" t="s">
        <v>46</v>
      </c>
      <c r="I6489" t="s">
        <v>129</v>
      </c>
      <c r="J6489" t="s">
        <v>15</v>
      </c>
      <c r="K6489" t="s">
        <v>131</v>
      </c>
      <c r="L6489" t="s">
        <v>17995</v>
      </c>
      <c r="M6489" t="s">
        <v>17996</v>
      </c>
      <c r="N6489">
        <v>1.229166666</v>
      </c>
      <c r="O6489">
        <v>0</v>
      </c>
      <c r="P6489">
        <v>4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4.9166670000000003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2681726</v>
      </c>
      <c r="B6490">
        <v>2</v>
      </c>
      <c r="C6490" t="s">
        <v>76</v>
      </c>
      <c r="D6490" t="s">
        <v>90</v>
      </c>
      <c r="E6490" t="s">
        <v>134</v>
      </c>
      <c r="F6490" t="s">
        <v>17997</v>
      </c>
      <c r="G6490" t="s">
        <v>290</v>
      </c>
      <c r="H6490" t="s">
        <v>46</v>
      </c>
      <c r="I6490" t="s">
        <v>129</v>
      </c>
      <c r="J6490" t="s">
        <v>130</v>
      </c>
      <c r="K6490" t="s">
        <v>131</v>
      </c>
      <c r="L6490" t="s">
        <v>17834</v>
      </c>
      <c r="M6490" t="s">
        <v>17998</v>
      </c>
      <c r="N6490">
        <v>0.520277777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87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45.264167</v>
      </c>
    </row>
    <row r="6491" spans="1:26" x14ac:dyDescent="0.3">
      <c r="A6491">
        <v>2681888</v>
      </c>
      <c r="B6491">
        <v>1</v>
      </c>
      <c r="C6491" t="s">
        <v>76</v>
      </c>
      <c r="D6491" t="s">
        <v>88</v>
      </c>
      <c r="E6491" t="s">
        <v>144</v>
      </c>
      <c r="F6491" t="s">
        <v>4232</v>
      </c>
      <c r="G6491" t="s">
        <v>703</v>
      </c>
      <c r="H6491" t="s">
        <v>46</v>
      </c>
      <c r="I6491" t="s">
        <v>129</v>
      </c>
      <c r="J6491" t="s">
        <v>130</v>
      </c>
      <c r="K6491" t="s">
        <v>131</v>
      </c>
      <c r="L6491" t="s">
        <v>17999</v>
      </c>
      <c r="M6491" t="s">
        <v>18000</v>
      </c>
      <c r="N6491">
        <v>0.85194444400000002</v>
      </c>
      <c r="O6491">
        <v>0</v>
      </c>
      <c r="P6491">
        <v>165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140.57083299999999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2681889</v>
      </c>
      <c r="B6492">
        <v>1</v>
      </c>
      <c r="C6492" t="s">
        <v>77</v>
      </c>
      <c r="D6492" t="s">
        <v>111</v>
      </c>
      <c r="E6492" t="s">
        <v>126</v>
      </c>
      <c r="F6492" t="s">
        <v>18001</v>
      </c>
      <c r="G6492" t="s">
        <v>128</v>
      </c>
      <c r="H6492" t="s">
        <v>47</v>
      </c>
      <c r="I6492" t="s">
        <v>129</v>
      </c>
      <c r="J6492" t="s">
        <v>130</v>
      </c>
      <c r="K6492" t="s">
        <v>131</v>
      </c>
      <c r="L6492" t="s">
        <v>17814</v>
      </c>
      <c r="M6492" t="s">
        <v>18002</v>
      </c>
      <c r="N6492">
        <v>3.5852777769999999</v>
      </c>
      <c r="O6492">
        <v>0</v>
      </c>
      <c r="P6492">
        <v>0</v>
      </c>
      <c r="Q6492">
        <v>0</v>
      </c>
      <c r="R6492">
        <v>0</v>
      </c>
      <c r="S6492">
        <v>1</v>
      </c>
      <c r="T6492">
        <v>52</v>
      </c>
      <c r="U6492">
        <v>0</v>
      </c>
      <c r="V6492">
        <v>0</v>
      </c>
      <c r="W6492">
        <v>0</v>
      </c>
      <c r="X6492">
        <v>0</v>
      </c>
      <c r="Y6492">
        <v>3.5852780000000002</v>
      </c>
      <c r="Z6492">
        <v>186.43444400000001</v>
      </c>
    </row>
    <row r="6493" spans="1:26" x14ac:dyDescent="0.3">
      <c r="A6493">
        <v>2681892</v>
      </c>
      <c r="B6493">
        <v>1</v>
      </c>
      <c r="C6493" t="s">
        <v>76</v>
      </c>
      <c r="D6493" t="s">
        <v>100</v>
      </c>
      <c r="E6493" t="s">
        <v>126</v>
      </c>
      <c r="F6493" t="s">
        <v>18003</v>
      </c>
      <c r="G6493" t="s">
        <v>128</v>
      </c>
      <c r="H6493" t="s">
        <v>47</v>
      </c>
      <c r="I6493" t="s">
        <v>129</v>
      </c>
      <c r="J6493" t="s">
        <v>130</v>
      </c>
      <c r="K6493" t="s">
        <v>131</v>
      </c>
      <c r="L6493" t="s">
        <v>18004</v>
      </c>
      <c r="M6493" t="s">
        <v>18005</v>
      </c>
      <c r="N6493">
        <v>3.3</v>
      </c>
      <c r="O6493">
        <v>2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6.6</v>
      </c>
      <c r="V6493">
        <v>0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2681893</v>
      </c>
      <c r="B6494">
        <v>1</v>
      </c>
      <c r="C6494" t="s">
        <v>76</v>
      </c>
      <c r="D6494" t="s">
        <v>81</v>
      </c>
      <c r="E6494" t="s">
        <v>210</v>
      </c>
      <c r="F6494" t="s">
        <v>18006</v>
      </c>
      <c r="G6494" t="s">
        <v>212</v>
      </c>
      <c r="H6494" t="s">
        <v>46</v>
      </c>
      <c r="I6494" t="s">
        <v>129</v>
      </c>
      <c r="J6494" t="s">
        <v>130</v>
      </c>
      <c r="K6494" t="s">
        <v>131</v>
      </c>
      <c r="L6494" t="s">
        <v>18007</v>
      </c>
      <c r="M6494" t="s">
        <v>18008</v>
      </c>
      <c r="N6494">
        <v>2.8977777769999999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2.8977780000000002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2681897</v>
      </c>
      <c r="B6495">
        <v>1</v>
      </c>
      <c r="C6495" t="s">
        <v>76</v>
      </c>
      <c r="D6495" t="s">
        <v>102</v>
      </c>
      <c r="E6495" t="s">
        <v>144</v>
      </c>
      <c r="F6495" t="s">
        <v>18009</v>
      </c>
      <c r="G6495" t="s">
        <v>136</v>
      </c>
      <c r="H6495" t="s">
        <v>46</v>
      </c>
      <c r="I6495" t="s">
        <v>129</v>
      </c>
      <c r="J6495" t="s">
        <v>130</v>
      </c>
      <c r="K6495" t="s">
        <v>131</v>
      </c>
      <c r="L6495" t="s">
        <v>18010</v>
      </c>
      <c r="M6495" t="s">
        <v>18011</v>
      </c>
      <c r="N6495">
        <v>3.1294444440000002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3.1294439999999999</v>
      </c>
      <c r="W6495">
        <v>0</v>
      </c>
      <c r="X6495">
        <v>0</v>
      </c>
      <c r="Y6495">
        <v>0</v>
      </c>
      <c r="Z6495">
        <v>0</v>
      </c>
    </row>
    <row r="6496" spans="1:26" x14ac:dyDescent="0.3">
      <c r="A6496">
        <v>2681898</v>
      </c>
      <c r="B6496">
        <v>1</v>
      </c>
      <c r="C6496" t="s">
        <v>76</v>
      </c>
      <c r="D6496" t="s">
        <v>96</v>
      </c>
      <c r="E6496" t="s">
        <v>152</v>
      </c>
      <c r="F6496" t="s">
        <v>18012</v>
      </c>
      <c r="G6496" t="s">
        <v>140</v>
      </c>
      <c r="H6496" t="s">
        <v>47</v>
      </c>
      <c r="I6496" t="s">
        <v>129</v>
      </c>
      <c r="J6496" t="s">
        <v>130</v>
      </c>
      <c r="K6496" t="s">
        <v>141</v>
      </c>
      <c r="L6496" t="s">
        <v>18013</v>
      </c>
      <c r="M6496" t="s">
        <v>18014</v>
      </c>
      <c r="N6496">
        <v>2.7574999999999998</v>
      </c>
      <c r="O6496">
        <v>1</v>
      </c>
      <c r="P6496">
        <v>2077</v>
      </c>
      <c r="Q6496">
        <v>0</v>
      </c>
      <c r="R6496">
        <v>0</v>
      </c>
      <c r="S6496">
        <v>0</v>
      </c>
      <c r="T6496">
        <v>0</v>
      </c>
      <c r="U6496">
        <v>2.7574999999999998</v>
      </c>
      <c r="V6496">
        <v>5727.3275000000003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2681899</v>
      </c>
      <c r="B6497">
        <v>1</v>
      </c>
      <c r="C6497" t="s">
        <v>76</v>
      </c>
      <c r="D6497" t="s">
        <v>102</v>
      </c>
      <c r="E6497" t="s">
        <v>152</v>
      </c>
      <c r="F6497" t="s">
        <v>912</v>
      </c>
      <c r="G6497" t="s">
        <v>169</v>
      </c>
      <c r="H6497" t="s">
        <v>47</v>
      </c>
      <c r="I6497" t="s">
        <v>129</v>
      </c>
      <c r="J6497" t="s">
        <v>130</v>
      </c>
      <c r="K6497" t="s">
        <v>131</v>
      </c>
      <c r="L6497" t="s">
        <v>18015</v>
      </c>
      <c r="M6497" t="s">
        <v>18016</v>
      </c>
      <c r="N6497">
        <v>1.6063888879999999</v>
      </c>
      <c r="O6497">
        <v>9</v>
      </c>
      <c r="P6497">
        <v>68</v>
      </c>
      <c r="Q6497">
        <v>9</v>
      </c>
      <c r="R6497">
        <v>36</v>
      </c>
      <c r="S6497">
        <v>0</v>
      </c>
      <c r="T6497">
        <v>61</v>
      </c>
      <c r="U6497">
        <v>14.4575</v>
      </c>
      <c r="V6497">
        <v>109.234444</v>
      </c>
      <c r="W6497">
        <v>14.4575</v>
      </c>
      <c r="X6497">
        <v>57.83</v>
      </c>
      <c r="Y6497">
        <v>0</v>
      </c>
      <c r="Z6497">
        <v>97.989722</v>
      </c>
    </row>
    <row r="6498" spans="1:26" x14ac:dyDescent="0.3">
      <c r="A6498">
        <v>2681901</v>
      </c>
      <c r="B6498">
        <v>1</v>
      </c>
      <c r="C6498" t="s">
        <v>76</v>
      </c>
      <c r="D6498" t="s">
        <v>96</v>
      </c>
      <c r="E6498" t="s">
        <v>126</v>
      </c>
      <c r="F6498" t="s">
        <v>18017</v>
      </c>
      <c r="G6498" t="s">
        <v>567</v>
      </c>
      <c r="H6498" t="s">
        <v>47</v>
      </c>
      <c r="I6498" t="s">
        <v>129</v>
      </c>
      <c r="J6498" t="s">
        <v>130</v>
      </c>
      <c r="K6498" t="s">
        <v>131</v>
      </c>
      <c r="L6498" t="s">
        <v>17967</v>
      </c>
      <c r="M6498" t="s">
        <v>18018</v>
      </c>
      <c r="N6498">
        <v>0.88611111099999995</v>
      </c>
      <c r="O6498">
        <v>0</v>
      </c>
      <c r="P6498">
        <v>1695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1501.958333</v>
      </c>
      <c r="W6498">
        <v>0</v>
      </c>
      <c r="X6498">
        <v>0</v>
      </c>
      <c r="Y6498">
        <v>0</v>
      </c>
      <c r="Z6498">
        <v>0</v>
      </c>
    </row>
    <row r="6499" spans="1:26" x14ac:dyDescent="0.3">
      <c r="A6499">
        <v>2681902</v>
      </c>
      <c r="B6499">
        <v>1</v>
      </c>
      <c r="C6499" t="s">
        <v>76</v>
      </c>
      <c r="D6499" t="s">
        <v>94</v>
      </c>
      <c r="E6499" t="s">
        <v>156</v>
      </c>
      <c r="F6499" t="s">
        <v>18019</v>
      </c>
      <c r="G6499" t="s">
        <v>169</v>
      </c>
      <c r="H6499" t="s">
        <v>47</v>
      </c>
      <c r="I6499" t="s">
        <v>247</v>
      </c>
      <c r="J6499" t="s">
        <v>130</v>
      </c>
      <c r="K6499" t="s">
        <v>131</v>
      </c>
      <c r="L6499" t="s">
        <v>18020</v>
      </c>
      <c r="M6499" t="s">
        <v>18021</v>
      </c>
      <c r="N6499">
        <v>2.4444443999999999E-2</v>
      </c>
      <c r="O6499">
        <v>8</v>
      </c>
      <c r="P6499">
        <v>1676</v>
      </c>
      <c r="Q6499">
        <v>1</v>
      </c>
      <c r="R6499">
        <v>205</v>
      </c>
      <c r="S6499">
        <v>0</v>
      </c>
      <c r="T6499">
        <v>0</v>
      </c>
      <c r="U6499">
        <v>0.19555600000000001</v>
      </c>
      <c r="V6499">
        <v>40.968888</v>
      </c>
      <c r="W6499">
        <v>2.4444E-2</v>
      </c>
      <c r="X6499">
        <v>5.0111109999999996</v>
      </c>
      <c r="Y6499">
        <v>0</v>
      </c>
      <c r="Z6499">
        <v>0</v>
      </c>
    </row>
    <row r="6500" spans="1:26" x14ac:dyDescent="0.3">
      <c r="A6500">
        <v>2681906</v>
      </c>
      <c r="B6500">
        <v>1</v>
      </c>
      <c r="C6500" t="s">
        <v>76</v>
      </c>
      <c r="D6500" t="s">
        <v>104</v>
      </c>
      <c r="E6500" t="s">
        <v>156</v>
      </c>
      <c r="F6500" t="s">
        <v>5874</v>
      </c>
      <c r="G6500" t="s">
        <v>169</v>
      </c>
      <c r="H6500" t="s">
        <v>47</v>
      </c>
      <c r="I6500" t="s">
        <v>129</v>
      </c>
      <c r="J6500" t="s">
        <v>130</v>
      </c>
      <c r="K6500" t="s">
        <v>131</v>
      </c>
      <c r="L6500" t="s">
        <v>18022</v>
      </c>
      <c r="M6500" t="s">
        <v>18023</v>
      </c>
      <c r="N6500">
        <v>1.1916666659999999</v>
      </c>
      <c r="O6500">
        <v>0</v>
      </c>
      <c r="P6500">
        <v>0</v>
      </c>
      <c r="Q6500">
        <v>0</v>
      </c>
      <c r="R6500">
        <v>70</v>
      </c>
      <c r="S6500">
        <v>4</v>
      </c>
      <c r="T6500">
        <v>1031</v>
      </c>
      <c r="U6500">
        <v>0</v>
      </c>
      <c r="V6500">
        <v>0</v>
      </c>
      <c r="W6500">
        <v>0</v>
      </c>
      <c r="X6500">
        <v>83.416667000000004</v>
      </c>
      <c r="Y6500">
        <v>4.766667</v>
      </c>
      <c r="Z6500">
        <v>1228.6083329999999</v>
      </c>
    </row>
    <row r="6501" spans="1:26" x14ac:dyDescent="0.3">
      <c r="A6501">
        <v>2681917</v>
      </c>
      <c r="B6501">
        <v>1</v>
      </c>
      <c r="C6501" t="s">
        <v>77</v>
      </c>
      <c r="D6501" t="s">
        <v>117</v>
      </c>
      <c r="E6501" t="s">
        <v>144</v>
      </c>
      <c r="F6501" t="s">
        <v>18024</v>
      </c>
      <c r="G6501" t="s">
        <v>1698</v>
      </c>
      <c r="H6501" t="s">
        <v>46</v>
      </c>
      <c r="I6501" t="s">
        <v>129</v>
      </c>
      <c r="J6501" t="s">
        <v>130</v>
      </c>
      <c r="K6501" t="s">
        <v>131</v>
      </c>
      <c r="L6501" t="s">
        <v>18025</v>
      </c>
      <c r="M6501" t="s">
        <v>18026</v>
      </c>
      <c r="N6501">
        <v>4.2977777770000003</v>
      </c>
      <c r="O6501">
        <v>0</v>
      </c>
      <c r="P6501">
        <v>0</v>
      </c>
      <c r="Q6501">
        <v>0</v>
      </c>
      <c r="R6501">
        <v>10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42.977778000000001</v>
      </c>
      <c r="Y6501">
        <v>0</v>
      </c>
      <c r="Z6501">
        <v>0</v>
      </c>
    </row>
    <row r="6502" spans="1:26" x14ac:dyDescent="0.3">
      <c r="A6502">
        <v>2681912</v>
      </c>
      <c r="B6502">
        <v>1</v>
      </c>
      <c r="C6502" t="s">
        <v>77</v>
      </c>
      <c r="D6502" t="s">
        <v>114</v>
      </c>
      <c r="E6502" t="s">
        <v>156</v>
      </c>
      <c r="F6502" t="s">
        <v>18027</v>
      </c>
      <c r="G6502" t="s">
        <v>169</v>
      </c>
      <c r="H6502" t="s">
        <v>47</v>
      </c>
      <c r="I6502" t="s">
        <v>247</v>
      </c>
      <c r="J6502" t="s">
        <v>130</v>
      </c>
      <c r="K6502" t="s">
        <v>131</v>
      </c>
      <c r="L6502" t="s">
        <v>18028</v>
      </c>
      <c r="M6502" t="s">
        <v>18029</v>
      </c>
      <c r="N6502">
        <v>2.3055554999999998E-2</v>
      </c>
      <c r="O6502">
        <v>46</v>
      </c>
      <c r="P6502">
        <v>189</v>
      </c>
      <c r="Q6502">
        <v>0</v>
      </c>
      <c r="R6502">
        <v>0</v>
      </c>
      <c r="S6502">
        <v>0</v>
      </c>
      <c r="T6502">
        <v>0</v>
      </c>
      <c r="U6502">
        <v>1.0605560000000001</v>
      </c>
      <c r="V6502">
        <v>4.3574999999999999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2681913</v>
      </c>
      <c r="B6503">
        <v>1</v>
      </c>
      <c r="C6503" t="s">
        <v>76</v>
      </c>
      <c r="D6503" t="s">
        <v>104</v>
      </c>
      <c r="E6503" t="s">
        <v>156</v>
      </c>
      <c r="F6503" t="s">
        <v>1104</v>
      </c>
      <c r="G6503" t="s">
        <v>169</v>
      </c>
      <c r="H6503" t="s">
        <v>47</v>
      </c>
      <c r="I6503" t="s">
        <v>129</v>
      </c>
      <c r="J6503" t="s">
        <v>130</v>
      </c>
      <c r="K6503" t="s">
        <v>131</v>
      </c>
      <c r="L6503" t="s">
        <v>18030</v>
      </c>
      <c r="M6503" t="s">
        <v>18031</v>
      </c>
      <c r="N6503">
        <v>0.119444444</v>
      </c>
      <c r="O6503">
        <v>0</v>
      </c>
      <c r="P6503">
        <v>0</v>
      </c>
      <c r="Q6503">
        <v>1</v>
      </c>
      <c r="R6503">
        <v>207</v>
      </c>
      <c r="S6503">
        <v>3</v>
      </c>
      <c r="T6503">
        <v>390</v>
      </c>
      <c r="U6503">
        <v>0</v>
      </c>
      <c r="V6503">
        <v>0</v>
      </c>
      <c r="W6503">
        <v>0.11944399999999999</v>
      </c>
      <c r="X6503">
        <v>24.725000000000001</v>
      </c>
      <c r="Y6503">
        <v>0.35833300000000001</v>
      </c>
      <c r="Z6503">
        <v>46.583333000000003</v>
      </c>
    </row>
    <row r="6504" spans="1:26" x14ac:dyDescent="0.3">
      <c r="A6504">
        <v>2681916</v>
      </c>
      <c r="B6504">
        <v>1</v>
      </c>
      <c r="C6504" t="s">
        <v>76</v>
      </c>
      <c r="D6504" t="s">
        <v>88</v>
      </c>
      <c r="E6504" t="s">
        <v>210</v>
      </c>
      <c r="F6504" t="s">
        <v>18032</v>
      </c>
      <c r="G6504" t="s">
        <v>306</v>
      </c>
      <c r="H6504" t="s">
        <v>46</v>
      </c>
      <c r="I6504" t="s">
        <v>129</v>
      </c>
      <c r="J6504" t="s">
        <v>130</v>
      </c>
      <c r="K6504" t="s">
        <v>131</v>
      </c>
      <c r="L6504" t="s">
        <v>18033</v>
      </c>
      <c r="M6504" t="s">
        <v>18034</v>
      </c>
      <c r="N6504">
        <v>2.219166666</v>
      </c>
      <c r="O6504">
        <v>0</v>
      </c>
      <c r="P6504">
        <v>2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4.4383330000000001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2681924</v>
      </c>
      <c r="B6505">
        <v>1</v>
      </c>
      <c r="C6505" t="s">
        <v>76</v>
      </c>
      <c r="D6505" t="s">
        <v>90</v>
      </c>
      <c r="E6505" t="s">
        <v>325</v>
      </c>
      <c r="F6505" t="s">
        <v>18035</v>
      </c>
      <c r="G6505" t="s">
        <v>169</v>
      </c>
      <c r="H6505" t="s">
        <v>47</v>
      </c>
      <c r="I6505" t="s">
        <v>129</v>
      </c>
      <c r="J6505" t="s">
        <v>130</v>
      </c>
      <c r="K6505" t="s">
        <v>131</v>
      </c>
      <c r="L6505" t="s">
        <v>18036</v>
      </c>
      <c r="M6505" t="s">
        <v>18037</v>
      </c>
      <c r="N6505">
        <v>0.28611111099999997</v>
      </c>
      <c r="O6505">
        <v>123</v>
      </c>
      <c r="P6505">
        <v>1328</v>
      </c>
      <c r="Q6505">
        <v>0</v>
      </c>
      <c r="R6505">
        <v>0</v>
      </c>
      <c r="S6505">
        <v>95</v>
      </c>
      <c r="T6505">
        <v>3314</v>
      </c>
      <c r="U6505">
        <v>35.191667000000002</v>
      </c>
      <c r="V6505">
        <v>379.955555</v>
      </c>
      <c r="W6505">
        <v>0</v>
      </c>
      <c r="X6505">
        <v>0</v>
      </c>
      <c r="Y6505">
        <v>27.180555999999999</v>
      </c>
      <c r="Z6505">
        <v>948.17222200000003</v>
      </c>
    </row>
    <row r="6506" spans="1:26" x14ac:dyDescent="0.3">
      <c r="A6506">
        <v>2681930</v>
      </c>
      <c r="B6506">
        <v>1</v>
      </c>
      <c r="C6506" t="s">
        <v>77</v>
      </c>
      <c r="D6506" t="s">
        <v>111</v>
      </c>
      <c r="E6506" t="s">
        <v>126</v>
      </c>
      <c r="F6506" t="s">
        <v>18038</v>
      </c>
      <c r="G6506" t="s">
        <v>128</v>
      </c>
      <c r="H6506" t="s">
        <v>47</v>
      </c>
      <c r="I6506" t="s">
        <v>129</v>
      </c>
      <c r="J6506" t="s">
        <v>130</v>
      </c>
      <c r="K6506" t="s">
        <v>131</v>
      </c>
      <c r="L6506" t="s">
        <v>18039</v>
      </c>
      <c r="M6506" t="s">
        <v>18040</v>
      </c>
      <c r="N6506">
        <v>3.5108333329999999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39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136.92250000000001</v>
      </c>
    </row>
    <row r="6507" spans="1:26" x14ac:dyDescent="0.3">
      <c r="A6507">
        <v>2681926</v>
      </c>
      <c r="B6507">
        <v>1</v>
      </c>
      <c r="C6507" t="s">
        <v>77</v>
      </c>
      <c r="D6507" t="s">
        <v>109</v>
      </c>
      <c r="E6507" t="s">
        <v>126</v>
      </c>
      <c r="F6507" t="s">
        <v>18041</v>
      </c>
      <c r="G6507" t="s">
        <v>146</v>
      </c>
      <c r="H6507" t="s">
        <v>47</v>
      </c>
      <c r="I6507" t="s">
        <v>129</v>
      </c>
      <c r="J6507" t="s">
        <v>130</v>
      </c>
      <c r="K6507" t="s">
        <v>131</v>
      </c>
      <c r="L6507" t="s">
        <v>18042</v>
      </c>
      <c r="M6507" t="s">
        <v>18043</v>
      </c>
      <c r="N6507">
        <v>0.45500000000000002</v>
      </c>
      <c r="O6507">
        <v>0</v>
      </c>
      <c r="P6507">
        <v>28</v>
      </c>
      <c r="Q6507">
        <v>0</v>
      </c>
      <c r="R6507">
        <v>0</v>
      </c>
      <c r="S6507">
        <v>2</v>
      </c>
      <c r="T6507">
        <v>274</v>
      </c>
      <c r="U6507">
        <v>0</v>
      </c>
      <c r="V6507">
        <v>12.74</v>
      </c>
      <c r="W6507">
        <v>0</v>
      </c>
      <c r="X6507">
        <v>0</v>
      </c>
      <c r="Y6507">
        <v>0.91</v>
      </c>
      <c r="Z6507">
        <v>124.67</v>
      </c>
    </row>
    <row r="6508" spans="1:26" x14ac:dyDescent="0.3">
      <c r="A6508">
        <v>2681927</v>
      </c>
      <c r="B6508">
        <v>1</v>
      </c>
      <c r="C6508" t="s">
        <v>77</v>
      </c>
      <c r="D6508" t="s">
        <v>123</v>
      </c>
      <c r="E6508" t="s">
        <v>172</v>
      </c>
      <c r="F6508" t="s">
        <v>18044</v>
      </c>
      <c r="G6508" t="s">
        <v>146</v>
      </c>
      <c r="H6508" t="s">
        <v>46</v>
      </c>
      <c r="I6508" t="s">
        <v>129</v>
      </c>
      <c r="J6508" t="s">
        <v>130</v>
      </c>
      <c r="K6508" t="s">
        <v>131</v>
      </c>
      <c r="L6508" t="s">
        <v>18045</v>
      </c>
      <c r="M6508" t="s">
        <v>18046</v>
      </c>
      <c r="N6508">
        <v>1.7080555550000001</v>
      </c>
      <c r="O6508">
        <v>0</v>
      </c>
      <c r="P6508">
        <v>28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47.825555999999999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2681928</v>
      </c>
      <c r="B6509">
        <v>1</v>
      </c>
      <c r="C6509" t="s">
        <v>76</v>
      </c>
      <c r="D6509" t="s">
        <v>104</v>
      </c>
      <c r="E6509" t="s">
        <v>156</v>
      </c>
      <c r="F6509" t="s">
        <v>1104</v>
      </c>
      <c r="G6509" t="s">
        <v>169</v>
      </c>
      <c r="H6509" t="s">
        <v>47</v>
      </c>
      <c r="I6509" t="s">
        <v>129</v>
      </c>
      <c r="J6509" t="s">
        <v>130</v>
      </c>
      <c r="K6509" t="s">
        <v>131</v>
      </c>
      <c r="L6509" t="s">
        <v>18047</v>
      </c>
      <c r="M6509" t="s">
        <v>18048</v>
      </c>
      <c r="N6509">
        <v>3.2638888879999999</v>
      </c>
      <c r="O6509">
        <v>0</v>
      </c>
      <c r="P6509">
        <v>0</v>
      </c>
      <c r="Q6509">
        <v>1</v>
      </c>
      <c r="R6509">
        <v>207</v>
      </c>
      <c r="S6509">
        <v>3</v>
      </c>
      <c r="T6509">
        <v>390</v>
      </c>
      <c r="U6509">
        <v>0</v>
      </c>
      <c r="V6509">
        <v>0</v>
      </c>
      <c r="W6509">
        <v>3.2638889999999998</v>
      </c>
      <c r="X6509">
        <v>675.625</v>
      </c>
      <c r="Y6509">
        <v>9.7916670000000003</v>
      </c>
      <c r="Z6509">
        <v>1272.9166660000001</v>
      </c>
    </row>
    <row r="6510" spans="1:26" x14ac:dyDescent="0.3">
      <c r="A6510">
        <v>2681888</v>
      </c>
      <c r="B6510">
        <v>2</v>
      </c>
      <c r="C6510" t="s">
        <v>76</v>
      </c>
      <c r="D6510" t="s">
        <v>88</v>
      </c>
      <c r="E6510" t="s">
        <v>134</v>
      </c>
      <c r="F6510" t="s">
        <v>17950</v>
      </c>
      <c r="G6510" t="s">
        <v>703</v>
      </c>
      <c r="H6510" t="s">
        <v>46</v>
      </c>
      <c r="I6510" t="s">
        <v>129</v>
      </c>
      <c r="J6510" t="s">
        <v>130</v>
      </c>
      <c r="K6510" t="s">
        <v>131</v>
      </c>
      <c r="L6510" t="s">
        <v>18000</v>
      </c>
      <c r="M6510" t="s">
        <v>18049</v>
      </c>
      <c r="N6510">
        <v>0.62138888800000003</v>
      </c>
      <c r="O6510">
        <v>0</v>
      </c>
      <c r="P6510">
        <v>386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239.856111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2681936</v>
      </c>
      <c r="B6511">
        <v>1</v>
      </c>
      <c r="C6511" t="s">
        <v>77</v>
      </c>
      <c r="D6511" t="s">
        <v>123</v>
      </c>
      <c r="E6511" t="s">
        <v>210</v>
      </c>
      <c r="F6511" t="s">
        <v>9864</v>
      </c>
      <c r="G6511" t="s">
        <v>212</v>
      </c>
      <c r="H6511" t="s">
        <v>46</v>
      </c>
      <c r="I6511" t="s">
        <v>129</v>
      </c>
      <c r="J6511" t="s">
        <v>130</v>
      </c>
      <c r="K6511" t="s">
        <v>131</v>
      </c>
      <c r="L6511" t="s">
        <v>18050</v>
      </c>
      <c r="M6511" t="s">
        <v>18051</v>
      </c>
      <c r="N6511">
        <v>5.8449999999999998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5.8449999999999998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2681937</v>
      </c>
      <c r="B6512">
        <v>1</v>
      </c>
      <c r="C6512" t="s">
        <v>77</v>
      </c>
      <c r="D6512" t="s">
        <v>117</v>
      </c>
      <c r="E6512" t="s">
        <v>210</v>
      </c>
      <c r="F6512" t="s">
        <v>18052</v>
      </c>
      <c r="G6512" t="s">
        <v>306</v>
      </c>
      <c r="H6512" t="s">
        <v>46</v>
      </c>
      <c r="I6512" t="s">
        <v>129</v>
      </c>
      <c r="J6512" t="s">
        <v>15</v>
      </c>
      <c r="K6512" t="s">
        <v>131</v>
      </c>
      <c r="L6512" t="s">
        <v>18053</v>
      </c>
      <c r="M6512" t="s">
        <v>18054</v>
      </c>
      <c r="N6512">
        <v>2.8602777769999999</v>
      </c>
      <c r="O6512">
        <v>0</v>
      </c>
      <c r="P6512">
        <v>0</v>
      </c>
      <c r="Q6512">
        <v>0</v>
      </c>
      <c r="R6512">
        <v>1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2.8602780000000001</v>
      </c>
      <c r="Y6512">
        <v>0</v>
      </c>
      <c r="Z6512">
        <v>0</v>
      </c>
    </row>
    <row r="6513" spans="1:26" x14ac:dyDescent="0.3">
      <c r="A6513">
        <v>2681938</v>
      </c>
      <c r="B6513">
        <v>1</v>
      </c>
      <c r="C6513" t="s">
        <v>76</v>
      </c>
      <c r="D6513" t="s">
        <v>91</v>
      </c>
      <c r="E6513" t="s">
        <v>126</v>
      </c>
      <c r="F6513" t="s">
        <v>9230</v>
      </c>
      <c r="G6513" t="s">
        <v>128</v>
      </c>
      <c r="H6513" t="s">
        <v>47</v>
      </c>
      <c r="I6513" t="s">
        <v>129</v>
      </c>
      <c r="J6513" t="s">
        <v>130</v>
      </c>
      <c r="K6513" t="s">
        <v>131</v>
      </c>
      <c r="L6513" t="s">
        <v>18055</v>
      </c>
      <c r="M6513" t="s">
        <v>18056</v>
      </c>
      <c r="N6513">
        <v>0.73861111099999999</v>
      </c>
      <c r="O6513">
        <v>11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8.1247220000000002</v>
      </c>
      <c r="V6513">
        <v>0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2682057</v>
      </c>
      <c r="B6514">
        <v>1</v>
      </c>
      <c r="C6514" t="s">
        <v>76</v>
      </c>
      <c r="D6514" t="s">
        <v>93</v>
      </c>
      <c r="E6514" t="s">
        <v>126</v>
      </c>
      <c r="F6514" t="s">
        <v>15539</v>
      </c>
      <c r="G6514" t="s">
        <v>3221</v>
      </c>
      <c r="H6514" t="s">
        <v>47</v>
      </c>
      <c r="I6514" t="s">
        <v>129</v>
      </c>
      <c r="J6514" t="s">
        <v>130</v>
      </c>
      <c r="K6514" t="s">
        <v>131</v>
      </c>
      <c r="L6514" t="s">
        <v>18057</v>
      </c>
      <c r="M6514" t="s">
        <v>18058</v>
      </c>
      <c r="N6514">
        <v>4.7041666659999999</v>
      </c>
      <c r="O6514">
        <v>6</v>
      </c>
      <c r="P6514">
        <v>55</v>
      </c>
      <c r="Q6514">
        <v>0</v>
      </c>
      <c r="R6514">
        <v>0</v>
      </c>
      <c r="S6514">
        <v>0</v>
      </c>
      <c r="T6514">
        <v>0</v>
      </c>
      <c r="U6514">
        <v>28.225000000000001</v>
      </c>
      <c r="V6514">
        <v>258.72916700000002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2681939</v>
      </c>
      <c r="B6515">
        <v>1</v>
      </c>
      <c r="C6515" t="s">
        <v>77</v>
      </c>
      <c r="D6515" t="s">
        <v>116</v>
      </c>
      <c r="E6515" t="s">
        <v>152</v>
      </c>
      <c r="F6515" t="s">
        <v>18059</v>
      </c>
      <c r="G6515" t="s">
        <v>169</v>
      </c>
      <c r="H6515" t="s">
        <v>47</v>
      </c>
      <c r="I6515" t="s">
        <v>247</v>
      </c>
      <c r="J6515" t="s">
        <v>130</v>
      </c>
      <c r="K6515" t="s">
        <v>131</v>
      </c>
      <c r="L6515" t="s">
        <v>18060</v>
      </c>
      <c r="M6515" t="s">
        <v>18061</v>
      </c>
      <c r="N6515">
        <v>3.0833333000000001E-2</v>
      </c>
      <c r="O6515">
        <v>128</v>
      </c>
      <c r="P6515">
        <v>434</v>
      </c>
      <c r="Q6515">
        <v>0</v>
      </c>
      <c r="R6515">
        <v>0</v>
      </c>
      <c r="S6515">
        <v>0</v>
      </c>
      <c r="T6515">
        <v>18</v>
      </c>
      <c r="U6515">
        <v>3.9466670000000001</v>
      </c>
      <c r="V6515">
        <v>13.381667</v>
      </c>
      <c r="W6515">
        <v>0</v>
      </c>
      <c r="X6515">
        <v>0</v>
      </c>
      <c r="Y6515">
        <v>0</v>
      </c>
      <c r="Z6515">
        <v>0.55500000000000005</v>
      </c>
    </row>
    <row r="6516" spans="1:26" x14ac:dyDescent="0.3">
      <c r="A6516">
        <v>2681946</v>
      </c>
      <c r="B6516">
        <v>1</v>
      </c>
      <c r="C6516" t="s">
        <v>77</v>
      </c>
      <c r="D6516" t="s">
        <v>109</v>
      </c>
      <c r="E6516" t="s">
        <v>325</v>
      </c>
      <c r="F6516" t="s">
        <v>18062</v>
      </c>
      <c r="G6516" t="s">
        <v>169</v>
      </c>
      <c r="H6516" t="s">
        <v>47</v>
      </c>
      <c r="I6516" t="s">
        <v>129</v>
      </c>
      <c r="J6516" t="s">
        <v>130</v>
      </c>
      <c r="K6516" t="s">
        <v>131</v>
      </c>
      <c r="L6516" t="s">
        <v>18063</v>
      </c>
      <c r="M6516" t="s">
        <v>18064</v>
      </c>
      <c r="N6516">
        <v>9.3333333000000004E-2</v>
      </c>
      <c r="O6516">
        <v>25</v>
      </c>
      <c r="P6516">
        <v>804</v>
      </c>
      <c r="Q6516">
        <v>3</v>
      </c>
      <c r="R6516">
        <v>2075</v>
      </c>
      <c r="S6516">
        <v>32</v>
      </c>
      <c r="T6516">
        <v>1276</v>
      </c>
      <c r="U6516">
        <v>2.3333330000000001</v>
      </c>
      <c r="V6516">
        <v>75.040000000000006</v>
      </c>
      <c r="W6516">
        <v>0.28000000000000003</v>
      </c>
      <c r="X6516">
        <v>193.66666599999999</v>
      </c>
      <c r="Y6516">
        <v>2.9866670000000002</v>
      </c>
      <c r="Z6516">
        <v>119.093333</v>
      </c>
    </row>
    <row r="6517" spans="1:26" x14ac:dyDescent="0.3">
      <c r="A6517">
        <v>2681944</v>
      </c>
      <c r="B6517">
        <v>1</v>
      </c>
      <c r="C6517" t="s">
        <v>76</v>
      </c>
      <c r="D6517" t="s">
        <v>100</v>
      </c>
      <c r="E6517" t="s">
        <v>152</v>
      </c>
      <c r="F6517" t="s">
        <v>17452</v>
      </c>
      <c r="G6517" t="s">
        <v>169</v>
      </c>
      <c r="H6517" t="s">
        <v>47</v>
      </c>
      <c r="I6517" t="s">
        <v>129</v>
      </c>
      <c r="J6517" t="s">
        <v>130</v>
      </c>
      <c r="K6517" t="s">
        <v>131</v>
      </c>
      <c r="L6517" t="s">
        <v>18065</v>
      </c>
      <c r="M6517" t="s">
        <v>18066</v>
      </c>
      <c r="N6517">
        <v>0.90361111100000002</v>
      </c>
      <c r="O6517">
        <v>4</v>
      </c>
      <c r="P6517">
        <v>505</v>
      </c>
      <c r="Q6517">
        <v>0</v>
      </c>
      <c r="R6517">
        <v>0</v>
      </c>
      <c r="S6517">
        <v>0</v>
      </c>
      <c r="T6517">
        <v>0</v>
      </c>
      <c r="U6517">
        <v>3.6144440000000002</v>
      </c>
      <c r="V6517">
        <v>456.32361100000003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2681947</v>
      </c>
      <c r="B6518">
        <v>1</v>
      </c>
      <c r="C6518" t="s">
        <v>76</v>
      </c>
      <c r="D6518" t="s">
        <v>89</v>
      </c>
      <c r="E6518" t="s">
        <v>134</v>
      </c>
      <c r="F6518" t="s">
        <v>18067</v>
      </c>
      <c r="G6518" t="s">
        <v>240</v>
      </c>
      <c r="H6518" t="s">
        <v>46</v>
      </c>
      <c r="I6518" t="s">
        <v>129</v>
      </c>
      <c r="J6518" t="s">
        <v>130</v>
      </c>
      <c r="K6518" t="s">
        <v>131</v>
      </c>
      <c r="L6518" t="s">
        <v>18068</v>
      </c>
      <c r="M6518" t="s">
        <v>18069</v>
      </c>
      <c r="N6518">
        <v>5.1241666659999998</v>
      </c>
      <c r="O6518">
        <v>0</v>
      </c>
      <c r="P6518">
        <v>34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174.221667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2681828</v>
      </c>
      <c r="B6519">
        <v>2</v>
      </c>
      <c r="C6519" t="s">
        <v>76</v>
      </c>
      <c r="D6519" t="s">
        <v>78</v>
      </c>
      <c r="E6519" t="s">
        <v>134</v>
      </c>
      <c r="F6519" t="s">
        <v>18070</v>
      </c>
      <c r="G6519" t="s">
        <v>290</v>
      </c>
      <c r="H6519" t="s">
        <v>46</v>
      </c>
      <c r="I6519" t="s">
        <v>129</v>
      </c>
      <c r="J6519" t="s">
        <v>130</v>
      </c>
      <c r="K6519" t="s">
        <v>131</v>
      </c>
      <c r="L6519" t="s">
        <v>17912</v>
      </c>
      <c r="M6519" t="s">
        <v>18071</v>
      </c>
      <c r="N6519">
        <v>1.0691666660000001</v>
      </c>
      <c r="O6519">
        <v>0</v>
      </c>
      <c r="P6519">
        <v>530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566.65833299999997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2681948</v>
      </c>
      <c r="B6520">
        <v>1</v>
      </c>
      <c r="C6520" t="s">
        <v>76</v>
      </c>
      <c r="D6520" t="s">
        <v>92</v>
      </c>
      <c r="E6520" t="s">
        <v>210</v>
      </c>
      <c r="F6520" t="s">
        <v>18072</v>
      </c>
      <c r="G6520" t="s">
        <v>290</v>
      </c>
      <c r="H6520" t="s">
        <v>46</v>
      </c>
      <c r="I6520" t="s">
        <v>129</v>
      </c>
      <c r="J6520" t="s">
        <v>130</v>
      </c>
      <c r="K6520" t="s">
        <v>131</v>
      </c>
      <c r="L6520" t="s">
        <v>18073</v>
      </c>
      <c r="M6520" t="s">
        <v>18074</v>
      </c>
      <c r="N6520">
        <v>1.9430555549999999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1.9430559999999999</v>
      </c>
      <c r="Y6520">
        <v>0</v>
      </c>
      <c r="Z6520">
        <v>0</v>
      </c>
    </row>
    <row r="6521" spans="1:26" x14ac:dyDescent="0.3">
      <c r="A6521">
        <v>2681954</v>
      </c>
      <c r="B6521">
        <v>1</v>
      </c>
      <c r="C6521" t="s">
        <v>77</v>
      </c>
      <c r="D6521" t="s">
        <v>115</v>
      </c>
      <c r="E6521" t="s">
        <v>126</v>
      </c>
      <c r="F6521" t="s">
        <v>18075</v>
      </c>
      <c r="G6521" t="s">
        <v>128</v>
      </c>
      <c r="H6521" t="s">
        <v>47</v>
      </c>
      <c r="I6521" t="s">
        <v>129</v>
      </c>
      <c r="J6521" t="s">
        <v>130</v>
      </c>
      <c r="K6521" t="s">
        <v>131</v>
      </c>
      <c r="L6521" t="s">
        <v>18076</v>
      </c>
      <c r="M6521" t="s">
        <v>18077</v>
      </c>
      <c r="N6521">
        <v>3.6636111109999998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682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2498.582778</v>
      </c>
    </row>
    <row r="6522" spans="1:26" x14ac:dyDescent="0.3">
      <c r="A6522">
        <v>2681952</v>
      </c>
      <c r="B6522">
        <v>1</v>
      </c>
      <c r="C6522" t="s">
        <v>76</v>
      </c>
      <c r="D6522" t="s">
        <v>89</v>
      </c>
      <c r="E6522" t="s">
        <v>144</v>
      </c>
      <c r="F6522" t="s">
        <v>18078</v>
      </c>
      <c r="G6522" t="s">
        <v>406</v>
      </c>
      <c r="H6522" t="s">
        <v>46</v>
      </c>
      <c r="I6522" t="s">
        <v>129</v>
      </c>
      <c r="J6522" t="s">
        <v>130</v>
      </c>
      <c r="K6522" t="s">
        <v>131</v>
      </c>
      <c r="L6522" t="s">
        <v>18079</v>
      </c>
      <c r="M6522" t="s">
        <v>18080</v>
      </c>
      <c r="N6522">
        <v>9.5361111110000003</v>
      </c>
      <c r="O6522">
        <v>0</v>
      </c>
      <c r="P6522">
        <v>13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123.969444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2681953</v>
      </c>
      <c r="B6523">
        <v>1</v>
      </c>
      <c r="C6523" t="s">
        <v>77</v>
      </c>
      <c r="D6523" t="s">
        <v>114</v>
      </c>
      <c r="E6523" t="s">
        <v>144</v>
      </c>
      <c r="F6523" t="s">
        <v>18081</v>
      </c>
      <c r="G6523" t="s">
        <v>406</v>
      </c>
      <c r="H6523" t="s">
        <v>46</v>
      </c>
      <c r="I6523" t="s">
        <v>129</v>
      </c>
      <c r="J6523" t="s">
        <v>130</v>
      </c>
      <c r="K6523" t="s">
        <v>131</v>
      </c>
      <c r="L6523" t="s">
        <v>18082</v>
      </c>
      <c r="M6523" t="s">
        <v>18083</v>
      </c>
      <c r="N6523">
        <v>3.4288888879999999</v>
      </c>
      <c r="O6523">
        <v>0</v>
      </c>
      <c r="P6523">
        <v>45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154.30000000000001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2681957</v>
      </c>
      <c r="B6524">
        <v>1</v>
      </c>
      <c r="C6524" t="s">
        <v>76</v>
      </c>
      <c r="D6524" t="s">
        <v>89</v>
      </c>
      <c r="E6524" t="s">
        <v>144</v>
      </c>
      <c r="F6524" t="s">
        <v>18084</v>
      </c>
      <c r="G6524" t="s">
        <v>136</v>
      </c>
      <c r="H6524" t="s">
        <v>46</v>
      </c>
      <c r="I6524" t="s">
        <v>129</v>
      </c>
      <c r="J6524" t="s">
        <v>130</v>
      </c>
      <c r="K6524" t="s">
        <v>131</v>
      </c>
      <c r="L6524" t="s">
        <v>18085</v>
      </c>
      <c r="M6524" t="s">
        <v>18086</v>
      </c>
      <c r="N6524">
        <v>1.8022222219999999</v>
      </c>
      <c r="O6524">
        <v>0</v>
      </c>
      <c r="P6524">
        <v>10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18.022221999999999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2681958</v>
      </c>
      <c r="B6525">
        <v>1</v>
      </c>
      <c r="C6525" t="s">
        <v>76</v>
      </c>
      <c r="D6525" t="s">
        <v>89</v>
      </c>
      <c r="E6525" t="s">
        <v>152</v>
      </c>
      <c r="F6525" t="s">
        <v>18087</v>
      </c>
      <c r="G6525" t="s">
        <v>169</v>
      </c>
      <c r="H6525" t="s">
        <v>47</v>
      </c>
      <c r="I6525" t="s">
        <v>129</v>
      </c>
      <c r="J6525" t="s">
        <v>130</v>
      </c>
      <c r="K6525" t="s">
        <v>131</v>
      </c>
      <c r="L6525" t="s">
        <v>18088</v>
      </c>
      <c r="M6525" t="s">
        <v>18089</v>
      </c>
      <c r="N6525">
        <v>0.15555555500000001</v>
      </c>
      <c r="O6525">
        <v>0</v>
      </c>
      <c r="P6525">
        <v>0</v>
      </c>
      <c r="Q6525">
        <v>12</v>
      </c>
      <c r="R6525">
        <v>330</v>
      </c>
      <c r="S6525">
        <v>54</v>
      </c>
      <c r="T6525">
        <v>714</v>
      </c>
      <c r="U6525">
        <v>0</v>
      </c>
      <c r="V6525">
        <v>0</v>
      </c>
      <c r="W6525">
        <v>1.8666670000000001</v>
      </c>
      <c r="X6525">
        <v>51.333333000000003</v>
      </c>
      <c r="Y6525">
        <v>8.4</v>
      </c>
      <c r="Z6525">
        <v>111.066666</v>
      </c>
    </row>
    <row r="6526" spans="1:26" x14ac:dyDescent="0.3">
      <c r="A6526">
        <v>2681960</v>
      </c>
      <c r="B6526">
        <v>1</v>
      </c>
      <c r="C6526" t="s">
        <v>77</v>
      </c>
      <c r="D6526" t="s">
        <v>111</v>
      </c>
      <c r="E6526" t="s">
        <v>156</v>
      </c>
      <c r="F6526" t="s">
        <v>1042</v>
      </c>
      <c r="G6526" t="s">
        <v>169</v>
      </c>
      <c r="H6526" t="s">
        <v>47</v>
      </c>
      <c r="I6526" t="s">
        <v>129</v>
      </c>
      <c r="J6526" t="s">
        <v>130</v>
      </c>
      <c r="K6526" t="s">
        <v>131</v>
      </c>
      <c r="L6526" t="s">
        <v>18090</v>
      </c>
      <c r="M6526" t="s">
        <v>18091</v>
      </c>
      <c r="N6526">
        <v>0.42416666600000003</v>
      </c>
      <c r="O6526">
        <v>0</v>
      </c>
      <c r="P6526">
        <v>0</v>
      </c>
      <c r="Q6526">
        <v>8</v>
      </c>
      <c r="R6526">
        <v>510</v>
      </c>
      <c r="S6526">
        <v>1</v>
      </c>
      <c r="T6526">
        <v>159</v>
      </c>
      <c r="U6526">
        <v>0</v>
      </c>
      <c r="V6526">
        <v>0</v>
      </c>
      <c r="W6526">
        <v>3.3933330000000002</v>
      </c>
      <c r="X6526">
        <v>216.32499999999999</v>
      </c>
      <c r="Y6526">
        <v>0.42416700000000002</v>
      </c>
      <c r="Z6526">
        <v>67.442499999999995</v>
      </c>
    </row>
    <row r="6527" spans="1:26" x14ac:dyDescent="0.3">
      <c r="A6527">
        <v>2681971</v>
      </c>
      <c r="B6527">
        <v>1</v>
      </c>
      <c r="C6527" t="s">
        <v>77</v>
      </c>
      <c r="D6527" t="s">
        <v>119</v>
      </c>
      <c r="E6527" t="s">
        <v>156</v>
      </c>
      <c r="F6527" t="s">
        <v>9765</v>
      </c>
      <c r="G6527" t="s">
        <v>169</v>
      </c>
      <c r="H6527" t="s">
        <v>47</v>
      </c>
      <c r="I6527" t="s">
        <v>129</v>
      </c>
      <c r="J6527" t="s">
        <v>130</v>
      </c>
      <c r="K6527" t="s">
        <v>131</v>
      </c>
      <c r="L6527" t="s">
        <v>18092</v>
      </c>
      <c r="M6527" t="s">
        <v>18093</v>
      </c>
      <c r="N6527">
        <v>1.142222222</v>
      </c>
      <c r="O6527">
        <v>29</v>
      </c>
      <c r="P6527">
        <v>290</v>
      </c>
      <c r="Q6527">
        <v>0</v>
      </c>
      <c r="R6527">
        <v>0</v>
      </c>
      <c r="S6527">
        <v>0</v>
      </c>
      <c r="T6527">
        <v>0</v>
      </c>
      <c r="U6527">
        <v>33.124443999999997</v>
      </c>
      <c r="V6527">
        <v>331.24444399999999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2682121</v>
      </c>
      <c r="B6528">
        <v>1</v>
      </c>
      <c r="C6528" t="s">
        <v>76</v>
      </c>
      <c r="D6528" t="s">
        <v>93</v>
      </c>
      <c r="E6528" t="s">
        <v>144</v>
      </c>
      <c r="F6528" t="s">
        <v>18094</v>
      </c>
      <c r="G6528" t="s">
        <v>136</v>
      </c>
      <c r="H6528" t="s">
        <v>46</v>
      </c>
      <c r="I6528" t="s">
        <v>129</v>
      </c>
      <c r="J6528" t="s">
        <v>130</v>
      </c>
      <c r="K6528" t="s">
        <v>131</v>
      </c>
      <c r="L6528" t="s">
        <v>18095</v>
      </c>
      <c r="M6528" t="s">
        <v>18096</v>
      </c>
      <c r="N6528">
        <v>4.8972222219999999</v>
      </c>
      <c r="O6528">
        <v>0</v>
      </c>
      <c r="P6528">
        <v>17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83.252778000000006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2681965</v>
      </c>
      <c r="B6529">
        <v>1</v>
      </c>
      <c r="C6529" t="s">
        <v>76</v>
      </c>
      <c r="D6529" t="s">
        <v>89</v>
      </c>
      <c r="E6529" t="s">
        <v>152</v>
      </c>
      <c r="F6529" t="s">
        <v>7120</v>
      </c>
      <c r="G6529" t="s">
        <v>169</v>
      </c>
      <c r="H6529" t="s">
        <v>47</v>
      </c>
      <c r="I6529" t="s">
        <v>129</v>
      </c>
      <c r="J6529" t="s">
        <v>130</v>
      </c>
      <c r="K6529" t="s">
        <v>131</v>
      </c>
      <c r="L6529" t="s">
        <v>18097</v>
      </c>
      <c r="M6529" t="s">
        <v>18098</v>
      </c>
      <c r="N6529">
        <v>0.90833333299999997</v>
      </c>
      <c r="O6529">
        <v>24</v>
      </c>
      <c r="P6529">
        <v>1116</v>
      </c>
      <c r="Q6529">
        <v>0</v>
      </c>
      <c r="R6529">
        <v>0</v>
      </c>
      <c r="S6529">
        <v>0</v>
      </c>
      <c r="T6529">
        <v>17</v>
      </c>
      <c r="U6529">
        <v>21.8</v>
      </c>
      <c r="V6529">
        <v>1013.7</v>
      </c>
      <c r="W6529">
        <v>0</v>
      </c>
      <c r="X6529">
        <v>0</v>
      </c>
      <c r="Y6529">
        <v>0</v>
      </c>
      <c r="Z6529">
        <v>15.441667000000001</v>
      </c>
    </row>
    <row r="6530" spans="1:26" x14ac:dyDescent="0.3">
      <c r="A6530">
        <v>2681966</v>
      </c>
      <c r="B6530">
        <v>1</v>
      </c>
      <c r="C6530" t="s">
        <v>76</v>
      </c>
      <c r="D6530" t="s">
        <v>89</v>
      </c>
      <c r="E6530" t="s">
        <v>156</v>
      </c>
      <c r="F6530" t="s">
        <v>1010</v>
      </c>
      <c r="G6530" t="s">
        <v>169</v>
      </c>
      <c r="H6530" t="s">
        <v>47</v>
      </c>
      <c r="I6530" t="s">
        <v>129</v>
      </c>
      <c r="J6530" t="s">
        <v>130</v>
      </c>
      <c r="K6530" t="s">
        <v>131</v>
      </c>
      <c r="L6530" t="s">
        <v>18099</v>
      </c>
      <c r="M6530" t="s">
        <v>18100</v>
      </c>
      <c r="N6530">
        <v>0.584166666</v>
      </c>
      <c r="O6530">
        <v>22</v>
      </c>
      <c r="P6530">
        <v>34</v>
      </c>
      <c r="Q6530">
        <v>0</v>
      </c>
      <c r="R6530">
        <v>0</v>
      </c>
      <c r="S6530">
        <v>0</v>
      </c>
      <c r="T6530">
        <v>0</v>
      </c>
      <c r="U6530">
        <v>12.851667000000001</v>
      </c>
      <c r="V6530">
        <v>19.861667000000001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2681968</v>
      </c>
      <c r="B6531">
        <v>1</v>
      </c>
      <c r="C6531" t="s">
        <v>76</v>
      </c>
      <c r="D6531" t="s">
        <v>89</v>
      </c>
      <c r="E6531" t="s">
        <v>156</v>
      </c>
      <c r="F6531" t="s">
        <v>18101</v>
      </c>
      <c r="G6531" t="s">
        <v>169</v>
      </c>
      <c r="H6531" t="s">
        <v>47</v>
      </c>
      <c r="I6531" t="s">
        <v>129</v>
      </c>
      <c r="J6531" t="s">
        <v>130</v>
      </c>
      <c r="K6531" t="s">
        <v>131</v>
      </c>
      <c r="L6531" t="s">
        <v>18102</v>
      </c>
      <c r="M6531" t="s">
        <v>18103</v>
      </c>
      <c r="N6531">
        <v>2.619444444</v>
      </c>
      <c r="O6531">
        <v>37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96.919443999999999</v>
      </c>
      <c r="V6531">
        <v>2.6194440000000001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2681969</v>
      </c>
      <c r="B6532">
        <v>1</v>
      </c>
      <c r="C6532" t="s">
        <v>76</v>
      </c>
      <c r="D6532" t="s">
        <v>89</v>
      </c>
      <c r="E6532" t="s">
        <v>152</v>
      </c>
      <c r="F6532" t="s">
        <v>18104</v>
      </c>
      <c r="G6532" t="s">
        <v>169</v>
      </c>
      <c r="H6532" t="s">
        <v>47</v>
      </c>
      <c r="I6532" t="s">
        <v>129</v>
      </c>
      <c r="J6532" t="s">
        <v>130</v>
      </c>
      <c r="K6532" t="s">
        <v>131</v>
      </c>
      <c r="L6532" t="s">
        <v>18105</v>
      </c>
      <c r="M6532" t="s">
        <v>18106</v>
      </c>
      <c r="N6532">
        <v>0.281388888</v>
      </c>
      <c r="O6532">
        <v>86</v>
      </c>
      <c r="P6532">
        <v>475</v>
      </c>
      <c r="Q6532">
        <v>0</v>
      </c>
      <c r="R6532">
        <v>0</v>
      </c>
      <c r="S6532">
        <v>15</v>
      </c>
      <c r="T6532">
        <v>71</v>
      </c>
      <c r="U6532">
        <v>24.199444</v>
      </c>
      <c r="V6532">
        <v>133.65972199999999</v>
      </c>
      <c r="W6532">
        <v>0</v>
      </c>
      <c r="X6532">
        <v>0</v>
      </c>
      <c r="Y6532">
        <v>4.2208329999999998</v>
      </c>
      <c r="Z6532">
        <v>19.978611000000001</v>
      </c>
    </row>
    <row r="6533" spans="1:26" x14ac:dyDescent="0.3">
      <c r="A6533">
        <v>2681972</v>
      </c>
      <c r="B6533">
        <v>1</v>
      </c>
      <c r="C6533" t="s">
        <v>76</v>
      </c>
      <c r="D6533" t="s">
        <v>89</v>
      </c>
      <c r="E6533" t="s">
        <v>152</v>
      </c>
      <c r="F6533" t="s">
        <v>952</v>
      </c>
      <c r="G6533" t="s">
        <v>169</v>
      </c>
      <c r="H6533" t="s">
        <v>47</v>
      </c>
      <c r="I6533" t="s">
        <v>129</v>
      </c>
      <c r="J6533" t="s">
        <v>130</v>
      </c>
      <c r="K6533" t="s">
        <v>131</v>
      </c>
      <c r="L6533" t="s">
        <v>18107</v>
      </c>
      <c r="M6533" t="s">
        <v>18108</v>
      </c>
      <c r="N6533">
        <v>0.98527777699999997</v>
      </c>
      <c r="O6533">
        <v>1</v>
      </c>
      <c r="P6533">
        <v>346</v>
      </c>
      <c r="Q6533">
        <v>0</v>
      </c>
      <c r="R6533">
        <v>0</v>
      </c>
      <c r="S6533">
        <v>0</v>
      </c>
      <c r="T6533">
        <v>0</v>
      </c>
      <c r="U6533">
        <v>0.98527799999999999</v>
      </c>
      <c r="V6533">
        <v>340.90611100000001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2681974</v>
      </c>
      <c r="B6534">
        <v>1</v>
      </c>
      <c r="C6534" t="s">
        <v>76</v>
      </c>
      <c r="D6534" t="s">
        <v>90</v>
      </c>
      <c r="E6534" t="s">
        <v>156</v>
      </c>
      <c r="F6534" t="s">
        <v>18109</v>
      </c>
      <c r="G6534" t="s">
        <v>837</v>
      </c>
      <c r="H6534" t="s">
        <v>47</v>
      </c>
      <c r="I6534" t="s">
        <v>129</v>
      </c>
      <c r="J6534" t="s">
        <v>130</v>
      </c>
      <c r="K6534" t="s">
        <v>131</v>
      </c>
      <c r="L6534" t="s">
        <v>18110</v>
      </c>
      <c r="M6534" t="s">
        <v>18111</v>
      </c>
      <c r="N6534">
        <v>0.56166666600000004</v>
      </c>
      <c r="O6534">
        <v>7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3.931667</v>
      </c>
      <c r="V6534">
        <v>0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2681976</v>
      </c>
      <c r="B6535">
        <v>1</v>
      </c>
      <c r="C6535" t="s">
        <v>76</v>
      </c>
      <c r="D6535" t="s">
        <v>91</v>
      </c>
      <c r="E6535" t="s">
        <v>144</v>
      </c>
      <c r="F6535" t="s">
        <v>18112</v>
      </c>
      <c r="G6535" t="s">
        <v>146</v>
      </c>
      <c r="H6535" t="s">
        <v>46</v>
      </c>
      <c r="I6535" t="s">
        <v>129</v>
      </c>
      <c r="J6535" t="s">
        <v>130</v>
      </c>
      <c r="K6535" t="s">
        <v>131</v>
      </c>
      <c r="L6535" t="s">
        <v>18113</v>
      </c>
      <c r="M6535" t="s">
        <v>18114</v>
      </c>
      <c r="N6535">
        <v>0.75416666600000004</v>
      </c>
      <c r="O6535">
        <v>0</v>
      </c>
      <c r="P6535">
        <v>24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18.100000000000001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2681981</v>
      </c>
      <c r="B6536">
        <v>1</v>
      </c>
      <c r="C6536" t="s">
        <v>76</v>
      </c>
      <c r="D6536" t="s">
        <v>89</v>
      </c>
      <c r="E6536" t="s">
        <v>152</v>
      </c>
      <c r="F6536" t="s">
        <v>18115</v>
      </c>
      <c r="G6536" t="s">
        <v>169</v>
      </c>
      <c r="H6536" t="s">
        <v>47</v>
      </c>
      <c r="I6536" t="s">
        <v>129</v>
      </c>
      <c r="J6536" t="s">
        <v>130</v>
      </c>
      <c r="K6536" t="s">
        <v>131</v>
      </c>
      <c r="L6536" t="s">
        <v>18116</v>
      </c>
      <c r="M6536" t="s">
        <v>18117</v>
      </c>
      <c r="N6536">
        <v>8.8888887999999999E-2</v>
      </c>
      <c r="O6536">
        <v>38</v>
      </c>
      <c r="P6536">
        <v>2183</v>
      </c>
      <c r="Q6536">
        <v>0</v>
      </c>
      <c r="R6536">
        <v>0</v>
      </c>
      <c r="S6536">
        <v>0</v>
      </c>
      <c r="T6536">
        <v>0</v>
      </c>
      <c r="U6536">
        <v>3.3777780000000002</v>
      </c>
      <c r="V6536">
        <v>194.044443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2681985</v>
      </c>
      <c r="B6537">
        <v>1</v>
      </c>
      <c r="C6537" t="s">
        <v>76</v>
      </c>
      <c r="D6537" t="s">
        <v>89</v>
      </c>
      <c r="E6537" t="s">
        <v>144</v>
      </c>
      <c r="F6537" t="s">
        <v>18118</v>
      </c>
      <c r="G6537" t="s">
        <v>136</v>
      </c>
      <c r="H6537" t="s">
        <v>46</v>
      </c>
      <c r="I6537" t="s">
        <v>129</v>
      </c>
      <c r="J6537" t="s">
        <v>130</v>
      </c>
      <c r="K6537" t="s">
        <v>131</v>
      </c>
      <c r="L6537" t="s">
        <v>18119</v>
      </c>
      <c r="M6537" t="s">
        <v>18120</v>
      </c>
      <c r="N6537">
        <v>3.9525000000000001</v>
      </c>
      <c r="O6537">
        <v>0</v>
      </c>
      <c r="P6537">
        <v>21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83.002499999999998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2681983</v>
      </c>
      <c r="B6538">
        <v>1</v>
      </c>
      <c r="C6538" t="s">
        <v>77</v>
      </c>
      <c r="D6538" t="s">
        <v>124</v>
      </c>
      <c r="E6538" t="s">
        <v>210</v>
      </c>
      <c r="F6538" t="s">
        <v>18121</v>
      </c>
      <c r="G6538" t="s">
        <v>212</v>
      </c>
      <c r="H6538" t="s">
        <v>46</v>
      </c>
      <c r="I6538" t="s">
        <v>129</v>
      </c>
      <c r="J6538" t="s">
        <v>130</v>
      </c>
      <c r="K6538" t="s">
        <v>131</v>
      </c>
      <c r="L6538" t="s">
        <v>18122</v>
      </c>
      <c r="M6538" t="s">
        <v>18123</v>
      </c>
      <c r="N6538">
        <v>3.8477777770000001</v>
      </c>
      <c r="O6538">
        <v>0</v>
      </c>
      <c r="P6538">
        <v>17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65.412222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2681989</v>
      </c>
      <c r="B6539">
        <v>1</v>
      </c>
      <c r="C6539" t="s">
        <v>76</v>
      </c>
      <c r="D6539" t="s">
        <v>89</v>
      </c>
      <c r="E6539" t="s">
        <v>144</v>
      </c>
      <c r="F6539" t="s">
        <v>18124</v>
      </c>
      <c r="G6539" t="s">
        <v>406</v>
      </c>
      <c r="H6539" t="s">
        <v>46</v>
      </c>
      <c r="I6539" t="s">
        <v>129</v>
      </c>
      <c r="J6539" t="s">
        <v>130</v>
      </c>
      <c r="K6539" t="s">
        <v>131</v>
      </c>
      <c r="L6539" t="s">
        <v>18125</v>
      </c>
      <c r="M6539" t="s">
        <v>18126</v>
      </c>
      <c r="N6539">
        <v>7.8761111110000002</v>
      </c>
      <c r="O6539">
        <v>0</v>
      </c>
      <c r="P6539">
        <v>11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86.637221999999994</v>
      </c>
      <c r="W6539">
        <v>0</v>
      </c>
      <c r="X6539">
        <v>0</v>
      </c>
      <c r="Y6539">
        <v>0</v>
      </c>
      <c r="Z6539">
        <v>0</v>
      </c>
    </row>
    <row r="6540" spans="1:26" x14ac:dyDescent="0.3">
      <c r="A6540">
        <v>2682000</v>
      </c>
      <c r="B6540">
        <v>1</v>
      </c>
      <c r="C6540" t="s">
        <v>77</v>
      </c>
      <c r="D6540" t="s">
        <v>109</v>
      </c>
      <c r="E6540" t="s">
        <v>144</v>
      </c>
      <c r="F6540" t="s">
        <v>18127</v>
      </c>
      <c r="G6540" t="s">
        <v>406</v>
      </c>
      <c r="H6540" t="s">
        <v>46</v>
      </c>
      <c r="I6540" t="s">
        <v>129</v>
      </c>
      <c r="J6540" t="s">
        <v>130</v>
      </c>
      <c r="K6540" t="s">
        <v>131</v>
      </c>
      <c r="L6540" t="s">
        <v>18128</v>
      </c>
      <c r="M6540" t="s">
        <v>18129</v>
      </c>
      <c r="N6540">
        <v>4.057222222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11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44.629443999999999</v>
      </c>
    </row>
    <row r="6541" spans="1:26" x14ac:dyDescent="0.3">
      <c r="A6541">
        <v>2681998</v>
      </c>
      <c r="B6541">
        <v>1</v>
      </c>
      <c r="C6541" t="s">
        <v>76</v>
      </c>
      <c r="D6541" t="s">
        <v>92</v>
      </c>
      <c r="E6541" t="s">
        <v>210</v>
      </c>
      <c r="F6541" t="s">
        <v>18130</v>
      </c>
      <c r="G6541" t="s">
        <v>627</v>
      </c>
      <c r="H6541" t="s">
        <v>46</v>
      </c>
      <c r="I6541" t="s">
        <v>129</v>
      </c>
      <c r="J6541" t="s">
        <v>130</v>
      </c>
      <c r="K6541" t="s">
        <v>131</v>
      </c>
      <c r="L6541" t="s">
        <v>18131</v>
      </c>
      <c r="M6541" t="s">
        <v>18132</v>
      </c>
      <c r="N6541">
        <v>1.199166666</v>
      </c>
      <c r="O6541">
        <v>0</v>
      </c>
      <c r="P6541">
        <v>0</v>
      </c>
      <c r="Q6541">
        <v>0</v>
      </c>
      <c r="R6541">
        <v>1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1.1991670000000001</v>
      </c>
      <c r="Y6541">
        <v>0</v>
      </c>
      <c r="Z6541">
        <v>0</v>
      </c>
    </row>
    <row r="6542" spans="1:26" x14ac:dyDescent="0.3">
      <c r="A6542">
        <v>2681988</v>
      </c>
      <c r="B6542">
        <v>1</v>
      </c>
      <c r="C6542" t="s">
        <v>77</v>
      </c>
      <c r="D6542" t="s">
        <v>111</v>
      </c>
      <c r="E6542" t="s">
        <v>156</v>
      </c>
      <c r="F6542" t="s">
        <v>18133</v>
      </c>
      <c r="G6542" t="s">
        <v>169</v>
      </c>
      <c r="H6542" t="s">
        <v>47</v>
      </c>
      <c r="I6542" t="s">
        <v>247</v>
      </c>
      <c r="J6542" t="s">
        <v>130</v>
      </c>
      <c r="K6542" t="s">
        <v>131</v>
      </c>
      <c r="L6542" t="s">
        <v>18134</v>
      </c>
      <c r="M6542" t="s">
        <v>18135</v>
      </c>
      <c r="N6542">
        <v>9.1666660000000004E-3</v>
      </c>
      <c r="O6542">
        <v>0</v>
      </c>
      <c r="P6542">
        <v>0</v>
      </c>
      <c r="Q6542">
        <v>1</v>
      </c>
      <c r="R6542">
        <v>108</v>
      </c>
      <c r="S6542">
        <v>2</v>
      </c>
      <c r="T6542">
        <v>202</v>
      </c>
      <c r="U6542">
        <v>0</v>
      </c>
      <c r="V6542">
        <v>0</v>
      </c>
      <c r="W6542">
        <v>9.1669999999999998E-3</v>
      </c>
      <c r="X6542">
        <v>0.99</v>
      </c>
      <c r="Y6542">
        <v>1.8332999999999999E-2</v>
      </c>
      <c r="Z6542">
        <v>1.851667</v>
      </c>
    </row>
    <row r="6543" spans="1:26" x14ac:dyDescent="0.3">
      <c r="A6543">
        <v>2681990</v>
      </c>
      <c r="B6543">
        <v>1</v>
      </c>
      <c r="C6543" t="s">
        <v>76</v>
      </c>
      <c r="D6543" t="s">
        <v>101</v>
      </c>
      <c r="E6543" t="s">
        <v>144</v>
      </c>
      <c r="F6543" t="s">
        <v>18136</v>
      </c>
      <c r="G6543" t="s">
        <v>146</v>
      </c>
      <c r="H6543" t="s">
        <v>46</v>
      </c>
      <c r="I6543" t="s">
        <v>129</v>
      </c>
      <c r="J6543" t="s">
        <v>130</v>
      </c>
      <c r="K6543" t="s">
        <v>131</v>
      </c>
      <c r="L6543" t="s">
        <v>18137</v>
      </c>
      <c r="M6543" t="s">
        <v>18138</v>
      </c>
      <c r="N6543">
        <v>0.79944444400000003</v>
      </c>
      <c r="O6543">
        <v>0</v>
      </c>
      <c r="P6543">
        <v>34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27.181111000000001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2681992</v>
      </c>
      <c r="B6544">
        <v>1</v>
      </c>
      <c r="C6544" t="s">
        <v>76</v>
      </c>
      <c r="D6544" t="s">
        <v>105</v>
      </c>
      <c r="E6544" t="s">
        <v>152</v>
      </c>
      <c r="F6544" t="s">
        <v>18139</v>
      </c>
      <c r="G6544" t="s">
        <v>169</v>
      </c>
      <c r="H6544" t="s">
        <v>47</v>
      </c>
      <c r="I6544" t="s">
        <v>129</v>
      </c>
      <c r="J6544" t="s">
        <v>130</v>
      </c>
      <c r="K6544" t="s">
        <v>131</v>
      </c>
      <c r="L6544" t="s">
        <v>18140</v>
      </c>
      <c r="M6544" t="s">
        <v>18141</v>
      </c>
      <c r="N6544">
        <v>3.3916666659999999</v>
      </c>
      <c r="O6544">
        <v>0</v>
      </c>
      <c r="P6544">
        <v>0</v>
      </c>
      <c r="Q6544">
        <v>1</v>
      </c>
      <c r="R6544">
        <v>477</v>
      </c>
      <c r="S6544">
        <v>0</v>
      </c>
      <c r="T6544">
        <v>183</v>
      </c>
      <c r="U6544">
        <v>0</v>
      </c>
      <c r="V6544">
        <v>0</v>
      </c>
      <c r="W6544">
        <v>3.391667</v>
      </c>
      <c r="X6544">
        <v>1617.825</v>
      </c>
      <c r="Y6544">
        <v>0</v>
      </c>
      <c r="Z6544">
        <v>620.67499999999995</v>
      </c>
    </row>
    <row r="6545" spans="1:26" x14ac:dyDescent="0.3">
      <c r="A6545">
        <v>2681974</v>
      </c>
      <c r="B6545">
        <v>2</v>
      </c>
      <c r="C6545" t="s">
        <v>76</v>
      </c>
      <c r="D6545" t="s">
        <v>90</v>
      </c>
      <c r="E6545" t="s">
        <v>325</v>
      </c>
      <c r="F6545" t="s">
        <v>18035</v>
      </c>
      <c r="G6545" t="s">
        <v>837</v>
      </c>
      <c r="H6545" t="s">
        <v>47</v>
      </c>
      <c r="I6545" t="s">
        <v>129</v>
      </c>
      <c r="J6545" t="s">
        <v>130</v>
      </c>
      <c r="K6545" t="s">
        <v>131</v>
      </c>
      <c r="L6545" t="s">
        <v>18111</v>
      </c>
      <c r="M6545" t="s">
        <v>18142</v>
      </c>
      <c r="N6545">
        <v>0.87027777699999997</v>
      </c>
      <c r="O6545">
        <v>123</v>
      </c>
      <c r="P6545">
        <v>1328</v>
      </c>
      <c r="Q6545">
        <v>0</v>
      </c>
      <c r="R6545">
        <v>0</v>
      </c>
      <c r="S6545">
        <v>95</v>
      </c>
      <c r="T6545">
        <v>3314</v>
      </c>
      <c r="U6545">
        <v>107.044167</v>
      </c>
      <c r="V6545">
        <v>1155.7288880000001</v>
      </c>
      <c r="W6545">
        <v>0</v>
      </c>
      <c r="X6545">
        <v>0</v>
      </c>
      <c r="Y6545">
        <v>82.676389</v>
      </c>
      <c r="Z6545">
        <v>2884.1005530000002</v>
      </c>
    </row>
    <row r="6546" spans="1:26" x14ac:dyDescent="0.3">
      <c r="A6546">
        <v>2681997</v>
      </c>
      <c r="B6546">
        <v>1</v>
      </c>
      <c r="C6546" t="s">
        <v>76</v>
      </c>
      <c r="D6546" t="s">
        <v>104</v>
      </c>
      <c r="E6546" t="s">
        <v>210</v>
      </c>
      <c r="F6546" t="s">
        <v>18143</v>
      </c>
      <c r="G6546" t="s">
        <v>290</v>
      </c>
      <c r="H6546" t="s">
        <v>46</v>
      </c>
      <c r="I6546" t="s">
        <v>129</v>
      </c>
      <c r="J6546" t="s">
        <v>130</v>
      </c>
      <c r="K6546" t="s">
        <v>131</v>
      </c>
      <c r="L6546" t="s">
        <v>18111</v>
      </c>
      <c r="M6546" t="s">
        <v>18144</v>
      </c>
      <c r="N6546">
        <v>9.2477777769999996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1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9.2477780000000003</v>
      </c>
    </row>
    <row r="6547" spans="1:26" x14ac:dyDescent="0.3">
      <c r="A6547">
        <v>2681999</v>
      </c>
      <c r="B6547">
        <v>1</v>
      </c>
      <c r="C6547" t="s">
        <v>76</v>
      </c>
      <c r="D6547" t="s">
        <v>104</v>
      </c>
      <c r="E6547" t="s">
        <v>144</v>
      </c>
      <c r="F6547" t="s">
        <v>18145</v>
      </c>
      <c r="G6547" t="s">
        <v>136</v>
      </c>
      <c r="H6547" t="s">
        <v>46</v>
      </c>
      <c r="I6547" t="s">
        <v>129</v>
      </c>
      <c r="J6547" t="s">
        <v>130</v>
      </c>
      <c r="K6547" t="s">
        <v>131</v>
      </c>
      <c r="L6547" t="s">
        <v>18146</v>
      </c>
      <c r="M6547" t="s">
        <v>18147</v>
      </c>
      <c r="N6547">
        <v>2.6613888879999998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5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13.306944</v>
      </c>
    </row>
    <row r="6548" spans="1:26" x14ac:dyDescent="0.3">
      <c r="A6548">
        <v>2682005</v>
      </c>
      <c r="B6548">
        <v>1</v>
      </c>
      <c r="C6548" t="s">
        <v>76</v>
      </c>
      <c r="D6548" t="s">
        <v>89</v>
      </c>
      <c r="E6548" t="s">
        <v>134</v>
      </c>
      <c r="F6548" t="s">
        <v>18148</v>
      </c>
      <c r="G6548" t="s">
        <v>240</v>
      </c>
      <c r="H6548" t="s">
        <v>46</v>
      </c>
      <c r="I6548" t="s">
        <v>129</v>
      </c>
      <c r="J6548" t="s">
        <v>130</v>
      </c>
      <c r="K6548" t="s">
        <v>131</v>
      </c>
      <c r="L6548" t="s">
        <v>18149</v>
      </c>
      <c r="M6548" t="s">
        <v>18150</v>
      </c>
      <c r="N6548">
        <v>9.2452777770000001</v>
      </c>
      <c r="O6548">
        <v>0</v>
      </c>
      <c r="P6548">
        <v>15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138.67916700000001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2694897</v>
      </c>
      <c r="B6549">
        <v>1</v>
      </c>
      <c r="C6549" t="s">
        <v>77</v>
      </c>
      <c r="D6549" t="s">
        <v>115</v>
      </c>
      <c r="E6549" t="s">
        <v>152</v>
      </c>
      <c r="F6549" t="s">
        <v>18151</v>
      </c>
      <c r="G6549" t="s">
        <v>169</v>
      </c>
      <c r="H6549" t="s">
        <v>47</v>
      </c>
      <c r="I6549" t="s">
        <v>129</v>
      </c>
      <c r="J6549" t="s">
        <v>130</v>
      </c>
      <c r="K6549" t="s">
        <v>131</v>
      </c>
      <c r="L6549" t="s">
        <v>18152</v>
      </c>
      <c r="M6549" t="s">
        <v>18153</v>
      </c>
      <c r="N6549">
        <v>0.98750000000000004</v>
      </c>
      <c r="O6549">
        <v>0</v>
      </c>
      <c r="P6549">
        <v>0</v>
      </c>
      <c r="Q6549">
        <v>93</v>
      </c>
      <c r="R6549">
        <v>720</v>
      </c>
      <c r="S6549">
        <v>190</v>
      </c>
      <c r="T6549">
        <v>2494</v>
      </c>
      <c r="U6549">
        <v>0</v>
      </c>
      <c r="V6549">
        <v>0</v>
      </c>
      <c r="W6549">
        <v>91.837500000000006</v>
      </c>
      <c r="X6549">
        <v>711</v>
      </c>
      <c r="Y6549">
        <v>187.625</v>
      </c>
      <c r="Z6549">
        <v>2462.8249999999998</v>
      </c>
    </row>
    <row r="6550" spans="1:26" x14ac:dyDescent="0.3">
      <c r="A6550">
        <v>2682006</v>
      </c>
      <c r="B6550">
        <v>1</v>
      </c>
      <c r="C6550" t="s">
        <v>76</v>
      </c>
      <c r="D6550" t="s">
        <v>89</v>
      </c>
      <c r="E6550" t="s">
        <v>144</v>
      </c>
      <c r="F6550" t="s">
        <v>12118</v>
      </c>
      <c r="G6550" t="s">
        <v>136</v>
      </c>
      <c r="H6550" t="s">
        <v>46</v>
      </c>
      <c r="I6550" t="s">
        <v>129</v>
      </c>
      <c r="J6550" t="s">
        <v>130</v>
      </c>
      <c r="K6550" t="s">
        <v>131</v>
      </c>
      <c r="L6550" t="s">
        <v>18154</v>
      </c>
      <c r="M6550" t="s">
        <v>18155</v>
      </c>
      <c r="N6550">
        <v>1.493333333</v>
      </c>
      <c r="O6550">
        <v>0</v>
      </c>
      <c r="P6550">
        <v>16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23.893332999999998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2694931</v>
      </c>
      <c r="B6551">
        <v>1</v>
      </c>
      <c r="C6551" t="s">
        <v>77</v>
      </c>
      <c r="D6551" t="s">
        <v>115</v>
      </c>
      <c r="E6551" t="s">
        <v>152</v>
      </c>
      <c r="F6551" t="s">
        <v>18156</v>
      </c>
      <c r="G6551" t="s">
        <v>169</v>
      </c>
      <c r="H6551" t="s">
        <v>47</v>
      </c>
      <c r="I6551" t="s">
        <v>129</v>
      </c>
      <c r="J6551" t="s">
        <v>130</v>
      </c>
      <c r="K6551" t="s">
        <v>131</v>
      </c>
      <c r="L6551" t="s">
        <v>18157</v>
      </c>
      <c r="M6551" t="s">
        <v>18158</v>
      </c>
      <c r="N6551">
        <v>0.94</v>
      </c>
      <c r="O6551">
        <v>0</v>
      </c>
      <c r="P6551">
        <v>0</v>
      </c>
      <c r="Q6551">
        <v>1</v>
      </c>
      <c r="R6551">
        <v>2924</v>
      </c>
      <c r="S6551">
        <v>0</v>
      </c>
      <c r="T6551">
        <v>0</v>
      </c>
      <c r="U6551">
        <v>0</v>
      </c>
      <c r="V6551">
        <v>0</v>
      </c>
      <c r="W6551">
        <v>0.94</v>
      </c>
      <c r="X6551">
        <v>2748.56</v>
      </c>
      <c r="Y6551">
        <v>0</v>
      </c>
      <c r="Z6551">
        <v>0</v>
      </c>
    </row>
    <row r="6552" spans="1:26" x14ac:dyDescent="0.3">
      <c r="A6552">
        <v>2694905</v>
      </c>
      <c r="B6552">
        <v>1</v>
      </c>
      <c r="C6552" t="s">
        <v>77</v>
      </c>
      <c r="D6552" t="s">
        <v>115</v>
      </c>
      <c r="E6552" t="s">
        <v>152</v>
      </c>
      <c r="F6552" t="s">
        <v>18159</v>
      </c>
      <c r="G6552" t="s">
        <v>169</v>
      </c>
      <c r="H6552" t="s">
        <v>47</v>
      </c>
      <c r="I6552" t="s">
        <v>129</v>
      </c>
      <c r="J6552" t="s">
        <v>130</v>
      </c>
      <c r="K6552" t="s">
        <v>131</v>
      </c>
      <c r="L6552" t="s">
        <v>18160</v>
      </c>
      <c r="M6552" t="s">
        <v>18161</v>
      </c>
      <c r="N6552">
        <v>0.92416666599999997</v>
      </c>
      <c r="O6552">
        <v>0</v>
      </c>
      <c r="P6552">
        <v>0</v>
      </c>
      <c r="Q6552">
        <v>27</v>
      </c>
      <c r="R6552">
        <v>126</v>
      </c>
      <c r="S6552">
        <v>38</v>
      </c>
      <c r="T6552">
        <v>545</v>
      </c>
      <c r="U6552">
        <v>0</v>
      </c>
      <c r="V6552">
        <v>0</v>
      </c>
      <c r="W6552">
        <v>24.952500000000001</v>
      </c>
      <c r="X6552">
        <v>116.44499999999999</v>
      </c>
      <c r="Y6552">
        <v>35.118333</v>
      </c>
      <c r="Z6552">
        <v>503.67083300000002</v>
      </c>
    </row>
    <row r="6553" spans="1:26" x14ac:dyDescent="0.3">
      <c r="A6553">
        <v>2694925</v>
      </c>
      <c r="B6553">
        <v>1</v>
      </c>
      <c r="C6553" t="s">
        <v>77</v>
      </c>
      <c r="D6553" t="s">
        <v>115</v>
      </c>
      <c r="E6553" t="s">
        <v>152</v>
      </c>
      <c r="F6553" t="s">
        <v>7416</v>
      </c>
      <c r="G6553" t="s">
        <v>169</v>
      </c>
      <c r="H6553" t="s">
        <v>47</v>
      </c>
      <c r="I6553" t="s">
        <v>129</v>
      </c>
      <c r="J6553" t="s">
        <v>130</v>
      </c>
      <c r="K6553" t="s">
        <v>131</v>
      </c>
      <c r="L6553" t="s">
        <v>18162</v>
      </c>
      <c r="M6553" t="s">
        <v>18163</v>
      </c>
      <c r="N6553">
        <v>1.166666666</v>
      </c>
      <c r="O6553">
        <v>8</v>
      </c>
      <c r="P6553">
        <v>5</v>
      </c>
      <c r="Q6553">
        <v>47</v>
      </c>
      <c r="R6553">
        <v>855</v>
      </c>
      <c r="S6553">
        <v>102</v>
      </c>
      <c r="T6553">
        <v>2365</v>
      </c>
      <c r="U6553">
        <v>9.3333329999999997</v>
      </c>
      <c r="V6553">
        <v>5.8333329999999997</v>
      </c>
      <c r="W6553">
        <v>54.833333000000003</v>
      </c>
      <c r="X6553">
        <v>997.499999</v>
      </c>
      <c r="Y6553">
        <v>119</v>
      </c>
      <c r="Z6553">
        <v>2759.1666650000002</v>
      </c>
    </row>
    <row r="6554" spans="1:26" x14ac:dyDescent="0.3">
      <c r="A6554">
        <v>2681927</v>
      </c>
      <c r="B6554">
        <v>2</v>
      </c>
      <c r="C6554" t="s">
        <v>77</v>
      </c>
      <c r="D6554" t="s">
        <v>123</v>
      </c>
      <c r="E6554" t="s">
        <v>126</v>
      </c>
      <c r="F6554" t="s">
        <v>18164</v>
      </c>
      <c r="G6554" t="s">
        <v>146</v>
      </c>
      <c r="H6554" t="s">
        <v>47</v>
      </c>
      <c r="I6554" t="s">
        <v>129</v>
      </c>
      <c r="J6554" t="s">
        <v>130</v>
      </c>
      <c r="K6554" t="s">
        <v>131</v>
      </c>
      <c r="L6554" t="s">
        <v>18046</v>
      </c>
      <c r="M6554" t="s">
        <v>18165</v>
      </c>
      <c r="N6554">
        <v>0.74555555500000004</v>
      </c>
      <c r="O6554">
        <v>0</v>
      </c>
      <c r="P6554">
        <v>930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693.36666600000001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2682019</v>
      </c>
      <c r="B6555">
        <v>1</v>
      </c>
      <c r="C6555" t="s">
        <v>76</v>
      </c>
      <c r="D6555" t="s">
        <v>104</v>
      </c>
      <c r="E6555" t="s">
        <v>144</v>
      </c>
      <c r="F6555" t="s">
        <v>18166</v>
      </c>
      <c r="G6555" t="s">
        <v>136</v>
      </c>
      <c r="H6555" t="s">
        <v>46</v>
      </c>
      <c r="I6555" t="s">
        <v>129</v>
      </c>
      <c r="J6555" t="s">
        <v>130</v>
      </c>
      <c r="K6555" t="s">
        <v>131</v>
      </c>
      <c r="L6555" t="s">
        <v>18167</v>
      </c>
      <c r="M6555" t="s">
        <v>18168</v>
      </c>
      <c r="N6555">
        <v>3.6655555550000001</v>
      </c>
      <c r="O6555">
        <v>0</v>
      </c>
      <c r="P6555">
        <v>0</v>
      </c>
      <c r="Q6555">
        <v>0</v>
      </c>
      <c r="R6555">
        <v>12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43.986666999999997</v>
      </c>
      <c r="Y6555">
        <v>0</v>
      </c>
      <c r="Z6555">
        <v>0</v>
      </c>
    </row>
    <row r="6556" spans="1:26" x14ac:dyDescent="0.3">
      <c r="A6556">
        <v>2682010</v>
      </c>
      <c r="B6556">
        <v>1</v>
      </c>
      <c r="C6556" t="s">
        <v>76</v>
      </c>
      <c r="D6556" t="s">
        <v>104</v>
      </c>
      <c r="E6556" t="s">
        <v>156</v>
      </c>
      <c r="F6556" t="s">
        <v>18169</v>
      </c>
      <c r="G6556" t="s">
        <v>169</v>
      </c>
      <c r="H6556" t="s">
        <v>47</v>
      </c>
      <c r="I6556" t="s">
        <v>129</v>
      </c>
      <c r="J6556" t="s">
        <v>130</v>
      </c>
      <c r="K6556" t="s">
        <v>131</v>
      </c>
      <c r="L6556" t="s">
        <v>18170</v>
      </c>
      <c r="M6556" t="s">
        <v>18171</v>
      </c>
      <c r="N6556">
        <v>0.90749999999999997</v>
      </c>
      <c r="O6556">
        <v>0</v>
      </c>
      <c r="P6556">
        <v>2</v>
      </c>
      <c r="Q6556">
        <v>2</v>
      </c>
      <c r="R6556">
        <v>323</v>
      </c>
      <c r="S6556">
        <v>1</v>
      </c>
      <c r="T6556">
        <v>276</v>
      </c>
      <c r="U6556">
        <v>0</v>
      </c>
      <c r="V6556">
        <v>1.8149999999999999</v>
      </c>
      <c r="W6556">
        <v>1.8149999999999999</v>
      </c>
      <c r="X6556">
        <v>293.1225</v>
      </c>
      <c r="Y6556">
        <v>0.90749999999999997</v>
      </c>
      <c r="Z6556">
        <v>250.47</v>
      </c>
    </row>
    <row r="6557" spans="1:26" x14ac:dyDescent="0.3">
      <c r="A6557">
        <v>2682011</v>
      </c>
      <c r="B6557">
        <v>1</v>
      </c>
      <c r="C6557" t="s">
        <v>76</v>
      </c>
      <c r="D6557" t="s">
        <v>97</v>
      </c>
      <c r="E6557" t="s">
        <v>144</v>
      </c>
      <c r="F6557" t="s">
        <v>18172</v>
      </c>
      <c r="G6557" t="s">
        <v>146</v>
      </c>
      <c r="H6557" t="s">
        <v>46</v>
      </c>
      <c r="I6557" t="s">
        <v>129</v>
      </c>
      <c r="J6557" t="s">
        <v>130</v>
      </c>
      <c r="K6557" t="s">
        <v>131</v>
      </c>
      <c r="L6557" t="s">
        <v>18173</v>
      </c>
      <c r="M6557" t="s">
        <v>18174</v>
      </c>
      <c r="N6557">
        <v>0.49388888800000003</v>
      </c>
      <c r="O6557">
        <v>0</v>
      </c>
      <c r="P6557">
        <v>50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24.694444000000001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2682012</v>
      </c>
      <c r="B6558">
        <v>1</v>
      </c>
      <c r="C6558" t="s">
        <v>76</v>
      </c>
      <c r="D6558" t="s">
        <v>104</v>
      </c>
      <c r="E6558" t="s">
        <v>156</v>
      </c>
      <c r="F6558" t="s">
        <v>18175</v>
      </c>
      <c r="G6558" t="s">
        <v>169</v>
      </c>
      <c r="H6558" t="s">
        <v>47</v>
      </c>
      <c r="I6558" t="s">
        <v>247</v>
      </c>
      <c r="J6558" t="s">
        <v>130</v>
      </c>
      <c r="K6558" t="s">
        <v>131</v>
      </c>
      <c r="L6558" t="s">
        <v>18176</v>
      </c>
      <c r="M6558" t="s">
        <v>18177</v>
      </c>
      <c r="N6558">
        <v>2.7777769999999999E-3</v>
      </c>
      <c r="O6558">
        <v>0</v>
      </c>
      <c r="P6558">
        <v>0</v>
      </c>
      <c r="Q6558">
        <v>5</v>
      </c>
      <c r="R6558">
        <v>876</v>
      </c>
      <c r="S6558">
        <v>0</v>
      </c>
      <c r="T6558">
        <v>3</v>
      </c>
      <c r="U6558">
        <v>0</v>
      </c>
      <c r="V6558">
        <v>0</v>
      </c>
      <c r="W6558">
        <v>1.3889E-2</v>
      </c>
      <c r="X6558">
        <v>2.4333330000000002</v>
      </c>
      <c r="Y6558">
        <v>0</v>
      </c>
      <c r="Z6558">
        <v>8.3330000000000001E-3</v>
      </c>
    </row>
    <row r="6559" spans="1:26" x14ac:dyDescent="0.3">
      <c r="A6559">
        <v>2682016</v>
      </c>
      <c r="B6559">
        <v>1</v>
      </c>
      <c r="C6559" t="s">
        <v>76</v>
      </c>
      <c r="D6559" t="s">
        <v>89</v>
      </c>
      <c r="E6559" t="s">
        <v>134</v>
      </c>
      <c r="F6559" t="s">
        <v>18178</v>
      </c>
      <c r="G6559" t="s">
        <v>146</v>
      </c>
      <c r="H6559" t="s">
        <v>46</v>
      </c>
      <c r="I6559" t="s">
        <v>129</v>
      </c>
      <c r="J6559" t="s">
        <v>130</v>
      </c>
      <c r="K6559" t="s">
        <v>131</v>
      </c>
      <c r="L6559" t="s">
        <v>18179</v>
      </c>
      <c r="M6559" t="s">
        <v>18180</v>
      </c>
      <c r="N6559">
        <v>0.14444444400000001</v>
      </c>
      <c r="O6559">
        <v>0</v>
      </c>
      <c r="P6559">
        <v>22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3.177778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2682013</v>
      </c>
      <c r="B6560">
        <v>1</v>
      </c>
      <c r="C6560" t="s">
        <v>76</v>
      </c>
      <c r="D6560" t="s">
        <v>102</v>
      </c>
      <c r="E6560" t="s">
        <v>156</v>
      </c>
      <c r="F6560" t="s">
        <v>18181</v>
      </c>
      <c r="G6560" t="s">
        <v>169</v>
      </c>
      <c r="H6560" t="s">
        <v>47</v>
      </c>
      <c r="I6560" t="s">
        <v>129</v>
      </c>
      <c r="J6560" t="s">
        <v>130</v>
      </c>
      <c r="K6560" t="s">
        <v>131</v>
      </c>
      <c r="L6560" t="s">
        <v>18182</v>
      </c>
      <c r="M6560" t="s">
        <v>18183</v>
      </c>
      <c r="N6560">
        <v>3.591111111</v>
      </c>
      <c r="O6560">
        <v>0</v>
      </c>
      <c r="P6560">
        <v>0</v>
      </c>
      <c r="Q6560">
        <v>0</v>
      </c>
      <c r="R6560">
        <v>0</v>
      </c>
      <c r="S6560">
        <v>1</v>
      </c>
      <c r="T6560">
        <v>863</v>
      </c>
      <c r="U6560">
        <v>0</v>
      </c>
      <c r="V6560">
        <v>0</v>
      </c>
      <c r="W6560">
        <v>0</v>
      </c>
      <c r="X6560">
        <v>0</v>
      </c>
      <c r="Y6560">
        <v>3.5911110000000002</v>
      </c>
      <c r="Z6560">
        <v>3099.1288890000001</v>
      </c>
    </row>
    <row r="6561" spans="1:26" x14ac:dyDescent="0.3">
      <c r="A6561">
        <v>2682018</v>
      </c>
      <c r="B6561">
        <v>1</v>
      </c>
      <c r="C6561" t="s">
        <v>76</v>
      </c>
      <c r="D6561" t="s">
        <v>86</v>
      </c>
      <c r="E6561" t="s">
        <v>210</v>
      </c>
      <c r="F6561" t="s">
        <v>5218</v>
      </c>
      <c r="G6561" t="s">
        <v>212</v>
      </c>
      <c r="H6561" t="s">
        <v>46</v>
      </c>
      <c r="I6561" t="s">
        <v>129</v>
      </c>
      <c r="J6561" t="s">
        <v>130</v>
      </c>
      <c r="K6561" t="s">
        <v>131</v>
      </c>
      <c r="L6561" t="s">
        <v>18184</v>
      </c>
      <c r="M6561" t="s">
        <v>18185</v>
      </c>
      <c r="N6561">
        <v>5.5808333330000002</v>
      </c>
      <c r="O6561">
        <v>0</v>
      </c>
      <c r="P6561">
        <v>16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89.293333000000004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2682021</v>
      </c>
      <c r="B6562">
        <v>1</v>
      </c>
      <c r="C6562" t="s">
        <v>77</v>
      </c>
      <c r="D6562" t="s">
        <v>123</v>
      </c>
      <c r="E6562" t="s">
        <v>144</v>
      </c>
      <c r="F6562" t="s">
        <v>18186</v>
      </c>
      <c r="G6562" t="s">
        <v>136</v>
      </c>
      <c r="H6562" t="s">
        <v>46</v>
      </c>
      <c r="I6562" t="s">
        <v>129</v>
      </c>
      <c r="J6562" t="s">
        <v>130</v>
      </c>
      <c r="K6562" t="s">
        <v>131</v>
      </c>
      <c r="L6562" t="s">
        <v>18187</v>
      </c>
      <c r="M6562" t="s">
        <v>18188</v>
      </c>
      <c r="N6562">
        <v>1.868333333</v>
      </c>
      <c r="O6562">
        <v>0</v>
      </c>
      <c r="P6562">
        <v>41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76.601667000000006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2682046</v>
      </c>
      <c r="B6563">
        <v>1</v>
      </c>
      <c r="C6563" t="s">
        <v>76</v>
      </c>
      <c r="D6563" t="s">
        <v>92</v>
      </c>
      <c r="E6563" t="s">
        <v>210</v>
      </c>
      <c r="F6563" t="s">
        <v>18189</v>
      </c>
      <c r="G6563" t="s">
        <v>627</v>
      </c>
      <c r="H6563" t="s">
        <v>46</v>
      </c>
      <c r="I6563" t="s">
        <v>129</v>
      </c>
      <c r="J6563" t="s">
        <v>130</v>
      </c>
      <c r="K6563" t="s">
        <v>131</v>
      </c>
      <c r="L6563" t="s">
        <v>18190</v>
      </c>
      <c r="M6563" t="s">
        <v>18191</v>
      </c>
      <c r="N6563">
        <v>1.5774999999999999</v>
      </c>
      <c r="O6563">
        <v>0</v>
      </c>
      <c r="P6563">
        <v>0</v>
      </c>
      <c r="Q6563">
        <v>0</v>
      </c>
      <c r="R6563">
        <v>1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1.5774999999999999</v>
      </c>
      <c r="Y6563">
        <v>0</v>
      </c>
      <c r="Z6563">
        <v>0</v>
      </c>
    </row>
    <row r="6564" spans="1:26" x14ac:dyDescent="0.3">
      <c r="A6564">
        <v>2682027</v>
      </c>
      <c r="B6564">
        <v>1</v>
      </c>
      <c r="C6564" t="s">
        <v>77</v>
      </c>
      <c r="D6564" t="s">
        <v>115</v>
      </c>
      <c r="E6564" t="s">
        <v>126</v>
      </c>
      <c r="F6564" t="s">
        <v>18192</v>
      </c>
      <c r="G6564" t="s">
        <v>128</v>
      </c>
      <c r="H6564" t="s">
        <v>47</v>
      </c>
      <c r="I6564" t="s">
        <v>129</v>
      </c>
      <c r="J6564" t="s">
        <v>130</v>
      </c>
      <c r="K6564" t="s">
        <v>131</v>
      </c>
      <c r="L6564" t="s">
        <v>18193</v>
      </c>
      <c r="M6564" t="s">
        <v>18194</v>
      </c>
      <c r="N6564">
        <v>4.7172222220000002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268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1264.215555</v>
      </c>
    </row>
    <row r="6565" spans="1:26" x14ac:dyDescent="0.3">
      <c r="A6565">
        <v>2682022</v>
      </c>
      <c r="B6565">
        <v>1</v>
      </c>
      <c r="C6565" t="s">
        <v>76</v>
      </c>
      <c r="D6565" t="s">
        <v>93</v>
      </c>
      <c r="E6565" t="s">
        <v>152</v>
      </c>
      <c r="F6565" t="s">
        <v>2590</v>
      </c>
      <c r="G6565" t="s">
        <v>169</v>
      </c>
      <c r="H6565" t="s">
        <v>47</v>
      </c>
      <c r="I6565" t="s">
        <v>129</v>
      </c>
      <c r="J6565" t="s">
        <v>130</v>
      </c>
      <c r="K6565" t="s">
        <v>131</v>
      </c>
      <c r="L6565" t="s">
        <v>18195</v>
      </c>
      <c r="M6565" t="s">
        <v>18196</v>
      </c>
      <c r="N6565">
        <v>0.28888888800000001</v>
      </c>
      <c r="O6565">
        <v>40</v>
      </c>
      <c r="P6565">
        <v>1150</v>
      </c>
      <c r="Q6565">
        <v>0</v>
      </c>
      <c r="R6565">
        <v>0</v>
      </c>
      <c r="S6565">
        <v>0</v>
      </c>
      <c r="T6565">
        <v>0</v>
      </c>
      <c r="U6565">
        <v>11.555555999999999</v>
      </c>
      <c r="V6565">
        <v>332.22222099999999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2682023</v>
      </c>
      <c r="B6566">
        <v>1</v>
      </c>
      <c r="C6566" t="s">
        <v>76</v>
      </c>
      <c r="D6566" t="s">
        <v>93</v>
      </c>
      <c r="E6566" t="s">
        <v>156</v>
      </c>
      <c r="F6566" t="s">
        <v>18197</v>
      </c>
      <c r="G6566" t="s">
        <v>169</v>
      </c>
      <c r="H6566" t="s">
        <v>47</v>
      </c>
      <c r="I6566" t="s">
        <v>129</v>
      </c>
      <c r="J6566" t="s">
        <v>130</v>
      </c>
      <c r="K6566" t="s">
        <v>131</v>
      </c>
      <c r="L6566" t="s">
        <v>18198</v>
      </c>
      <c r="M6566" t="s">
        <v>18199</v>
      </c>
      <c r="N6566">
        <v>0.41861111099999998</v>
      </c>
      <c r="O6566">
        <v>20</v>
      </c>
      <c r="P6566">
        <v>5372</v>
      </c>
      <c r="Q6566">
        <v>0</v>
      </c>
      <c r="R6566">
        <v>0</v>
      </c>
      <c r="S6566">
        <v>0</v>
      </c>
      <c r="T6566">
        <v>0</v>
      </c>
      <c r="U6566">
        <v>8.3722220000000007</v>
      </c>
      <c r="V6566">
        <v>2248.7788879999998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2682024</v>
      </c>
      <c r="B6567">
        <v>1</v>
      </c>
      <c r="C6567" t="s">
        <v>76</v>
      </c>
      <c r="D6567" t="s">
        <v>94</v>
      </c>
      <c r="E6567" t="s">
        <v>144</v>
      </c>
      <c r="F6567" t="s">
        <v>18200</v>
      </c>
      <c r="G6567" t="s">
        <v>136</v>
      </c>
      <c r="H6567" t="s">
        <v>46</v>
      </c>
      <c r="I6567" t="s">
        <v>129</v>
      </c>
      <c r="J6567" t="s">
        <v>130</v>
      </c>
      <c r="K6567" t="s">
        <v>131</v>
      </c>
      <c r="L6567" t="s">
        <v>18201</v>
      </c>
      <c r="M6567" t="s">
        <v>18202</v>
      </c>
      <c r="N6567">
        <v>1.997222222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33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65.908332999999999</v>
      </c>
    </row>
    <row r="6568" spans="1:26" x14ac:dyDescent="0.3">
      <c r="A6568">
        <v>2682028</v>
      </c>
      <c r="B6568">
        <v>1</v>
      </c>
      <c r="C6568" t="s">
        <v>77</v>
      </c>
      <c r="D6568" t="s">
        <v>109</v>
      </c>
      <c r="E6568" t="s">
        <v>210</v>
      </c>
      <c r="F6568" t="s">
        <v>18203</v>
      </c>
      <c r="G6568" t="s">
        <v>290</v>
      </c>
      <c r="H6568" t="s">
        <v>46</v>
      </c>
      <c r="I6568" t="s">
        <v>129</v>
      </c>
      <c r="J6568" t="s">
        <v>130</v>
      </c>
      <c r="K6568" t="s">
        <v>131</v>
      </c>
      <c r="L6568" t="s">
        <v>18204</v>
      </c>
      <c r="M6568" t="s">
        <v>18205</v>
      </c>
      <c r="N6568">
        <v>1.491666666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1.4916670000000001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2682026</v>
      </c>
      <c r="B6569">
        <v>1</v>
      </c>
      <c r="C6569" t="s">
        <v>76</v>
      </c>
      <c r="D6569" t="s">
        <v>102</v>
      </c>
      <c r="E6569" t="s">
        <v>156</v>
      </c>
      <c r="F6569" t="s">
        <v>18206</v>
      </c>
      <c r="G6569" t="s">
        <v>169</v>
      </c>
      <c r="H6569" t="s">
        <v>47</v>
      </c>
      <c r="I6569" t="s">
        <v>129</v>
      </c>
      <c r="J6569" t="s">
        <v>130</v>
      </c>
      <c r="K6569" t="s">
        <v>131</v>
      </c>
      <c r="L6569" t="s">
        <v>18207</v>
      </c>
      <c r="M6569" t="s">
        <v>18171</v>
      </c>
      <c r="N6569">
        <v>0.54166666600000002</v>
      </c>
      <c r="O6569">
        <v>27</v>
      </c>
      <c r="P6569">
        <v>694</v>
      </c>
      <c r="Q6569">
        <v>0</v>
      </c>
      <c r="R6569">
        <v>0</v>
      </c>
      <c r="S6569">
        <v>124</v>
      </c>
      <c r="T6569">
        <v>627</v>
      </c>
      <c r="U6569">
        <v>14.625</v>
      </c>
      <c r="V6569">
        <v>375.91666600000002</v>
      </c>
      <c r="W6569">
        <v>0</v>
      </c>
      <c r="X6569">
        <v>0</v>
      </c>
      <c r="Y6569">
        <v>67.166667000000004</v>
      </c>
      <c r="Z6569">
        <v>339.625</v>
      </c>
    </row>
    <row r="6570" spans="1:26" x14ac:dyDescent="0.3">
      <c r="A6570">
        <v>2682034</v>
      </c>
      <c r="B6570">
        <v>1</v>
      </c>
      <c r="C6570" t="s">
        <v>76</v>
      </c>
      <c r="D6570" t="s">
        <v>89</v>
      </c>
      <c r="E6570" t="s">
        <v>134</v>
      </c>
      <c r="F6570" t="s">
        <v>11827</v>
      </c>
      <c r="G6570" t="s">
        <v>240</v>
      </c>
      <c r="H6570" t="s">
        <v>46</v>
      </c>
      <c r="I6570" t="s">
        <v>129</v>
      </c>
      <c r="J6570" t="s">
        <v>130</v>
      </c>
      <c r="K6570" t="s">
        <v>131</v>
      </c>
      <c r="L6570" t="s">
        <v>18208</v>
      </c>
      <c r="M6570" t="s">
        <v>18209</v>
      </c>
      <c r="N6570">
        <v>3.5961111109999999</v>
      </c>
      <c r="O6570">
        <v>0</v>
      </c>
      <c r="P6570">
        <v>24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86.306667000000004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2682032</v>
      </c>
      <c r="B6571">
        <v>1</v>
      </c>
      <c r="C6571" t="s">
        <v>77</v>
      </c>
      <c r="D6571" t="s">
        <v>124</v>
      </c>
      <c r="E6571" t="s">
        <v>144</v>
      </c>
      <c r="F6571" t="s">
        <v>18210</v>
      </c>
      <c r="G6571" t="s">
        <v>136</v>
      </c>
      <c r="H6571" t="s">
        <v>46</v>
      </c>
      <c r="I6571" t="s">
        <v>129</v>
      </c>
      <c r="J6571" t="s">
        <v>130</v>
      </c>
      <c r="K6571" t="s">
        <v>131</v>
      </c>
      <c r="L6571" t="s">
        <v>18211</v>
      </c>
      <c r="M6571" t="s">
        <v>18212</v>
      </c>
      <c r="N6571">
        <v>1.8149999999999999</v>
      </c>
      <c r="O6571">
        <v>0</v>
      </c>
      <c r="P6571">
        <v>51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92.564999999999998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2682039</v>
      </c>
      <c r="B6572">
        <v>1</v>
      </c>
      <c r="C6572" t="s">
        <v>76</v>
      </c>
      <c r="D6572" t="s">
        <v>90</v>
      </c>
      <c r="E6572" t="s">
        <v>156</v>
      </c>
      <c r="F6572" t="s">
        <v>18109</v>
      </c>
      <c r="G6572" t="s">
        <v>805</v>
      </c>
      <c r="H6572" t="s">
        <v>47</v>
      </c>
      <c r="I6572" t="s">
        <v>129</v>
      </c>
      <c r="J6572" t="s">
        <v>130</v>
      </c>
      <c r="K6572" t="s">
        <v>131</v>
      </c>
      <c r="L6572" t="s">
        <v>18213</v>
      </c>
      <c r="M6572" t="s">
        <v>18214</v>
      </c>
      <c r="N6572">
        <v>3.4127777770000001</v>
      </c>
      <c r="O6572">
        <v>7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23.889444000000001</v>
      </c>
      <c r="V6572">
        <v>0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2682054</v>
      </c>
      <c r="B6573">
        <v>1</v>
      </c>
      <c r="C6573" t="s">
        <v>77</v>
      </c>
      <c r="D6573" t="s">
        <v>117</v>
      </c>
      <c r="E6573" t="s">
        <v>134</v>
      </c>
      <c r="F6573" t="s">
        <v>18215</v>
      </c>
      <c r="G6573" t="s">
        <v>240</v>
      </c>
      <c r="H6573" t="s">
        <v>46</v>
      </c>
      <c r="I6573" t="s">
        <v>129</v>
      </c>
      <c r="J6573" t="s">
        <v>130</v>
      </c>
      <c r="K6573" t="s">
        <v>131</v>
      </c>
      <c r="L6573" t="s">
        <v>18216</v>
      </c>
      <c r="M6573" t="s">
        <v>18217</v>
      </c>
      <c r="N6573">
        <v>3.9388888880000001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20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78.777777999999998</v>
      </c>
    </row>
    <row r="6574" spans="1:26" x14ac:dyDescent="0.3">
      <c r="A6574">
        <v>2682048</v>
      </c>
      <c r="B6574">
        <v>1</v>
      </c>
      <c r="C6574" t="s">
        <v>77</v>
      </c>
      <c r="D6574" t="s">
        <v>123</v>
      </c>
      <c r="E6574" t="s">
        <v>134</v>
      </c>
      <c r="F6574" t="s">
        <v>15683</v>
      </c>
      <c r="G6574" t="s">
        <v>140</v>
      </c>
      <c r="H6574" t="s">
        <v>46</v>
      </c>
      <c r="I6574" t="s">
        <v>129</v>
      </c>
      <c r="J6574" t="s">
        <v>130</v>
      </c>
      <c r="K6574" t="s">
        <v>141</v>
      </c>
      <c r="L6574" t="s">
        <v>18218</v>
      </c>
      <c r="M6574" t="s">
        <v>18219</v>
      </c>
      <c r="N6574">
        <v>1.2088888879999999</v>
      </c>
      <c r="O6574">
        <v>0</v>
      </c>
      <c r="P6574">
        <v>1260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1523.1999989999999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2682052</v>
      </c>
      <c r="B6575">
        <v>1</v>
      </c>
      <c r="C6575" t="s">
        <v>77</v>
      </c>
      <c r="D6575" t="s">
        <v>119</v>
      </c>
      <c r="E6575" t="s">
        <v>156</v>
      </c>
      <c r="F6575" t="s">
        <v>18220</v>
      </c>
      <c r="G6575" t="s">
        <v>169</v>
      </c>
      <c r="H6575" t="s">
        <v>47</v>
      </c>
      <c r="I6575" t="s">
        <v>129</v>
      </c>
      <c r="J6575" t="s">
        <v>130</v>
      </c>
      <c r="K6575" t="s">
        <v>131</v>
      </c>
      <c r="L6575" t="s">
        <v>18221</v>
      </c>
      <c r="M6575" t="s">
        <v>18222</v>
      </c>
      <c r="N6575">
        <v>1.981944444</v>
      </c>
      <c r="O6575">
        <v>71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140.71805599999999</v>
      </c>
      <c r="V6575">
        <v>0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2682051</v>
      </c>
      <c r="B6576">
        <v>1</v>
      </c>
      <c r="C6576" t="s">
        <v>77</v>
      </c>
      <c r="D6576" t="s">
        <v>114</v>
      </c>
      <c r="E6576" t="s">
        <v>144</v>
      </c>
      <c r="F6576" t="s">
        <v>18223</v>
      </c>
      <c r="G6576" t="s">
        <v>146</v>
      </c>
      <c r="H6576" t="s">
        <v>46</v>
      </c>
      <c r="I6576" t="s">
        <v>129</v>
      </c>
      <c r="J6576" t="s">
        <v>130</v>
      </c>
      <c r="K6576" t="s">
        <v>131</v>
      </c>
      <c r="L6576" t="s">
        <v>18224</v>
      </c>
      <c r="M6576" t="s">
        <v>18225</v>
      </c>
      <c r="N6576">
        <v>0.28805555500000002</v>
      </c>
      <c r="O6576">
        <v>0</v>
      </c>
      <c r="P6576">
        <v>3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0.86416700000000002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2682055</v>
      </c>
      <c r="B6577">
        <v>1</v>
      </c>
      <c r="C6577" t="s">
        <v>77</v>
      </c>
      <c r="D6577" t="s">
        <v>117</v>
      </c>
      <c r="E6577" t="s">
        <v>172</v>
      </c>
      <c r="F6577" t="s">
        <v>18226</v>
      </c>
      <c r="G6577" t="s">
        <v>306</v>
      </c>
      <c r="H6577" t="s">
        <v>46</v>
      </c>
      <c r="I6577" t="s">
        <v>129</v>
      </c>
      <c r="J6577" t="s">
        <v>15</v>
      </c>
      <c r="K6577" t="s">
        <v>131</v>
      </c>
      <c r="L6577" t="s">
        <v>18227</v>
      </c>
      <c r="M6577" t="s">
        <v>18228</v>
      </c>
      <c r="N6577">
        <v>5.0705555550000003</v>
      </c>
      <c r="O6577">
        <v>0</v>
      </c>
      <c r="P6577">
        <v>0</v>
      </c>
      <c r="Q6577">
        <v>0</v>
      </c>
      <c r="R6577">
        <v>97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491.84388899999999</v>
      </c>
      <c r="Y6577">
        <v>0</v>
      </c>
      <c r="Z6577">
        <v>0</v>
      </c>
    </row>
    <row r="6578" spans="1:26" x14ac:dyDescent="0.3">
      <c r="A6578">
        <v>2682079</v>
      </c>
      <c r="B6578">
        <v>1</v>
      </c>
      <c r="C6578" t="s">
        <v>76</v>
      </c>
      <c r="D6578" t="s">
        <v>102</v>
      </c>
      <c r="E6578" t="s">
        <v>152</v>
      </c>
      <c r="F6578" t="s">
        <v>18229</v>
      </c>
      <c r="G6578" t="s">
        <v>169</v>
      </c>
      <c r="H6578" t="s">
        <v>47</v>
      </c>
      <c r="I6578" t="s">
        <v>129</v>
      </c>
      <c r="J6578" t="s">
        <v>130</v>
      </c>
      <c r="K6578" t="s">
        <v>131</v>
      </c>
      <c r="L6578" t="s">
        <v>18230</v>
      </c>
      <c r="M6578" t="s">
        <v>18231</v>
      </c>
      <c r="N6578">
        <v>1.5419444440000001</v>
      </c>
      <c r="O6578">
        <v>27</v>
      </c>
      <c r="P6578">
        <v>694</v>
      </c>
      <c r="Q6578">
        <v>0</v>
      </c>
      <c r="R6578">
        <v>0</v>
      </c>
      <c r="S6578">
        <v>124</v>
      </c>
      <c r="T6578">
        <v>627</v>
      </c>
      <c r="U6578">
        <v>41.6325</v>
      </c>
      <c r="V6578">
        <v>1070.1094439999999</v>
      </c>
      <c r="W6578">
        <v>0</v>
      </c>
      <c r="X6578">
        <v>0</v>
      </c>
      <c r="Y6578">
        <v>191.201111</v>
      </c>
      <c r="Z6578">
        <v>966.79916600000001</v>
      </c>
    </row>
    <row r="6579" spans="1:26" x14ac:dyDescent="0.3">
      <c r="A6579">
        <v>2682056</v>
      </c>
      <c r="B6579">
        <v>1</v>
      </c>
      <c r="C6579" t="s">
        <v>76</v>
      </c>
      <c r="D6579" t="s">
        <v>91</v>
      </c>
      <c r="E6579" t="s">
        <v>156</v>
      </c>
      <c r="F6579" t="s">
        <v>18232</v>
      </c>
      <c r="G6579" t="s">
        <v>169</v>
      </c>
      <c r="H6579" t="s">
        <v>47</v>
      </c>
      <c r="I6579" t="s">
        <v>129</v>
      </c>
      <c r="J6579" t="s">
        <v>130</v>
      </c>
      <c r="K6579" t="s">
        <v>131</v>
      </c>
      <c r="L6579" t="s">
        <v>18233</v>
      </c>
      <c r="M6579" t="s">
        <v>18234</v>
      </c>
      <c r="N6579">
        <v>0.70750000000000002</v>
      </c>
      <c r="O6579">
        <v>4</v>
      </c>
      <c r="P6579">
        <v>93</v>
      </c>
      <c r="Q6579">
        <v>19</v>
      </c>
      <c r="R6579">
        <v>40</v>
      </c>
      <c r="S6579">
        <v>15</v>
      </c>
      <c r="T6579">
        <v>74</v>
      </c>
      <c r="U6579">
        <v>2.83</v>
      </c>
      <c r="V6579">
        <v>65.797499999999999</v>
      </c>
      <c r="W6579">
        <v>13.442500000000001</v>
      </c>
      <c r="X6579">
        <v>28.3</v>
      </c>
      <c r="Y6579">
        <v>10.612500000000001</v>
      </c>
      <c r="Z6579">
        <v>52.354999999999997</v>
      </c>
    </row>
    <row r="6580" spans="1:26" x14ac:dyDescent="0.3">
      <c r="A6580">
        <v>2682058</v>
      </c>
      <c r="B6580">
        <v>1</v>
      </c>
      <c r="C6580" t="s">
        <v>76</v>
      </c>
      <c r="D6580" t="s">
        <v>90</v>
      </c>
      <c r="E6580" t="s">
        <v>152</v>
      </c>
      <c r="F6580" t="s">
        <v>4374</v>
      </c>
      <c r="G6580" t="s">
        <v>169</v>
      </c>
      <c r="H6580" t="s">
        <v>47</v>
      </c>
      <c r="I6580" t="s">
        <v>129</v>
      </c>
      <c r="J6580" t="s">
        <v>130</v>
      </c>
      <c r="K6580" t="s">
        <v>131</v>
      </c>
      <c r="L6580" t="s">
        <v>18235</v>
      </c>
      <c r="M6580" t="s">
        <v>18236</v>
      </c>
      <c r="N6580">
        <v>4.8624999999999998</v>
      </c>
      <c r="O6580">
        <v>0</v>
      </c>
      <c r="P6580">
        <v>0</v>
      </c>
      <c r="Q6580">
        <v>0</v>
      </c>
      <c r="R6580">
        <v>0</v>
      </c>
      <c r="S6580">
        <v>6</v>
      </c>
      <c r="T6580">
        <v>66</v>
      </c>
      <c r="U6580">
        <v>0</v>
      </c>
      <c r="V6580">
        <v>0</v>
      </c>
      <c r="W6580">
        <v>0</v>
      </c>
      <c r="X6580">
        <v>0</v>
      </c>
      <c r="Y6580">
        <v>29.175000000000001</v>
      </c>
      <c r="Z6580">
        <v>320.92500000000001</v>
      </c>
    </row>
    <row r="6581" spans="1:26" x14ac:dyDescent="0.3">
      <c r="A6581">
        <v>2682063</v>
      </c>
      <c r="B6581">
        <v>1</v>
      </c>
      <c r="C6581" t="s">
        <v>77</v>
      </c>
      <c r="D6581" t="s">
        <v>124</v>
      </c>
      <c r="E6581" t="s">
        <v>152</v>
      </c>
      <c r="F6581" t="s">
        <v>18237</v>
      </c>
      <c r="G6581" t="s">
        <v>169</v>
      </c>
      <c r="H6581" t="s">
        <v>47</v>
      </c>
      <c r="I6581" t="s">
        <v>129</v>
      </c>
      <c r="J6581" t="s">
        <v>130</v>
      </c>
      <c r="K6581" t="s">
        <v>131</v>
      </c>
      <c r="L6581" t="s">
        <v>18238</v>
      </c>
      <c r="M6581" t="s">
        <v>18239</v>
      </c>
      <c r="N6581">
        <v>0.111111111</v>
      </c>
      <c r="O6581">
        <v>36</v>
      </c>
      <c r="P6581">
        <v>1230</v>
      </c>
      <c r="Q6581">
        <v>0</v>
      </c>
      <c r="R6581">
        <v>0</v>
      </c>
      <c r="S6581">
        <v>0</v>
      </c>
      <c r="T6581">
        <v>0</v>
      </c>
      <c r="U6581">
        <v>4</v>
      </c>
      <c r="V6581">
        <v>136.66666699999999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2682064</v>
      </c>
      <c r="B6582">
        <v>1</v>
      </c>
      <c r="C6582" t="s">
        <v>76</v>
      </c>
      <c r="D6582" t="s">
        <v>99</v>
      </c>
      <c r="E6582" t="s">
        <v>126</v>
      </c>
      <c r="F6582" t="s">
        <v>18240</v>
      </c>
      <c r="G6582" t="s">
        <v>128</v>
      </c>
      <c r="H6582" t="s">
        <v>47</v>
      </c>
      <c r="I6582" t="s">
        <v>129</v>
      </c>
      <c r="J6582" t="s">
        <v>130</v>
      </c>
      <c r="K6582" t="s">
        <v>131</v>
      </c>
      <c r="L6582" t="s">
        <v>18241</v>
      </c>
      <c r="M6582" t="s">
        <v>18242</v>
      </c>
      <c r="N6582">
        <v>0.49388888800000003</v>
      </c>
      <c r="O6582">
        <v>2</v>
      </c>
      <c r="P6582">
        <v>44</v>
      </c>
      <c r="Q6582">
        <v>0</v>
      </c>
      <c r="R6582">
        <v>0</v>
      </c>
      <c r="S6582">
        <v>0</v>
      </c>
      <c r="T6582">
        <v>0</v>
      </c>
      <c r="U6582">
        <v>0.98777800000000004</v>
      </c>
      <c r="V6582">
        <v>21.731110999999999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2682081</v>
      </c>
      <c r="B6583">
        <v>1</v>
      </c>
      <c r="C6583" t="s">
        <v>76</v>
      </c>
      <c r="D6583" t="s">
        <v>93</v>
      </c>
      <c r="E6583" t="s">
        <v>126</v>
      </c>
      <c r="F6583" t="s">
        <v>18243</v>
      </c>
      <c r="G6583" t="s">
        <v>158</v>
      </c>
      <c r="H6583" t="s">
        <v>47</v>
      </c>
      <c r="I6583" t="s">
        <v>129</v>
      </c>
      <c r="J6583" t="s">
        <v>130</v>
      </c>
      <c r="K6583" t="s">
        <v>131</v>
      </c>
      <c r="L6583" t="s">
        <v>18244</v>
      </c>
      <c r="M6583" t="s">
        <v>18245</v>
      </c>
      <c r="N6583">
        <v>1.843611111</v>
      </c>
      <c r="O6583">
        <v>0</v>
      </c>
      <c r="P6583">
        <v>109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200.953611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2682060</v>
      </c>
      <c r="B6584">
        <v>1</v>
      </c>
      <c r="C6584" t="s">
        <v>76</v>
      </c>
      <c r="D6584" t="s">
        <v>104</v>
      </c>
      <c r="E6584" t="s">
        <v>152</v>
      </c>
      <c r="F6584" t="s">
        <v>18246</v>
      </c>
      <c r="G6584" t="s">
        <v>169</v>
      </c>
      <c r="H6584" t="s">
        <v>47</v>
      </c>
      <c r="I6584" t="s">
        <v>129</v>
      </c>
      <c r="J6584" t="s">
        <v>130</v>
      </c>
      <c r="K6584" t="s">
        <v>131</v>
      </c>
      <c r="L6584" t="s">
        <v>18247</v>
      </c>
      <c r="M6584" t="s">
        <v>18248</v>
      </c>
      <c r="N6584">
        <v>8.5277776999999999E-2</v>
      </c>
      <c r="O6584">
        <v>0</v>
      </c>
      <c r="P6584">
        <v>0</v>
      </c>
      <c r="Q6584">
        <v>4</v>
      </c>
      <c r="R6584">
        <v>3517</v>
      </c>
      <c r="S6584">
        <v>0</v>
      </c>
      <c r="T6584">
        <v>0</v>
      </c>
      <c r="U6584">
        <v>0</v>
      </c>
      <c r="V6584">
        <v>0</v>
      </c>
      <c r="W6584">
        <v>0.341111</v>
      </c>
      <c r="X6584">
        <v>299.921942</v>
      </c>
      <c r="Y6584">
        <v>0</v>
      </c>
      <c r="Z6584">
        <v>0</v>
      </c>
    </row>
    <row r="6585" spans="1:26" x14ac:dyDescent="0.3">
      <c r="A6585">
        <v>2682061</v>
      </c>
      <c r="B6585">
        <v>1</v>
      </c>
      <c r="C6585" t="s">
        <v>76</v>
      </c>
      <c r="D6585" t="s">
        <v>104</v>
      </c>
      <c r="E6585" t="s">
        <v>152</v>
      </c>
      <c r="F6585" t="s">
        <v>18249</v>
      </c>
      <c r="G6585" t="s">
        <v>169</v>
      </c>
      <c r="H6585" t="s">
        <v>47</v>
      </c>
      <c r="I6585" t="s">
        <v>129</v>
      </c>
      <c r="J6585" t="s">
        <v>130</v>
      </c>
      <c r="K6585" t="s">
        <v>131</v>
      </c>
      <c r="L6585" t="s">
        <v>18247</v>
      </c>
      <c r="M6585" t="s">
        <v>18248</v>
      </c>
      <c r="N6585">
        <v>8.5277776999999999E-2</v>
      </c>
      <c r="O6585">
        <v>0</v>
      </c>
      <c r="P6585">
        <v>2</v>
      </c>
      <c r="Q6585">
        <v>30</v>
      </c>
      <c r="R6585">
        <v>5642</v>
      </c>
      <c r="S6585">
        <v>45</v>
      </c>
      <c r="T6585">
        <v>8634</v>
      </c>
      <c r="U6585">
        <v>0</v>
      </c>
      <c r="V6585">
        <v>0.17055600000000001</v>
      </c>
      <c r="W6585">
        <v>2.5583330000000002</v>
      </c>
      <c r="X6585">
        <v>481.13721800000002</v>
      </c>
      <c r="Y6585">
        <v>3.8374999999999999</v>
      </c>
      <c r="Z6585">
        <v>736.28832699999998</v>
      </c>
    </row>
    <row r="6586" spans="1:26" x14ac:dyDescent="0.3">
      <c r="A6586">
        <v>2682062</v>
      </c>
      <c r="B6586">
        <v>1</v>
      </c>
      <c r="C6586" t="s">
        <v>76</v>
      </c>
      <c r="D6586" t="s">
        <v>104</v>
      </c>
      <c r="E6586" t="s">
        <v>152</v>
      </c>
      <c r="F6586" t="s">
        <v>18250</v>
      </c>
      <c r="G6586" t="s">
        <v>169</v>
      </c>
      <c r="H6586" t="s">
        <v>47</v>
      </c>
      <c r="I6586" t="s">
        <v>129</v>
      </c>
      <c r="J6586" t="s">
        <v>130</v>
      </c>
      <c r="K6586" t="s">
        <v>131</v>
      </c>
      <c r="L6586" t="s">
        <v>18251</v>
      </c>
      <c r="M6586" t="s">
        <v>18252</v>
      </c>
      <c r="N6586">
        <v>9.1666665999999994E-2</v>
      </c>
      <c r="O6586">
        <v>0</v>
      </c>
      <c r="P6586">
        <v>0</v>
      </c>
      <c r="Q6586">
        <v>24</v>
      </c>
      <c r="R6586">
        <v>8745</v>
      </c>
      <c r="S6586">
        <v>3</v>
      </c>
      <c r="T6586">
        <v>458</v>
      </c>
      <c r="U6586">
        <v>0</v>
      </c>
      <c r="V6586">
        <v>0</v>
      </c>
      <c r="W6586">
        <v>2.2000000000000002</v>
      </c>
      <c r="X6586">
        <v>801.62499400000002</v>
      </c>
      <c r="Y6586">
        <v>0.27500000000000002</v>
      </c>
      <c r="Z6586">
        <v>41.983333000000002</v>
      </c>
    </row>
    <row r="6587" spans="1:26" x14ac:dyDescent="0.3">
      <c r="A6587">
        <v>2682136</v>
      </c>
      <c r="B6587">
        <v>1</v>
      </c>
      <c r="C6587" t="s">
        <v>76</v>
      </c>
      <c r="D6587" t="s">
        <v>94</v>
      </c>
      <c r="E6587" t="s">
        <v>210</v>
      </c>
      <c r="F6587" t="s">
        <v>18253</v>
      </c>
      <c r="G6587" t="s">
        <v>290</v>
      </c>
      <c r="H6587" t="s">
        <v>46</v>
      </c>
      <c r="I6587" t="s">
        <v>129</v>
      </c>
      <c r="J6587" t="s">
        <v>130</v>
      </c>
      <c r="K6587" t="s">
        <v>131</v>
      </c>
      <c r="L6587" t="s">
        <v>18254</v>
      </c>
      <c r="M6587" t="s">
        <v>18255</v>
      </c>
      <c r="N6587">
        <v>2.5836111110000002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2.5836109999999999</v>
      </c>
    </row>
    <row r="6588" spans="1:26" x14ac:dyDescent="0.3">
      <c r="A6588">
        <v>2682069</v>
      </c>
      <c r="B6588">
        <v>1</v>
      </c>
      <c r="C6588" t="s">
        <v>77</v>
      </c>
      <c r="D6588" t="s">
        <v>110</v>
      </c>
      <c r="E6588" t="s">
        <v>156</v>
      </c>
      <c r="F6588" t="s">
        <v>6552</v>
      </c>
      <c r="G6588" t="s">
        <v>169</v>
      </c>
      <c r="H6588" t="s">
        <v>47</v>
      </c>
      <c r="I6588" t="s">
        <v>129</v>
      </c>
      <c r="J6588" t="s">
        <v>130</v>
      </c>
      <c r="K6588" t="s">
        <v>131</v>
      </c>
      <c r="L6588" t="s">
        <v>18256</v>
      </c>
      <c r="M6588" t="s">
        <v>18257</v>
      </c>
      <c r="N6588">
        <v>0.951944444</v>
      </c>
      <c r="O6588">
        <v>0</v>
      </c>
      <c r="P6588">
        <v>0</v>
      </c>
      <c r="Q6588">
        <v>0</v>
      </c>
      <c r="R6588">
        <v>0</v>
      </c>
      <c r="S6588">
        <v>8</v>
      </c>
      <c r="T6588">
        <v>791</v>
      </c>
      <c r="U6588">
        <v>0</v>
      </c>
      <c r="V6588">
        <v>0</v>
      </c>
      <c r="W6588">
        <v>0</v>
      </c>
      <c r="X6588">
        <v>0</v>
      </c>
      <c r="Y6588">
        <v>7.6155559999999998</v>
      </c>
      <c r="Z6588">
        <v>752.98805500000003</v>
      </c>
    </row>
    <row r="6589" spans="1:26" x14ac:dyDescent="0.3">
      <c r="A6589">
        <v>2682108</v>
      </c>
      <c r="B6589">
        <v>1</v>
      </c>
      <c r="C6589" t="s">
        <v>77</v>
      </c>
      <c r="D6589" t="s">
        <v>113</v>
      </c>
      <c r="E6589" t="s">
        <v>126</v>
      </c>
      <c r="F6589" t="s">
        <v>1764</v>
      </c>
      <c r="G6589" t="s">
        <v>128</v>
      </c>
      <c r="H6589" t="s">
        <v>47</v>
      </c>
      <c r="I6589" t="s">
        <v>129</v>
      </c>
      <c r="J6589" t="s">
        <v>130</v>
      </c>
      <c r="K6589" t="s">
        <v>131</v>
      </c>
      <c r="L6589" t="s">
        <v>18258</v>
      </c>
      <c r="M6589" t="s">
        <v>18259</v>
      </c>
      <c r="N6589">
        <v>1.080833333</v>
      </c>
      <c r="O6589">
        <v>0</v>
      </c>
      <c r="P6589">
        <v>0</v>
      </c>
      <c r="Q6589">
        <v>0</v>
      </c>
      <c r="R6589">
        <v>0</v>
      </c>
      <c r="S6589">
        <v>11</v>
      </c>
      <c r="T6589">
        <v>82</v>
      </c>
      <c r="U6589">
        <v>0</v>
      </c>
      <c r="V6589">
        <v>0</v>
      </c>
      <c r="W6589">
        <v>0</v>
      </c>
      <c r="X6589">
        <v>0</v>
      </c>
      <c r="Y6589">
        <v>11.889167</v>
      </c>
      <c r="Z6589">
        <v>88.628332999999998</v>
      </c>
    </row>
    <row r="6590" spans="1:26" x14ac:dyDescent="0.3">
      <c r="A6590">
        <v>2682073</v>
      </c>
      <c r="B6590">
        <v>1</v>
      </c>
      <c r="C6590" t="s">
        <v>77</v>
      </c>
      <c r="D6590" t="s">
        <v>115</v>
      </c>
      <c r="E6590" t="s">
        <v>126</v>
      </c>
      <c r="F6590" t="s">
        <v>18260</v>
      </c>
      <c r="G6590" t="s">
        <v>128</v>
      </c>
      <c r="H6590" t="s">
        <v>47</v>
      </c>
      <c r="I6590" t="s">
        <v>129</v>
      </c>
      <c r="J6590" t="s">
        <v>130</v>
      </c>
      <c r="K6590" t="s">
        <v>131</v>
      </c>
      <c r="L6590" t="s">
        <v>18261</v>
      </c>
      <c r="M6590" t="s">
        <v>18262</v>
      </c>
      <c r="N6590">
        <v>5.4822222219999999</v>
      </c>
      <c r="O6590">
        <v>0</v>
      </c>
      <c r="P6590">
        <v>0</v>
      </c>
      <c r="Q6590">
        <v>0</v>
      </c>
      <c r="R6590">
        <v>0</v>
      </c>
      <c r="S6590">
        <v>1</v>
      </c>
      <c r="T6590">
        <v>398</v>
      </c>
      <c r="U6590">
        <v>0</v>
      </c>
      <c r="V6590">
        <v>0</v>
      </c>
      <c r="W6590">
        <v>0</v>
      </c>
      <c r="X6590">
        <v>0</v>
      </c>
      <c r="Y6590">
        <v>5.4822220000000002</v>
      </c>
      <c r="Z6590">
        <v>2181.9244440000002</v>
      </c>
    </row>
    <row r="6591" spans="1:26" x14ac:dyDescent="0.3">
      <c r="A6591">
        <v>2682076</v>
      </c>
      <c r="B6591">
        <v>1</v>
      </c>
      <c r="C6591" t="s">
        <v>76</v>
      </c>
      <c r="D6591" t="s">
        <v>106</v>
      </c>
      <c r="E6591" t="s">
        <v>152</v>
      </c>
      <c r="F6591" t="s">
        <v>18263</v>
      </c>
      <c r="G6591" t="s">
        <v>169</v>
      </c>
      <c r="H6591" t="s">
        <v>47</v>
      </c>
      <c r="I6591" t="s">
        <v>129</v>
      </c>
      <c r="J6591" t="s">
        <v>130</v>
      </c>
      <c r="K6591" t="s">
        <v>131</v>
      </c>
      <c r="L6591" t="s">
        <v>18264</v>
      </c>
      <c r="M6591" t="s">
        <v>18265</v>
      </c>
      <c r="N6591">
        <v>0.93527777700000003</v>
      </c>
      <c r="O6591">
        <v>1</v>
      </c>
      <c r="P6591">
        <v>6110</v>
      </c>
      <c r="Q6591">
        <v>0</v>
      </c>
      <c r="R6591">
        <v>0</v>
      </c>
      <c r="S6591">
        <v>0</v>
      </c>
      <c r="T6591">
        <v>0</v>
      </c>
      <c r="U6591">
        <v>0.93527800000000005</v>
      </c>
      <c r="V6591">
        <v>5714.5472170000003</v>
      </c>
      <c r="W6591">
        <v>0</v>
      </c>
      <c r="X6591">
        <v>0</v>
      </c>
      <c r="Y6591">
        <v>0</v>
      </c>
      <c r="Z6591">
        <v>0</v>
      </c>
    </row>
    <row r="6592" spans="1:26" x14ac:dyDescent="0.3">
      <c r="A6592">
        <v>2682072</v>
      </c>
      <c r="B6592">
        <v>1</v>
      </c>
      <c r="C6592" t="s">
        <v>77</v>
      </c>
      <c r="D6592" t="s">
        <v>113</v>
      </c>
      <c r="E6592" t="s">
        <v>152</v>
      </c>
      <c r="F6592" t="s">
        <v>16099</v>
      </c>
      <c r="G6592" t="s">
        <v>169</v>
      </c>
      <c r="H6592" t="s">
        <v>47</v>
      </c>
      <c r="I6592" t="s">
        <v>247</v>
      </c>
      <c r="J6592" t="s">
        <v>130</v>
      </c>
      <c r="K6592" t="s">
        <v>131</v>
      </c>
      <c r="L6592" t="s">
        <v>18266</v>
      </c>
      <c r="M6592" t="s">
        <v>18267</v>
      </c>
      <c r="N6592">
        <v>3.7777776999999998E-2</v>
      </c>
      <c r="O6592">
        <v>0</v>
      </c>
      <c r="P6592">
        <v>0</v>
      </c>
      <c r="Q6592">
        <v>3</v>
      </c>
      <c r="R6592">
        <v>72</v>
      </c>
      <c r="S6592">
        <v>49</v>
      </c>
      <c r="T6592">
        <v>436</v>
      </c>
      <c r="U6592">
        <v>0</v>
      </c>
      <c r="V6592">
        <v>0</v>
      </c>
      <c r="W6592">
        <v>0.113333</v>
      </c>
      <c r="X6592">
        <v>2.72</v>
      </c>
      <c r="Y6592">
        <v>1.851111</v>
      </c>
      <c r="Z6592">
        <v>16.471111000000001</v>
      </c>
    </row>
    <row r="6593" spans="1:26" x14ac:dyDescent="0.3">
      <c r="A6593">
        <v>2682087</v>
      </c>
      <c r="B6593">
        <v>1</v>
      </c>
      <c r="C6593" t="s">
        <v>76</v>
      </c>
      <c r="D6593" t="s">
        <v>84</v>
      </c>
      <c r="E6593" t="s">
        <v>134</v>
      </c>
      <c r="F6593" t="s">
        <v>18268</v>
      </c>
      <c r="G6593" t="s">
        <v>240</v>
      </c>
      <c r="H6593" t="s">
        <v>46</v>
      </c>
      <c r="I6593" t="s">
        <v>129</v>
      </c>
      <c r="J6593" t="s">
        <v>130</v>
      </c>
      <c r="K6593" t="s">
        <v>131</v>
      </c>
      <c r="L6593" t="s">
        <v>18269</v>
      </c>
      <c r="M6593" t="s">
        <v>18270</v>
      </c>
      <c r="N6593">
        <v>1.169444444</v>
      </c>
      <c r="O6593">
        <v>0</v>
      </c>
      <c r="P6593">
        <v>8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9.355556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2682088</v>
      </c>
      <c r="B6594">
        <v>1</v>
      </c>
      <c r="C6594" t="s">
        <v>76</v>
      </c>
      <c r="D6594" t="s">
        <v>103</v>
      </c>
      <c r="E6594" t="s">
        <v>144</v>
      </c>
      <c r="F6594" t="s">
        <v>18271</v>
      </c>
      <c r="G6594" t="s">
        <v>136</v>
      </c>
      <c r="H6594" t="s">
        <v>46</v>
      </c>
      <c r="I6594" t="s">
        <v>129</v>
      </c>
      <c r="J6594" t="s">
        <v>130</v>
      </c>
      <c r="K6594" t="s">
        <v>131</v>
      </c>
      <c r="L6594" t="s">
        <v>18272</v>
      </c>
      <c r="M6594" t="s">
        <v>18273</v>
      </c>
      <c r="N6594">
        <v>1.8630555550000001</v>
      </c>
      <c r="O6594">
        <v>0</v>
      </c>
      <c r="P6594">
        <v>0</v>
      </c>
      <c r="Q6594">
        <v>0</v>
      </c>
      <c r="R6594">
        <v>14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26.082778000000001</v>
      </c>
      <c r="Y6594">
        <v>0</v>
      </c>
      <c r="Z6594">
        <v>0</v>
      </c>
    </row>
    <row r="6595" spans="1:26" x14ac:dyDescent="0.3">
      <c r="A6595">
        <v>2682064</v>
      </c>
      <c r="B6595">
        <v>2</v>
      </c>
      <c r="C6595" t="s">
        <v>76</v>
      </c>
      <c r="D6595" t="s">
        <v>99</v>
      </c>
      <c r="E6595" t="s">
        <v>126</v>
      </c>
      <c r="F6595" t="s">
        <v>18274</v>
      </c>
      <c r="G6595" t="s">
        <v>128</v>
      </c>
      <c r="H6595" t="s">
        <v>47</v>
      </c>
      <c r="I6595" t="s">
        <v>129</v>
      </c>
      <c r="J6595" t="s">
        <v>130</v>
      </c>
      <c r="K6595" t="s">
        <v>131</v>
      </c>
      <c r="L6595" t="s">
        <v>18242</v>
      </c>
      <c r="M6595" t="s">
        <v>18275</v>
      </c>
      <c r="N6595">
        <v>0.14333333300000001</v>
      </c>
      <c r="O6595">
        <v>5</v>
      </c>
      <c r="P6595">
        <v>7023</v>
      </c>
      <c r="Q6595">
        <v>0</v>
      </c>
      <c r="R6595">
        <v>0</v>
      </c>
      <c r="S6595">
        <v>0</v>
      </c>
      <c r="T6595">
        <v>0</v>
      </c>
      <c r="U6595">
        <v>0.71666700000000005</v>
      </c>
      <c r="V6595">
        <v>1006.629998</v>
      </c>
      <c r="W6595">
        <v>0</v>
      </c>
      <c r="X6595">
        <v>0</v>
      </c>
      <c r="Y6595">
        <v>0</v>
      </c>
      <c r="Z6595">
        <v>0</v>
      </c>
    </row>
    <row r="6596" spans="1:26" x14ac:dyDescent="0.3">
      <c r="A6596">
        <v>2682092</v>
      </c>
      <c r="B6596">
        <v>1</v>
      </c>
      <c r="C6596" t="s">
        <v>76</v>
      </c>
      <c r="D6596" t="s">
        <v>79</v>
      </c>
      <c r="E6596" t="s">
        <v>210</v>
      </c>
      <c r="F6596" t="s">
        <v>18276</v>
      </c>
      <c r="G6596" t="s">
        <v>212</v>
      </c>
      <c r="H6596" t="s">
        <v>46</v>
      </c>
      <c r="I6596" t="s">
        <v>129</v>
      </c>
      <c r="J6596" t="s">
        <v>130</v>
      </c>
      <c r="K6596" t="s">
        <v>131</v>
      </c>
      <c r="L6596" t="s">
        <v>18277</v>
      </c>
      <c r="M6596" t="s">
        <v>18278</v>
      </c>
      <c r="N6596">
        <v>1.678055555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1.678056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2682125</v>
      </c>
      <c r="B6597">
        <v>1</v>
      </c>
      <c r="C6597" t="s">
        <v>76</v>
      </c>
      <c r="D6597" t="s">
        <v>104</v>
      </c>
      <c r="E6597" t="s">
        <v>156</v>
      </c>
      <c r="F6597" t="s">
        <v>7390</v>
      </c>
      <c r="G6597" t="s">
        <v>169</v>
      </c>
      <c r="H6597" t="s">
        <v>47</v>
      </c>
      <c r="I6597" t="s">
        <v>129</v>
      </c>
      <c r="J6597" t="s">
        <v>130</v>
      </c>
      <c r="K6597" t="s">
        <v>131</v>
      </c>
      <c r="L6597" t="s">
        <v>18279</v>
      </c>
      <c r="M6597" t="s">
        <v>18280</v>
      </c>
      <c r="N6597">
        <v>1.5816666660000001</v>
      </c>
      <c r="O6597">
        <v>0</v>
      </c>
      <c r="P6597">
        <v>2</v>
      </c>
      <c r="Q6597">
        <v>2</v>
      </c>
      <c r="R6597">
        <v>323</v>
      </c>
      <c r="S6597">
        <v>1</v>
      </c>
      <c r="T6597">
        <v>276</v>
      </c>
      <c r="U6597">
        <v>0</v>
      </c>
      <c r="V6597">
        <v>3.1633330000000002</v>
      </c>
      <c r="W6597">
        <v>3.1633330000000002</v>
      </c>
      <c r="X6597">
        <v>510.878333</v>
      </c>
      <c r="Y6597">
        <v>1.5816669999999999</v>
      </c>
      <c r="Z6597">
        <v>436.54</v>
      </c>
    </row>
    <row r="6598" spans="1:26" x14ac:dyDescent="0.3">
      <c r="A6598">
        <v>2682094</v>
      </c>
      <c r="B6598">
        <v>1</v>
      </c>
      <c r="C6598" t="s">
        <v>77</v>
      </c>
      <c r="D6598" t="s">
        <v>124</v>
      </c>
      <c r="E6598" t="s">
        <v>210</v>
      </c>
      <c r="F6598" t="s">
        <v>18281</v>
      </c>
      <c r="G6598" t="s">
        <v>627</v>
      </c>
      <c r="H6598" t="s">
        <v>46</v>
      </c>
      <c r="I6598" t="s">
        <v>129</v>
      </c>
      <c r="J6598" t="s">
        <v>130</v>
      </c>
      <c r="K6598" t="s">
        <v>131</v>
      </c>
      <c r="L6598" t="s">
        <v>18282</v>
      </c>
      <c r="M6598" t="s">
        <v>18283</v>
      </c>
      <c r="N6598">
        <v>2.4672222220000002</v>
      </c>
      <c r="O6598">
        <v>0</v>
      </c>
      <c r="P6598">
        <v>7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17.270555999999999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2682097</v>
      </c>
      <c r="B6599">
        <v>1</v>
      </c>
      <c r="C6599" t="s">
        <v>77</v>
      </c>
      <c r="D6599" t="s">
        <v>123</v>
      </c>
      <c r="E6599" t="s">
        <v>156</v>
      </c>
      <c r="F6599" t="s">
        <v>8344</v>
      </c>
      <c r="G6599" t="s">
        <v>146</v>
      </c>
      <c r="H6599" t="s">
        <v>47</v>
      </c>
      <c r="I6599" t="s">
        <v>129</v>
      </c>
      <c r="J6599" t="s">
        <v>130</v>
      </c>
      <c r="K6599" t="s">
        <v>131</v>
      </c>
      <c r="L6599" t="s">
        <v>18284</v>
      </c>
      <c r="M6599" t="s">
        <v>18285</v>
      </c>
      <c r="N6599">
        <v>0.58333333300000001</v>
      </c>
      <c r="O6599">
        <v>216</v>
      </c>
      <c r="P6599">
        <v>141</v>
      </c>
      <c r="Q6599">
        <v>0</v>
      </c>
      <c r="R6599">
        <v>0</v>
      </c>
      <c r="S6599">
        <v>0</v>
      </c>
      <c r="T6599">
        <v>0</v>
      </c>
      <c r="U6599">
        <v>126</v>
      </c>
      <c r="V6599">
        <v>82.25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2682098</v>
      </c>
      <c r="B6600">
        <v>1</v>
      </c>
      <c r="C6600" t="s">
        <v>77</v>
      </c>
      <c r="D6600" t="s">
        <v>123</v>
      </c>
      <c r="E6600" t="s">
        <v>156</v>
      </c>
      <c r="F6600" t="s">
        <v>18286</v>
      </c>
      <c r="G6600" t="s">
        <v>2412</v>
      </c>
      <c r="H6600" t="s">
        <v>47</v>
      </c>
      <c r="I6600" t="s">
        <v>129</v>
      </c>
      <c r="J6600" t="s">
        <v>130</v>
      </c>
      <c r="K6600" t="s">
        <v>131</v>
      </c>
      <c r="L6600" t="s">
        <v>18287</v>
      </c>
      <c r="M6600" t="s">
        <v>18288</v>
      </c>
      <c r="N6600">
        <v>0.59722222199999997</v>
      </c>
      <c r="O6600">
        <v>24</v>
      </c>
      <c r="P6600">
        <v>207</v>
      </c>
      <c r="Q6600">
        <v>0</v>
      </c>
      <c r="R6600">
        <v>0</v>
      </c>
      <c r="S6600">
        <v>0</v>
      </c>
      <c r="T6600">
        <v>0</v>
      </c>
      <c r="U6600">
        <v>14.333333</v>
      </c>
      <c r="V6600">
        <v>123.625</v>
      </c>
      <c r="W6600">
        <v>0</v>
      </c>
      <c r="X6600">
        <v>0</v>
      </c>
      <c r="Y6600">
        <v>0</v>
      </c>
      <c r="Z6600">
        <v>0</v>
      </c>
    </row>
    <row r="6601" spans="1:26" x14ac:dyDescent="0.3">
      <c r="A6601">
        <v>2682099</v>
      </c>
      <c r="B6601">
        <v>1</v>
      </c>
      <c r="C6601" t="s">
        <v>76</v>
      </c>
      <c r="D6601" t="s">
        <v>103</v>
      </c>
      <c r="E6601" t="s">
        <v>144</v>
      </c>
      <c r="F6601" t="s">
        <v>18289</v>
      </c>
      <c r="G6601" t="s">
        <v>146</v>
      </c>
      <c r="H6601" t="s">
        <v>46</v>
      </c>
      <c r="I6601" t="s">
        <v>129</v>
      </c>
      <c r="J6601" t="s">
        <v>130</v>
      </c>
      <c r="K6601" t="s">
        <v>131</v>
      </c>
      <c r="L6601" t="s">
        <v>18290</v>
      </c>
      <c r="M6601" t="s">
        <v>18291</v>
      </c>
      <c r="N6601">
        <v>0.30194444399999998</v>
      </c>
      <c r="O6601">
        <v>0</v>
      </c>
      <c r="P6601">
        <v>0</v>
      </c>
      <c r="Q6601">
        <v>0</v>
      </c>
      <c r="R6601">
        <v>105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31.704167000000002</v>
      </c>
      <c r="Y6601">
        <v>0</v>
      </c>
      <c r="Z6601">
        <v>0</v>
      </c>
    </row>
    <row r="6602" spans="1:26" x14ac:dyDescent="0.3">
      <c r="A6602">
        <v>2682101</v>
      </c>
      <c r="B6602">
        <v>1</v>
      </c>
      <c r="C6602" t="s">
        <v>76</v>
      </c>
      <c r="D6602" t="s">
        <v>89</v>
      </c>
      <c r="E6602" t="s">
        <v>152</v>
      </c>
      <c r="F6602" t="s">
        <v>6175</v>
      </c>
      <c r="G6602" t="s">
        <v>169</v>
      </c>
      <c r="H6602" t="s">
        <v>47</v>
      </c>
      <c r="I6602" t="s">
        <v>129</v>
      </c>
      <c r="J6602" t="s">
        <v>130</v>
      </c>
      <c r="K6602" t="s">
        <v>131</v>
      </c>
      <c r="L6602" t="s">
        <v>18292</v>
      </c>
      <c r="M6602" t="s">
        <v>18293</v>
      </c>
      <c r="N6602">
        <v>0.79361111100000004</v>
      </c>
      <c r="O6602">
        <v>12</v>
      </c>
      <c r="P6602">
        <v>263</v>
      </c>
      <c r="Q6602">
        <v>0</v>
      </c>
      <c r="R6602">
        <v>0</v>
      </c>
      <c r="S6602">
        <v>0</v>
      </c>
      <c r="T6602">
        <v>22</v>
      </c>
      <c r="U6602">
        <v>9.5233329999999992</v>
      </c>
      <c r="V6602">
        <v>208.71972199999999</v>
      </c>
      <c r="W6602">
        <v>0</v>
      </c>
      <c r="X6602">
        <v>0</v>
      </c>
      <c r="Y6602">
        <v>0</v>
      </c>
      <c r="Z6602">
        <v>17.459444000000001</v>
      </c>
    </row>
    <row r="6603" spans="1:26" x14ac:dyDescent="0.3">
      <c r="A6603">
        <v>2682104</v>
      </c>
      <c r="B6603">
        <v>1</v>
      </c>
      <c r="C6603" t="s">
        <v>77</v>
      </c>
      <c r="D6603" t="s">
        <v>123</v>
      </c>
      <c r="E6603" t="s">
        <v>126</v>
      </c>
      <c r="F6603" t="s">
        <v>18294</v>
      </c>
      <c r="G6603" t="s">
        <v>128</v>
      </c>
      <c r="H6603" t="s">
        <v>47</v>
      </c>
      <c r="I6603" t="s">
        <v>129</v>
      </c>
      <c r="J6603" t="s">
        <v>130</v>
      </c>
      <c r="K6603" t="s">
        <v>131</v>
      </c>
      <c r="L6603" t="s">
        <v>18295</v>
      </c>
      <c r="M6603" t="s">
        <v>18296</v>
      </c>
      <c r="N6603">
        <v>2.9088888879999999</v>
      </c>
      <c r="O6603">
        <v>9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26.18</v>
      </c>
      <c r="V6603">
        <v>0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2682103</v>
      </c>
      <c r="B6604">
        <v>1</v>
      </c>
      <c r="C6604" t="s">
        <v>77</v>
      </c>
      <c r="D6604" t="s">
        <v>114</v>
      </c>
      <c r="E6604" t="s">
        <v>144</v>
      </c>
      <c r="F6604" t="s">
        <v>18297</v>
      </c>
      <c r="G6604" t="s">
        <v>146</v>
      </c>
      <c r="H6604" t="s">
        <v>46</v>
      </c>
      <c r="I6604" t="s">
        <v>129</v>
      </c>
      <c r="J6604" t="s">
        <v>130</v>
      </c>
      <c r="K6604" t="s">
        <v>131</v>
      </c>
      <c r="L6604" t="s">
        <v>18298</v>
      </c>
      <c r="M6604" t="s">
        <v>18299</v>
      </c>
      <c r="N6604">
        <v>0.31638888799999998</v>
      </c>
      <c r="O6604">
        <v>0</v>
      </c>
      <c r="P6604">
        <v>3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0.94916699999999998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2682106</v>
      </c>
      <c r="B6605">
        <v>1</v>
      </c>
      <c r="C6605" t="s">
        <v>77</v>
      </c>
      <c r="D6605" t="s">
        <v>124</v>
      </c>
      <c r="E6605" t="s">
        <v>152</v>
      </c>
      <c r="F6605" t="s">
        <v>18300</v>
      </c>
      <c r="G6605" t="s">
        <v>169</v>
      </c>
      <c r="H6605" t="s">
        <v>47</v>
      </c>
      <c r="I6605" t="s">
        <v>129</v>
      </c>
      <c r="J6605" t="s">
        <v>130</v>
      </c>
      <c r="K6605" t="s">
        <v>131</v>
      </c>
      <c r="L6605" t="s">
        <v>18301</v>
      </c>
      <c r="M6605" t="s">
        <v>18302</v>
      </c>
      <c r="N6605">
        <v>3.6211111109999998</v>
      </c>
      <c r="O6605">
        <v>7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25.347778000000002</v>
      </c>
      <c r="V6605">
        <v>3.621111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2682115</v>
      </c>
      <c r="B6606">
        <v>1</v>
      </c>
      <c r="C6606" t="s">
        <v>76</v>
      </c>
      <c r="D6606" t="s">
        <v>101</v>
      </c>
      <c r="E6606" t="s">
        <v>144</v>
      </c>
      <c r="F6606" t="s">
        <v>18303</v>
      </c>
      <c r="G6606" t="s">
        <v>146</v>
      </c>
      <c r="H6606" t="s">
        <v>46</v>
      </c>
      <c r="I6606" t="s">
        <v>129</v>
      </c>
      <c r="J6606" t="s">
        <v>130</v>
      </c>
      <c r="K6606" t="s">
        <v>131</v>
      </c>
      <c r="L6606" t="s">
        <v>18304</v>
      </c>
      <c r="M6606" t="s">
        <v>18305</v>
      </c>
      <c r="N6606">
        <v>0.58222222199999996</v>
      </c>
      <c r="O6606">
        <v>0</v>
      </c>
      <c r="P6606">
        <v>36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20.96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2682111</v>
      </c>
      <c r="B6607">
        <v>1</v>
      </c>
      <c r="C6607" t="s">
        <v>77</v>
      </c>
      <c r="D6607" t="s">
        <v>124</v>
      </c>
      <c r="E6607" t="s">
        <v>126</v>
      </c>
      <c r="F6607" t="s">
        <v>18306</v>
      </c>
      <c r="G6607" t="s">
        <v>169</v>
      </c>
      <c r="H6607" t="s">
        <v>47</v>
      </c>
      <c r="I6607" t="s">
        <v>129</v>
      </c>
      <c r="J6607" t="s">
        <v>130</v>
      </c>
      <c r="K6607" t="s">
        <v>131</v>
      </c>
      <c r="L6607" t="s">
        <v>18307</v>
      </c>
      <c r="M6607" t="s">
        <v>18308</v>
      </c>
      <c r="N6607">
        <v>0.52777777699999995</v>
      </c>
      <c r="O6607">
        <v>45</v>
      </c>
      <c r="P6607">
        <v>12839</v>
      </c>
      <c r="Q6607">
        <v>0</v>
      </c>
      <c r="R6607">
        <v>0</v>
      </c>
      <c r="S6607">
        <v>0</v>
      </c>
      <c r="T6607">
        <v>0</v>
      </c>
      <c r="U6607">
        <v>23.75</v>
      </c>
      <c r="V6607">
        <v>6776.1388790000001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2682123</v>
      </c>
      <c r="B6608">
        <v>1</v>
      </c>
      <c r="C6608" t="s">
        <v>77</v>
      </c>
      <c r="D6608" t="s">
        <v>111</v>
      </c>
      <c r="E6608" t="s">
        <v>126</v>
      </c>
      <c r="F6608" t="s">
        <v>18309</v>
      </c>
      <c r="G6608" t="s">
        <v>128</v>
      </c>
      <c r="H6608" t="s">
        <v>47</v>
      </c>
      <c r="I6608" t="s">
        <v>129</v>
      </c>
      <c r="J6608" t="s">
        <v>130</v>
      </c>
      <c r="K6608" t="s">
        <v>131</v>
      </c>
      <c r="L6608" t="s">
        <v>18310</v>
      </c>
      <c r="M6608" t="s">
        <v>18311</v>
      </c>
      <c r="N6608">
        <v>5.9683333330000004</v>
      </c>
      <c r="O6608">
        <v>0</v>
      </c>
      <c r="P6608">
        <v>0</v>
      </c>
      <c r="Q6608">
        <v>0</v>
      </c>
      <c r="R6608">
        <v>328</v>
      </c>
      <c r="S6608">
        <v>0</v>
      </c>
      <c r="T6608">
        <v>17</v>
      </c>
      <c r="U6608">
        <v>0</v>
      </c>
      <c r="V6608">
        <v>0</v>
      </c>
      <c r="W6608">
        <v>0</v>
      </c>
      <c r="X6608">
        <v>1957.613333</v>
      </c>
      <c r="Y6608">
        <v>0</v>
      </c>
      <c r="Z6608">
        <v>101.46166700000001</v>
      </c>
    </row>
    <row r="6609" spans="1:26" x14ac:dyDescent="0.3">
      <c r="A6609">
        <v>2682113</v>
      </c>
      <c r="B6609">
        <v>1</v>
      </c>
      <c r="C6609" t="s">
        <v>77</v>
      </c>
      <c r="D6609" t="s">
        <v>124</v>
      </c>
      <c r="E6609" t="s">
        <v>156</v>
      </c>
      <c r="F6609" t="s">
        <v>18312</v>
      </c>
      <c r="G6609" t="s">
        <v>169</v>
      </c>
      <c r="H6609" t="s">
        <v>47</v>
      </c>
      <c r="I6609" t="s">
        <v>129</v>
      </c>
      <c r="J6609" t="s">
        <v>130</v>
      </c>
      <c r="K6609" t="s">
        <v>131</v>
      </c>
      <c r="L6609" t="s">
        <v>18313</v>
      </c>
      <c r="M6609" t="s">
        <v>18314</v>
      </c>
      <c r="N6609">
        <v>0.98416666600000002</v>
      </c>
      <c r="O6609">
        <v>37</v>
      </c>
      <c r="P6609">
        <v>8</v>
      </c>
      <c r="Q6609">
        <v>0</v>
      </c>
      <c r="R6609">
        <v>0</v>
      </c>
      <c r="S6609">
        <v>0</v>
      </c>
      <c r="T6609">
        <v>0</v>
      </c>
      <c r="U6609">
        <v>36.414166999999999</v>
      </c>
      <c r="V6609">
        <v>7.8733329999999997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2682114</v>
      </c>
      <c r="B6610">
        <v>1</v>
      </c>
      <c r="C6610" t="s">
        <v>77</v>
      </c>
      <c r="D6610" t="s">
        <v>123</v>
      </c>
      <c r="E6610" t="s">
        <v>156</v>
      </c>
      <c r="F6610" t="s">
        <v>18315</v>
      </c>
      <c r="G6610" t="s">
        <v>169</v>
      </c>
      <c r="H6610" t="s">
        <v>47</v>
      </c>
      <c r="I6610" t="s">
        <v>129</v>
      </c>
      <c r="J6610" t="s">
        <v>130</v>
      </c>
      <c r="K6610" t="s">
        <v>131</v>
      </c>
      <c r="L6610" t="s">
        <v>18316</v>
      </c>
      <c r="M6610" t="s">
        <v>18317</v>
      </c>
      <c r="N6610">
        <v>0.60277777700000001</v>
      </c>
      <c r="O6610">
        <v>313</v>
      </c>
      <c r="P6610">
        <v>51</v>
      </c>
      <c r="Q6610">
        <v>0</v>
      </c>
      <c r="R6610">
        <v>0</v>
      </c>
      <c r="S6610">
        <v>0</v>
      </c>
      <c r="T6610">
        <v>0</v>
      </c>
      <c r="U6610">
        <v>188.669444</v>
      </c>
      <c r="V6610">
        <v>30.741667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2682135</v>
      </c>
      <c r="B6611">
        <v>1</v>
      </c>
      <c r="C6611" t="s">
        <v>77</v>
      </c>
      <c r="D6611" t="s">
        <v>124</v>
      </c>
      <c r="E6611" t="s">
        <v>152</v>
      </c>
      <c r="F6611" t="s">
        <v>18318</v>
      </c>
      <c r="G6611" t="s">
        <v>169</v>
      </c>
      <c r="H6611" t="s">
        <v>47</v>
      </c>
      <c r="I6611" t="s">
        <v>129</v>
      </c>
      <c r="J6611" t="s">
        <v>130</v>
      </c>
      <c r="K6611" t="s">
        <v>131</v>
      </c>
      <c r="L6611" t="s">
        <v>18319</v>
      </c>
      <c r="M6611" t="s">
        <v>18320</v>
      </c>
      <c r="N6611">
        <v>0.58611111100000002</v>
      </c>
      <c r="O6611">
        <v>54</v>
      </c>
      <c r="P6611">
        <v>134</v>
      </c>
      <c r="Q6611">
        <v>0</v>
      </c>
      <c r="R6611">
        <v>0</v>
      </c>
      <c r="S6611">
        <v>0</v>
      </c>
      <c r="T6611">
        <v>0</v>
      </c>
      <c r="U6611">
        <v>31.65</v>
      </c>
      <c r="V6611">
        <v>78.538888999999998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2682076</v>
      </c>
      <c r="B6612">
        <v>2</v>
      </c>
      <c r="C6612" t="s">
        <v>76</v>
      </c>
      <c r="D6612" t="s">
        <v>79</v>
      </c>
      <c r="E6612" t="s">
        <v>126</v>
      </c>
      <c r="F6612" t="s">
        <v>4362</v>
      </c>
      <c r="G6612" t="s">
        <v>169</v>
      </c>
      <c r="H6612" t="s">
        <v>47</v>
      </c>
      <c r="I6612" t="s">
        <v>129</v>
      </c>
      <c r="J6612" t="s">
        <v>130</v>
      </c>
      <c r="K6612" t="s">
        <v>131</v>
      </c>
      <c r="L6612" t="s">
        <v>18265</v>
      </c>
      <c r="M6612" t="s">
        <v>18321</v>
      </c>
      <c r="N6612">
        <v>1.0977777769999999</v>
      </c>
      <c r="O6612">
        <v>0</v>
      </c>
      <c r="P6612">
        <v>1187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1303.0622209999999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2682129</v>
      </c>
      <c r="B6613">
        <v>1</v>
      </c>
      <c r="C6613" t="s">
        <v>76</v>
      </c>
      <c r="D6613" t="s">
        <v>88</v>
      </c>
      <c r="E6613" t="s">
        <v>210</v>
      </c>
      <c r="F6613" t="s">
        <v>18032</v>
      </c>
      <c r="G6613" t="s">
        <v>290</v>
      </c>
      <c r="H6613" t="s">
        <v>46</v>
      </c>
      <c r="I6613" t="s">
        <v>129</v>
      </c>
      <c r="J6613" t="s">
        <v>130</v>
      </c>
      <c r="K6613" t="s">
        <v>131</v>
      </c>
      <c r="L6613" t="s">
        <v>18322</v>
      </c>
      <c r="M6613" t="s">
        <v>18323</v>
      </c>
      <c r="N6613">
        <v>3.1263888880000001</v>
      </c>
      <c r="O6613">
        <v>0</v>
      </c>
      <c r="P6613">
        <v>2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6.2527780000000002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2682127</v>
      </c>
      <c r="B6614">
        <v>1</v>
      </c>
      <c r="C6614" t="s">
        <v>77</v>
      </c>
      <c r="D6614" t="s">
        <v>116</v>
      </c>
      <c r="E6614" t="s">
        <v>126</v>
      </c>
      <c r="F6614" t="s">
        <v>18324</v>
      </c>
      <c r="G6614" t="s">
        <v>169</v>
      </c>
      <c r="H6614" t="s">
        <v>47</v>
      </c>
      <c r="I6614" t="s">
        <v>129</v>
      </c>
      <c r="J6614" t="s">
        <v>130</v>
      </c>
      <c r="K6614" t="s">
        <v>131</v>
      </c>
      <c r="L6614" t="s">
        <v>18325</v>
      </c>
      <c r="M6614" t="s">
        <v>18326</v>
      </c>
      <c r="N6614">
        <v>0.51388888799999999</v>
      </c>
      <c r="O6614">
        <v>46</v>
      </c>
      <c r="P6614">
        <v>47</v>
      </c>
      <c r="Q6614">
        <v>0</v>
      </c>
      <c r="R6614">
        <v>0</v>
      </c>
      <c r="S6614">
        <v>0</v>
      </c>
      <c r="T6614">
        <v>0</v>
      </c>
      <c r="U6614">
        <v>23.638888999999999</v>
      </c>
      <c r="V6614">
        <v>24.152778000000001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2682141</v>
      </c>
      <c r="B6615">
        <v>1</v>
      </c>
      <c r="C6615" t="s">
        <v>77</v>
      </c>
      <c r="D6615" t="s">
        <v>124</v>
      </c>
      <c r="E6615" t="s">
        <v>126</v>
      </c>
      <c r="F6615" t="s">
        <v>18327</v>
      </c>
      <c r="G6615" t="s">
        <v>169</v>
      </c>
      <c r="H6615" t="s">
        <v>47</v>
      </c>
      <c r="I6615" t="s">
        <v>129</v>
      </c>
      <c r="J6615" t="s">
        <v>130</v>
      </c>
      <c r="K6615" t="s">
        <v>131</v>
      </c>
      <c r="L6615" t="s">
        <v>18328</v>
      </c>
      <c r="M6615" t="s">
        <v>18329</v>
      </c>
      <c r="N6615">
        <v>1.3172222220000001</v>
      </c>
      <c r="O6615">
        <v>2</v>
      </c>
      <c r="P6615">
        <v>599</v>
      </c>
      <c r="Q6615">
        <v>0</v>
      </c>
      <c r="R6615">
        <v>0</v>
      </c>
      <c r="S6615">
        <v>0</v>
      </c>
      <c r="T6615">
        <v>0</v>
      </c>
      <c r="U6615">
        <v>2.6344439999999998</v>
      </c>
      <c r="V6615">
        <v>789.01611100000002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2682126</v>
      </c>
      <c r="B6616">
        <v>1</v>
      </c>
      <c r="C6616" t="s">
        <v>77</v>
      </c>
      <c r="D6616" t="s">
        <v>114</v>
      </c>
      <c r="E6616" t="s">
        <v>126</v>
      </c>
      <c r="F6616" t="s">
        <v>18330</v>
      </c>
      <c r="G6616" t="s">
        <v>128</v>
      </c>
      <c r="H6616" t="s">
        <v>47</v>
      </c>
      <c r="I6616" t="s">
        <v>129</v>
      </c>
      <c r="J6616" t="s">
        <v>130</v>
      </c>
      <c r="K6616" t="s">
        <v>131</v>
      </c>
      <c r="L6616" t="s">
        <v>18331</v>
      </c>
      <c r="M6616" t="s">
        <v>18332</v>
      </c>
      <c r="N6616">
        <v>1.893611111</v>
      </c>
      <c r="O6616">
        <v>0</v>
      </c>
      <c r="P6616">
        <v>0</v>
      </c>
      <c r="Q6616">
        <v>0</v>
      </c>
      <c r="R6616">
        <v>0</v>
      </c>
      <c r="S6616">
        <v>2</v>
      </c>
      <c r="T6616">
        <v>175</v>
      </c>
      <c r="U6616">
        <v>0</v>
      </c>
      <c r="V6616">
        <v>0</v>
      </c>
      <c r="W6616">
        <v>0</v>
      </c>
      <c r="X6616">
        <v>0</v>
      </c>
      <c r="Y6616">
        <v>3.7872219999999999</v>
      </c>
      <c r="Z6616">
        <v>331.38194399999998</v>
      </c>
    </row>
    <row r="6617" spans="1:26" x14ac:dyDescent="0.3">
      <c r="A6617">
        <v>2682128</v>
      </c>
      <c r="B6617">
        <v>1</v>
      </c>
      <c r="C6617" t="s">
        <v>77</v>
      </c>
      <c r="D6617" t="s">
        <v>110</v>
      </c>
      <c r="E6617" t="s">
        <v>126</v>
      </c>
      <c r="F6617" t="s">
        <v>11251</v>
      </c>
      <c r="G6617" t="s">
        <v>128</v>
      </c>
      <c r="H6617" t="s">
        <v>47</v>
      </c>
      <c r="I6617" t="s">
        <v>129</v>
      </c>
      <c r="J6617" t="s">
        <v>130</v>
      </c>
      <c r="K6617" t="s">
        <v>131</v>
      </c>
      <c r="L6617" t="s">
        <v>18333</v>
      </c>
      <c r="M6617" t="s">
        <v>18334</v>
      </c>
      <c r="N6617">
        <v>1.7027777770000001</v>
      </c>
      <c r="O6617">
        <v>0</v>
      </c>
      <c r="P6617">
        <v>0</v>
      </c>
      <c r="Q6617">
        <v>0</v>
      </c>
      <c r="R6617">
        <v>0</v>
      </c>
      <c r="S6617">
        <v>3</v>
      </c>
      <c r="T6617">
        <v>222</v>
      </c>
      <c r="U6617">
        <v>0</v>
      </c>
      <c r="V6617">
        <v>0</v>
      </c>
      <c r="W6617">
        <v>0</v>
      </c>
      <c r="X6617">
        <v>0</v>
      </c>
      <c r="Y6617">
        <v>5.108333</v>
      </c>
      <c r="Z6617">
        <v>378.01666599999999</v>
      </c>
    </row>
    <row r="6618" spans="1:26" x14ac:dyDescent="0.3">
      <c r="A6618">
        <v>2682132</v>
      </c>
      <c r="B6618">
        <v>1</v>
      </c>
      <c r="C6618" t="s">
        <v>76</v>
      </c>
      <c r="D6618" t="s">
        <v>104</v>
      </c>
      <c r="E6618" t="s">
        <v>126</v>
      </c>
      <c r="F6618" t="s">
        <v>18335</v>
      </c>
      <c r="G6618" t="s">
        <v>128</v>
      </c>
      <c r="H6618" t="s">
        <v>47</v>
      </c>
      <c r="I6618" t="s">
        <v>129</v>
      </c>
      <c r="J6618" t="s">
        <v>130</v>
      </c>
      <c r="K6618" t="s">
        <v>131</v>
      </c>
      <c r="L6618" t="s">
        <v>18336</v>
      </c>
      <c r="M6618" t="s">
        <v>18337</v>
      </c>
      <c r="N6618">
        <v>2.753055555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49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134.899722</v>
      </c>
    </row>
    <row r="6619" spans="1:26" x14ac:dyDescent="0.3">
      <c r="A6619">
        <v>2682142</v>
      </c>
      <c r="B6619">
        <v>1</v>
      </c>
      <c r="C6619" t="s">
        <v>76</v>
      </c>
      <c r="D6619" t="s">
        <v>89</v>
      </c>
      <c r="E6619" t="s">
        <v>134</v>
      </c>
      <c r="F6619" t="s">
        <v>18338</v>
      </c>
      <c r="G6619" t="s">
        <v>240</v>
      </c>
      <c r="H6619" t="s">
        <v>46</v>
      </c>
      <c r="I6619" t="s">
        <v>129</v>
      </c>
      <c r="J6619" t="s">
        <v>130</v>
      </c>
      <c r="K6619" t="s">
        <v>131</v>
      </c>
      <c r="L6619" t="s">
        <v>18339</v>
      </c>
      <c r="M6619" t="s">
        <v>18340</v>
      </c>
      <c r="N6619">
        <v>7.6713888880000001</v>
      </c>
      <c r="O6619">
        <v>0</v>
      </c>
      <c r="P6619">
        <v>41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314.52694400000001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2682151</v>
      </c>
      <c r="B6620">
        <v>1</v>
      </c>
      <c r="C6620" t="s">
        <v>76</v>
      </c>
      <c r="D6620" t="s">
        <v>105</v>
      </c>
      <c r="E6620" t="s">
        <v>134</v>
      </c>
      <c r="F6620" t="s">
        <v>18341</v>
      </c>
      <c r="G6620" t="s">
        <v>240</v>
      </c>
      <c r="H6620" t="s">
        <v>46</v>
      </c>
      <c r="I6620" t="s">
        <v>129</v>
      </c>
      <c r="J6620" t="s">
        <v>130</v>
      </c>
      <c r="K6620" t="s">
        <v>131</v>
      </c>
      <c r="L6620" t="s">
        <v>18342</v>
      </c>
      <c r="M6620" t="s">
        <v>18343</v>
      </c>
      <c r="N6620">
        <v>1.525833333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38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57.981667000000002</v>
      </c>
    </row>
    <row r="6621" spans="1:26" x14ac:dyDescent="0.3">
      <c r="A6621">
        <v>2682081</v>
      </c>
      <c r="B6621">
        <v>2</v>
      </c>
      <c r="C6621" t="s">
        <v>76</v>
      </c>
      <c r="D6621" t="s">
        <v>93</v>
      </c>
      <c r="E6621" t="s">
        <v>152</v>
      </c>
      <c r="F6621" t="s">
        <v>2590</v>
      </c>
      <c r="G6621" t="s">
        <v>158</v>
      </c>
      <c r="H6621" t="s">
        <v>47</v>
      </c>
      <c r="I6621" t="s">
        <v>129</v>
      </c>
      <c r="J6621" t="s">
        <v>130</v>
      </c>
      <c r="K6621" t="s">
        <v>131</v>
      </c>
      <c r="L6621" t="s">
        <v>18245</v>
      </c>
      <c r="M6621" t="s">
        <v>18344</v>
      </c>
      <c r="N6621">
        <v>0.96388888800000005</v>
      </c>
      <c r="O6621">
        <v>40</v>
      </c>
      <c r="P6621">
        <v>1150</v>
      </c>
      <c r="Q6621">
        <v>0</v>
      </c>
      <c r="R6621">
        <v>0</v>
      </c>
      <c r="S6621">
        <v>0</v>
      </c>
      <c r="T6621">
        <v>0</v>
      </c>
      <c r="U6621">
        <v>38.555556000000003</v>
      </c>
      <c r="V6621">
        <v>1108.472221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2681769</v>
      </c>
      <c r="B6622">
        <v>2</v>
      </c>
      <c r="C6622" t="s">
        <v>76</v>
      </c>
      <c r="D6622" t="s">
        <v>90</v>
      </c>
      <c r="E6622" t="s">
        <v>134</v>
      </c>
      <c r="F6622" t="s">
        <v>18345</v>
      </c>
      <c r="G6622" t="s">
        <v>290</v>
      </c>
      <c r="H6622" t="s">
        <v>46</v>
      </c>
      <c r="I6622" t="s">
        <v>129</v>
      </c>
      <c r="J6622" t="s">
        <v>130</v>
      </c>
      <c r="K6622" t="s">
        <v>131</v>
      </c>
      <c r="L6622" t="s">
        <v>17861</v>
      </c>
      <c r="M6622" t="s">
        <v>18346</v>
      </c>
      <c r="N6622">
        <v>1.010555555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172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173.81555499999999</v>
      </c>
    </row>
    <row r="6623" spans="1:26" x14ac:dyDescent="0.3">
      <c r="A6623">
        <v>2682150</v>
      </c>
      <c r="B6623">
        <v>1</v>
      </c>
      <c r="C6623" t="s">
        <v>76</v>
      </c>
      <c r="D6623" t="s">
        <v>102</v>
      </c>
      <c r="E6623" t="s">
        <v>126</v>
      </c>
      <c r="F6623" t="s">
        <v>4554</v>
      </c>
      <c r="G6623" t="s">
        <v>169</v>
      </c>
      <c r="H6623" t="s">
        <v>47</v>
      </c>
      <c r="I6623" t="s">
        <v>247</v>
      </c>
      <c r="J6623" t="s">
        <v>130</v>
      </c>
      <c r="K6623" t="s">
        <v>131</v>
      </c>
      <c r="L6623" t="s">
        <v>18347</v>
      </c>
      <c r="M6623" t="s">
        <v>18348</v>
      </c>
      <c r="N6623">
        <v>4.0833332999999999E-2</v>
      </c>
      <c r="O6623">
        <v>0</v>
      </c>
      <c r="P6623">
        <v>0</v>
      </c>
      <c r="Q6623">
        <v>0</v>
      </c>
      <c r="R6623">
        <v>0</v>
      </c>
      <c r="S6623">
        <v>3</v>
      </c>
      <c r="T6623">
        <v>172</v>
      </c>
      <c r="U6623">
        <v>0</v>
      </c>
      <c r="V6623">
        <v>0</v>
      </c>
      <c r="W6623">
        <v>0</v>
      </c>
      <c r="X6623">
        <v>0</v>
      </c>
      <c r="Y6623">
        <v>0.1225</v>
      </c>
      <c r="Z6623">
        <v>7.023333</v>
      </c>
    </row>
    <row r="6624" spans="1:26" x14ac:dyDescent="0.3">
      <c r="A6624">
        <v>2682153</v>
      </c>
      <c r="B6624">
        <v>1</v>
      </c>
      <c r="C6624" t="s">
        <v>76</v>
      </c>
      <c r="D6624" t="s">
        <v>102</v>
      </c>
      <c r="E6624" t="s">
        <v>156</v>
      </c>
      <c r="F6624" t="s">
        <v>4534</v>
      </c>
      <c r="G6624" t="s">
        <v>169</v>
      </c>
      <c r="H6624" t="s">
        <v>47</v>
      </c>
      <c r="I6624" t="s">
        <v>247</v>
      </c>
      <c r="J6624" t="s">
        <v>130</v>
      </c>
      <c r="K6624" t="s">
        <v>131</v>
      </c>
      <c r="L6624" t="s">
        <v>18349</v>
      </c>
      <c r="M6624" t="s">
        <v>18350</v>
      </c>
      <c r="N6624">
        <v>2.0277777E-2</v>
      </c>
      <c r="O6624">
        <v>0</v>
      </c>
      <c r="P6624">
        <v>0</v>
      </c>
      <c r="Q6624">
        <v>0</v>
      </c>
      <c r="R6624">
        <v>0</v>
      </c>
      <c r="S6624">
        <v>26</v>
      </c>
      <c r="T6624">
        <v>1535</v>
      </c>
      <c r="U6624">
        <v>0</v>
      </c>
      <c r="V6624">
        <v>0</v>
      </c>
      <c r="W6624">
        <v>0</v>
      </c>
      <c r="X6624">
        <v>0</v>
      </c>
      <c r="Y6624">
        <v>0.52722199999999997</v>
      </c>
      <c r="Z6624">
        <v>31.126387999999999</v>
      </c>
    </row>
    <row r="6625" spans="1:26" x14ac:dyDescent="0.3">
      <c r="A6625">
        <v>2682156</v>
      </c>
      <c r="B6625">
        <v>1</v>
      </c>
      <c r="C6625" t="s">
        <v>76</v>
      </c>
      <c r="D6625" t="s">
        <v>104</v>
      </c>
      <c r="E6625" t="s">
        <v>156</v>
      </c>
      <c r="F6625" t="s">
        <v>16373</v>
      </c>
      <c r="G6625" t="s">
        <v>169</v>
      </c>
      <c r="H6625" t="s">
        <v>47</v>
      </c>
      <c r="I6625" t="s">
        <v>129</v>
      </c>
      <c r="J6625" t="s">
        <v>130</v>
      </c>
      <c r="K6625" t="s">
        <v>131</v>
      </c>
      <c r="L6625" t="s">
        <v>18351</v>
      </c>
      <c r="M6625" t="s">
        <v>18352</v>
      </c>
      <c r="N6625">
        <v>0.34583333300000002</v>
      </c>
      <c r="O6625">
        <v>0</v>
      </c>
      <c r="P6625">
        <v>0</v>
      </c>
      <c r="Q6625">
        <v>0</v>
      </c>
      <c r="R6625">
        <v>0</v>
      </c>
      <c r="S6625">
        <v>1</v>
      </c>
      <c r="T6625">
        <v>622</v>
      </c>
      <c r="U6625">
        <v>0</v>
      </c>
      <c r="V6625">
        <v>0</v>
      </c>
      <c r="W6625">
        <v>0</v>
      </c>
      <c r="X6625">
        <v>0</v>
      </c>
      <c r="Y6625">
        <v>0.345833</v>
      </c>
      <c r="Z6625">
        <v>215.10833299999999</v>
      </c>
    </row>
    <row r="6626" spans="1:26" x14ac:dyDescent="0.3">
      <c r="A6626">
        <v>2682158</v>
      </c>
      <c r="B6626">
        <v>1</v>
      </c>
      <c r="C6626" t="s">
        <v>76</v>
      </c>
      <c r="D6626" t="s">
        <v>104</v>
      </c>
      <c r="E6626" t="s">
        <v>156</v>
      </c>
      <c r="F6626" t="s">
        <v>18353</v>
      </c>
      <c r="G6626" t="s">
        <v>169</v>
      </c>
      <c r="H6626" t="s">
        <v>47</v>
      </c>
      <c r="I6626" t="s">
        <v>129</v>
      </c>
      <c r="J6626" t="s">
        <v>130</v>
      </c>
      <c r="K6626" t="s">
        <v>131</v>
      </c>
      <c r="L6626" t="s">
        <v>18354</v>
      </c>
      <c r="M6626" t="s">
        <v>18355</v>
      </c>
      <c r="N6626">
        <v>0.85</v>
      </c>
      <c r="O6626">
        <v>0</v>
      </c>
      <c r="P6626">
        <v>0</v>
      </c>
      <c r="Q6626">
        <v>0</v>
      </c>
      <c r="R6626">
        <v>0</v>
      </c>
      <c r="S6626">
        <v>10</v>
      </c>
      <c r="T6626">
        <v>1195</v>
      </c>
      <c r="U6626">
        <v>0</v>
      </c>
      <c r="V6626">
        <v>0</v>
      </c>
      <c r="W6626">
        <v>0</v>
      </c>
      <c r="X6626">
        <v>0</v>
      </c>
      <c r="Y6626">
        <v>8.5</v>
      </c>
      <c r="Z6626">
        <v>1015.75</v>
      </c>
    </row>
    <row r="6627" spans="1:26" x14ac:dyDescent="0.3">
      <c r="A6627">
        <v>2682159</v>
      </c>
      <c r="B6627">
        <v>1</v>
      </c>
      <c r="C6627" t="s">
        <v>76</v>
      </c>
      <c r="D6627" t="s">
        <v>104</v>
      </c>
      <c r="E6627" t="s">
        <v>156</v>
      </c>
      <c r="F6627" t="s">
        <v>2430</v>
      </c>
      <c r="G6627" t="s">
        <v>169</v>
      </c>
      <c r="H6627" t="s">
        <v>47</v>
      </c>
      <c r="I6627" t="s">
        <v>129</v>
      </c>
      <c r="J6627" t="s">
        <v>130</v>
      </c>
      <c r="K6627" t="s">
        <v>131</v>
      </c>
      <c r="L6627" t="s">
        <v>18356</v>
      </c>
      <c r="M6627" t="s">
        <v>18357</v>
      </c>
      <c r="N6627">
        <v>0.81305555500000004</v>
      </c>
      <c r="O6627">
        <v>0</v>
      </c>
      <c r="P6627">
        <v>0</v>
      </c>
      <c r="Q6627">
        <v>0</v>
      </c>
      <c r="R6627">
        <v>0</v>
      </c>
      <c r="S6627">
        <v>13</v>
      </c>
      <c r="T6627">
        <v>2581</v>
      </c>
      <c r="U6627">
        <v>0</v>
      </c>
      <c r="V6627">
        <v>0</v>
      </c>
      <c r="W6627">
        <v>0</v>
      </c>
      <c r="X6627">
        <v>0</v>
      </c>
      <c r="Y6627">
        <v>10.569722000000001</v>
      </c>
      <c r="Z6627">
        <v>2098.4963870000001</v>
      </c>
    </row>
    <row r="6628" spans="1:26" x14ac:dyDescent="0.3">
      <c r="A6628">
        <v>2682160</v>
      </c>
      <c r="B6628">
        <v>1</v>
      </c>
      <c r="C6628" t="s">
        <v>76</v>
      </c>
      <c r="D6628" t="s">
        <v>89</v>
      </c>
      <c r="E6628" t="s">
        <v>152</v>
      </c>
      <c r="F6628" t="s">
        <v>7117</v>
      </c>
      <c r="G6628" t="s">
        <v>169</v>
      </c>
      <c r="H6628" t="s">
        <v>47</v>
      </c>
      <c r="I6628" t="s">
        <v>129</v>
      </c>
      <c r="J6628" t="s">
        <v>130</v>
      </c>
      <c r="K6628" t="s">
        <v>131</v>
      </c>
      <c r="L6628" t="s">
        <v>18358</v>
      </c>
      <c r="M6628" t="s">
        <v>18359</v>
      </c>
      <c r="N6628">
        <v>0.80916666599999998</v>
      </c>
      <c r="O6628">
        <v>0</v>
      </c>
      <c r="P6628">
        <v>0</v>
      </c>
      <c r="Q6628">
        <v>12</v>
      </c>
      <c r="R6628">
        <v>330</v>
      </c>
      <c r="S6628">
        <v>54</v>
      </c>
      <c r="T6628">
        <v>714</v>
      </c>
      <c r="U6628">
        <v>0</v>
      </c>
      <c r="V6628">
        <v>0</v>
      </c>
      <c r="W6628">
        <v>9.7100000000000009</v>
      </c>
      <c r="X6628">
        <v>267.02499999999998</v>
      </c>
      <c r="Y6628">
        <v>43.695</v>
      </c>
      <c r="Z6628">
        <v>577.745</v>
      </c>
    </row>
    <row r="6629" spans="1:26" x14ac:dyDescent="0.3">
      <c r="A6629">
        <v>2682161</v>
      </c>
      <c r="B6629">
        <v>1</v>
      </c>
      <c r="C6629" t="s">
        <v>77</v>
      </c>
      <c r="D6629" t="s">
        <v>124</v>
      </c>
      <c r="E6629" t="s">
        <v>134</v>
      </c>
      <c r="F6629" t="s">
        <v>18360</v>
      </c>
      <c r="G6629" t="s">
        <v>136</v>
      </c>
      <c r="H6629" t="s">
        <v>46</v>
      </c>
      <c r="I6629" t="s">
        <v>129</v>
      </c>
      <c r="J6629" t="s">
        <v>130</v>
      </c>
      <c r="K6629" t="s">
        <v>131</v>
      </c>
      <c r="L6629" t="s">
        <v>18361</v>
      </c>
      <c r="M6629" t="s">
        <v>18362</v>
      </c>
      <c r="N6629">
        <v>3.7877777770000001</v>
      </c>
      <c r="O6629">
        <v>0</v>
      </c>
      <c r="P6629">
        <v>95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359.83888899999999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2682164</v>
      </c>
      <c r="B6630">
        <v>1</v>
      </c>
      <c r="C6630" t="s">
        <v>77</v>
      </c>
      <c r="D6630" t="s">
        <v>124</v>
      </c>
      <c r="E6630" t="s">
        <v>126</v>
      </c>
      <c r="F6630" t="s">
        <v>18363</v>
      </c>
      <c r="G6630" t="s">
        <v>158</v>
      </c>
      <c r="H6630" t="s">
        <v>47</v>
      </c>
      <c r="I6630" t="s">
        <v>129</v>
      </c>
      <c r="J6630" t="s">
        <v>130</v>
      </c>
      <c r="K6630" t="s">
        <v>131</v>
      </c>
      <c r="L6630" t="s">
        <v>18364</v>
      </c>
      <c r="M6630" t="s">
        <v>18365</v>
      </c>
      <c r="N6630">
        <v>2.3108333330000002</v>
      </c>
      <c r="O6630">
        <v>0</v>
      </c>
      <c r="P6630">
        <v>125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288.85416700000002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2682172</v>
      </c>
      <c r="B6631">
        <v>1</v>
      </c>
      <c r="C6631" t="s">
        <v>77</v>
      </c>
      <c r="D6631" t="s">
        <v>113</v>
      </c>
      <c r="E6631" t="s">
        <v>152</v>
      </c>
      <c r="F6631" t="s">
        <v>18366</v>
      </c>
      <c r="G6631" t="s">
        <v>169</v>
      </c>
      <c r="H6631" t="s">
        <v>47</v>
      </c>
      <c r="I6631" t="s">
        <v>247</v>
      </c>
      <c r="J6631" t="s">
        <v>130</v>
      </c>
      <c r="K6631" t="s">
        <v>131</v>
      </c>
      <c r="L6631" t="s">
        <v>18367</v>
      </c>
      <c r="M6631" t="s">
        <v>18368</v>
      </c>
      <c r="N6631">
        <v>2.3888888E-2</v>
      </c>
      <c r="O6631">
        <v>0</v>
      </c>
      <c r="P6631">
        <v>0</v>
      </c>
      <c r="Q6631">
        <v>3</v>
      </c>
      <c r="R6631">
        <v>72</v>
      </c>
      <c r="S6631">
        <v>49</v>
      </c>
      <c r="T6631">
        <v>473</v>
      </c>
      <c r="U6631">
        <v>0</v>
      </c>
      <c r="V6631">
        <v>0</v>
      </c>
      <c r="W6631">
        <v>7.1666999999999995E-2</v>
      </c>
      <c r="X6631">
        <v>1.72</v>
      </c>
      <c r="Y6631">
        <v>1.1705559999999999</v>
      </c>
      <c r="Z6631">
        <v>11.299443999999999</v>
      </c>
    </row>
    <row r="6632" spans="1:26" x14ac:dyDescent="0.3">
      <c r="A6632">
        <v>2682174</v>
      </c>
      <c r="B6632">
        <v>1</v>
      </c>
      <c r="C6632" t="s">
        <v>76</v>
      </c>
      <c r="D6632" t="s">
        <v>86</v>
      </c>
      <c r="E6632" t="s">
        <v>210</v>
      </c>
      <c r="F6632" t="s">
        <v>18369</v>
      </c>
      <c r="G6632" t="s">
        <v>290</v>
      </c>
      <c r="H6632" t="s">
        <v>46</v>
      </c>
      <c r="I6632" t="s">
        <v>129</v>
      </c>
      <c r="J6632" t="s">
        <v>130</v>
      </c>
      <c r="K6632" t="s">
        <v>131</v>
      </c>
      <c r="L6632" t="s">
        <v>18370</v>
      </c>
      <c r="M6632" t="s">
        <v>18371</v>
      </c>
      <c r="N6632">
        <v>1.2747222220000001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1.2747219999999999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2682175</v>
      </c>
      <c r="B6633">
        <v>1</v>
      </c>
      <c r="C6633" t="s">
        <v>76</v>
      </c>
      <c r="D6633" t="s">
        <v>78</v>
      </c>
      <c r="E6633" t="s">
        <v>210</v>
      </c>
      <c r="F6633" t="s">
        <v>18372</v>
      </c>
      <c r="G6633" t="s">
        <v>290</v>
      </c>
      <c r="H6633" t="s">
        <v>46</v>
      </c>
      <c r="I6633" t="s">
        <v>129</v>
      </c>
      <c r="J6633" t="s">
        <v>130</v>
      </c>
      <c r="K6633" t="s">
        <v>131</v>
      </c>
      <c r="L6633" t="s">
        <v>18373</v>
      </c>
      <c r="M6633" t="s">
        <v>18374</v>
      </c>
      <c r="N6633">
        <v>1.170833333</v>
      </c>
      <c r="O6633">
        <v>0</v>
      </c>
      <c r="P6633">
        <v>4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4.6833330000000002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2682179</v>
      </c>
      <c r="B6634">
        <v>1</v>
      </c>
      <c r="C6634" t="s">
        <v>77</v>
      </c>
      <c r="D6634" t="s">
        <v>109</v>
      </c>
      <c r="E6634" t="s">
        <v>152</v>
      </c>
      <c r="F6634" t="s">
        <v>18375</v>
      </c>
      <c r="G6634" t="s">
        <v>169</v>
      </c>
      <c r="H6634" t="s">
        <v>47</v>
      </c>
      <c r="I6634" t="s">
        <v>129</v>
      </c>
      <c r="J6634" t="s">
        <v>130</v>
      </c>
      <c r="K6634" t="s">
        <v>131</v>
      </c>
      <c r="L6634" t="s">
        <v>18376</v>
      </c>
      <c r="M6634" t="s">
        <v>18377</v>
      </c>
      <c r="N6634">
        <v>0.41916666600000002</v>
      </c>
      <c r="O6634">
        <v>63</v>
      </c>
      <c r="P6634">
        <v>751</v>
      </c>
      <c r="Q6634">
        <v>0</v>
      </c>
      <c r="R6634">
        <v>0</v>
      </c>
      <c r="S6634">
        <v>0</v>
      </c>
      <c r="T6634">
        <v>0</v>
      </c>
      <c r="U6634">
        <v>26.407499999999999</v>
      </c>
      <c r="V6634">
        <v>314.79416600000002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2682178</v>
      </c>
      <c r="B6635">
        <v>1</v>
      </c>
      <c r="C6635" t="s">
        <v>77</v>
      </c>
      <c r="D6635" t="s">
        <v>115</v>
      </c>
      <c r="E6635" t="s">
        <v>152</v>
      </c>
      <c r="F6635" t="s">
        <v>7416</v>
      </c>
      <c r="G6635" t="s">
        <v>169</v>
      </c>
      <c r="H6635" t="s">
        <v>47</v>
      </c>
      <c r="I6635" t="s">
        <v>129</v>
      </c>
      <c r="J6635" t="s">
        <v>130</v>
      </c>
      <c r="K6635" t="s">
        <v>131</v>
      </c>
      <c r="L6635" t="s">
        <v>18378</v>
      </c>
      <c r="M6635" t="s">
        <v>18379</v>
      </c>
      <c r="N6635">
        <v>0.193611111</v>
      </c>
      <c r="O6635">
        <v>8</v>
      </c>
      <c r="P6635">
        <v>5</v>
      </c>
      <c r="Q6635">
        <v>47</v>
      </c>
      <c r="R6635">
        <v>855</v>
      </c>
      <c r="S6635">
        <v>102</v>
      </c>
      <c r="T6635">
        <v>2366</v>
      </c>
      <c r="U6635">
        <v>1.548889</v>
      </c>
      <c r="V6635">
        <v>0.96805600000000003</v>
      </c>
      <c r="W6635">
        <v>9.0997219999999999</v>
      </c>
      <c r="X6635">
        <v>165.53749999999999</v>
      </c>
      <c r="Y6635">
        <v>19.748332999999999</v>
      </c>
      <c r="Z6635">
        <v>458.083889</v>
      </c>
    </row>
    <row r="6636" spans="1:26" x14ac:dyDescent="0.3">
      <c r="A6636">
        <v>2682182</v>
      </c>
      <c r="B6636">
        <v>1</v>
      </c>
      <c r="C6636" t="s">
        <v>76</v>
      </c>
      <c r="D6636" t="s">
        <v>87</v>
      </c>
      <c r="E6636" t="s">
        <v>210</v>
      </c>
      <c r="F6636" t="s">
        <v>18380</v>
      </c>
      <c r="G6636" t="s">
        <v>212</v>
      </c>
      <c r="H6636" t="s">
        <v>46</v>
      </c>
      <c r="I6636" t="s">
        <v>129</v>
      </c>
      <c r="J6636" t="s">
        <v>130</v>
      </c>
      <c r="K6636" t="s">
        <v>131</v>
      </c>
      <c r="L6636" t="s">
        <v>18381</v>
      </c>
      <c r="M6636" t="s">
        <v>18382</v>
      </c>
      <c r="N6636">
        <v>1.268611111</v>
      </c>
      <c r="O6636">
        <v>0</v>
      </c>
      <c r="P6636">
        <v>0</v>
      </c>
      <c r="Q6636">
        <v>0</v>
      </c>
      <c r="R6636">
        <v>1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1.2686109999999999</v>
      </c>
      <c r="Y6636">
        <v>0</v>
      </c>
      <c r="Z6636">
        <v>0</v>
      </c>
    </row>
    <row r="6637" spans="1:26" x14ac:dyDescent="0.3">
      <c r="A6637">
        <v>2682180</v>
      </c>
      <c r="B6637">
        <v>1</v>
      </c>
      <c r="C6637" t="s">
        <v>76</v>
      </c>
      <c r="D6637" t="s">
        <v>102</v>
      </c>
      <c r="E6637" t="s">
        <v>126</v>
      </c>
      <c r="F6637" t="s">
        <v>18383</v>
      </c>
      <c r="G6637" t="s">
        <v>3221</v>
      </c>
      <c r="H6637" t="s">
        <v>47</v>
      </c>
      <c r="I6637" t="s">
        <v>129</v>
      </c>
      <c r="J6637" t="s">
        <v>130</v>
      </c>
      <c r="K6637" t="s">
        <v>131</v>
      </c>
      <c r="L6637" t="s">
        <v>18384</v>
      </c>
      <c r="M6637" t="s">
        <v>18385</v>
      </c>
      <c r="N6637">
        <v>1.7705555550000001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121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214.237222</v>
      </c>
    </row>
    <row r="6638" spans="1:26" x14ac:dyDescent="0.3">
      <c r="A6638">
        <v>2682181</v>
      </c>
      <c r="B6638">
        <v>1</v>
      </c>
      <c r="C6638" t="s">
        <v>76</v>
      </c>
      <c r="D6638" t="s">
        <v>104</v>
      </c>
      <c r="E6638" t="s">
        <v>156</v>
      </c>
      <c r="F6638" t="s">
        <v>5897</v>
      </c>
      <c r="G6638" t="s">
        <v>169</v>
      </c>
      <c r="H6638" t="s">
        <v>47</v>
      </c>
      <c r="I6638" t="s">
        <v>129</v>
      </c>
      <c r="J6638" t="s">
        <v>130</v>
      </c>
      <c r="K6638" t="s">
        <v>131</v>
      </c>
      <c r="L6638" t="s">
        <v>18386</v>
      </c>
      <c r="M6638" t="s">
        <v>18387</v>
      </c>
      <c r="N6638">
        <v>1.2252777770000001</v>
      </c>
      <c r="O6638">
        <v>0</v>
      </c>
      <c r="P6638">
        <v>0</v>
      </c>
      <c r="Q6638">
        <v>0</v>
      </c>
      <c r="R6638">
        <v>0</v>
      </c>
      <c r="S6638">
        <v>4</v>
      </c>
      <c r="T6638">
        <v>551</v>
      </c>
      <c r="U6638">
        <v>0</v>
      </c>
      <c r="V6638">
        <v>0</v>
      </c>
      <c r="W6638">
        <v>0</v>
      </c>
      <c r="X6638">
        <v>0</v>
      </c>
      <c r="Y6638">
        <v>4.9011110000000002</v>
      </c>
      <c r="Z6638">
        <v>675.12805500000002</v>
      </c>
    </row>
    <row r="6639" spans="1:26" x14ac:dyDescent="0.3">
      <c r="A6639">
        <v>2682192</v>
      </c>
      <c r="B6639">
        <v>1</v>
      </c>
      <c r="C6639" t="s">
        <v>76</v>
      </c>
      <c r="D6639" t="s">
        <v>102</v>
      </c>
      <c r="E6639" t="s">
        <v>126</v>
      </c>
      <c r="F6639" t="s">
        <v>18388</v>
      </c>
      <c r="G6639" t="s">
        <v>158</v>
      </c>
      <c r="H6639" t="s">
        <v>47</v>
      </c>
      <c r="I6639" t="s">
        <v>129</v>
      </c>
      <c r="J6639" t="s">
        <v>130</v>
      </c>
      <c r="K6639" t="s">
        <v>131</v>
      </c>
      <c r="L6639" t="s">
        <v>18389</v>
      </c>
      <c r="M6639" t="s">
        <v>18390</v>
      </c>
      <c r="N6639">
        <v>5.5327777769999997</v>
      </c>
      <c r="O6639">
        <v>0</v>
      </c>
      <c r="P6639">
        <v>17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94.057221999999996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2682183</v>
      </c>
      <c r="B6640">
        <v>1</v>
      </c>
      <c r="C6640" t="s">
        <v>77</v>
      </c>
      <c r="D6640" t="s">
        <v>114</v>
      </c>
      <c r="E6640" t="s">
        <v>152</v>
      </c>
      <c r="F6640" t="s">
        <v>18391</v>
      </c>
      <c r="G6640" t="s">
        <v>169</v>
      </c>
      <c r="H6640" t="s">
        <v>47</v>
      </c>
      <c r="I6640" t="s">
        <v>129</v>
      </c>
      <c r="J6640" t="s">
        <v>130</v>
      </c>
      <c r="K6640" t="s">
        <v>131</v>
      </c>
      <c r="L6640" t="s">
        <v>18392</v>
      </c>
      <c r="M6640" t="s">
        <v>18393</v>
      </c>
      <c r="N6640">
        <v>0.25555555499999999</v>
      </c>
      <c r="O6640">
        <v>1</v>
      </c>
      <c r="P6640">
        <v>3901</v>
      </c>
      <c r="Q6640">
        <v>0</v>
      </c>
      <c r="R6640">
        <v>0</v>
      </c>
      <c r="S6640">
        <v>0</v>
      </c>
      <c r="T6640">
        <v>0</v>
      </c>
      <c r="U6640">
        <v>0.25555600000000001</v>
      </c>
      <c r="V6640">
        <v>996.92222000000004</v>
      </c>
      <c r="W6640">
        <v>0</v>
      </c>
      <c r="X6640">
        <v>0</v>
      </c>
      <c r="Y6640">
        <v>0</v>
      </c>
      <c r="Z6640">
        <v>0</v>
      </c>
    </row>
    <row r="6641" spans="1:26" x14ac:dyDescent="0.3">
      <c r="A6641">
        <v>2682184</v>
      </c>
      <c r="B6641">
        <v>1</v>
      </c>
      <c r="C6641" t="s">
        <v>77</v>
      </c>
      <c r="D6641" t="s">
        <v>113</v>
      </c>
      <c r="E6641" t="s">
        <v>156</v>
      </c>
      <c r="F6641" t="s">
        <v>18394</v>
      </c>
      <c r="G6641" t="s">
        <v>169</v>
      </c>
      <c r="H6641" t="s">
        <v>47</v>
      </c>
      <c r="I6641" t="s">
        <v>247</v>
      </c>
      <c r="J6641" t="s">
        <v>130</v>
      </c>
      <c r="K6641" t="s">
        <v>131</v>
      </c>
      <c r="L6641" t="s">
        <v>18395</v>
      </c>
      <c r="M6641" t="s">
        <v>18396</v>
      </c>
      <c r="N6641">
        <v>8.3333330000000001E-3</v>
      </c>
      <c r="O6641">
        <v>0</v>
      </c>
      <c r="P6641">
        <v>0</v>
      </c>
      <c r="Q6641">
        <v>0</v>
      </c>
      <c r="R6641">
        <v>0</v>
      </c>
      <c r="S6641">
        <v>12</v>
      </c>
      <c r="T6641">
        <v>868</v>
      </c>
      <c r="U6641">
        <v>0</v>
      </c>
      <c r="V6641">
        <v>0</v>
      </c>
      <c r="W6641">
        <v>0</v>
      </c>
      <c r="X6641">
        <v>0</v>
      </c>
      <c r="Y6641">
        <v>0.1</v>
      </c>
      <c r="Z6641">
        <v>7.233333</v>
      </c>
    </row>
    <row r="6642" spans="1:26" x14ac:dyDescent="0.3">
      <c r="A6642">
        <v>2682185</v>
      </c>
      <c r="B6642">
        <v>1</v>
      </c>
      <c r="C6642" t="s">
        <v>76</v>
      </c>
      <c r="D6642" t="s">
        <v>104</v>
      </c>
      <c r="E6642" t="s">
        <v>156</v>
      </c>
      <c r="F6642" t="s">
        <v>18397</v>
      </c>
      <c r="G6642" t="s">
        <v>169</v>
      </c>
      <c r="H6642" t="s">
        <v>47</v>
      </c>
      <c r="I6642" t="s">
        <v>129</v>
      </c>
      <c r="J6642" t="s">
        <v>130</v>
      </c>
      <c r="K6642" t="s">
        <v>131</v>
      </c>
      <c r="L6642" t="s">
        <v>18398</v>
      </c>
      <c r="M6642" t="s">
        <v>18399</v>
      </c>
      <c r="N6642">
        <v>0.152777777</v>
      </c>
      <c r="O6642">
        <v>0</v>
      </c>
      <c r="P6642">
        <v>2</v>
      </c>
      <c r="Q6642">
        <v>9</v>
      </c>
      <c r="R6642">
        <v>1613</v>
      </c>
      <c r="S6642">
        <v>17</v>
      </c>
      <c r="T6642">
        <v>3278</v>
      </c>
      <c r="U6642">
        <v>0</v>
      </c>
      <c r="V6642">
        <v>0.30555599999999999</v>
      </c>
      <c r="W6642">
        <v>1.375</v>
      </c>
      <c r="X6642">
        <v>246.430554</v>
      </c>
      <c r="Y6642">
        <v>2.5972219999999999</v>
      </c>
      <c r="Z6642">
        <v>500.80555299999997</v>
      </c>
    </row>
    <row r="6643" spans="1:26" x14ac:dyDescent="0.3">
      <c r="A6643">
        <v>2682186</v>
      </c>
      <c r="B6643">
        <v>1</v>
      </c>
      <c r="C6643" t="s">
        <v>76</v>
      </c>
      <c r="D6643" t="s">
        <v>102</v>
      </c>
      <c r="E6643" t="s">
        <v>126</v>
      </c>
      <c r="F6643" t="s">
        <v>18400</v>
      </c>
      <c r="G6643" t="s">
        <v>169</v>
      </c>
      <c r="H6643" t="s">
        <v>47</v>
      </c>
      <c r="I6643" t="s">
        <v>247</v>
      </c>
      <c r="J6643" t="s">
        <v>130</v>
      </c>
      <c r="K6643" t="s">
        <v>131</v>
      </c>
      <c r="L6643" t="s">
        <v>18401</v>
      </c>
      <c r="M6643" t="s">
        <v>18402</v>
      </c>
      <c r="N6643">
        <v>2.2222222E-2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354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7.8666669999999996</v>
      </c>
    </row>
    <row r="6644" spans="1:26" x14ac:dyDescent="0.3">
      <c r="A6644">
        <v>2682223</v>
      </c>
      <c r="B6644">
        <v>1</v>
      </c>
      <c r="C6644" t="s">
        <v>76</v>
      </c>
      <c r="D6644" t="s">
        <v>89</v>
      </c>
      <c r="E6644" t="s">
        <v>144</v>
      </c>
      <c r="F6644" t="s">
        <v>18403</v>
      </c>
      <c r="G6644" t="s">
        <v>136</v>
      </c>
      <c r="H6644" t="s">
        <v>46</v>
      </c>
      <c r="I6644" t="s">
        <v>129</v>
      </c>
      <c r="J6644" t="s">
        <v>130</v>
      </c>
      <c r="K6644" t="s">
        <v>131</v>
      </c>
      <c r="L6644" t="s">
        <v>18404</v>
      </c>
      <c r="M6644" t="s">
        <v>18405</v>
      </c>
      <c r="N6644">
        <v>4.6997222220000001</v>
      </c>
      <c r="O6644">
        <v>0</v>
      </c>
      <c r="P6644">
        <v>5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23.498611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2682194</v>
      </c>
      <c r="B6645">
        <v>1</v>
      </c>
      <c r="C6645" t="s">
        <v>77</v>
      </c>
      <c r="D6645" t="s">
        <v>115</v>
      </c>
      <c r="E6645" t="s">
        <v>152</v>
      </c>
      <c r="F6645" t="s">
        <v>18406</v>
      </c>
      <c r="G6645" t="s">
        <v>169</v>
      </c>
      <c r="H6645" t="s">
        <v>47</v>
      </c>
      <c r="I6645" t="s">
        <v>129</v>
      </c>
      <c r="J6645" t="s">
        <v>130</v>
      </c>
      <c r="K6645" t="s">
        <v>131</v>
      </c>
      <c r="L6645" t="s">
        <v>18407</v>
      </c>
      <c r="M6645" t="s">
        <v>18408</v>
      </c>
      <c r="N6645">
        <v>0.175555555</v>
      </c>
      <c r="O6645">
        <v>8</v>
      </c>
      <c r="P6645">
        <v>5</v>
      </c>
      <c r="Q6645">
        <v>95</v>
      </c>
      <c r="R6645">
        <v>6887</v>
      </c>
      <c r="S6645">
        <v>206</v>
      </c>
      <c r="T6645">
        <v>3824</v>
      </c>
      <c r="U6645">
        <v>1.404444</v>
      </c>
      <c r="V6645">
        <v>0.87777799999999995</v>
      </c>
      <c r="W6645">
        <v>16.677778</v>
      </c>
      <c r="X6645">
        <v>1209.051107</v>
      </c>
      <c r="Y6645">
        <v>36.164444000000003</v>
      </c>
      <c r="Z6645">
        <v>671.32444199999998</v>
      </c>
    </row>
    <row r="6646" spans="1:26" x14ac:dyDescent="0.3">
      <c r="A6646">
        <v>2682187</v>
      </c>
      <c r="B6646">
        <v>1</v>
      </c>
      <c r="C6646" t="s">
        <v>77</v>
      </c>
      <c r="D6646" t="s">
        <v>115</v>
      </c>
      <c r="E6646" t="s">
        <v>152</v>
      </c>
      <c r="F6646" t="s">
        <v>18409</v>
      </c>
      <c r="G6646" t="s">
        <v>169</v>
      </c>
      <c r="H6646" t="s">
        <v>47</v>
      </c>
      <c r="I6646" t="s">
        <v>129</v>
      </c>
      <c r="J6646" t="s">
        <v>130</v>
      </c>
      <c r="K6646" t="s">
        <v>131</v>
      </c>
      <c r="L6646" t="s">
        <v>18410</v>
      </c>
      <c r="M6646" t="s">
        <v>18411</v>
      </c>
      <c r="N6646">
        <v>0.14722222200000001</v>
      </c>
      <c r="O6646">
        <v>0</v>
      </c>
      <c r="P6646">
        <v>0</v>
      </c>
      <c r="Q6646">
        <v>224</v>
      </c>
      <c r="R6646">
        <v>8399</v>
      </c>
      <c r="S6646">
        <v>238</v>
      </c>
      <c r="T6646">
        <v>4862</v>
      </c>
      <c r="U6646">
        <v>0</v>
      </c>
      <c r="V6646">
        <v>0</v>
      </c>
      <c r="W6646">
        <v>32.977778000000001</v>
      </c>
      <c r="X6646">
        <v>1236.5194429999999</v>
      </c>
      <c r="Y6646">
        <v>35.038888999999998</v>
      </c>
      <c r="Z6646">
        <v>715.794443</v>
      </c>
    </row>
    <row r="6647" spans="1:26" x14ac:dyDescent="0.3">
      <c r="A6647">
        <v>2682190</v>
      </c>
      <c r="B6647">
        <v>1</v>
      </c>
      <c r="C6647" t="s">
        <v>77</v>
      </c>
      <c r="D6647" t="s">
        <v>114</v>
      </c>
      <c r="E6647" t="s">
        <v>325</v>
      </c>
      <c r="F6647" t="s">
        <v>14319</v>
      </c>
      <c r="G6647" t="s">
        <v>169</v>
      </c>
      <c r="H6647" t="s">
        <v>47</v>
      </c>
      <c r="I6647" t="s">
        <v>129</v>
      </c>
      <c r="J6647" t="s">
        <v>130</v>
      </c>
      <c r="K6647" t="s">
        <v>131</v>
      </c>
      <c r="L6647" t="s">
        <v>18412</v>
      </c>
      <c r="M6647" t="s">
        <v>18413</v>
      </c>
      <c r="N6647">
        <v>0.57444444400000005</v>
      </c>
      <c r="O6647">
        <v>155</v>
      </c>
      <c r="P6647">
        <v>687</v>
      </c>
      <c r="Q6647">
        <v>0</v>
      </c>
      <c r="R6647">
        <v>0</v>
      </c>
      <c r="S6647">
        <v>464</v>
      </c>
      <c r="T6647">
        <v>2958</v>
      </c>
      <c r="U6647">
        <v>89.038888999999998</v>
      </c>
      <c r="V6647">
        <v>394.64333299999998</v>
      </c>
      <c r="W6647">
        <v>0</v>
      </c>
      <c r="X6647">
        <v>0</v>
      </c>
      <c r="Y6647">
        <v>266.54222199999998</v>
      </c>
      <c r="Z6647">
        <v>1699.2066649999999</v>
      </c>
    </row>
    <row r="6648" spans="1:26" x14ac:dyDescent="0.3">
      <c r="A6648">
        <v>2682210</v>
      </c>
      <c r="B6648">
        <v>1</v>
      </c>
      <c r="C6648" t="s">
        <v>76</v>
      </c>
      <c r="D6648" t="s">
        <v>89</v>
      </c>
      <c r="E6648" t="s">
        <v>144</v>
      </c>
      <c r="F6648" t="s">
        <v>18414</v>
      </c>
      <c r="G6648" t="s">
        <v>136</v>
      </c>
      <c r="H6648" t="s">
        <v>46</v>
      </c>
      <c r="I6648" t="s">
        <v>129</v>
      </c>
      <c r="J6648" t="s">
        <v>130</v>
      </c>
      <c r="K6648" t="s">
        <v>131</v>
      </c>
      <c r="L6648" t="s">
        <v>18415</v>
      </c>
      <c r="M6648" t="s">
        <v>18416</v>
      </c>
      <c r="N6648">
        <v>1.5069444439999999</v>
      </c>
      <c r="O6648">
        <v>0</v>
      </c>
      <c r="P6648">
        <v>7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10.548610999999999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2682198</v>
      </c>
      <c r="B6649">
        <v>1</v>
      </c>
      <c r="C6649" t="s">
        <v>77</v>
      </c>
      <c r="D6649" t="s">
        <v>113</v>
      </c>
      <c r="E6649" t="s">
        <v>156</v>
      </c>
      <c r="F6649" t="s">
        <v>18417</v>
      </c>
      <c r="G6649" t="s">
        <v>169</v>
      </c>
      <c r="H6649" t="s">
        <v>47</v>
      </c>
      <c r="I6649" t="s">
        <v>247</v>
      </c>
      <c r="J6649" t="s">
        <v>130</v>
      </c>
      <c r="K6649" t="s">
        <v>131</v>
      </c>
      <c r="L6649" t="s">
        <v>18418</v>
      </c>
      <c r="M6649" t="s">
        <v>18419</v>
      </c>
      <c r="N6649">
        <v>8.3333300000000001E-4</v>
      </c>
      <c r="O6649">
        <v>0</v>
      </c>
      <c r="P6649">
        <v>0</v>
      </c>
      <c r="Q6649">
        <v>1</v>
      </c>
      <c r="R6649">
        <v>0</v>
      </c>
      <c r="S6649">
        <v>15</v>
      </c>
      <c r="T6649">
        <v>754</v>
      </c>
      <c r="U6649">
        <v>0</v>
      </c>
      <c r="V6649">
        <v>0</v>
      </c>
      <c r="W6649">
        <v>8.3299999999999997E-4</v>
      </c>
      <c r="X6649">
        <v>0</v>
      </c>
      <c r="Y6649">
        <v>1.2500000000000001E-2</v>
      </c>
      <c r="Z6649">
        <v>0.62833300000000003</v>
      </c>
    </row>
    <row r="6650" spans="1:26" x14ac:dyDescent="0.3">
      <c r="A6650">
        <v>2682200</v>
      </c>
      <c r="B6650">
        <v>1</v>
      </c>
      <c r="C6650" t="s">
        <v>76</v>
      </c>
      <c r="D6650" t="s">
        <v>104</v>
      </c>
      <c r="E6650" t="s">
        <v>156</v>
      </c>
      <c r="F6650" t="s">
        <v>1104</v>
      </c>
      <c r="G6650" t="s">
        <v>169</v>
      </c>
      <c r="H6650" t="s">
        <v>47</v>
      </c>
      <c r="I6650" t="s">
        <v>247</v>
      </c>
      <c r="J6650" t="s">
        <v>130</v>
      </c>
      <c r="K6650" t="s">
        <v>131</v>
      </c>
      <c r="L6650" t="s">
        <v>18420</v>
      </c>
      <c r="M6650" t="s">
        <v>18421</v>
      </c>
      <c r="N6650">
        <v>3.8888888000000003E-2</v>
      </c>
      <c r="O6650">
        <v>0</v>
      </c>
      <c r="P6650">
        <v>0</v>
      </c>
      <c r="Q6650">
        <v>1</v>
      </c>
      <c r="R6650">
        <v>207</v>
      </c>
      <c r="S6650">
        <v>3</v>
      </c>
      <c r="T6650">
        <v>390</v>
      </c>
      <c r="U6650">
        <v>0</v>
      </c>
      <c r="V6650">
        <v>0</v>
      </c>
      <c r="W6650">
        <v>3.8889E-2</v>
      </c>
      <c r="X6650">
        <v>8.0500000000000007</v>
      </c>
      <c r="Y6650">
        <v>0.11666700000000001</v>
      </c>
      <c r="Z6650">
        <v>15.166665999999999</v>
      </c>
    </row>
    <row r="6651" spans="1:26" x14ac:dyDescent="0.3">
      <c r="A6651">
        <v>2682208</v>
      </c>
      <c r="B6651">
        <v>1</v>
      </c>
      <c r="C6651" t="s">
        <v>76</v>
      </c>
      <c r="D6651" t="s">
        <v>101</v>
      </c>
      <c r="E6651" t="s">
        <v>172</v>
      </c>
      <c r="F6651" t="s">
        <v>18422</v>
      </c>
      <c r="G6651" t="s">
        <v>146</v>
      </c>
      <c r="H6651" t="s">
        <v>46</v>
      </c>
      <c r="I6651" t="s">
        <v>129</v>
      </c>
      <c r="J6651" t="s">
        <v>130</v>
      </c>
      <c r="K6651" t="s">
        <v>131</v>
      </c>
      <c r="L6651" t="s">
        <v>18423</v>
      </c>
      <c r="M6651" t="s">
        <v>18424</v>
      </c>
      <c r="N6651">
        <v>0.82777777699999999</v>
      </c>
      <c r="O6651">
        <v>0</v>
      </c>
      <c r="P6651">
        <v>104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86.088888999999995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2682233</v>
      </c>
      <c r="B6652">
        <v>1</v>
      </c>
      <c r="C6652" t="s">
        <v>77</v>
      </c>
      <c r="D6652" t="s">
        <v>117</v>
      </c>
      <c r="E6652" t="s">
        <v>152</v>
      </c>
      <c r="F6652" t="s">
        <v>15963</v>
      </c>
      <c r="G6652" t="s">
        <v>169</v>
      </c>
      <c r="H6652" t="s">
        <v>47</v>
      </c>
      <c r="I6652" t="s">
        <v>129</v>
      </c>
      <c r="J6652" t="s">
        <v>130</v>
      </c>
      <c r="K6652" t="s">
        <v>131</v>
      </c>
      <c r="L6652" t="s">
        <v>18425</v>
      </c>
      <c r="M6652" t="s">
        <v>18426</v>
      </c>
      <c r="N6652">
        <v>1.2975000000000001</v>
      </c>
      <c r="O6652">
        <v>0</v>
      </c>
      <c r="P6652">
        <v>0</v>
      </c>
      <c r="Q6652">
        <v>2</v>
      </c>
      <c r="R6652">
        <v>226</v>
      </c>
      <c r="S6652">
        <v>5</v>
      </c>
      <c r="T6652">
        <v>1176</v>
      </c>
      <c r="U6652">
        <v>0</v>
      </c>
      <c r="V6652">
        <v>0</v>
      </c>
      <c r="W6652">
        <v>2.5950000000000002</v>
      </c>
      <c r="X6652">
        <v>293.23500000000001</v>
      </c>
      <c r="Y6652">
        <v>6.4874999999999998</v>
      </c>
      <c r="Z6652">
        <v>1525.86</v>
      </c>
    </row>
    <row r="6653" spans="1:26" x14ac:dyDescent="0.3">
      <c r="A6653">
        <v>2682209</v>
      </c>
      <c r="B6653">
        <v>1</v>
      </c>
      <c r="C6653" t="s">
        <v>76</v>
      </c>
      <c r="D6653" t="s">
        <v>102</v>
      </c>
      <c r="E6653" t="s">
        <v>156</v>
      </c>
      <c r="F6653" t="s">
        <v>11004</v>
      </c>
      <c r="G6653" t="s">
        <v>169</v>
      </c>
      <c r="H6653" t="s">
        <v>47</v>
      </c>
      <c r="I6653" t="s">
        <v>129</v>
      </c>
      <c r="J6653" t="s">
        <v>130</v>
      </c>
      <c r="K6653" t="s">
        <v>131</v>
      </c>
      <c r="L6653" t="s">
        <v>18427</v>
      </c>
      <c r="M6653" t="s">
        <v>18428</v>
      </c>
      <c r="N6653">
        <v>0.76111111099999995</v>
      </c>
      <c r="O6653">
        <v>27</v>
      </c>
      <c r="P6653">
        <v>694</v>
      </c>
      <c r="Q6653">
        <v>0</v>
      </c>
      <c r="R6653">
        <v>0</v>
      </c>
      <c r="S6653">
        <v>124</v>
      </c>
      <c r="T6653">
        <v>627</v>
      </c>
      <c r="U6653">
        <v>20.55</v>
      </c>
      <c r="V6653">
        <v>528.21111099999996</v>
      </c>
      <c r="W6653">
        <v>0</v>
      </c>
      <c r="X6653">
        <v>0</v>
      </c>
      <c r="Y6653">
        <v>94.377778000000006</v>
      </c>
      <c r="Z6653">
        <v>477.21666699999997</v>
      </c>
    </row>
    <row r="6654" spans="1:26" x14ac:dyDescent="0.3">
      <c r="A6654">
        <v>2682211</v>
      </c>
      <c r="B6654">
        <v>1</v>
      </c>
      <c r="C6654" t="s">
        <v>76</v>
      </c>
      <c r="D6654" t="s">
        <v>82</v>
      </c>
      <c r="E6654" t="s">
        <v>134</v>
      </c>
      <c r="F6654" t="s">
        <v>18429</v>
      </c>
      <c r="G6654" t="s">
        <v>146</v>
      </c>
      <c r="H6654" t="s">
        <v>46</v>
      </c>
      <c r="I6654" t="s">
        <v>129</v>
      </c>
      <c r="J6654" t="s">
        <v>130</v>
      </c>
      <c r="K6654" t="s">
        <v>131</v>
      </c>
      <c r="L6654" t="s">
        <v>18430</v>
      </c>
      <c r="M6654" t="s">
        <v>18431</v>
      </c>
      <c r="N6654">
        <v>0.35805555500000003</v>
      </c>
      <c r="O6654">
        <v>0</v>
      </c>
      <c r="P6654">
        <v>119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42.608611000000003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2682231</v>
      </c>
      <c r="B6655">
        <v>1</v>
      </c>
      <c r="C6655" t="s">
        <v>76</v>
      </c>
      <c r="D6655" t="s">
        <v>89</v>
      </c>
      <c r="E6655" t="s">
        <v>144</v>
      </c>
      <c r="F6655" t="s">
        <v>18432</v>
      </c>
      <c r="G6655" t="s">
        <v>136</v>
      </c>
      <c r="H6655" t="s">
        <v>46</v>
      </c>
      <c r="I6655" t="s">
        <v>129</v>
      </c>
      <c r="J6655" t="s">
        <v>130</v>
      </c>
      <c r="K6655" t="s">
        <v>131</v>
      </c>
      <c r="L6655" t="s">
        <v>18433</v>
      </c>
      <c r="M6655" t="s">
        <v>18434</v>
      </c>
      <c r="N6655">
        <v>9.0702777769999994</v>
      </c>
      <c r="O6655">
        <v>0</v>
      </c>
      <c r="P6655">
        <v>16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145.12444400000001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2682238</v>
      </c>
      <c r="B6656">
        <v>1</v>
      </c>
      <c r="C6656" t="s">
        <v>77</v>
      </c>
      <c r="D6656" t="s">
        <v>109</v>
      </c>
      <c r="E6656" t="s">
        <v>156</v>
      </c>
      <c r="F6656" t="s">
        <v>263</v>
      </c>
      <c r="G6656" t="s">
        <v>169</v>
      </c>
      <c r="H6656" t="s">
        <v>47</v>
      </c>
      <c r="I6656" t="s">
        <v>129</v>
      </c>
      <c r="J6656" t="s">
        <v>130</v>
      </c>
      <c r="K6656" t="s">
        <v>131</v>
      </c>
      <c r="L6656" t="s">
        <v>18435</v>
      </c>
      <c r="M6656" t="s">
        <v>18436</v>
      </c>
      <c r="N6656">
        <v>0.83361111099999996</v>
      </c>
      <c r="O6656">
        <v>4</v>
      </c>
      <c r="P6656">
        <v>183</v>
      </c>
      <c r="Q6656">
        <v>0</v>
      </c>
      <c r="R6656">
        <v>0</v>
      </c>
      <c r="S6656">
        <v>0</v>
      </c>
      <c r="T6656">
        <v>0</v>
      </c>
      <c r="U6656">
        <v>3.334444</v>
      </c>
      <c r="V6656">
        <v>152.55083300000001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2682220</v>
      </c>
      <c r="B6657">
        <v>1</v>
      </c>
      <c r="C6657" t="s">
        <v>77</v>
      </c>
      <c r="D6657" t="s">
        <v>110</v>
      </c>
      <c r="E6657" t="s">
        <v>156</v>
      </c>
      <c r="F6657" t="s">
        <v>5866</v>
      </c>
      <c r="G6657" t="s">
        <v>169</v>
      </c>
      <c r="H6657" t="s">
        <v>47</v>
      </c>
      <c r="I6657" t="s">
        <v>129</v>
      </c>
      <c r="J6657" t="s">
        <v>130</v>
      </c>
      <c r="K6657" t="s">
        <v>131</v>
      </c>
      <c r="L6657" t="s">
        <v>18437</v>
      </c>
      <c r="M6657" t="s">
        <v>18438</v>
      </c>
      <c r="N6657">
        <v>2.188055555</v>
      </c>
      <c r="O6657">
        <v>0</v>
      </c>
      <c r="P6657">
        <v>0</v>
      </c>
      <c r="Q6657">
        <v>0</v>
      </c>
      <c r="R6657">
        <v>0</v>
      </c>
      <c r="S6657">
        <v>8</v>
      </c>
      <c r="T6657">
        <v>791</v>
      </c>
      <c r="U6657">
        <v>0</v>
      </c>
      <c r="V6657">
        <v>0</v>
      </c>
      <c r="W6657">
        <v>0</v>
      </c>
      <c r="X6657">
        <v>0</v>
      </c>
      <c r="Y6657">
        <v>17.504443999999999</v>
      </c>
      <c r="Z6657">
        <v>1730.7519440000001</v>
      </c>
    </row>
    <row r="6658" spans="1:26" x14ac:dyDescent="0.3">
      <c r="A6658">
        <v>2682227</v>
      </c>
      <c r="B6658">
        <v>1</v>
      </c>
      <c r="C6658" t="s">
        <v>76</v>
      </c>
      <c r="D6658" t="s">
        <v>104</v>
      </c>
      <c r="E6658" t="s">
        <v>126</v>
      </c>
      <c r="F6658" t="s">
        <v>18439</v>
      </c>
      <c r="G6658" t="s">
        <v>128</v>
      </c>
      <c r="H6658" t="s">
        <v>47</v>
      </c>
      <c r="I6658" t="s">
        <v>129</v>
      </c>
      <c r="J6658" t="s">
        <v>130</v>
      </c>
      <c r="K6658" t="s">
        <v>131</v>
      </c>
      <c r="L6658" t="s">
        <v>18440</v>
      </c>
      <c r="M6658" t="s">
        <v>18441</v>
      </c>
      <c r="N6658">
        <v>7.165277777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20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143.305556</v>
      </c>
    </row>
    <row r="6659" spans="1:26" x14ac:dyDescent="0.3">
      <c r="A6659">
        <v>2682222</v>
      </c>
      <c r="B6659">
        <v>1</v>
      </c>
      <c r="C6659" t="s">
        <v>77</v>
      </c>
      <c r="D6659" t="s">
        <v>124</v>
      </c>
      <c r="E6659" t="s">
        <v>156</v>
      </c>
      <c r="F6659" t="s">
        <v>18442</v>
      </c>
      <c r="G6659" t="s">
        <v>169</v>
      </c>
      <c r="H6659" t="s">
        <v>47</v>
      </c>
      <c r="I6659" t="s">
        <v>129</v>
      </c>
      <c r="J6659" t="s">
        <v>130</v>
      </c>
      <c r="K6659" t="s">
        <v>131</v>
      </c>
      <c r="L6659" t="s">
        <v>18443</v>
      </c>
      <c r="M6659" t="s">
        <v>18444</v>
      </c>
      <c r="N6659">
        <v>0.13055555499999999</v>
      </c>
      <c r="O6659">
        <v>4</v>
      </c>
      <c r="P6659">
        <v>402</v>
      </c>
      <c r="Q6659">
        <v>0</v>
      </c>
      <c r="R6659">
        <v>0</v>
      </c>
      <c r="S6659">
        <v>10</v>
      </c>
      <c r="T6659">
        <v>897</v>
      </c>
      <c r="U6659">
        <v>0.52222199999999996</v>
      </c>
      <c r="V6659">
        <v>52.483333000000002</v>
      </c>
      <c r="W6659">
        <v>0</v>
      </c>
      <c r="X6659">
        <v>0</v>
      </c>
      <c r="Y6659">
        <v>1.3055559999999999</v>
      </c>
      <c r="Z6659">
        <v>117.108333</v>
      </c>
    </row>
    <row r="6660" spans="1:26" x14ac:dyDescent="0.3">
      <c r="A6660">
        <v>2682232</v>
      </c>
      <c r="B6660">
        <v>1</v>
      </c>
      <c r="C6660" t="s">
        <v>76</v>
      </c>
      <c r="D6660" t="s">
        <v>102</v>
      </c>
      <c r="E6660" t="s">
        <v>144</v>
      </c>
      <c r="F6660" t="s">
        <v>18445</v>
      </c>
      <c r="G6660" t="s">
        <v>136</v>
      </c>
      <c r="H6660" t="s">
        <v>46</v>
      </c>
      <c r="I6660" t="s">
        <v>129</v>
      </c>
      <c r="J6660" t="s">
        <v>130</v>
      </c>
      <c r="K6660" t="s">
        <v>131</v>
      </c>
      <c r="L6660" t="s">
        <v>18446</v>
      </c>
      <c r="M6660" t="s">
        <v>18447</v>
      </c>
      <c r="N6660">
        <v>3.9222222219999998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16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62.755555999999999</v>
      </c>
    </row>
    <row r="6661" spans="1:26" x14ac:dyDescent="0.3">
      <c r="A6661">
        <v>2682228</v>
      </c>
      <c r="B6661">
        <v>1</v>
      </c>
      <c r="C6661" t="s">
        <v>76</v>
      </c>
      <c r="D6661" t="s">
        <v>82</v>
      </c>
      <c r="E6661" t="s">
        <v>210</v>
      </c>
      <c r="F6661" t="s">
        <v>18448</v>
      </c>
      <c r="G6661" t="s">
        <v>290</v>
      </c>
      <c r="H6661" t="s">
        <v>46</v>
      </c>
      <c r="I6661" t="s">
        <v>129</v>
      </c>
      <c r="J6661" t="s">
        <v>130</v>
      </c>
      <c r="K6661" t="s">
        <v>131</v>
      </c>
      <c r="L6661" t="s">
        <v>18449</v>
      </c>
      <c r="M6661" t="s">
        <v>18450</v>
      </c>
      <c r="N6661">
        <v>2.3919444439999999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2.3919440000000001</v>
      </c>
      <c r="W6661">
        <v>0</v>
      </c>
      <c r="X6661">
        <v>0</v>
      </c>
      <c r="Y6661">
        <v>0</v>
      </c>
      <c r="Z6661">
        <v>0</v>
      </c>
    </row>
    <row r="6662" spans="1:26" x14ac:dyDescent="0.3">
      <c r="A6662">
        <v>2682242</v>
      </c>
      <c r="B6662">
        <v>1</v>
      </c>
      <c r="C6662" t="s">
        <v>77</v>
      </c>
      <c r="D6662" t="s">
        <v>114</v>
      </c>
      <c r="E6662" t="s">
        <v>126</v>
      </c>
      <c r="F6662" t="s">
        <v>18451</v>
      </c>
      <c r="G6662" t="s">
        <v>128</v>
      </c>
      <c r="H6662" t="s">
        <v>47</v>
      </c>
      <c r="I6662" t="s">
        <v>129</v>
      </c>
      <c r="J6662" t="s">
        <v>130</v>
      </c>
      <c r="K6662" t="s">
        <v>131</v>
      </c>
      <c r="L6662" t="s">
        <v>18452</v>
      </c>
      <c r="M6662" t="s">
        <v>18453</v>
      </c>
      <c r="N6662">
        <v>1.7097222219999999</v>
      </c>
      <c r="O6662">
        <v>2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3.4194439999999999</v>
      </c>
      <c r="V6662">
        <v>0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2682104</v>
      </c>
      <c r="B6663">
        <v>2</v>
      </c>
      <c r="C6663" t="s">
        <v>77</v>
      </c>
      <c r="D6663" t="s">
        <v>123</v>
      </c>
      <c r="E6663" t="s">
        <v>156</v>
      </c>
      <c r="F6663" t="s">
        <v>4287</v>
      </c>
      <c r="G6663" t="s">
        <v>128</v>
      </c>
      <c r="H6663" t="s">
        <v>47</v>
      </c>
      <c r="I6663" t="s">
        <v>129</v>
      </c>
      <c r="J6663" t="s">
        <v>130</v>
      </c>
      <c r="K6663" t="s">
        <v>131</v>
      </c>
      <c r="L6663" t="s">
        <v>18296</v>
      </c>
      <c r="M6663" t="s">
        <v>18454</v>
      </c>
      <c r="N6663">
        <v>1.3022222219999999</v>
      </c>
      <c r="O6663">
        <v>143</v>
      </c>
      <c r="P6663">
        <v>6</v>
      </c>
      <c r="Q6663">
        <v>0</v>
      </c>
      <c r="R6663">
        <v>0</v>
      </c>
      <c r="S6663">
        <v>0</v>
      </c>
      <c r="T6663">
        <v>0</v>
      </c>
      <c r="U6663">
        <v>186.21777800000001</v>
      </c>
      <c r="V6663">
        <v>7.8133330000000001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2682236</v>
      </c>
      <c r="B6664">
        <v>1</v>
      </c>
      <c r="C6664" t="s">
        <v>77</v>
      </c>
      <c r="D6664" t="s">
        <v>113</v>
      </c>
      <c r="E6664" t="s">
        <v>156</v>
      </c>
      <c r="F6664" t="s">
        <v>18455</v>
      </c>
      <c r="G6664" t="s">
        <v>169</v>
      </c>
      <c r="H6664" t="s">
        <v>47</v>
      </c>
      <c r="I6664" t="s">
        <v>247</v>
      </c>
      <c r="J6664" t="s">
        <v>130</v>
      </c>
      <c r="K6664" t="s">
        <v>131</v>
      </c>
      <c r="L6664" t="s">
        <v>18456</v>
      </c>
      <c r="M6664" t="s">
        <v>18457</v>
      </c>
      <c r="N6664">
        <v>0.03</v>
      </c>
      <c r="O6664">
        <v>0</v>
      </c>
      <c r="P6664">
        <v>0</v>
      </c>
      <c r="Q6664">
        <v>0</v>
      </c>
      <c r="R6664">
        <v>0</v>
      </c>
      <c r="S6664">
        <v>20</v>
      </c>
      <c r="T6664">
        <v>990</v>
      </c>
      <c r="U6664">
        <v>0</v>
      </c>
      <c r="V6664">
        <v>0</v>
      </c>
      <c r="W6664">
        <v>0</v>
      </c>
      <c r="X6664">
        <v>0</v>
      </c>
      <c r="Y6664">
        <v>0.6</v>
      </c>
      <c r="Z6664">
        <v>29.7</v>
      </c>
    </row>
    <row r="6665" spans="1:26" x14ac:dyDescent="0.3">
      <c r="A6665">
        <v>2682241</v>
      </c>
      <c r="B6665">
        <v>1</v>
      </c>
      <c r="C6665" t="s">
        <v>76</v>
      </c>
      <c r="D6665" t="s">
        <v>89</v>
      </c>
      <c r="E6665" t="s">
        <v>134</v>
      </c>
      <c r="F6665" t="s">
        <v>18458</v>
      </c>
      <c r="G6665" t="s">
        <v>240</v>
      </c>
      <c r="H6665" t="s">
        <v>46</v>
      </c>
      <c r="I6665" t="s">
        <v>129</v>
      </c>
      <c r="J6665" t="s">
        <v>130</v>
      </c>
      <c r="K6665" t="s">
        <v>131</v>
      </c>
      <c r="L6665" t="s">
        <v>18459</v>
      </c>
      <c r="M6665" t="s">
        <v>18460</v>
      </c>
      <c r="N6665">
        <v>4.7358333330000004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24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113.66</v>
      </c>
    </row>
    <row r="6666" spans="1:26" x14ac:dyDescent="0.3">
      <c r="A6666">
        <v>2682239</v>
      </c>
      <c r="B6666">
        <v>1</v>
      </c>
      <c r="C6666" t="s">
        <v>76</v>
      </c>
      <c r="D6666" t="s">
        <v>79</v>
      </c>
      <c r="E6666" t="s">
        <v>210</v>
      </c>
      <c r="F6666" t="s">
        <v>18461</v>
      </c>
      <c r="G6666" t="s">
        <v>290</v>
      </c>
      <c r="H6666" t="s">
        <v>46</v>
      </c>
      <c r="I6666" t="s">
        <v>129</v>
      </c>
      <c r="J6666" t="s">
        <v>130</v>
      </c>
      <c r="K6666" t="s">
        <v>131</v>
      </c>
      <c r="L6666" t="s">
        <v>18462</v>
      </c>
      <c r="M6666" t="s">
        <v>18463</v>
      </c>
      <c r="N6666">
        <v>2.85</v>
      </c>
      <c r="O6666">
        <v>0</v>
      </c>
      <c r="P6666">
        <v>2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5.7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2682243</v>
      </c>
      <c r="B6667">
        <v>1</v>
      </c>
      <c r="C6667" t="s">
        <v>77</v>
      </c>
      <c r="D6667" t="s">
        <v>117</v>
      </c>
      <c r="E6667" t="s">
        <v>152</v>
      </c>
      <c r="F6667" t="s">
        <v>1039</v>
      </c>
      <c r="G6667" t="s">
        <v>169</v>
      </c>
      <c r="H6667" t="s">
        <v>47</v>
      </c>
      <c r="I6667" t="s">
        <v>129</v>
      </c>
      <c r="J6667" t="s">
        <v>130</v>
      </c>
      <c r="K6667" t="s">
        <v>131</v>
      </c>
      <c r="L6667" t="s">
        <v>18464</v>
      </c>
      <c r="M6667" t="s">
        <v>18465</v>
      </c>
      <c r="N6667">
        <v>0.40500000000000003</v>
      </c>
      <c r="O6667">
        <v>0</v>
      </c>
      <c r="P6667">
        <v>0</v>
      </c>
      <c r="Q6667">
        <v>4</v>
      </c>
      <c r="R6667">
        <v>389</v>
      </c>
      <c r="S6667">
        <v>17</v>
      </c>
      <c r="T6667">
        <v>1371</v>
      </c>
      <c r="U6667">
        <v>0</v>
      </c>
      <c r="V6667">
        <v>0</v>
      </c>
      <c r="W6667">
        <v>1.62</v>
      </c>
      <c r="X6667">
        <v>157.54499999999999</v>
      </c>
      <c r="Y6667">
        <v>6.8849999999999998</v>
      </c>
      <c r="Z6667">
        <v>555.255</v>
      </c>
    </row>
    <row r="6668" spans="1:26" x14ac:dyDescent="0.3">
      <c r="A6668">
        <v>2682245</v>
      </c>
      <c r="B6668">
        <v>1</v>
      </c>
      <c r="C6668" t="s">
        <v>77</v>
      </c>
      <c r="D6668" t="s">
        <v>109</v>
      </c>
      <c r="E6668" t="s">
        <v>156</v>
      </c>
      <c r="F6668" t="s">
        <v>18466</v>
      </c>
      <c r="G6668" t="s">
        <v>586</v>
      </c>
      <c r="H6668" t="s">
        <v>47</v>
      </c>
      <c r="I6668" t="s">
        <v>129</v>
      </c>
      <c r="J6668" t="s">
        <v>130</v>
      </c>
      <c r="K6668" t="s">
        <v>131</v>
      </c>
      <c r="L6668" t="s">
        <v>18467</v>
      </c>
      <c r="M6668" t="s">
        <v>18468</v>
      </c>
      <c r="N6668">
        <v>2.0152777770000001</v>
      </c>
      <c r="O6668">
        <v>61</v>
      </c>
      <c r="P6668">
        <v>727</v>
      </c>
      <c r="Q6668">
        <v>0</v>
      </c>
      <c r="R6668">
        <v>0</v>
      </c>
      <c r="S6668">
        <v>0</v>
      </c>
      <c r="T6668">
        <v>0</v>
      </c>
      <c r="U6668">
        <v>122.931944</v>
      </c>
      <c r="V6668">
        <v>1465.1069440000001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2682244</v>
      </c>
      <c r="B6669">
        <v>1</v>
      </c>
      <c r="C6669" t="s">
        <v>77</v>
      </c>
      <c r="D6669" t="s">
        <v>117</v>
      </c>
      <c r="E6669" t="s">
        <v>152</v>
      </c>
      <c r="F6669" t="s">
        <v>5851</v>
      </c>
      <c r="G6669" t="s">
        <v>169</v>
      </c>
      <c r="H6669" t="s">
        <v>47</v>
      </c>
      <c r="I6669" t="s">
        <v>129</v>
      </c>
      <c r="J6669" t="s">
        <v>130</v>
      </c>
      <c r="K6669" t="s">
        <v>131</v>
      </c>
      <c r="L6669" t="s">
        <v>18469</v>
      </c>
      <c r="M6669" t="s">
        <v>18470</v>
      </c>
      <c r="N6669">
        <v>0.47083333300000002</v>
      </c>
      <c r="O6669">
        <v>0</v>
      </c>
      <c r="P6669">
        <v>0</v>
      </c>
      <c r="Q6669">
        <v>5</v>
      </c>
      <c r="R6669">
        <v>629</v>
      </c>
      <c r="S6669">
        <v>21</v>
      </c>
      <c r="T6669">
        <v>1157</v>
      </c>
      <c r="U6669">
        <v>0</v>
      </c>
      <c r="V6669">
        <v>0</v>
      </c>
      <c r="W6669">
        <v>2.3541669999999999</v>
      </c>
      <c r="X6669">
        <v>296.15416599999998</v>
      </c>
      <c r="Y6669">
        <v>9.8874999999999993</v>
      </c>
      <c r="Z6669">
        <v>544.75416600000005</v>
      </c>
    </row>
    <row r="6670" spans="1:26" x14ac:dyDescent="0.3">
      <c r="A6670">
        <v>2682249</v>
      </c>
      <c r="B6670">
        <v>1</v>
      </c>
      <c r="C6670" t="s">
        <v>76</v>
      </c>
      <c r="D6670" t="s">
        <v>87</v>
      </c>
      <c r="E6670" t="s">
        <v>152</v>
      </c>
      <c r="F6670" t="s">
        <v>4069</v>
      </c>
      <c r="G6670" t="s">
        <v>3221</v>
      </c>
      <c r="H6670" t="s">
        <v>47</v>
      </c>
      <c r="I6670" t="s">
        <v>129</v>
      </c>
      <c r="J6670" t="s">
        <v>130</v>
      </c>
      <c r="K6670" t="s">
        <v>131</v>
      </c>
      <c r="L6670" t="s">
        <v>18471</v>
      </c>
      <c r="M6670" t="s">
        <v>18472</v>
      </c>
      <c r="N6670">
        <v>13.6975</v>
      </c>
      <c r="O6670">
        <v>0</v>
      </c>
      <c r="P6670">
        <v>0</v>
      </c>
      <c r="Q6670">
        <v>7</v>
      </c>
      <c r="R6670">
        <v>4</v>
      </c>
      <c r="S6670">
        <v>0</v>
      </c>
      <c r="T6670">
        <v>0</v>
      </c>
      <c r="U6670">
        <v>0</v>
      </c>
      <c r="V6670">
        <v>0</v>
      </c>
      <c r="W6670">
        <v>95.882499999999993</v>
      </c>
      <c r="X6670">
        <v>54.79</v>
      </c>
      <c r="Y6670">
        <v>0</v>
      </c>
      <c r="Z6670">
        <v>0</v>
      </c>
    </row>
    <row r="6671" spans="1:26" x14ac:dyDescent="0.3">
      <c r="A6671">
        <v>2682251</v>
      </c>
      <c r="B6671">
        <v>1</v>
      </c>
      <c r="C6671" t="s">
        <v>76</v>
      </c>
      <c r="D6671" t="s">
        <v>86</v>
      </c>
      <c r="E6671" t="s">
        <v>144</v>
      </c>
      <c r="F6671" t="s">
        <v>3489</v>
      </c>
      <c r="G6671" t="s">
        <v>1592</v>
      </c>
      <c r="H6671" t="s">
        <v>46</v>
      </c>
      <c r="I6671" t="s">
        <v>129</v>
      </c>
      <c r="J6671" t="s">
        <v>130</v>
      </c>
      <c r="K6671" t="s">
        <v>131</v>
      </c>
      <c r="L6671" t="s">
        <v>18473</v>
      </c>
      <c r="M6671" t="s">
        <v>18474</v>
      </c>
      <c r="N6671">
        <v>2.6830555550000001</v>
      </c>
      <c r="O6671">
        <v>0</v>
      </c>
      <c r="P6671">
        <v>99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265.6225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2682253</v>
      </c>
      <c r="B6672">
        <v>1</v>
      </c>
      <c r="C6672" t="s">
        <v>77</v>
      </c>
      <c r="D6672" t="s">
        <v>109</v>
      </c>
      <c r="E6672" t="s">
        <v>126</v>
      </c>
      <c r="F6672" t="s">
        <v>18475</v>
      </c>
      <c r="G6672" t="s">
        <v>128</v>
      </c>
      <c r="H6672" t="s">
        <v>47</v>
      </c>
      <c r="I6672" t="s">
        <v>129</v>
      </c>
      <c r="J6672" t="s">
        <v>130</v>
      </c>
      <c r="K6672" t="s">
        <v>131</v>
      </c>
      <c r="L6672" t="s">
        <v>18476</v>
      </c>
      <c r="M6672" t="s">
        <v>18477</v>
      </c>
      <c r="N6672">
        <v>2.466388888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14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34.529443999999998</v>
      </c>
    </row>
    <row r="6673" spans="1:26" x14ac:dyDescent="0.3">
      <c r="A6673">
        <v>2682264</v>
      </c>
      <c r="B6673">
        <v>1</v>
      </c>
      <c r="C6673" t="s">
        <v>77</v>
      </c>
      <c r="D6673" t="s">
        <v>114</v>
      </c>
      <c r="E6673" t="s">
        <v>126</v>
      </c>
      <c r="F6673" t="s">
        <v>1069</v>
      </c>
      <c r="G6673" t="s">
        <v>128</v>
      </c>
      <c r="H6673" t="s">
        <v>47</v>
      </c>
      <c r="I6673" t="s">
        <v>129</v>
      </c>
      <c r="J6673" t="s">
        <v>130</v>
      </c>
      <c r="K6673" t="s">
        <v>131</v>
      </c>
      <c r="L6673" t="s">
        <v>18478</v>
      </c>
      <c r="M6673" t="s">
        <v>18479</v>
      </c>
      <c r="N6673">
        <v>1.0405555550000001</v>
      </c>
      <c r="O6673">
        <v>53</v>
      </c>
      <c r="P6673">
        <v>6</v>
      </c>
      <c r="Q6673">
        <v>0</v>
      </c>
      <c r="R6673">
        <v>0</v>
      </c>
      <c r="S6673">
        <v>0</v>
      </c>
      <c r="T6673">
        <v>0</v>
      </c>
      <c r="U6673">
        <v>55.149444000000003</v>
      </c>
      <c r="V6673">
        <v>6.2433329999999998</v>
      </c>
      <c r="W6673">
        <v>0</v>
      </c>
      <c r="X6673">
        <v>0</v>
      </c>
      <c r="Y6673">
        <v>0</v>
      </c>
      <c r="Z6673">
        <v>0</v>
      </c>
    </row>
    <row r="6674" spans="1:26" x14ac:dyDescent="0.3">
      <c r="A6674">
        <v>2682254</v>
      </c>
      <c r="B6674">
        <v>1</v>
      </c>
      <c r="C6674" t="s">
        <v>76</v>
      </c>
      <c r="D6674" t="s">
        <v>87</v>
      </c>
      <c r="E6674" t="s">
        <v>156</v>
      </c>
      <c r="F6674" t="s">
        <v>18480</v>
      </c>
      <c r="G6674" t="s">
        <v>169</v>
      </c>
      <c r="H6674" t="s">
        <v>47</v>
      </c>
      <c r="I6674" t="s">
        <v>129</v>
      </c>
      <c r="J6674" t="s">
        <v>130</v>
      </c>
      <c r="K6674" t="s">
        <v>131</v>
      </c>
      <c r="L6674" t="s">
        <v>18481</v>
      </c>
      <c r="M6674" t="s">
        <v>18482</v>
      </c>
      <c r="N6674">
        <v>0.49583333299999999</v>
      </c>
      <c r="O6674">
        <v>15</v>
      </c>
      <c r="P6674">
        <v>1639</v>
      </c>
      <c r="Q6674">
        <v>6</v>
      </c>
      <c r="R6674">
        <v>0</v>
      </c>
      <c r="S6674">
        <v>0</v>
      </c>
      <c r="T6674">
        <v>0</v>
      </c>
      <c r="U6674">
        <v>7.4375</v>
      </c>
      <c r="V6674">
        <v>812.67083300000002</v>
      </c>
      <c r="W6674">
        <v>2.9750000000000001</v>
      </c>
      <c r="X6674">
        <v>0</v>
      </c>
      <c r="Y6674">
        <v>0</v>
      </c>
      <c r="Z6674">
        <v>0</v>
      </c>
    </row>
    <row r="6675" spans="1:26" x14ac:dyDescent="0.3">
      <c r="A6675">
        <v>2682256</v>
      </c>
      <c r="B6675">
        <v>1</v>
      </c>
      <c r="C6675" t="s">
        <v>76</v>
      </c>
      <c r="D6675" t="s">
        <v>87</v>
      </c>
      <c r="E6675" t="s">
        <v>152</v>
      </c>
      <c r="F6675" t="s">
        <v>18483</v>
      </c>
      <c r="G6675" t="s">
        <v>169</v>
      </c>
      <c r="H6675" t="s">
        <v>47</v>
      </c>
      <c r="I6675" t="s">
        <v>129</v>
      </c>
      <c r="J6675" t="s">
        <v>130</v>
      </c>
      <c r="K6675" t="s">
        <v>131</v>
      </c>
      <c r="L6675" t="s">
        <v>18484</v>
      </c>
      <c r="M6675" t="s">
        <v>18485</v>
      </c>
      <c r="N6675">
        <v>0.14833333300000001</v>
      </c>
      <c r="O6675">
        <v>6</v>
      </c>
      <c r="P6675">
        <v>0</v>
      </c>
      <c r="Q6675">
        <v>70</v>
      </c>
      <c r="R6675">
        <v>123</v>
      </c>
      <c r="S6675">
        <v>0</v>
      </c>
      <c r="T6675">
        <v>0</v>
      </c>
      <c r="U6675">
        <v>0.89</v>
      </c>
      <c r="V6675">
        <v>0</v>
      </c>
      <c r="W6675">
        <v>10.383333</v>
      </c>
      <c r="X6675">
        <v>18.245000000000001</v>
      </c>
      <c r="Y6675">
        <v>0</v>
      </c>
      <c r="Z6675">
        <v>0</v>
      </c>
    </row>
    <row r="6676" spans="1:26" x14ac:dyDescent="0.3">
      <c r="A6676">
        <v>2682260</v>
      </c>
      <c r="B6676">
        <v>1</v>
      </c>
      <c r="C6676" t="s">
        <v>76</v>
      </c>
      <c r="D6676" t="s">
        <v>101</v>
      </c>
      <c r="E6676" t="s">
        <v>210</v>
      </c>
      <c r="F6676" t="s">
        <v>6476</v>
      </c>
      <c r="G6676" t="s">
        <v>212</v>
      </c>
      <c r="H6676" t="s">
        <v>46</v>
      </c>
      <c r="I6676" t="s">
        <v>129</v>
      </c>
      <c r="J6676" t="s">
        <v>130</v>
      </c>
      <c r="K6676" t="s">
        <v>131</v>
      </c>
      <c r="L6676" t="s">
        <v>18486</v>
      </c>
      <c r="M6676" t="s">
        <v>18487</v>
      </c>
      <c r="N6676">
        <v>8.2991666659999996</v>
      </c>
      <c r="O6676">
        <v>0</v>
      </c>
      <c r="P6676">
        <v>8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66.393332999999998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2682257</v>
      </c>
      <c r="B6677">
        <v>1</v>
      </c>
      <c r="C6677" t="s">
        <v>76</v>
      </c>
      <c r="D6677" t="s">
        <v>102</v>
      </c>
      <c r="E6677" t="s">
        <v>156</v>
      </c>
      <c r="F6677" t="s">
        <v>758</v>
      </c>
      <c r="G6677" t="s">
        <v>169</v>
      </c>
      <c r="H6677" t="s">
        <v>47</v>
      </c>
      <c r="I6677" t="s">
        <v>129</v>
      </c>
      <c r="J6677" t="s">
        <v>130</v>
      </c>
      <c r="K6677" t="s">
        <v>131</v>
      </c>
      <c r="L6677" t="s">
        <v>18488</v>
      </c>
      <c r="M6677" t="s">
        <v>18489</v>
      </c>
      <c r="N6677">
        <v>0.37333333299999999</v>
      </c>
      <c r="O6677">
        <v>2</v>
      </c>
      <c r="P6677">
        <v>463</v>
      </c>
      <c r="Q6677">
        <v>0</v>
      </c>
      <c r="R6677">
        <v>0</v>
      </c>
      <c r="S6677">
        <v>3</v>
      </c>
      <c r="T6677">
        <v>351</v>
      </c>
      <c r="U6677">
        <v>0.74666699999999997</v>
      </c>
      <c r="V6677">
        <v>172.85333299999999</v>
      </c>
      <c r="W6677">
        <v>0</v>
      </c>
      <c r="X6677">
        <v>0</v>
      </c>
      <c r="Y6677">
        <v>1.1200000000000001</v>
      </c>
      <c r="Z6677">
        <v>131.04</v>
      </c>
    </row>
    <row r="6678" spans="1:26" x14ac:dyDescent="0.3">
      <c r="A6678">
        <v>2682276</v>
      </c>
      <c r="B6678">
        <v>1</v>
      </c>
      <c r="C6678" t="s">
        <v>76</v>
      </c>
      <c r="D6678" t="s">
        <v>102</v>
      </c>
      <c r="E6678" t="s">
        <v>156</v>
      </c>
      <c r="F6678" t="s">
        <v>18490</v>
      </c>
      <c r="G6678" t="s">
        <v>169</v>
      </c>
      <c r="H6678" t="s">
        <v>47</v>
      </c>
      <c r="I6678" t="s">
        <v>129</v>
      </c>
      <c r="J6678" t="s">
        <v>130</v>
      </c>
      <c r="K6678" t="s">
        <v>131</v>
      </c>
      <c r="L6678" t="s">
        <v>18491</v>
      </c>
      <c r="M6678" t="s">
        <v>18492</v>
      </c>
      <c r="N6678">
        <v>5.5941666659999996</v>
      </c>
      <c r="O6678">
        <v>11</v>
      </c>
      <c r="P6678">
        <v>1150</v>
      </c>
      <c r="Q6678">
        <v>0</v>
      </c>
      <c r="R6678">
        <v>0</v>
      </c>
      <c r="S6678">
        <v>0</v>
      </c>
      <c r="T6678">
        <v>95</v>
      </c>
      <c r="U6678">
        <v>61.535832999999997</v>
      </c>
      <c r="V6678">
        <v>6433.2916660000001</v>
      </c>
      <c r="W6678">
        <v>0</v>
      </c>
      <c r="X6678">
        <v>0</v>
      </c>
      <c r="Y6678">
        <v>0</v>
      </c>
      <c r="Z6678">
        <v>531.44583299999999</v>
      </c>
    </row>
    <row r="6679" spans="1:26" x14ac:dyDescent="0.3">
      <c r="A6679">
        <v>2682263</v>
      </c>
      <c r="B6679">
        <v>1</v>
      </c>
      <c r="C6679" t="s">
        <v>76</v>
      </c>
      <c r="D6679" t="s">
        <v>104</v>
      </c>
      <c r="E6679" t="s">
        <v>144</v>
      </c>
      <c r="F6679" t="s">
        <v>18493</v>
      </c>
      <c r="G6679" t="s">
        <v>136</v>
      </c>
      <c r="H6679" t="s">
        <v>46</v>
      </c>
      <c r="I6679" t="s">
        <v>129</v>
      </c>
      <c r="J6679" t="s">
        <v>130</v>
      </c>
      <c r="K6679" t="s">
        <v>131</v>
      </c>
      <c r="L6679" t="s">
        <v>18494</v>
      </c>
      <c r="M6679" t="s">
        <v>18495</v>
      </c>
      <c r="N6679">
        <v>6.36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46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292.56</v>
      </c>
    </row>
    <row r="6680" spans="1:26" x14ac:dyDescent="0.3">
      <c r="A6680">
        <v>2682265</v>
      </c>
      <c r="B6680">
        <v>1</v>
      </c>
      <c r="C6680" t="s">
        <v>76</v>
      </c>
      <c r="D6680" t="s">
        <v>102</v>
      </c>
      <c r="E6680" t="s">
        <v>156</v>
      </c>
      <c r="F6680" t="s">
        <v>18206</v>
      </c>
      <c r="G6680" t="s">
        <v>169</v>
      </c>
      <c r="H6680" t="s">
        <v>47</v>
      </c>
      <c r="I6680" t="s">
        <v>129</v>
      </c>
      <c r="J6680" t="s">
        <v>130</v>
      </c>
      <c r="K6680" t="s">
        <v>131</v>
      </c>
      <c r="L6680" t="s">
        <v>18496</v>
      </c>
      <c r="M6680" t="s">
        <v>18497</v>
      </c>
      <c r="N6680">
        <v>1.7549999999999999</v>
      </c>
      <c r="O6680">
        <v>27</v>
      </c>
      <c r="P6680">
        <v>694</v>
      </c>
      <c r="Q6680">
        <v>0</v>
      </c>
      <c r="R6680">
        <v>0</v>
      </c>
      <c r="S6680">
        <v>123</v>
      </c>
      <c r="T6680">
        <v>627</v>
      </c>
      <c r="U6680">
        <v>47.384999999999998</v>
      </c>
      <c r="V6680">
        <v>1217.97</v>
      </c>
      <c r="W6680">
        <v>0</v>
      </c>
      <c r="X6680">
        <v>0</v>
      </c>
      <c r="Y6680">
        <v>215.86500000000001</v>
      </c>
      <c r="Z6680">
        <v>1100.385</v>
      </c>
    </row>
    <row r="6681" spans="1:26" x14ac:dyDescent="0.3">
      <c r="A6681">
        <v>2682267</v>
      </c>
      <c r="B6681">
        <v>1</v>
      </c>
      <c r="C6681" t="s">
        <v>76</v>
      </c>
      <c r="D6681" t="s">
        <v>104</v>
      </c>
      <c r="E6681" t="s">
        <v>134</v>
      </c>
      <c r="F6681" t="s">
        <v>18498</v>
      </c>
      <c r="G6681" t="s">
        <v>136</v>
      </c>
      <c r="H6681" t="s">
        <v>46</v>
      </c>
      <c r="I6681" t="s">
        <v>129</v>
      </c>
      <c r="J6681" t="s">
        <v>130</v>
      </c>
      <c r="K6681" t="s">
        <v>131</v>
      </c>
      <c r="L6681" t="s">
        <v>18499</v>
      </c>
      <c r="M6681" t="s">
        <v>18500</v>
      </c>
      <c r="N6681">
        <v>3.568888888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71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253.391111</v>
      </c>
    </row>
    <row r="6682" spans="1:26" x14ac:dyDescent="0.3">
      <c r="A6682">
        <v>2682270</v>
      </c>
      <c r="B6682">
        <v>1</v>
      </c>
      <c r="C6682" t="s">
        <v>76</v>
      </c>
      <c r="D6682" t="s">
        <v>99</v>
      </c>
      <c r="E6682" t="s">
        <v>152</v>
      </c>
      <c r="F6682" t="s">
        <v>18501</v>
      </c>
      <c r="G6682" t="s">
        <v>169</v>
      </c>
      <c r="H6682" t="s">
        <v>47</v>
      </c>
      <c r="I6682" t="s">
        <v>129</v>
      </c>
      <c r="J6682" t="s">
        <v>130</v>
      </c>
      <c r="K6682" t="s">
        <v>131</v>
      </c>
      <c r="L6682" t="s">
        <v>18502</v>
      </c>
      <c r="M6682" t="s">
        <v>18503</v>
      </c>
      <c r="N6682">
        <v>1.052777777</v>
      </c>
      <c r="O6682">
        <v>24</v>
      </c>
      <c r="P6682">
        <v>773</v>
      </c>
      <c r="Q6682">
        <v>0</v>
      </c>
      <c r="R6682">
        <v>0</v>
      </c>
      <c r="S6682">
        <v>0</v>
      </c>
      <c r="T6682">
        <v>0</v>
      </c>
      <c r="U6682">
        <v>25.266667000000002</v>
      </c>
      <c r="V6682">
        <v>813.79722200000003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2682349</v>
      </c>
      <c r="B6683">
        <v>1</v>
      </c>
      <c r="C6683" t="s">
        <v>76</v>
      </c>
      <c r="D6683" t="s">
        <v>94</v>
      </c>
      <c r="E6683" t="s">
        <v>156</v>
      </c>
      <c r="F6683" t="s">
        <v>18019</v>
      </c>
      <c r="G6683" t="s">
        <v>169</v>
      </c>
      <c r="H6683" t="s">
        <v>47</v>
      </c>
      <c r="I6683" t="s">
        <v>129</v>
      </c>
      <c r="J6683" t="s">
        <v>130</v>
      </c>
      <c r="K6683" t="s">
        <v>131</v>
      </c>
      <c r="L6683" t="s">
        <v>18504</v>
      </c>
      <c r="M6683" t="s">
        <v>18505</v>
      </c>
      <c r="N6683">
        <v>2.9488888879999999</v>
      </c>
      <c r="O6683">
        <v>8</v>
      </c>
      <c r="P6683">
        <v>1347</v>
      </c>
      <c r="Q6683">
        <v>1</v>
      </c>
      <c r="R6683">
        <v>205</v>
      </c>
      <c r="S6683">
        <v>0</v>
      </c>
      <c r="T6683">
        <v>0</v>
      </c>
      <c r="U6683">
        <v>23.591111000000001</v>
      </c>
      <c r="V6683">
        <v>3972.1533319999999</v>
      </c>
      <c r="W6683">
        <v>2.9488889999999999</v>
      </c>
      <c r="X6683">
        <v>604.52222200000006</v>
      </c>
      <c r="Y6683">
        <v>0</v>
      </c>
      <c r="Z6683">
        <v>0</v>
      </c>
    </row>
    <row r="6684" spans="1:26" x14ac:dyDescent="0.3">
      <c r="A6684">
        <v>2682272</v>
      </c>
      <c r="B6684">
        <v>1</v>
      </c>
      <c r="C6684" t="s">
        <v>76</v>
      </c>
      <c r="D6684" t="s">
        <v>104</v>
      </c>
      <c r="E6684" t="s">
        <v>156</v>
      </c>
      <c r="F6684" t="s">
        <v>955</v>
      </c>
      <c r="G6684" t="s">
        <v>169</v>
      </c>
      <c r="H6684" t="s">
        <v>47</v>
      </c>
      <c r="I6684" t="s">
        <v>129</v>
      </c>
      <c r="J6684" t="s">
        <v>130</v>
      </c>
      <c r="K6684" t="s">
        <v>131</v>
      </c>
      <c r="L6684" t="s">
        <v>18506</v>
      </c>
      <c r="M6684" t="s">
        <v>18507</v>
      </c>
      <c r="N6684">
        <v>0.42333333299999998</v>
      </c>
      <c r="O6684">
        <v>0</v>
      </c>
      <c r="P6684">
        <v>0</v>
      </c>
      <c r="Q6684">
        <v>1</v>
      </c>
      <c r="R6684">
        <v>448</v>
      </c>
      <c r="S6684">
        <v>2</v>
      </c>
      <c r="T6684">
        <v>501</v>
      </c>
      <c r="U6684">
        <v>0</v>
      </c>
      <c r="V6684">
        <v>0</v>
      </c>
      <c r="W6684">
        <v>0.42333300000000001</v>
      </c>
      <c r="X6684">
        <v>189.653333</v>
      </c>
      <c r="Y6684">
        <v>0.84666699999999995</v>
      </c>
      <c r="Z6684">
        <v>212.09</v>
      </c>
    </row>
    <row r="6685" spans="1:26" x14ac:dyDescent="0.3">
      <c r="A6685">
        <v>2682274</v>
      </c>
      <c r="B6685">
        <v>1</v>
      </c>
      <c r="C6685" t="s">
        <v>76</v>
      </c>
      <c r="D6685" t="s">
        <v>96</v>
      </c>
      <c r="E6685" t="s">
        <v>152</v>
      </c>
      <c r="F6685" t="s">
        <v>12152</v>
      </c>
      <c r="G6685" t="s">
        <v>169</v>
      </c>
      <c r="H6685" t="s">
        <v>47</v>
      </c>
      <c r="I6685" t="s">
        <v>129</v>
      </c>
      <c r="J6685" t="s">
        <v>130</v>
      </c>
      <c r="K6685" t="s">
        <v>131</v>
      </c>
      <c r="L6685" t="s">
        <v>18508</v>
      </c>
      <c r="M6685" t="s">
        <v>18509</v>
      </c>
      <c r="N6685">
        <v>0.37472222199999999</v>
      </c>
      <c r="O6685">
        <v>41</v>
      </c>
      <c r="P6685">
        <v>728</v>
      </c>
      <c r="Q6685">
        <v>0</v>
      </c>
      <c r="R6685">
        <v>0</v>
      </c>
      <c r="S6685">
        <v>0</v>
      </c>
      <c r="T6685">
        <v>0</v>
      </c>
      <c r="U6685">
        <v>15.363611000000001</v>
      </c>
      <c r="V6685">
        <v>272.79777799999999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2682277</v>
      </c>
      <c r="B6686">
        <v>1</v>
      </c>
      <c r="C6686" t="s">
        <v>77</v>
      </c>
      <c r="D6686" t="s">
        <v>110</v>
      </c>
      <c r="E6686" t="s">
        <v>126</v>
      </c>
      <c r="F6686" t="s">
        <v>18510</v>
      </c>
      <c r="G6686" t="s">
        <v>169</v>
      </c>
      <c r="H6686" t="s">
        <v>47</v>
      </c>
      <c r="I6686" t="s">
        <v>129</v>
      </c>
      <c r="J6686" t="s">
        <v>130</v>
      </c>
      <c r="K6686" t="s">
        <v>131</v>
      </c>
      <c r="L6686" t="s">
        <v>18511</v>
      </c>
      <c r="M6686" t="s">
        <v>18512</v>
      </c>
      <c r="N6686">
        <v>0.955555555</v>
      </c>
      <c r="O6686">
        <v>0</v>
      </c>
      <c r="P6686">
        <v>0</v>
      </c>
      <c r="Q6686">
        <v>0</v>
      </c>
      <c r="R6686">
        <v>0</v>
      </c>
      <c r="S6686">
        <v>1</v>
      </c>
      <c r="T6686">
        <v>262</v>
      </c>
      <c r="U6686">
        <v>0</v>
      </c>
      <c r="V6686">
        <v>0</v>
      </c>
      <c r="W6686">
        <v>0</v>
      </c>
      <c r="X6686">
        <v>0</v>
      </c>
      <c r="Y6686">
        <v>0.95555599999999996</v>
      </c>
      <c r="Z6686">
        <v>250.35555500000001</v>
      </c>
    </row>
    <row r="6687" spans="1:26" x14ac:dyDescent="0.3">
      <c r="A6687">
        <v>2682279</v>
      </c>
      <c r="B6687">
        <v>1</v>
      </c>
      <c r="C6687" t="s">
        <v>77</v>
      </c>
      <c r="D6687" t="s">
        <v>124</v>
      </c>
      <c r="E6687" t="s">
        <v>144</v>
      </c>
      <c r="F6687" t="s">
        <v>18513</v>
      </c>
      <c r="G6687" t="s">
        <v>406</v>
      </c>
      <c r="H6687" t="s">
        <v>46</v>
      </c>
      <c r="I6687" t="s">
        <v>129</v>
      </c>
      <c r="J6687" t="s">
        <v>130</v>
      </c>
      <c r="K6687" t="s">
        <v>131</v>
      </c>
      <c r="L6687" t="s">
        <v>18514</v>
      </c>
      <c r="M6687" t="s">
        <v>18515</v>
      </c>
      <c r="N6687">
        <v>13.768888887999999</v>
      </c>
      <c r="O6687">
        <v>0</v>
      </c>
      <c r="P6687">
        <v>270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3717.6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2682280</v>
      </c>
      <c r="B6688">
        <v>1</v>
      </c>
      <c r="C6688" t="s">
        <v>77</v>
      </c>
      <c r="D6688" t="s">
        <v>109</v>
      </c>
      <c r="E6688" t="s">
        <v>126</v>
      </c>
      <c r="F6688" t="s">
        <v>10228</v>
      </c>
      <c r="G6688" t="s">
        <v>128</v>
      </c>
      <c r="H6688" t="s">
        <v>47</v>
      </c>
      <c r="I6688" t="s">
        <v>129</v>
      </c>
      <c r="J6688" t="s">
        <v>130</v>
      </c>
      <c r="K6688" t="s">
        <v>131</v>
      </c>
      <c r="L6688" t="s">
        <v>18516</v>
      </c>
      <c r="M6688" t="s">
        <v>18517</v>
      </c>
      <c r="N6688">
        <v>4.7074999999999996</v>
      </c>
      <c r="O6688">
        <v>0</v>
      </c>
      <c r="P6688">
        <v>289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1360.4675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2682282</v>
      </c>
      <c r="B6689">
        <v>1</v>
      </c>
      <c r="C6689" t="s">
        <v>76</v>
      </c>
      <c r="D6689" t="s">
        <v>102</v>
      </c>
      <c r="E6689" t="s">
        <v>156</v>
      </c>
      <c r="F6689" t="s">
        <v>758</v>
      </c>
      <c r="G6689" t="s">
        <v>169</v>
      </c>
      <c r="H6689" t="s">
        <v>47</v>
      </c>
      <c r="I6689" t="s">
        <v>129</v>
      </c>
      <c r="J6689" t="s">
        <v>130</v>
      </c>
      <c r="K6689" t="s">
        <v>131</v>
      </c>
      <c r="L6689" t="s">
        <v>18518</v>
      </c>
      <c r="M6689" t="s">
        <v>18509</v>
      </c>
      <c r="N6689">
        <v>7.9722221999999995E-2</v>
      </c>
      <c r="O6689">
        <v>2</v>
      </c>
      <c r="P6689">
        <v>463</v>
      </c>
      <c r="Q6689">
        <v>0</v>
      </c>
      <c r="R6689">
        <v>0</v>
      </c>
      <c r="S6689">
        <v>3</v>
      </c>
      <c r="T6689">
        <v>351</v>
      </c>
      <c r="U6689">
        <v>0.159444</v>
      </c>
      <c r="V6689">
        <v>36.911389</v>
      </c>
      <c r="W6689">
        <v>0</v>
      </c>
      <c r="X6689">
        <v>0</v>
      </c>
      <c r="Y6689">
        <v>0.23916699999999999</v>
      </c>
      <c r="Z6689">
        <v>27.982500000000002</v>
      </c>
    </row>
    <row r="6690" spans="1:26" x14ac:dyDescent="0.3">
      <c r="A6690">
        <v>2682283</v>
      </c>
      <c r="B6690">
        <v>1</v>
      </c>
      <c r="C6690" t="s">
        <v>76</v>
      </c>
      <c r="D6690" t="s">
        <v>102</v>
      </c>
      <c r="E6690" t="s">
        <v>152</v>
      </c>
      <c r="F6690" t="s">
        <v>1206</v>
      </c>
      <c r="G6690" t="s">
        <v>169</v>
      </c>
      <c r="H6690" t="s">
        <v>47</v>
      </c>
      <c r="I6690" t="s">
        <v>129</v>
      </c>
      <c r="J6690" t="s">
        <v>130</v>
      </c>
      <c r="K6690" t="s">
        <v>131</v>
      </c>
      <c r="L6690" t="s">
        <v>18519</v>
      </c>
      <c r="M6690" t="s">
        <v>18520</v>
      </c>
      <c r="N6690">
        <v>0.140833333</v>
      </c>
      <c r="O6690">
        <v>9</v>
      </c>
      <c r="P6690">
        <v>68</v>
      </c>
      <c r="Q6690">
        <v>9</v>
      </c>
      <c r="R6690">
        <v>36</v>
      </c>
      <c r="S6690">
        <v>0</v>
      </c>
      <c r="T6690">
        <v>61</v>
      </c>
      <c r="U6690">
        <v>1.2675000000000001</v>
      </c>
      <c r="V6690">
        <v>9.5766670000000005</v>
      </c>
      <c r="W6690">
        <v>1.2675000000000001</v>
      </c>
      <c r="X6690">
        <v>5.07</v>
      </c>
      <c r="Y6690">
        <v>0</v>
      </c>
      <c r="Z6690">
        <v>8.5908329999999999</v>
      </c>
    </row>
    <row r="6691" spans="1:26" x14ac:dyDescent="0.3">
      <c r="A6691">
        <v>2682284</v>
      </c>
      <c r="B6691">
        <v>1</v>
      </c>
      <c r="C6691" t="s">
        <v>77</v>
      </c>
      <c r="D6691" t="s">
        <v>119</v>
      </c>
      <c r="E6691" t="s">
        <v>152</v>
      </c>
      <c r="F6691" t="s">
        <v>915</v>
      </c>
      <c r="G6691" t="s">
        <v>169</v>
      </c>
      <c r="H6691" t="s">
        <v>47</v>
      </c>
      <c r="I6691" t="s">
        <v>129</v>
      </c>
      <c r="J6691" t="s">
        <v>130</v>
      </c>
      <c r="K6691" t="s">
        <v>131</v>
      </c>
      <c r="L6691" t="s">
        <v>18521</v>
      </c>
      <c r="M6691" t="s">
        <v>18522</v>
      </c>
      <c r="N6691">
        <v>1.638055555</v>
      </c>
      <c r="O6691">
        <v>0</v>
      </c>
      <c r="P6691">
        <v>0</v>
      </c>
      <c r="Q6691">
        <v>0</v>
      </c>
      <c r="R6691">
        <v>0</v>
      </c>
      <c r="S6691">
        <v>29</v>
      </c>
      <c r="T6691">
        <v>1206</v>
      </c>
      <c r="U6691">
        <v>0</v>
      </c>
      <c r="V6691">
        <v>0</v>
      </c>
      <c r="W6691">
        <v>0</v>
      </c>
      <c r="X6691">
        <v>0</v>
      </c>
      <c r="Y6691">
        <v>47.503610999999999</v>
      </c>
      <c r="Z6691">
        <v>1975.494999</v>
      </c>
    </row>
    <row r="6692" spans="1:26" x14ac:dyDescent="0.3">
      <c r="A6692">
        <v>2682285</v>
      </c>
      <c r="B6692">
        <v>1</v>
      </c>
      <c r="C6692" t="s">
        <v>77</v>
      </c>
      <c r="D6692" t="s">
        <v>117</v>
      </c>
      <c r="E6692" t="s">
        <v>126</v>
      </c>
      <c r="F6692" t="s">
        <v>18523</v>
      </c>
      <c r="G6692" t="s">
        <v>128</v>
      </c>
      <c r="H6692" t="s">
        <v>47</v>
      </c>
      <c r="I6692" t="s">
        <v>129</v>
      </c>
      <c r="J6692" t="s">
        <v>130</v>
      </c>
      <c r="K6692" t="s">
        <v>131</v>
      </c>
      <c r="L6692" t="s">
        <v>18524</v>
      </c>
      <c r="M6692" t="s">
        <v>18525</v>
      </c>
      <c r="N6692">
        <v>10.483333332999999</v>
      </c>
      <c r="O6692">
        <v>0</v>
      </c>
      <c r="P6692">
        <v>0</v>
      </c>
      <c r="Q6692">
        <v>0</v>
      </c>
      <c r="R6692">
        <v>54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566.1</v>
      </c>
      <c r="Y6692">
        <v>0</v>
      </c>
      <c r="Z6692">
        <v>0</v>
      </c>
    </row>
    <row r="6693" spans="1:26" x14ac:dyDescent="0.3">
      <c r="A6693">
        <v>2682286</v>
      </c>
      <c r="B6693">
        <v>1</v>
      </c>
      <c r="C6693" t="s">
        <v>77</v>
      </c>
      <c r="D6693" t="s">
        <v>114</v>
      </c>
      <c r="E6693" t="s">
        <v>144</v>
      </c>
      <c r="F6693" t="s">
        <v>18526</v>
      </c>
      <c r="G6693" t="s">
        <v>136</v>
      </c>
      <c r="H6693" t="s">
        <v>46</v>
      </c>
      <c r="I6693" t="s">
        <v>129</v>
      </c>
      <c r="J6693" t="s">
        <v>130</v>
      </c>
      <c r="K6693" t="s">
        <v>131</v>
      </c>
      <c r="L6693" t="s">
        <v>18527</v>
      </c>
      <c r="M6693" t="s">
        <v>18528</v>
      </c>
      <c r="N6693">
        <v>1.1125</v>
      </c>
      <c r="O6693">
        <v>0</v>
      </c>
      <c r="P6693">
        <v>8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8.9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2682287</v>
      </c>
      <c r="B6694">
        <v>1</v>
      </c>
      <c r="C6694" t="s">
        <v>77</v>
      </c>
      <c r="D6694" t="s">
        <v>109</v>
      </c>
      <c r="E6694" t="s">
        <v>126</v>
      </c>
      <c r="F6694" t="s">
        <v>792</v>
      </c>
      <c r="G6694" t="s">
        <v>169</v>
      </c>
      <c r="H6694" t="s">
        <v>47</v>
      </c>
      <c r="I6694" t="s">
        <v>129</v>
      </c>
      <c r="J6694" t="s">
        <v>130</v>
      </c>
      <c r="K6694" t="s">
        <v>131</v>
      </c>
      <c r="L6694" t="s">
        <v>18529</v>
      </c>
      <c r="M6694" t="s">
        <v>18530</v>
      </c>
      <c r="N6694">
        <v>0.125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4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0.5</v>
      </c>
    </row>
    <row r="6695" spans="1:26" x14ac:dyDescent="0.3">
      <c r="A6695">
        <v>2682290</v>
      </c>
      <c r="B6695">
        <v>1</v>
      </c>
      <c r="C6695" t="s">
        <v>76</v>
      </c>
      <c r="D6695" t="s">
        <v>99</v>
      </c>
      <c r="E6695" t="s">
        <v>210</v>
      </c>
      <c r="F6695" t="s">
        <v>18531</v>
      </c>
      <c r="G6695" t="s">
        <v>212</v>
      </c>
      <c r="H6695" t="s">
        <v>46</v>
      </c>
      <c r="I6695" t="s">
        <v>129</v>
      </c>
      <c r="J6695" t="s">
        <v>130</v>
      </c>
      <c r="K6695" t="s">
        <v>131</v>
      </c>
      <c r="L6695" t="s">
        <v>18532</v>
      </c>
      <c r="M6695" t="s">
        <v>18533</v>
      </c>
      <c r="N6695">
        <v>3.4047222220000002</v>
      </c>
      <c r="O6695">
        <v>0</v>
      </c>
      <c r="P6695">
        <v>10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34.047221999999998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2682289</v>
      </c>
      <c r="B6696">
        <v>1</v>
      </c>
      <c r="C6696" t="s">
        <v>76</v>
      </c>
      <c r="D6696" t="s">
        <v>96</v>
      </c>
      <c r="E6696" t="s">
        <v>152</v>
      </c>
      <c r="F6696" t="s">
        <v>2937</v>
      </c>
      <c r="G6696" t="s">
        <v>169</v>
      </c>
      <c r="H6696" t="s">
        <v>47</v>
      </c>
      <c r="I6696" t="s">
        <v>129</v>
      </c>
      <c r="J6696" t="s">
        <v>130</v>
      </c>
      <c r="K6696" t="s">
        <v>131</v>
      </c>
      <c r="L6696" t="s">
        <v>18534</v>
      </c>
      <c r="M6696" t="s">
        <v>18535</v>
      </c>
      <c r="N6696">
        <v>1.223333333</v>
      </c>
      <c r="O6696">
        <v>93</v>
      </c>
      <c r="P6696">
        <v>168</v>
      </c>
      <c r="Q6696">
        <v>0</v>
      </c>
      <c r="R6696">
        <v>0</v>
      </c>
      <c r="S6696">
        <v>0</v>
      </c>
      <c r="T6696">
        <v>0</v>
      </c>
      <c r="U6696">
        <v>113.77</v>
      </c>
      <c r="V6696">
        <v>205.52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2682291</v>
      </c>
      <c r="B6697">
        <v>1</v>
      </c>
      <c r="C6697" t="s">
        <v>77</v>
      </c>
      <c r="D6697" t="s">
        <v>123</v>
      </c>
      <c r="E6697" t="s">
        <v>134</v>
      </c>
      <c r="F6697" t="s">
        <v>18536</v>
      </c>
      <c r="G6697" t="s">
        <v>240</v>
      </c>
      <c r="H6697" t="s">
        <v>46</v>
      </c>
      <c r="I6697" t="s">
        <v>129</v>
      </c>
      <c r="J6697" t="s">
        <v>130</v>
      </c>
      <c r="K6697" t="s">
        <v>131</v>
      </c>
      <c r="L6697" t="s">
        <v>18537</v>
      </c>
      <c r="M6697" t="s">
        <v>18538</v>
      </c>
      <c r="N6697">
        <v>3.9083333329999999</v>
      </c>
      <c r="O6697">
        <v>0</v>
      </c>
      <c r="P6697">
        <v>107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418.191667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2682292</v>
      </c>
      <c r="B6698">
        <v>1</v>
      </c>
      <c r="C6698" t="s">
        <v>77</v>
      </c>
      <c r="D6698" t="s">
        <v>115</v>
      </c>
      <c r="E6698" t="s">
        <v>126</v>
      </c>
      <c r="F6698" t="s">
        <v>1855</v>
      </c>
      <c r="G6698" t="s">
        <v>128</v>
      </c>
      <c r="H6698" t="s">
        <v>47</v>
      </c>
      <c r="I6698" t="s">
        <v>129</v>
      </c>
      <c r="J6698" t="s">
        <v>130</v>
      </c>
      <c r="K6698" t="s">
        <v>131</v>
      </c>
      <c r="L6698" t="s">
        <v>18539</v>
      </c>
      <c r="M6698" t="s">
        <v>18540</v>
      </c>
      <c r="N6698">
        <v>1.7777777770000001</v>
      </c>
      <c r="O6698">
        <v>0</v>
      </c>
      <c r="P6698">
        <v>0</v>
      </c>
      <c r="Q6698">
        <v>0</v>
      </c>
      <c r="R6698">
        <v>0</v>
      </c>
      <c r="S6698">
        <v>10</v>
      </c>
      <c r="T6698">
        <v>478</v>
      </c>
      <c r="U6698">
        <v>0</v>
      </c>
      <c r="V6698">
        <v>0</v>
      </c>
      <c r="W6698">
        <v>0</v>
      </c>
      <c r="X6698">
        <v>0</v>
      </c>
      <c r="Y6698">
        <v>17.777778000000001</v>
      </c>
      <c r="Z6698">
        <v>849.77777700000001</v>
      </c>
    </row>
    <row r="6699" spans="1:26" x14ac:dyDescent="0.3">
      <c r="A6699">
        <v>2682293</v>
      </c>
      <c r="B6699">
        <v>1</v>
      </c>
      <c r="C6699" t="s">
        <v>77</v>
      </c>
      <c r="D6699" t="s">
        <v>123</v>
      </c>
      <c r="E6699" t="s">
        <v>152</v>
      </c>
      <c r="F6699" t="s">
        <v>17615</v>
      </c>
      <c r="G6699" t="s">
        <v>169</v>
      </c>
      <c r="H6699" t="s">
        <v>47</v>
      </c>
      <c r="I6699" t="s">
        <v>129</v>
      </c>
      <c r="J6699" t="s">
        <v>130</v>
      </c>
      <c r="K6699" t="s">
        <v>131</v>
      </c>
      <c r="L6699" t="s">
        <v>18541</v>
      </c>
      <c r="M6699" t="s">
        <v>18542</v>
      </c>
      <c r="N6699">
        <v>0.27833333300000002</v>
      </c>
      <c r="O6699">
        <v>16</v>
      </c>
      <c r="P6699">
        <v>1598</v>
      </c>
      <c r="Q6699">
        <v>0</v>
      </c>
      <c r="R6699">
        <v>0</v>
      </c>
      <c r="S6699">
        <v>0</v>
      </c>
      <c r="T6699">
        <v>0</v>
      </c>
      <c r="U6699">
        <v>4.4533329999999998</v>
      </c>
      <c r="V6699">
        <v>444.77666599999998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2682295</v>
      </c>
      <c r="B6700">
        <v>1</v>
      </c>
      <c r="C6700" t="s">
        <v>76</v>
      </c>
      <c r="D6700" t="s">
        <v>96</v>
      </c>
      <c r="E6700" t="s">
        <v>152</v>
      </c>
      <c r="F6700" t="s">
        <v>18543</v>
      </c>
      <c r="G6700" t="s">
        <v>169</v>
      </c>
      <c r="H6700" t="s">
        <v>47</v>
      </c>
      <c r="I6700" t="s">
        <v>129</v>
      </c>
      <c r="J6700" t="s">
        <v>130</v>
      </c>
      <c r="K6700" t="s">
        <v>131</v>
      </c>
      <c r="L6700" t="s">
        <v>18544</v>
      </c>
      <c r="M6700" t="s">
        <v>18545</v>
      </c>
      <c r="N6700">
        <v>6.3333333000000006E-2</v>
      </c>
      <c r="O6700">
        <v>36</v>
      </c>
      <c r="P6700">
        <v>1331</v>
      </c>
      <c r="Q6700">
        <v>0</v>
      </c>
      <c r="R6700">
        <v>0</v>
      </c>
      <c r="S6700">
        <v>0</v>
      </c>
      <c r="T6700">
        <v>0</v>
      </c>
      <c r="U6700">
        <v>2.2799999999999998</v>
      </c>
      <c r="V6700">
        <v>84.296666000000002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2682328</v>
      </c>
      <c r="B6701">
        <v>1</v>
      </c>
      <c r="C6701" t="s">
        <v>77</v>
      </c>
      <c r="D6701" t="s">
        <v>123</v>
      </c>
      <c r="E6701" t="s">
        <v>325</v>
      </c>
      <c r="F6701" t="s">
        <v>18546</v>
      </c>
      <c r="G6701" t="s">
        <v>169</v>
      </c>
      <c r="H6701" t="s">
        <v>47</v>
      </c>
      <c r="I6701" t="s">
        <v>129</v>
      </c>
      <c r="J6701" t="s">
        <v>130</v>
      </c>
      <c r="K6701" t="s">
        <v>131</v>
      </c>
      <c r="L6701" t="s">
        <v>18547</v>
      </c>
      <c r="M6701" t="s">
        <v>18548</v>
      </c>
      <c r="N6701">
        <v>2.6772222220000002</v>
      </c>
      <c r="O6701">
        <v>125</v>
      </c>
      <c r="P6701">
        <v>108</v>
      </c>
      <c r="Q6701">
        <v>0</v>
      </c>
      <c r="R6701">
        <v>0</v>
      </c>
      <c r="S6701">
        <v>0</v>
      </c>
      <c r="T6701">
        <v>0</v>
      </c>
      <c r="U6701">
        <v>334.65277800000001</v>
      </c>
      <c r="V6701">
        <v>289.14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2682300</v>
      </c>
      <c r="B6702">
        <v>1</v>
      </c>
      <c r="C6702" t="s">
        <v>77</v>
      </c>
      <c r="D6702" t="s">
        <v>124</v>
      </c>
      <c r="E6702" t="s">
        <v>126</v>
      </c>
      <c r="F6702" t="s">
        <v>18549</v>
      </c>
      <c r="G6702" t="s">
        <v>805</v>
      </c>
      <c r="H6702" t="s">
        <v>47</v>
      </c>
      <c r="I6702" t="s">
        <v>129</v>
      </c>
      <c r="J6702" t="s">
        <v>130</v>
      </c>
      <c r="K6702" t="s">
        <v>131</v>
      </c>
      <c r="L6702" t="s">
        <v>18550</v>
      </c>
      <c r="M6702" t="s">
        <v>18551</v>
      </c>
      <c r="N6702">
        <v>3.2736111110000001</v>
      </c>
      <c r="O6702">
        <v>6</v>
      </c>
      <c r="P6702">
        <v>737</v>
      </c>
      <c r="Q6702">
        <v>0</v>
      </c>
      <c r="R6702">
        <v>0</v>
      </c>
      <c r="S6702">
        <v>0</v>
      </c>
      <c r="T6702">
        <v>0</v>
      </c>
      <c r="U6702">
        <v>19.641667000000002</v>
      </c>
      <c r="V6702">
        <v>2412.6513890000001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2682303</v>
      </c>
      <c r="B6703">
        <v>1</v>
      </c>
      <c r="C6703" t="s">
        <v>77</v>
      </c>
      <c r="D6703" t="s">
        <v>123</v>
      </c>
      <c r="E6703" t="s">
        <v>325</v>
      </c>
      <c r="F6703" t="s">
        <v>9822</v>
      </c>
      <c r="G6703" t="s">
        <v>169</v>
      </c>
      <c r="H6703" t="s">
        <v>47</v>
      </c>
      <c r="I6703" t="s">
        <v>129</v>
      </c>
      <c r="J6703" t="s">
        <v>130</v>
      </c>
      <c r="K6703" t="s">
        <v>131</v>
      </c>
      <c r="L6703" t="s">
        <v>18550</v>
      </c>
      <c r="M6703" t="s">
        <v>18552</v>
      </c>
      <c r="N6703">
        <v>3.0155555550000002</v>
      </c>
      <c r="O6703">
        <v>235</v>
      </c>
      <c r="P6703">
        <v>409</v>
      </c>
      <c r="Q6703">
        <v>0</v>
      </c>
      <c r="R6703">
        <v>0</v>
      </c>
      <c r="S6703">
        <v>0</v>
      </c>
      <c r="T6703">
        <v>0</v>
      </c>
      <c r="U6703">
        <v>708.65555500000005</v>
      </c>
      <c r="V6703">
        <v>1233.362222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2682298</v>
      </c>
      <c r="B6704">
        <v>1</v>
      </c>
      <c r="C6704" t="s">
        <v>77</v>
      </c>
      <c r="D6704" t="s">
        <v>119</v>
      </c>
      <c r="E6704" t="s">
        <v>156</v>
      </c>
      <c r="F6704" t="s">
        <v>18553</v>
      </c>
      <c r="G6704" t="s">
        <v>169</v>
      </c>
      <c r="H6704" t="s">
        <v>47</v>
      </c>
      <c r="I6704" t="s">
        <v>129</v>
      </c>
      <c r="J6704" t="s">
        <v>130</v>
      </c>
      <c r="K6704" t="s">
        <v>131</v>
      </c>
      <c r="L6704" t="s">
        <v>18554</v>
      </c>
      <c r="M6704" t="s">
        <v>18555</v>
      </c>
      <c r="N6704">
        <v>1.7127777769999999</v>
      </c>
      <c r="O6704">
        <v>55</v>
      </c>
      <c r="P6704">
        <v>744</v>
      </c>
      <c r="Q6704">
        <v>20</v>
      </c>
      <c r="R6704">
        <v>6</v>
      </c>
      <c r="S6704">
        <v>38</v>
      </c>
      <c r="T6704">
        <v>0</v>
      </c>
      <c r="U6704">
        <v>94.202777999999995</v>
      </c>
      <c r="V6704">
        <v>1274.306666</v>
      </c>
      <c r="W6704">
        <v>34.255555999999999</v>
      </c>
      <c r="X6704">
        <v>10.276667</v>
      </c>
      <c r="Y6704">
        <v>65.085555999999997</v>
      </c>
      <c r="Z6704">
        <v>0</v>
      </c>
    </row>
    <row r="6705" spans="1:26" x14ac:dyDescent="0.3">
      <c r="A6705">
        <v>2682301</v>
      </c>
      <c r="B6705">
        <v>1</v>
      </c>
      <c r="C6705" t="s">
        <v>77</v>
      </c>
      <c r="D6705" t="s">
        <v>113</v>
      </c>
      <c r="E6705" t="s">
        <v>126</v>
      </c>
      <c r="F6705" t="s">
        <v>10410</v>
      </c>
      <c r="G6705" t="s">
        <v>169</v>
      </c>
      <c r="H6705" t="s">
        <v>47</v>
      </c>
      <c r="I6705" t="s">
        <v>129</v>
      </c>
      <c r="J6705" t="s">
        <v>130</v>
      </c>
      <c r="K6705" t="s">
        <v>131</v>
      </c>
      <c r="L6705" t="s">
        <v>18556</v>
      </c>
      <c r="M6705" t="s">
        <v>18557</v>
      </c>
      <c r="N6705">
        <v>0.35</v>
      </c>
      <c r="O6705">
        <v>0</v>
      </c>
      <c r="P6705">
        <v>0</v>
      </c>
      <c r="Q6705">
        <v>25</v>
      </c>
      <c r="R6705">
        <v>307</v>
      </c>
      <c r="S6705">
        <v>113</v>
      </c>
      <c r="T6705">
        <v>1096</v>
      </c>
      <c r="U6705">
        <v>0</v>
      </c>
      <c r="V6705">
        <v>0</v>
      </c>
      <c r="W6705">
        <v>8.75</v>
      </c>
      <c r="X6705">
        <v>107.45</v>
      </c>
      <c r="Y6705">
        <v>39.549999999999997</v>
      </c>
      <c r="Z6705">
        <v>383.6</v>
      </c>
    </row>
    <row r="6706" spans="1:26" x14ac:dyDescent="0.3">
      <c r="A6706">
        <v>2682304</v>
      </c>
      <c r="B6706">
        <v>1</v>
      </c>
      <c r="C6706" t="s">
        <v>76</v>
      </c>
      <c r="D6706" t="s">
        <v>101</v>
      </c>
      <c r="E6706" t="s">
        <v>152</v>
      </c>
      <c r="F6706" t="s">
        <v>18558</v>
      </c>
      <c r="G6706" t="s">
        <v>169</v>
      </c>
      <c r="H6706" t="s">
        <v>47</v>
      </c>
      <c r="I6706" t="s">
        <v>129</v>
      </c>
      <c r="J6706" t="s">
        <v>130</v>
      </c>
      <c r="K6706" t="s">
        <v>131</v>
      </c>
      <c r="L6706" t="s">
        <v>18559</v>
      </c>
      <c r="M6706" t="s">
        <v>18560</v>
      </c>
      <c r="N6706">
        <v>3.102777777</v>
      </c>
      <c r="O6706">
        <v>64</v>
      </c>
      <c r="P6706">
        <v>1866</v>
      </c>
      <c r="Q6706">
        <v>0</v>
      </c>
      <c r="R6706">
        <v>0</v>
      </c>
      <c r="S6706">
        <v>0</v>
      </c>
      <c r="T6706">
        <v>0</v>
      </c>
      <c r="U6706">
        <v>198.577778</v>
      </c>
      <c r="V6706">
        <v>5789.783332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2682306</v>
      </c>
      <c r="B6707">
        <v>1</v>
      </c>
      <c r="C6707" t="s">
        <v>77</v>
      </c>
      <c r="D6707" t="s">
        <v>114</v>
      </c>
      <c r="E6707" t="s">
        <v>126</v>
      </c>
      <c r="F6707" t="s">
        <v>18561</v>
      </c>
      <c r="G6707" t="s">
        <v>128</v>
      </c>
      <c r="H6707" t="s">
        <v>47</v>
      </c>
      <c r="I6707" t="s">
        <v>129</v>
      </c>
      <c r="J6707" t="s">
        <v>130</v>
      </c>
      <c r="K6707" t="s">
        <v>131</v>
      </c>
      <c r="L6707" t="s">
        <v>18562</v>
      </c>
      <c r="M6707" t="s">
        <v>18563</v>
      </c>
      <c r="N6707">
        <v>1.789722222</v>
      </c>
      <c r="O6707">
        <v>38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68.009444000000002</v>
      </c>
      <c r="V6707">
        <v>0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2682343</v>
      </c>
      <c r="B6708">
        <v>1</v>
      </c>
      <c r="C6708" t="s">
        <v>76</v>
      </c>
      <c r="D6708" t="s">
        <v>102</v>
      </c>
      <c r="E6708" t="s">
        <v>210</v>
      </c>
      <c r="F6708" t="s">
        <v>18564</v>
      </c>
      <c r="G6708" t="s">
        <v>627</v>
      </c>
      <c r="H6708" t="s">
        <v>46</v>
      </c>
      <c r="I6708" t="s">
        <v>129</v>
      </c>
      <c r="J6708" t="s">
        <v>130</v>
      </c>
      <c r="K6708" t="s">
        <v>131</v>
      </c>
      <c r="L6708" t="s">
        <v>18565</v>
      </c>
      <c r="M6708" t="s">
        <v>18566</v>
      </c>
      <c r="N6708">
        <v>2.661944444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2.6619440000000001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2682341</v>
      </c>
      <c r="B6709">
        <v>1</v>
      </c>
      <c r="C6709" t="s">
        <v>77</v>
      </c>
      <c r="D6709" t="s">
        <v>110</v>
      </c>
      <c r="E6709" t="s">
        <v>156</v>
      </c>
      <c r="F6709" t="s">
        <v>18567</v>
      </c>
      <c r="G6709" t="s">
        <v>3221</v>
      </c>
      <c r="H6709" t="s">
        <v>47</v>
      </c>
      <c r="I6709" t="s">
        <v>129</v>
      </c>
      <c r="J6709" t="s">
        <v>130</v>
      </c>
      <c r="K6709" t="s">
        <v>131</v>
      </c>
      <c r="L6709" t="s">
        <v>18568</v>
      </c>
      <c r="M6709" t="s">
        <v>18569</v>
      </c>
      <c r="N6709">
        <v>6.0941666659999996</v>
      </c>
      <c r="O6709">
        <v>0</v>
      </c>
      <c r="P6709">
        <v>0</v>
      </c>
      <c r="Q6709">
        <v>0</v>
      </c>
      <c r="R6709">
        <v>0</v>
      </c>
      <c r="S6709">
        <v>8</v>
      </c>
      <c r="T6709">
        <v>791</v>
      </c>
      <c r="U6709">
        <v>0</v>
      </c>
      <c r="V6709">
        <v>0</v>
      </c>
      <c r="W6709">
        <v>0</v>
      </c>
      <c r="X6709">
        <v>0</v>
      </c>
      <c r="Y6709">
        <v>48.753332999999998</v>
      </c>
      <c r="Z6709">
        <v>4820.4858329999997</v>
      </c>
    </row>
    <row r="6710" spans="1:26" x14ac:dyDescent="0.3">
      <c r="A6710">
        <v>2682308</v>
      </c>
      <c r="B6710">
        <v>1</v>
      </c>
      <c r="C6710" t="s">
        <v>77</v>
      </c>
      <c r="D6710" t="s">
        <v>111</v>
      </c>
      <c r="E6710" t="s">
        <v>152</v>
      </c>
      <c r="F6710" t="s">
        <v>18570</v>
      </c>
      <c r="G6710" t="s">
        <v>169</v>
      </c>
      <c r="H6710" t="s">
        <v>47</v>
      </c>
      <c r="I6710" t="s">
        <v>129</v>
      </c>
      <c r="J6710" t="s">
        <v>130</v>
      </c>
      <c r="K6710" t="s">
        <v>131</v>
      </c>
      <c r="L6710" t="s">
        <v>18571</v>
      </c>
      <c r="M6710" t="s">
        <v>18572</v>
      </c>
      <c r="N6710">
        <v>0.11</v>
      </c>
      <c r="O6710">
        <v>0</v>
      </c>
      <c r="P6710">
        <v>0</v>
      </c>
      <c r="Q6710">
        <v>5</v>
      </c>
      <c r="R6710">
        <v>664</v>
      </c>
      <c r="S6710">
        <v>5</v>
      </c>
      <c r="T6710">
        <v>139</v>
      </c>
      <c r="U6710">
        <v>0</v>
      </c>
      <c r="V6710">
        <v>0</v>
      </c>
      <c r="W6710">
        <v>0.55000000000000004</v>
      </c>
      <c r="X6710">
        <v>73.040000000000006</v>
      </c>
      <c r="Y6710">
        <v>0.55000000000000004</v>
      </c>
      <c r="Z6710">
        <v>15.29</v>
      </c>
    </row>
    <row r="6711" spans="1:26" x14ac:dyDescent="0.3">
      <c r="A6711">
        <v>2682309</v>
      </c>
      <c r="B6711">
        <v>1</v>
      </c>
      <c r="C6711" t="s">
        <v>76</v>
      </c>
      <c r="D6711" t="s">
        <v>89</v>
      </c>
      <c r="E6711" t="s">
        <v>134</v>
      </c>
      <c r="F6711" t="s">
        <v>18573</v>
      </c>
      <c r="G6711" t="s">
        <v>146</v>
      </c>
      <c r="H6711" t="s">
        <v>46</v>
      </c>
      <c r="I6711" t="s">
        <v>129</v>
      </c>
      <c r="J6711" t="s">
        <v>130</v>
      </c>
      <c r="K6711" t="s">
        <v>131</v>
      </c>
      <c r="L6711" t="s">
        <v>18574</v>
      </c>
      <c r="M6711" t="s">
        <v>18575</v>
      </c>
      <c r="N6711">
        <v>0.48722222199999998</v>
      </c>
      <c r="O6711">
        <v>0</v>
      </c>
      <c r="P6711">
        <v>45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21.925000000000001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2682312</v>
      </c>
      <c r="B6712">
        <v>1</v>
      </c>
      <c r="C6712" t="s">
        <v>77</v>
      </c>
      <c r="D6712" t="s">
        <v>117</v>
      </c>
      <c r="E6712" t="s">
        <v>134</v>
      </c>
      <c r="F6712" t="s">
        <v>18576</v>
      </c>
      <c r="G6712" t="s">
        <v>240</v>
      </c>
      <c r="H6712" t="s">
        <v>46</v>
      </c>
      <c r="I6712" t="s">
        <v>129</v>
      </c>
      <c r="J6712" t="s">
        <v>130</v>
      </c>
      <c r="K6712" t="s">
        <v>131</v>
      </c>
      <c r="L6712" t="s">
        <v>18577</v>
      </c>
      <c r="M6712" t="s">
        <v>18578</v>
      </c>
      <c r="N6712">
        <v>2.5983333329999998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36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93.54</v>
      </c>
    </row>
    <row r="6713" spans="1:26" x14ac:dyDescent="0.3">
      <c r="A6713">
        <v>2682313</v>
      </c>
      <c r="B6713">
        <v>1</v>
      </c>
      <c r="C6713" t="s">
        <v>76</v>
      </c>
      <c r="D6713" t="s">
        <v>103</v>
      </c>
      <c r="E6713" t="s">
        <v>144</v>
      </c>
      <c r="F6713" t="s">
        <v>18579</v>
      </c>
      <c r="G6713" t="s">
        <v>146</v>
      </c>
      <c r="H6713" t="s">
        <v>46</v>
      </c>
      <c r="I6713" t="s">
        <v>129</v>
      </c>
      <c r="J6713" t="s">
        <v>130</v>
      </c>
      <c r="K6713" t="s">
        <v>131</v>
      </c>
      <c r="L6713" t="s">
        <v>18580</v>
      </c>
      <c r="M6713" t="s">
        <v>18581</v>
      </c>
      <c r="N6713">
        <v>0.98083333299999997</v>
      </c>
      <c r="O6713">
        <v>0</v>
      </c>
      <c r="P6713">
        <v>0</v>
      </c>
      <c r="Q6713">
        <v>0</v>
      </c>
      <c r="R6713">
        <v>94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92.198333000000005</v>
      </c>
      <c r="Y6713">
        <v>0</v>
      </c>
      <c r="Z6713">
        <v>0</v>
      </c>
    </row>
    <row r="6714" spans="1:26" x14ac:dyDescent="0.3">
      <c r="A6714">
        <v>2682315</v>
      </c>
      <c r="B6714">
        <v>1</v>
      </c>
      <c r="C6714" t="s">
        <v>77</v>
      </c>
      <c r="D6714" t="s">
        <v>117</v>
      </c>
      <c r="E6714" t="s">
        <v>156</v>
      </c>
      <c r="F6714" t="s">
        <v>2300</v>
      </c>
      <c r="G6714" t="s">
        <v>169</v>
      </c>
      <c r="H6714" t="s">
        <v>47</v>
      </c>
      <c r="I6714" t="s">
        <v>129</v>
      </c>
      <c r="J6714" t="s">
        <v>130</v>
      </c>
      <c r="K6714" t="s">
        <v>131</v>
      </c>
      <c r="L6714" t="s">
        <v>18582</v>
      </c>
      <c r="M6714" t="s">
        <v>18583</v>
      </c>
      <c r="N6714">
        <v>2.2733333330000001</v>
      </c>
      <c r="O6714">
        <v>0</v>
      </c>
      <c r="P6714">
        <v>0</v>
      </c>
      <c r="Q6714">
        <v>0</v>
      </c>
      <c r="R6714">
        <v>0</v>
      </c>
      <c r="S6714">
        <v>2</v>
      </c>
      <c r="T6714">
        <v>463</v>
      </c>
      <c r="U6714">
        <v>0</v>
      </c>
      <c r="V6714">
        <v>0</v>
      </c>
      <c r="W6714">
        <v>0</v>
      </c>
      <c r="X6714">
        <v>0</v>
      </c>
      <c r="Y6714">
        <v>4.5466670000000002</v>
      </c>
      <c r="Z6714">
        <v>1052.5533330000001</v>
      </c>
    </row>
    <row r="6715" spans="1:26" x14ac:dyDescent="0.3">
      <c r="A6715">
        <v>2682316</v>
      </c>
      <c r="B6715">
        <v>1</v>
      </c>
      <c r="C6715" t="s">
        <v>76</v>
      </c>
      <c r="D6715" t="s">
        <v>91</v>
      </c>
      <c r="E6715" t="s">
        <v>144</v>
      </c>
      <c r="F6715" t="s">
        <v>16899</v>
      </c>
      <c r="G6715" t="s">
        <v>146</v>
      </c>
      <c r="H6715" t="s">
        <v>46</v>
      </c>
      <c r="I6715" t="s">
        <v>129</v>
      </c>
      <c r="J6715" t="s">
        <v>130</v>
      </c>
      <c r="K6715" t="s">
        <v>131</v>
      </c>
      <c r="L6715" t="s">
        <v>18584</v>
      </c>
      <c r="M6715" t="s">
        <v>18585</v>
      </c>
      <c r="N6715">
        <v>0.47638888800000001</v>
      </c>
      <c r="O6715">
        <v>0</v>
      </c>
      <c r="P6715">
        <v>277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131.959722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2682319</v>
      </c>
      <c r="B6716">
        <v>1</v>
      </c>
      <c r="C6716" t="s">
        <v>76</v>
      </c>
      <c r="D6716" t="s">
        <v>80</v>
      </c>
      <c r="E6716" t="s">
        <v>134</v>
      </c>
      <c r="F6716" t="s">
        <v>18586</v>
      </c>
      <c r="G6716" t="s">
        <v>406</v>
      </c>
      <c r="H6716" t="s">
        <v>46</v>
      </c>
      <c r="I6716" t="s">
        <v>129</v>
      </c>
      <c r="J6716" t="s">
        <v>130</v>
      </c>
      <c r="K6716" t="s">
        <v>131</v>
      </c>
      <c r="L6716" t="s">
        <v>18587</v>
      </c>
      <c r="M6716" t="s">
        <v>18588</v>
      </c>
      <c r="N6716">
        <v>2.8761111110000002</v>
      </c>
      <c r="O6716">
        <v>0</v>
      </c>
      <c r="P6716">
        <v>225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647.125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2682320</v>
      </c>
      <c r="B6717">
        <v>1</v>
      </c>
      <c r="C6717" t="s">
        <v>76</v>
      </c>
      <c r="D6717" t="s">
        <v>83</v>
      </c>
      <c r="E6717" t="s">
        <v>126</v>
      </c>
      <c r="F6717" t="s">
        <v>18589</v>
      </c>
      <c r="G6717" t="s">
        <v>146</v>
      </c>
      <c r="H6717" t="s">
        <v>47</v>
      </c>
      <c r="I6717" t="s">
        <v>129</v>
      </c>
      <c r="J6717" t="s">
        <v>130</v>
      </c>
      <c r="K6717" t="s">
        <v>131</v>
      </c>
      <c r="L6717" t="s">
        <v>18590</v>
      </c>
      <c r="M6717" t="s">
        <v>18591</v>
      </c>
      <c r="N6717">
        <v>0.11861111100000001</v>
      </c>
      <c r="O6717">
        <v>0</v>
      </c>
      <c r="P6717">
        <v>4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0.47444399999999998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2682340</v>
      </c>
      <c r="B6718">
        <v>1</v>
      </c>
      <c r="C6718" t="s">
        <v>76</v>
      </c>
      <c r="D6718" t="s">
        <v>89</v>
      </c>
      <c r="E6718" t="s">
        <v>144</v>
      </c>
      <c r="F6718" t="s">
        <v>4945</v>
      </c>
      <c r="G6718" t="s">
        <v>136</v>
      </c>
      <c r="H6718" t="s">
        <v>46</v>
      </c>
      <c r="I6718" t="s">
        <v>129</v>
      </c>
      <c r="J6718" t="s">
        <v>130</v>
      </c>
      <c r="K6718" t="s">
        <v>131</v>
      </c>
      <c r="L6718" t="s">
        <v>18592</v>
      </c>
      <c r="M6718" t="s">
        <v>18593</v>
      </c>
      <c r="N6718">
        <v>3.528611111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28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98.801111000000006</v>
      </c>
    </row>
    <row r="6719" spans="1:26" x14ac:dyDescent="0.3">
      <c r="A6719">
        <v>2682327</v>
      </c>
      <c r="B6719">
        <v>1</v>
      </c>
      <c r="C6719" t="s">
        <v>77</v>
      </c>
      <c r="D6719" t="s">
        <v>117</v>
      </c>
      <c r="E6719" t="s">
        <v>152</v>
      </c>
      <c r="F6719" t="s">
        <v>1039</v>
      </c>
      <c r="G6719" t="s">
        <v>3221</v>
      </c>
      <c r="H6719" t="s">
        <v>47</v>
      </c>
      <c r="I6719" t="s">
        <v>129</v>
      </c>
      <c r="J6719" t="s">
        <v>130</v>
      </c>
      <c r="K6719" t="s">
        <v>131</v>
      </c>
      <c r="L6719" t="s">
        <v>18594</v>
      </c>
      <c r="M6719" t="s">
        <v>18595</v>
      </c>
      <c r="N6719">
        <v>6.1455555549999996</v>
      </c>
      <c r="O6719">
        <v>0</v>
      </c>
      <c r="P6719">
        <v>0</v>
      </c>
      <c r="Q6719">
        <v>4</v>
      </c>
      <c r="R6719">
        <v>389</v>
      </c>
      <c r="S6719">
        <v>17</v>
      </c>
      <c r="T6719">
        <v>1371</v>
      </c>
      <c r="U6719">
        <v>0</v>
      </c>
      <c r="V6719">
        <v>0</v>
      </c>
      <c r="W6719">
        <v>24.582222000000002</v>
      </c>
      <c r="X6719">
        <v>2390.6211109999999</v>
      </c>
      <c r="Y6719">
        <v>104.47444400000001</v>
      </c>
      <c r="Z6719">
        <v>8425.5566660000004</v>
      </c>
    </row>
    <row r="6720" spans="1:26" x14ac:dyDescent="0.3">
      <c r="A6720">
        <v>2682348</v>
      </c>
      <c r="B6720">
        <v>1</v>
      </c>
      <c r="C6720" t="s">
        <v>77</v>
      </c>
      <c r="D6720" t="s">
        <v>117</v>
      </c>
      <c r="E6720" t="s">
        <v>152</v>
      </c>
      <c r="F6720" t="s">
        <v>15963</v>
      </c>
      <c r="G6720" t="s">
        <v>3221</v>
      </c>
      <c r="H6720" t="s">
        <v>47</v>
      </c>
      <c r="I6720" t="s">
        <v>129</v>
      </c>
      <c r="J6720" t="s">
        <v>130</v>
      </c>
      <c r="K6720" t="s">
        <v>131</v>
      </c>
      <c r="L6720" t="s">
        <v>18594</v>
      </c>
      <c r="M6720" t="s">
        <v>18596</v>
      </c>
      <c r="N6720">
        <v>7.2761111109999996</v>
      </c>
      <c r="O6720">
        <v>0</v>
      </c>
      <c r="P6720">
        <v>0</v>
      </c>
      <c r="Q6720">
        <v>2</v>
      </c>
      <c r="R6720">
        <v>226</v>
      </c>
      <c r="S6720">
        <v>5</v>
      </c>
      <c r="T6720">
        <v>1176</v>
      </c>
      <c r="U6720">
        <v>0</v>
      </c>
      <c r="V6720">
        <v>0</v>
      </c>
      <c r="W6720">
        <v>14.552222</v>
      </c>
      <c r="X6720">
        <v>1644.4011109999999</v>
      </c>
      <c r="Y6720">
        <v>36.380555999999999</v>
      </c>
      <c r="Z6720">
        <v>8556.7066670000004</v>
      </c>
    </row>
    <row r="6721" spans="1:26" x14ac:dyDescent="0.3">
      <c r="A6721">
        <v>2682330</v>
      </c>
      <c r="B6721">
        <v>1</v>
      </c>
      <c r="C6721" t="s">
        <v>76</v>
      </c>
      <c r="D6721" t="s">
        <v>91</v>
      </c>
      <c r="E6721" t="s">
        <v>156</v>
      </c>
      <c r="F6721" t="s">
        <v>14768</v>
      </c>
      <c r="G6721" t="s">
        <v>169</v>
      </c>
      <c r="H6721" t="s">
        <v>47</v>
      </c>
      <c r="I6721" t="s">
        <v>129</v>
      </c>
      <c r="J6721" t="s">
        <v>130</v>
      </c>
      <c r="K6721" t="s">
        <v>131</v>
      </c>
      <c r="L6721" t="s">
        <v>18597</v>
      </c>
      <c r="M6721" t="s">
        <v>18598</v>
      </c>
      <c r="N6721">
        <v>0.85694444400000003</v>
      </c>
      <c r="O6721">
        <v>8</v>
      </c>
      <c r="P6721">
        <v>729</v>
      </c>
      <c r="Q6721">
        <v>0</v>
      </c>
      <c r="R6721">
        <v>0</v>
      </c>
      <c r="S6721">
        <v>0</v>
      </c>
      <c r="T6721">
        <v>0</v>
      </c>
      <c r="U6721">
        <v>6.855556</v>
      </c>
      <c r="V6721">
        <v>624.71249999999998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2682333</v>
      </c>
      <c r="B6722">
        <v>1</v>
      </c>
      <c r="C6722" t="s">
        <v>77</v>
      </c>
      <c r="D6722" t="s">
        <v>111</v>
      </c>
      <c r="E6722" t="s">
        <v>152</v>
      </c>
      <c r="F6722" t="s">
        <v>18570</v>
      </c>
      <c r="G6722" t="s">
        <v>169</v>
      </c>
      <c r="H6722" t="s">
        <v>47</v>
      </c>
      <c r="I6722" t="s">
        <v>129</v>
      </c>
      <c r="J6722" t="s">
        <v>130</v>
      </c>
      <c r="K6722" t="s">
        <v>131</v>
      </c>
      <c r="L6722" t="s">
        <v>18599</v>
      </c>
      <c r="M6722" t="s">
        <v>18600</v>
      </c>
      <c r="N6722">
        <v>0.94722222199999995</v>
      </c>
      <c r="O6722">
        <v>0</v>
      </c>
      <c r="P6722">
        <v>0</v>
      </c>
      <c r="Q6722">
        <v>5</v>
      </c>
      <c r="R6722">
        <v>664</v>
      </c>
      <c r="S6722">
        <v>5</v>
      </c>
      <c r="T6722">
        <v>139</v>
      </c>
      <c r="U6722">
        <v>0</v>
      </c>
      <c r="V6722">
        <v>0</v>
      </c>
      <c r="W6722">
        <v>4.7361110000000002</v>
      </c>
      <c r="X6722">
        <v>628.955555</v>
      </c>
      <c r="Y6722">
        <v>4.7361110000000002</v>
      </c>
      <c r="Z6722">
        <v>131.66388900000001</v>
      </c>
    </row>
    <row r="6723" spans="1:26" x14ac:dyDescent="0.3">
      <c r="A6723">
        <v>2682335</v>
      </c>
      <c r="B6723">
        <v>1</v>
      </c>
      <c r="C6723" t="s">
        <v>76</v>
      </c>
      <c r="D6723" t="s">
        <v>91</v>
      </c>
      <c r="E6723" t="s">
        <v>152</v>
      </c>
      <c r="F6723" t="s">
        <v>1597</v>
      </c>
      <c r="G6723" t="s">
        <v>169</v>
      </c>
      <c r="H6723" t="s">
        <v>47</v>
      </c>
      <c r="I6723" t="s">
        <v>129</v>
      </c>
      <c r="J6723" t="s">
        <v>130</v>
      </c>
      <c r="K6723" t="s">
        <v>131</v>
      </c>
      <c r="L6723" t="s">
        <v>18601</v>
      </c>
      <c r="M6723" t="s">
        <v>18602</v>
      </c>
      <c r="N6723">
        <v>1.524444444</v>
      </c>
      <c r="O6723">
        <v>64</v>
      </c>
      <c r="P6723">
        <v>813</v>
      </c>
      <c r="Q6723">
        <v>0</v>
      </c>
      <c r="R6723">
        <v>0</v>
      </c>
      <c r="S6723">
        <v>0</v>
      </c>
      <c r="T6723">
        <v>0</v>
      </c>
      <c r="U6723">
        <v>97.564443999999995</v>
      </c>
      <c r="V6723">
        <v>1239.373333</v>
      </c>
      <c r="W6723">
        <v>0</v>
      </c>
      <c r="X6723">
        <v>0</v>
      </c>
      <c r="Y6723">
        <v>0</v>
      </c>
      <c r="Z6723">
        <v>0</v>
      </c>
    </row>
    <row r="6724" spans="1:26" x14ac:dyDescent="0.3">
      <c r="A6724">
        <v>2682339</v>
      </c>
      <c r="B6724">
        <v>1</v>
      </c>
      <c r="C6724" t="s">
        <v>77</v>
      </c>
      <c r="D6724" t="s">
        <v>108</v>
      </c>
      <c r="E6724" t="s">
        <v>152</v>
      </c>
      <c r="F6724" t="s">
        <v>18603</v>
      </c>
      <c r="G6724" t="s">
        <v>567</v>
      </c>
      <c r="H6724" t="s">
        <v>47</v>
      </c>
      <c r="I6724" t="s">
        <v>129</v>
      </c>
      <c r="J6724" t="s">
        <v>130</v>
      </c>
      <c r="K6724" t="s">
        <v>141</v>
      </c>
      <c r="L6724" t="s">
        <v>18604</v>
      </c>
      <c r="M6724" t="s">
        <v>18605</v>
      </c>
      <c r="N6724">
        <v>7.4166666000000006E-2</v>
      </c>
      <c r="O6724">
        <v>345</v>
      </c>
      <c r="P6724">
        <v>20254</v>
      </c>
      <c r="Q6724">
        <v>232</v>
      </c>
      <c r="R6724">
        <v>2070</v>
      </c>
      <c r="S6724">
        <v>307</v>
      </c>
      <c r="T6724">
        <v>3071</v>
      </c>
      <c r="U6724">
        <v>25.587499999999999</v>
      </c>
      <c r="V6724">
        <v>1502.1716530000001</v>
      </c>
      <c r="W6724">
        <v>17.206666999999999</v>
      </c>
      <c r="X6724">
        <v>153.52499900000001</v>
      </c>
      <c r="Y6724">
        <v>22.769165999999998</v>
      </c>
      <c r="Z6724">
        <v>227.76583099999999</v>
      </c>
    </row>
    <row r="6725" spans="1:26" x14ac:dyDescent="0.3">
      <c r="A6725">
        <v>2682345</v>
      </c>
      <c r="B6725">
        <v>1</v>
      </c>
      <c r="C6725" t="s">
        <v>76</v>
      </c>
      <c r="D6725" t="s">
        <v>78</v>
      </c>
      <c r="E6725" t="s">
        <v>210</v>
      </c>
      <c r="F6725" t="s">
        <v>18606</v>
      </c>
      <c r="G6725" t="s">
        <v>290</v>
      </c>
      <c r="H6725" t="s">
        <v>46</v>
      </c>
      <c r="I6725" t="s">
        <v>129</v>
      </c>
      <c r="J6725" t="s">
        <v>130</v>
      </c>
      <c r="K6725" t="s">
        <v>131</v>
      </c>
      <c r="L6725" t="s">
        <v>18607</v>
      </c>
      <c r="M6725" t="s">
        <v>18608</v>
      </c>
      <c r="N6725">
        <v>0.41249999999999998</v>
      </c>
      <c r="O6725">
        <v>0</v>
      </c>
      <c r="P6725">
        <v>2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0.82499999999999996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2682347</v>
      </c>
      <c r="B6726">
        <v>1</v>
      </c>
      <c r="C6726" t="s">
        <v>76</v>
      </c>
      <c r="D6726" t="s">
        <v>104</v>
      </c>
      <c r="E6726" t="s">
        <v>144</v>
      </c>
      <c r="F6726" t="s">
        <v>18609</v>
      </c>
      <c r="G6726" t="s">
        <v>136</v>
      </c>
      <c r="H6726" t="s">
        <v>46</v>
      </c>
      <c r="I6726" t="s">
        <v>129</v>
      </c>
      <c r="J6726" t="s">
        <v>130</v>
      </c>
      <c r="K6726" t="s">
        <v>131</v>
      </c>
      <c r="L6726" t="s">
        <v>18610</v>
      </c>
      <c r="M6726" t="s">
        <v>18611</v>
      </c>
      <c r="N6726">
        <v>7.4483333329999999</v>
      </c>
      <c r="O6726">
        <v>0</v>
      </c>
      <c r="P6726">
        <v>0</v>
      </c>
      <c r="Q6726">
        <v>0</v>
      </c>
      <c r="R6726">
        <v>20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148.966667</v>
      </c>
      <c r="Y6726">
        <v>0</v>
      </c>
      <c r="Z6726">
        <v>0</v>
      </c>
    </row>
    <row r="6727" spans="1:26" x14ac:dyDescent="0.3">
      <c r="A6727">
        <v>2682344</v>
      </c>
      <c r="B6727">
        <v>1</v>
      </c>
      <c r="C6727" t="s">
        <v>77</v>
      </c>
      <c r="D6727" t="s">
        <v>111</v>
      </c>
      <c r="E6727" t="s">
        <v>156</v>
      </c>
      <c r="F6727" t="s">
        <v>2291</v>
      </c>
      <c r="G6727" t="s">
        <v>169</v>
      </c>
      <c r="H6727" t="s">
        <v>47</v>
      </c>
      <c r="I6727" t="s">
        <v>247</v>
      </c>
      <c r="J6727" t="s">
        <v>130</v>
      </c>
      <c r="K6727" t="s">
        <v>131</v>
      </c>
      <c r="L6727" t="s">
        <v>18612</v>
      </c>
      <c r="M6727" t="s">
        <v>18613</v>
      </c>
      <c r="N6727">
        <v>9.4444439999999998E-3</v>
      </c>
      <c r="O6727">
        <v>0</v>
      </c>
      <c r="P6727">
        <v>0</v>
      </c>
      <c r="Q6727">
        <v>0</v>
      </c>
      <c r="R6727">
        <v>0</v>
      </c>
      <c r="S6727">
        <v>9</v>
      </c>
      <c r="T6727">
        <v>578</v>
      </c>
      <c r="U6727">
        <v>0</v>
      </c>
      <c r="V6727">
        <v>0</v>
      </c>
      <c r="W6727">
        <v>0</v>
      </c>
      <c r="X6727">
        <v>0</v>
      </c>
      <c r="Y6727">
        <v>8.5000000000000006E-2</v>
      </c>
      <c r="Z6727">
        <v>5.4588890000000001</v>
      </c>
    </row>
    <row r="6728" spans="1:26" x14ac:dyDescent="0.3">
      <c r="A6728">
        <v>2682353</v>
      </c>
      <c r="B6728">
        <v>1</v>
      </c>
      <c r="C6728" t="s">
        <v>77</v>
      </c>
      <c r="D6728" t="s">
        <v>109</v>
      </c>
      <c r="E6728" t="s">
        <v>126</v>
      </c>
      <c r="F6728" t="s">
        <v>1180</v>
      </c>
      <c r="G6728" t="s">
        <v>169</v>
      </c>
      <c r="H6728" t="s">
        <v>47</v>
      </c>
      <c r="I6728" t="s">
        <v>247</v>
      </c>
      <c r="J6728" t="s">
        <v>130</v>
      </c>
      <c r="K6728" t="s">
        <v>131</v>
      </c>
      <c r="L6728" t="s">
        <v>18614</v>
      </c>
      <c r="M6728" t="s">
        <v>18615</v>
      </c>
      <c r="N6728">
        <v>9.1666660000000004E-3</v>
      </c>
      <c r="O6728">
        <v>1</v>
      </c>
      <c r="P6728">
        <v>273</v>
      </c>
      <c r="Q6728">
        <v>0</v>
      </c>
      <c r="R6728">
        <v>0</v>
      </c>
      <c r="S6728">
        <v>0</v>
      </c>
      <c r="T6728">
        <v>0</v>
      </c>
      <c r="U6728">
        <v>9.1669999999999998E-3</v>
      </c>
      <c r="V6728">
        <v>2.5024999999999999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2682357</v>
      </c>
      <c r="B6729">
        <v>1</v>
      </c>
      <c r="C6729" t="s">
        <v>76</v>
      </c>
      <c r="D6729" t="s">
        <v>79</v>
      </c>
      <c r="E6729" t="s">
        <v>210</v>
      </c>
      <c r="F6729" t="s">
        <v>18616</v>
      </c>
      <c r="G6729" t="s">
        <v>290</v>
      </c>
      <c r="H6729" t="s">
        <v>46</v>
      </c>
      <c r="I6729" t="s">
        <v>129</v>
      </c>
      <c r="J6729" t="s">
        <v>130</v>
      </c>
      <c r="K6729" t="s">
        <v>131</v>
      </c>
      <c r="L6729" t="s">
        <v>18617</v>
      </c>
      <c r="M6729" t="s">
        <v>18618</v>
      </c>
      <c r="N6729">
        <v>1.831388888</v>
      </c>
      <c r="O6729">
        <v>0</v>
      </c>
      <c r="P6729">
        <v>1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1.8313889999999999</v>
      </c>
      <c r="W6729">
        <v>0</v>
      </c>
      <c r="X6729">
        <v>0</v>
      </c>
      <c r="Y6729">
        <v>0</v>
      </c>
      <c r="Z6729">
        <v>0</v>
      </c>
    </row>
    <row r="6730" spans="1:26" x14ac:dyDescent="0.3">
      <c r="A6730">
        <v>2682358</v>
      </c>
      <c r="B6730">
        <v>1</v>
      </c>
      <c r="C6730" t="s">
        <v>76</v>
      </c>
      <c r="D6730" t="s">
        <v>91</v>
      </c>
      <c r="E6730" t="s">
        <v>144</v>
      </c>
      <c r="F6730" t="s">
        <v>18619</v>
      </c>
      <c r="G6730" t="s">
        <v>406</v>
      </c>
      <c r="H6730" t="s">
        <v>46</v>
      </c>
      <c r="I6730" t="s">
        <v>129</v>
      </c>
      <c r="J6730" t="s">
        <v>130</v>
      </c>
      <c r="K6730" t="s">
        <v>131</v>
      </c>
      <c r="L6730" t="s">
        <v>18620</v>
      </c>
      <c r="M6730" t="s">
        <v>18621</v>
      </c>
      <c r="N6730">
        <v>4.1266666660000002</v>
      </c>
      <c r="O6730">
        <v>0</v>
      </c>
      <c r="P6730">
        <v>72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297.12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2682360</v>
      </c>
      <c r="B6731">
        <v>1</v>
      </c>
      <c r="C6731" t="s">
        <v>77</v>
      </c>
      <c r="D6731" t="s">
        <v>109</v>
      </c>
      <c r="E6731" t="s">
        <v>126</v>
      </c>
      <c r="F6731" t="s">
        <v>18622</v>
      </c>
      <c r="G6731" t="s">
        <v>128</v>
      </c>
      <c r="H6731" t="s">
        <v>47</v>
      </c>
      <c r="I6731" t="s">
        <v>129</v>
      </c>
      <c r="J6731" t="s">
        <v>130</v>
      </c>
      <c r="K6731" t="s">
        <v>131</v>
      </c>
      <c r="L6731" t="s">
        <v>18623</v>
      </c>
      <c r="M6731" t="s">
        <v>18624</v>
      </c>
      <c r="N6731">
        <v>5.5674999999999999</v>
      </c>
      <c r="O6731">
        <v>5</v>
      </c>
      <c r="P6731">
        <v>20</v>
      </c>
      <c r="Q6731">
        <v>0</v>
      </c>
      <c r="R6731">
        <v>0</v>
      </c>
      <c r="S6731">
        <v>0</v>
      </c>
      <c r="T6731">
        <v>0</v>
      </c>
      <c r="U6731">
        <v>27.837499999999999</v>
      </c>
      <c r="V6731">
        <v>111.35</v>
      </c>
      <c r="W6731">
        <v>0</v>
      </c>
      <c r="X6731">
        <v>0</v>
      </c>
      <c r="Y6731">
        <v>0</v>
      </c>
      <c r="Z6731">
        <v>0</v>
      </c>
    </row>
    <row r="6732" spans="1:26" x14ac:dyDescent="0.3">
      <c r="A6732">
        <v>2682361</v>
      </c>
      <c r="B6732">
        <v>1</v>
      </c>
      <c r="C6732" t="s">
        <v>77</v>
      </c>
      <c r="D6732" t="s">
        <v>117</v>
      </c>
      <c r="E6732" t="s">
        <v>152</v>
      </c>
      <c r="F6732" t="s">
        <v>5851</v>
      </c>
      <c r="G6732" t="s">
        <v>169</v>
      </c>
      <c r="H6732" t="s">
        <v>47</v>
      </c>
      <c r="I6732" t="s">
        <v>129</v>
      </c>
      <c r="J6732" t="s">
        <v>130</v>
      </c>
      <c r="K6732" t="s">
        <v>131</v>
      </c>
      <c r="L6732" t="s">
        <v>18625</v>
      </c>
      <c r="M6732" t="s">
        <v>18626</v>
      </c>
      <c r="N6732">
        <v>0.83888888800000005</v>
      </c>
      <c r="O6732">
        <v>0</v>
      </c>
      <c r="P6732">
        <v>0</v>
      </c>
      <c r="Q6732">
        <v>5</v>
      </c>
      <c r="R6732">
        <v>575</v>
      </c>
      <c r="S6732">
        <v>21</v>
      </c>
      <c r="T6732">
        <v>1157</v>
      </c>
      <c r="U6732">
        <v>0</v>
      </c>
      <c r="V6732">
        <v>0</v>
      </c>
      <c r="W6732">
        <v>4.1944439999999998</v>
      </c>
      <c r="X6732">
        <v>482.36111099999999</v>
      </c>
      <c r="Y6732">
        <v>17.616667</v>
      </c>
      <c r="Z6732">
        <v>970.59444299999996</v>
      </c>
    </row>
    <row r="6733" spans="1:26" x14ac:dyDescent="0.3">
      <c r="A6733">
        <v>2682366</v>
      </c>
      <c r="B6733">
        <v>1</v>
      </c>
      <c r="C6733" t="s">
        <v>77</v>
      </c>
      <c r="D6733" t="s">
        <v>115</v>
      </c>
      <c r="E6733" t="s">
        <v>126</v>
      </c>
      <c r="F6733" t="s">
        <v>18627</v>
      </c>
      <c r="G6733" t="s">
        <v>128</v>
      </c>
      <c r="H6733" t="s">
        <v>47</v>
      </c>
      <c r="I6733" t="s">
        <v>129</v>
      </c>
      <c r="J6733" t="s">
        <v>130</v>
      </c>
      <c r="K6733" t="s">
        <v>131</v>
      </c>
      <c r="L6733" t="s">
        <v>18628</v>
      </c>
      <c r="M6733" t="s">
        <v>18629</v>
      </c>
      <c r="N6733">
        <v>2.2694444439999999</v>
      </c>
      <c r="O6733">
        <v>0</v>
      </c>
      <c r="P6733">
        <v>0</v>
      </c>
      <c r="Q6733">
        <v>3</v>
      </c>
      <c r="R6733">
        <v>91</v>
      </c>
      <c r="S6733">
        <v>0</v>
      </c>
      <c r="T6733">
        <v>0</v>
      </c>
      <c r="U6733">
        <v>0</v>
      </c>
      <c r="V6733">
        <v>0</v>
      </c>
      <c r="W6733">
        <v>6.8083330000000002</v>
      </c>
      <c r="X6733">
        <v>206.51944399999999</v>
      </c>
      <c r="Y6733">
        <v>0</v>
      </c>
      <c r="Z6733">
        <v>0</v>
      </c>
    </row>
    <row r="6734" spans="1:26" x14ac:dyDescent="0.3">
      <c r="A6734">
        <v>2682367</v>
      </c>
      <c r="B6734">
        <v>1</v>
      </c>
      <c r="C6734" t="s">
        <v>76</v>
      </c>
      <c r="D6734" t="s">
        <v>103</v>
      </c>
      <c r="E6734" t="s">
        <v>152</v>
      </c>
      <c r="F6734" t="s">
        <v>11546</v>
      </c>
      <c r="G6734" t="s">
        <v>169</v>
      </c>
      <c r="H6734" t="s">
        <v>47</v>
      </c>
      <c r="I6734" t="s">
        <v>129</v>
      </c>
      <c r="J6734" t="s">
        <v>130</v>
      </c>
      <c r="K6734" t="s">
        <v>131</v>
      </c>
      <c r="L6734" t="s">
        <v>18630</v>
      </c>
      <c r="M6734" t="s">
        <v>18631</v>
      </c>
      <c r="N6734">
        <v>6.1388888000000003E-2</v>
      </c>
      <c r="O6734">
        <v>0</v>
      </c>
      <c r="P6734">
        <v>0</v>
      </c>
      <c r="Q6734">
        <v>27</v>
      </c>
      <c r="R6734">
        <v>67</v>
      </c>
      <c r="S6734">
        <v>0</v>
      </c>
      <c r="T6734">
        <v>0</v>
      </c>
      <c r="U6734">
        <v>0</v>
      </c>
      <c r="V6734">
        <v>0</v>
      </c>
      <c r="W6734">
        <v>1.6575</v>
      </c>
      <c r="X6734">
        <v>4.1130550000000001</v>
      </c>
      <c r="Y6734">
        <v>0</v>
      </c>
      <c r="Z6734">
        <v>0</v>
      </c>
    </row>
    <row r="6735" spans="1:26" x14ac:dyDescent="0.3">
      <c r="A6735">
        <v>2682306</v>
      </c>
      <c r="B6735">
        <v>2</v>
      </c>
      <c r="C6735" t="s">
        <v>77</v>
      </c>
      <c r="D6735" t="s">
        <v>114</v>
      </c>
      <c r="E6735" t="s">
        <v>152</v>
      </c>
      <c r="F6735" t="s">
        <v>1488</v>
      </c>
      <c r="G6735" t="s">
        <v>128</v>
      </c>
      <c r="H6735" t="s">
        <v>47</v>
      </c>
      <c r="I6735" t="s">
        <v>129</v>
      </c>
      <c r="J6735" t="s">
        <v>130</v>
      </c>
      <c r="K6735" t="s">
        <v>131</v>
      </c>
      <c r="L6735" t="s">
        <v>18563</v>
      </c>
      <c r="M6735" t="s">
        <v>18632</v>
      </c>
      <c r="N6735">
        <v>0.73888888799999997</v>
      </c>
      <c r="O6735">
        <v>76</v>
      </c>
      <c r="P6735">
        <v>513</v>
      </c>
      <c r="Q6735">
        <v>0</v>
      </c>
      <c r="R6735">
        <v>0</v>
      </c>
      <c r="S6735">
        <v>0</v>
      </c>
      <c r="T6735">
        <v>0</v>
      </c>
      <c r="U6735">
        <v>56.155555</v>
      </c>
      <c r="V6735">
        <v>379.05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2682372</v>
      </c>
      <c r="B6736">
        <v>1</v>
      </c>
      <c r="C6736" t="s">
        <v>77</v>
      </c>
      <c r="D6736" t="s">
        <v>119</v>
      </c>
      <c r="E6736" t="s">
        <v>126</v>
      </c>
      <c r="F6736" t="s">
        <v>18633</v>
      </c>
      <c r="G6736" t="s">
        <v>169</v>
      </c>
      <c r="H6736" t="s">
        <v>47</v>
      </c>
      <c r="I6736" t="s">
        <v>129</v>
      </c>
      <c r="J6736" t="s">
        <v>130</v>
      </c>
      <c r="K6736" t="s">
        <v>131</v>
      </c>
      <c r="L6736" t="s">
        <v>18634</v>
      </c>
      <c r="M6736" t="s">
        <v>18635</v>
      </c>
      <c r="N6736">
        <v>2.2919444439999999</v>
      </c>
      <c r="O6736">
        <v>2</v>
      </c>
      <c r="P6736">
        <v>279</v>
      </c>
      <c r="Q6736">
        <v>0</v>
      </c>
      <c r="R6736">
        <v>6</v>
      </c>
      <c r="S6736">
        <v>0</v>
      </c>
      <c r="T6736">
        <v>0</v>
      </c>
      <c r="U6736">
        <v>4.5838890000000001</v>
      </c>
      <c r="V6736">
        <v>639.45249999999999</v>
      </c>
      <c r="W6736">
        <v>0</v>
      </c>
      <c r="X6736">
        <v>13.751666999999999</v>
      </c>
      <c r="Y6736">
        <v>0</v>
      </c>
      <c r="Z6736">
        <v>0</v>
      </c>
    </row>
    <row r="6737" spans="1:26" x14ac:dyDescent="0.3">
      <c r="A6737">
        <v>2682371</v>
      </c>
      <c r="B6737">
        <v>1</v>
      </c>
      <c r="C6737" t="s">
        <v>76</v>
      </c>
      <c r="D6737" t="s">
        <v>103</v>
      </c>
      <c r="E6737" t="s">
        <v>144</v>
      </c>
      <c r="F6737" t="s">
        <v>18636</v>
      </c>
      <c r="G6737" t="s">
        <v>146</v>
      </c>
      <c r="H6737" t="s">
        <v>46</v>
      </c>
      <c r="I6737" t="s">
        <v>129</v>
      </c>
      <c r="J6737" t="s">
        <v>130</v>
      </c>
      <c r="K6737" t="s">
        <v>131</v>
      </c>
      <c r="L6737" t="s">
        <v>18637</v>
      </c>
      <c r="M6737" t="s">
        <v>18638</v>
      </c>
      <c r="N6737">
        <v>0.42805555499999998</v>
      </c>
      <c r="O6737">
        <v>0</v>
      </c>
      <c r="P6737">
        <v>0</v>
      </c>
      <c r="Q6737">
        <v>0</v>
      </c>
      <c r="R6737">
        <v>59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25.255278000000001</v>
      </c>
      <c r="Y6737">
        <v>0</v>
      </c>
      <c r="Z6737">
        <v>0</v>
      </c>
    </row>
    <row r="6738" spans="1:26" x14ac:dyDescent="0.3">
      <c r="A6738">
        <v>2682374</v>
      </c>
      <c r="B6738">
        <v>1</v>
      </c>
      <c r="C6738" t="s">
        <v>77</v>
      </c>
      <c r="D6738" t="s">
        <v>111</v>
      </c>
      <c r="E6738" t="s">
        <v>126</v>
      </c>
      <c r="F6738" t="s">
        <v>9202</v>
      </c>
      <c r="G6738" t="s">
        <v>146</v>
      </c>
      <c r="H6738" t="s">
        <v>47</v>
      </c>
      <c r="I6738" t="s">
        <v>129</v>
      </c>
      <c r="J6738" t="s">
        <v>130</v>
      </c>
      <c r="K6738" t="s">
        <v>131</v>
      </c>
      <c r="L6738" t="s">
        <v>18639</v>
      </c>
      <c r="M6738" t="s">
        <v>18640</v>
      </c>
      <c r="N6738">
        <v>3.1127777769999998</v>
      </c>
      <c r="O6738">
        <v>0</v>
      </c>
      <c r="P6738">
        <v>0</v>
      </c>
      <c r="Q6738">
        <v>0</v>
      </c>
      <c r="R6738">
        <v>65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202.330556</v>
      </c>
      <c r="Y6738">
        <v>0</v>
      </c>
      <c r="Z6738">
        <v>0</v>
      </c>
    </row>
    <row r="6739" spans="1:26" x14ac:dyDescent="0.3">
      <c r="A6739">
        <v>2682377</v>
      </c>
      <c r="B6739">
        <v>1</v>
      </c>
      <c r="C6739" t="s">
        <v>77</v>
      </c>
      <c r="D6739" t="s">
        <v>109</v>
      </c>
      <c r="E6739" t="s">
        <v>126</v>
      </c>
      <c r="F6739" t="s">
        <v>18641</v>
      </c>
      <c r="G6739" t="s">
        <v>146</v>
      </c>
      <c r="H6739" t="s">
        <v>47</v>
      </c>
      <c r="I6739" t="s">
        <v>247</v>
      </c>
      <c r="J6739" t="s">
        <v>130</v>
      </c>
      <c r="K6739" t="s">
        <v>131</v>
      </c>
      <c r="L6739" t="s">
        <v>18642</v>
      </c>
      <c r="M6739" t="s">
        <v>18643</v>
      </c>
      <c r="N6739">
        <v>1.5555555E-2</v>
      </c>
      <c r="O6739">
        <v>3</v>
      </c>
      <c r="P6739">
        <v>57</v>
      </c>
      <c r="Q6739">
        <v>0</v>
      </c>
      <c r="R6739">
        <v>0</v>
      </c>
      <c r="S6739">
        <v>0</v>
      </c>
      <c r="T6739">
        <v>0</v>
      </c>
      <c r="U6739">
        <v>4.6667E-2</v>
      </c>
      <c r="V6739">
        <v>0.88666699999999998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2682377</v>
      </c>
      <c r="B6740">
        <v>2</v>
      </c>
      <c r="C6740" t="s">
        <v>77</v>
      </c>
      <c r="D6740" t="s">
        <v>109</v>
      </c>
      <c r="E6740" t="s">
        <v>152</v>
      </c>
      <c r="F6740" t="s">
        <v>2081</v>
      </c>
      <c r="G6740" t="s">
        <v>146</v>
      </c>
      <c r="H6740" t="s">
        <v>47</v>
      </c>
      <c r="I6740" t="s">
        <v>129</v>
      </c>
      <c r="J6740" t="s">
        <v>130</v>
      </c>
      <c r="K6740" t="s">
        <v>131</v>
      </c>
      <c r="L6740" t="s">
        <v>18643</v>
      </c>
      <c r="M6740" t="s">
        <v>18644</v>
      </c>
      <c r="N6740">
        <v>2.1994444440000001</v>
      </c>
      <c r="O6740">
        <v>39</v>
      </c>
      <c r="P6740">
        <v>2245</v>
      </c>
      <c r="Q6740">
        <v>2</v>
      </c>
      <c r="R6740">
        <v>131</v>
      </c>
      <c r="S6740">
        <v>29</v>
      </c>
      <c r="T6740">
        <v>1468</v>
      </c>
      <c r="U6740">
        <v>85.778333000000003</v>
      </c>
      <c r="V6740">
        <v>4937.7527769999997</v>
      </c>
      <c r="W6740">
        <v>4.3988889999999996</v>
      </c>
      <c r="X6740">
        <v>288.12722200000002</v>
      </c>
      <c r="Y6740">
        <v>63.783889000000002</v>
      </c>
      <c r="Z6740">
        <v>3228.7844439999999</v>
      </c>
    </row>
    <row r="6741" spans="1:26" x14ac:dyDescent="0.3">
      <c r="A6741">
        <v>2682380</v>
      </c>
      <c r="B6741">
        <v>1</v>
      </c>
      <c r="C6741" t="s">
        <v>76</v>
      </c>
      <c r="D6741" t="s">
        <v>79</v>
      </c>
      <c r="E6741" t="s">
        <v>325</v>
      </c>
      <c r="F6741" t="s">
        <v>18645</v>
      </c>
      <c r="G6741" t="s">
        <v>567</v>
      </c>
      <c r="H6741" t="s">
        <v>4083</v>
      </c>
      <c r="I6741" t="s">
        <v>247</v>
      </c>
      <c r="J6741" t="s">
        <v>130</v>
      </c>
      <c r="K6741" t="s">
        <v>141</v>
      </c>
      <c r="L6741" t="s">
        <v>18646</v>
      </c>
      <c r="M6741" t="s">
        <v>18647</v>
      </c>
      <c r="N6741">
        <v>4.9722222000000003E-2</v>
      </c>
      <c r="O6741">
        <v>27</v>
      </c>
      <c r="P6741">
        <v>21004</v>
      </c>
      <c r="Q6741">
        <v>0</v>
      </c>
      <c r="R6741">
        <v>0</v>
      </c>
      <c r="S6741">
        <v>0</v>
      </c>
      <c r="T6741">
        <v>0</v>
      </c>
      <c r="U6741">
        <v>1.3425</v>
      </c>
      <c r="V6741">
        <v>1044.3655510000001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2682384</v>
      </c>
      <c r="B6742">
        <v>1</v>
      </c>
      <c r="C6742" t="s">
        <v>76</v>
      </c>
      <c r="D6742" t="s">
        <v>102</v>
      </c>
      <c r="E6742" t="s">
        <v>156</v>
      </c>
      <c r="F6742" t="s">
        <v>11004</v>
      </c>
      <c r="G6742" t="s">
        <v>169</v>
      </c>
      <c r="H6742" t="s">
        <v>47</v>
      </c>
      <c r="I6742" t="s">
        <v>129</v>
      </c>
      <c r="J6742" t="s">
        <v>130</v>
      </c>
      <c r="K6742" t="s">
        <v>131</v>
      </c>
      <c r="L6742" t="s">
        <v>18648</v>
      </c>
      <c r="M6742" t="s">
        <v>18649</v>
      </c>
      <c r="N6742">
        <v>2.5166666659999999</v>
      </c>
      <c r="O6742">
        <v>27</v>
      </c>
      <c r="P6742">
        <v>694</v>
      </c>
      <c r="Q6742">
        <v>0</v>
      </c>
      <c r="R6742">
        <v>0</v>
      </c>
      <c r="S6742">
        <v>124</v>
      </c>
      <c r="T6742">
        <v>627</v>
      </c>
      <c r="U6742">
        <v>67.95</v>
      </c>
      <c r="V6742">
        <v>1746.5666659999999</v>
      </c>
      <c r="W6742">
        <v>0</v>
      </c>
      <c r="X6742">
        <v>0</v>
      </c>
      <c r="Y6742">
        <v>312.066667</v>
      </c>
      <c r="Z6742">
        <v>1577.95</v>
      </c>
    </row>
    <row r="6743" spans="1:26" x14ac:dyDescent="0.3">
      <c r="A6743">
        <v>2682385</v>
      </c>
      <c r="B6743">
        <v>1</v>
      </c>
      <c r="C6743" t="s">
        <v>76</v>
      </c>
      <c r="D6743" t="s">
        <v>102</v>
      </c>
      <c r="E6743" t="s">
        <v>156</v>
      </c>
      <c r="F6743" t="s">
        <v>18650</v>
      </c>
      <c r="G6743" t="s">
        <v>169</v>
      </c>
      <c r="H6743" t="s">
        <v>47</v>
      </c>
      <c r="I6743" t="s">
        <v>129</v>
      </c>
      <c r="J6743" t="s">
        <v>130</v>
      </c>
      <c r="K6743" t="s">
        <v>131</v>
      </c>
      <c r="L6743" t="s">
        <v>18651</v>
      </c>
      <c r="M6743" t="s">
        <v>18652</v>
      </c>
      <c r="N6743">
        <v>2.0916666660000001</v>
      </c>
      <c r="O6743">
        <v>3</v>
      </c>
      <c r="P6743">
        <v>588</v>
      </c>
      <c r="Q6743">
        <v>0</v>
      </c>
      <c r="R6743">
        <v>0</v>
      </c>
      <c r="S6743">
        <v>0</v>
      </c>
      <c r="T6743">
        <v>0</v>
      </c>
      <c r="U6743">
        <v>6.2750000000000004</v>
      </c>
      <c r="V6743">
        <v>1229.9000000000001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2682387</v>
      </c>
      <c r="B6744">
        <v>1</v>
      </c>
      <c r="C6744" t="s">
        <v>77</v>
      </c>
      <c r="D6744" t="s">
        <v>124</v>
      </c>
      <c r="E6744" t="s">
        <v>144</v>
      </c>
      <c r="F6744" t="s">
        <v>18653</v>
      </c>
      <c r="G6744" t="s">
        <v>136</v>
      </c>
      <c r="H6744" t="s">
        <v>46</v>
      </c>
      <c r="I6744" t="s">
        <v>129</v>
      </c>
      <c r="J6744" t="s">
        <v>130</v>
      </c>
      <c r="K6744" t="s">
        <v>131</v>
      </c>
      <c r="L6744" t="s">
        <v>18654</v>
      </c>
      <c r="M6744" t="s">
        <v>18655</v>
      </c>
      <c r="N6744">
        <v>2.1524999999999999</v>
      </c>
      <c r="O6744">
        <v>0</v>
      </c>
      <c r="P6744">
        <v>11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23.677499999999998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2682388</v>
      </c>
      <c r="B6745">
        <v>1</v>
      </c>
      <c r="C6745" t="s">
        <v>76</v>
      </c>
      <c r="D6745" t="s">
        <v>89</v>
      </c>
      <c r="E6745" t="s">
        <v>152</v>
      </c>
      <c r="F6745" t="s">
        <v>18656</v>
      </c>
      <c r="G6745" t="s">
        <v>169</v>
      </c>
      <c r="H6745" t="s">
        <v>47</v>
      </c>
      <c r="I6745" t="s">
        <v>129</v>
      </c>
      <c r="J6745" t="s">
        <v>130</v>
      </c>
      <c r="K6745" t="s">
        <v>131</v>
      </c>
      <c r="L6745" t="s">
        <v>18657</v>
      </c>
      <c r="M6745" t="s">
        <v>18658</v>
      </c>
      <c r="N6745">
        <v>1.1347222219999999</v>
      </c>
      <c r="O6745">
        <v>2</v>
      </c>
      <c r="P6745">
        <v>166</v>
      </c>
      <c r="Q6745">
        <v>0</v>
      </c>
      <c r="R6745">
        <v>0</v>
      </c>
      <c r="S6745">
        <v>0</v>
      </c>
      <c r="T6745">
        <v>0</v>
      </c>
      <c r="U6745">
        <v>2.269444</v>
      </c>
      <c r="V6745">
        <v>188.363889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2682389</v>
      </c>
      <c r="B6746">
        <v>1</v>
      </c>
      <c r="C6746" t="s">
        <v>76</v>
      </c>
      <c r="D6746" t="s">
        <v>89</v>
      </c>
      <c r="E6746" t="s">
        <v>152</v>
      </c>
      <c r="F6746" t="s">
        <v>433</v>
      </c>
      <c r="G6746" t="s">
        <v>169</v>
      </c>
      <c r="H6746" t="s">
        <v>47</v>
      </c>
      <c r="I6746" t="s">
        <v>129</v>
      </c>
      <c r="J6746" t="s">
        <v>130</v>
      </c>
      <c r="K6746" t="s">
        <v>131</v>
      </c>
      <c r="L6746" t="s">
        <v>18659</v>
      </c>
      <c r="M6746" t="s">
        <v>18660</v>
      </c>
      <c r="N6746">
        <v>1.221666666</v>
      </c>
      <c r="O6746">
        <v>56</v>
      </c>
      <c r="P6746">
        <v>262</v>
      </c>
      <c r="Q6746">
        <v>0</v>
      </c>
      <c r="R6746">
        <v>0</v>
      </c>
      <c r="S6746">
        <v>0</v>
      </c>
      <c r="T6746">
        <v>0</v>
      </c>
      <c r="U6746">
        <v>68.413332999999994</v>
      </c>
      <c r="V6746">
        <v>320.07666599999999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2682390</v>
      </c>
      <c r="B6747">
        <v>1</v>
      </c>
      <c r="C6747" t="s">
        <v>76</v>
      </c>
      <c r="D6747" t="s">
        <v>89</v>
      </c>
      <c r="E6747" t="s">
        <v>152</v>
      </c>
      <c r="F6747" t="s">
        <v>18661</v>
      </c>
      <c r="G6747" t="s">
        <v>169</v>
      </c>
      <c r="H6747" t="s">
        <v>47</v>
      </c>
      <c r="I6747" t="s">
        <v>129</v>
      </c>
      <c r="J6747" t="s">
        <v>130</v>
      </c>
      <c r="K6747" t="s">
        <v>131</v>
      </c>
      <c r="L6747" t="s">
        <v>18662</v>
      </c>
      <c r="M6747" t="s">
        <v>18663</v>
      </c>
      <c r="N6747">
        <v>0.13027777700000001</v>
      </c>
      <c r="O6747">
        <v>0</v>
      </c>
      <c r="P6747">
        <v>2</v>
      </c>
      <c r="Q6747">
        <v>66</v>
      </c>
      <c r="R6747">
        <v>6815</v>
      </c>
      <c r="S6747">
        <v>125</v>
      </c>
      <c r="T6747">
        <v>10164</v>
      </c>
      <c r="U6747">
        <v>0</v>
      </c>
      <c r="V6747">
        <v>0.26055600000000001</v>
      </c>
      <c r="W6747">
        <v>8.5983330000000002</v>
      </c>
      <c r="X6747">
        <v>887.84304999999995</v>
      </c>
      <c r="Y6747">
        <v>16.284721999999999</v>
      </c>
      <c r="Z6747">
        <v>1324.143325</v>
      </c>
    </row>
    <row r="6748" spans="1:26" x14ac:dyDescent="0.3">
      <c r="A6748">
        <v>2682391</v>
      </c>
      <c r="B6748">
        <v>1</v>
      </c>
      <c r="C6748" t="s">
        <v>76</v>
      </c>
      <c r="D6748" t="s">
        <v>89</v>
      </c>
      <c r="E6748" t="s">
        <v>152</v>
      </c>
      <c r="F6748" t="s">
        <v>18664</v>
      </c>
      <c r="G6748" t="s">
        <v>169</v>
      </c>
      <c r="H6748" t="s">
        <v>47</v>
      </c>
      <c r="I6748" t="s">
        <v>129</v>
      </c>
      <c r="J6748" t="s">
        <v>130</v>
      </c>
      <c r="K6748" t="s">
        <v>131</v>
      </c>
      <c r="L6748" t="s">
        <v>18665</v>
      </c>
      <c r="M6748" t="s">
        <v>18666</v>
      </c>
      <c r="N6748">
        <v>0.138055555</v>
      </c>
      <c r="O6748">
        <v>211</v>
      </c>
      <c r="P6748">
        <v>5962</v>
      </c>
      <c r="Q6748">
        <v>0</v>
      </c>
      <c r="R6748">
        <v>0</v>
      </c>
      <c r="S6748">
        <v>3</v>
      </c>
      <c r="T6748">
        <v>324</v>
      </c>
      <c r="U6748">
        <v>29.129722000000001</v>
      </c>
      <c r="V6748">
        <v>823.087219</v>
      </c>
      <c r="W6748">
        <v>0</v>
      </c>
      <c r="X6748">
        <v>0</v>
      </c>
      <c r="Y6748">
        <v>0.41416700000000001</v>
      </c>
      <c r="Z6748">
        <v>44.73</v>
      </c>
    </row>
    <row r="6749" spans="1:26" x14ac:dyDescent="0.3">
      <c r="A6749">
        <v>2682393</v>
      </c>
      <c r="B6749">
        <v>1</v>
      </c>
      <c r="C6749" t="s">
        <v>76</v>
      </c>
      <c r="D6749" t="s">
        <v>91</v>
      </c>
      <c r="E6749" t="s">
        <v>134</v>
      </c>
      <c r="F6749" t="s">
        <v>18667</v>
      </c>
      <c r="G6749" t="s">
        <v>240</v>
      </c>
      <c r="H6749" t="s">
        <v>46</v>
      </c>
      <c r="I6749" t="s">
        <v>129</v>
      </c>
      <c r="J6749" t="s">
        <v>130</v>
      </c>
      <c r="K6749" t="s">
        <v>131</v>
      </c>
      <c r="L6749" t="s">
        <v>18668</v>
      </c>
      <c r="M6749" t="s">
        <v>18669</v>
      </c>
      <c r="N6749">
        <v>1.8516666660000001</v>
      </c>
      <c r="O6749">
        <v>0</v>
      </c>
      <c r="P6749">
        <v>266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492.54333300000002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2682395</v>
      </c>
      <c r="B6750">
        <v>1</v>
      </c>
      <c r="C6750" t="s">
        <v>76</v>
      </c>
      <c r="D6750" t="s">
        <v>89</v>
      </c>
      <c r="E6750" t="s">
        <v>152</v>
      </c>
      <c r="F6750" t="s">
        <v>18670</v>
      </c>
      <c r="G6750" t="s">
        <v>169</v>
      </c>
      <c r="H6750" t="s">
        <v>47</v>
      </c>
      <c r="I6750" t="s">
        <v>129</v>
      </c>
      <c r="J6750" t="s">
        <v>130</v>
      </c>
      <c r="K6750" t="s">
        <v>131</v>
      </c>
      <c r="L6750" t="s">
        <v>18671</v>
      </c>
      <c r="M6750" t="s">
        <v>18672</v>
      </c>
      <c r="N6750">
        <v>0.69444444400000005</v>
      </c>
      <c r="O6750">
        <v>152</v>
      </c>
      <c r="P6750">
        <v>4974</v>
      </c>
      <c r="Q6750">
        <v>0</v>
      </c>
      <c r="R6750">
        <v>0</v>
      </c>
      <c r="S6750">
        <v>3</v>
      </c>
      <c r="T6750">
        <v>324</v>
      </c>
      <c r="U6750">
        <v>105.555555</v>
      </c>
      <c r="V6750">
        <v>3454.1666639999999</v>
      </c>
      <c r="W6750">
        <v>0</v>
      </c>
      <c r="X6750">
        <v>0</v>
      </c>
      <c r="Y6750">
        <v>2.0833330000000001</v>
      </c>
      <c r="Z6750">
        <v>225</v>
      </c>
    </row>
    <row r="6751" spans="1:26" x14ac:dyDescent="0.3">
      <c r="A6751">
        <v>2682397</v>
      </c>
      <c r="B6751">
        <v>1</v>
      </c>
      <c r="C6751" t="s">
        <v>77</v>
      </c>
      <c r="D6751" t="s">
        <v>119</v>
      </c>
      <c r="E6751" t="s">
        <v>126</v>
      </c>
      <c r="F6751" t="s">
        <v>18673</v>
      </c>
      <c r="G6751" t="s">
        <v>169</v>
      </c>
      <c r="H6751" t="s">
        <v>47</v>
      </c>
      <c r="I6751" t="s">
        <v>129</v>
      </c>
      <c r="J6751" t="s">
        <v>130</v>
      </c>
      <c r="K6751" t="s">
        <v>131</v>
      </c>
      <c r="L6751" t="s">
        <v>18674</v>
      </c>
      <c r="M6751" t="s">
        <v>18675</v>
      </c>
      <c r="N6751">
        <v>0.334166666</v>
      </c>
      <c r="O6751">
        <v>55</v>
      </c>
      <c r="P6751">
        <v>698</v>
      </c>
      <c r="Q6751">
        <v>20</v>
      </c>
      <c r="R6751">
        <v>6</v>
      </c>
      <c r="S6751">
        <v>38</v>
      </c>
      <c r="T6751">
        <v>0</v>
      </c>
      <c r="U6751">
        <v>18.379166999999999</v>
      </c>
      <c r="V6751">
        <v>233.248333</v>
      </c>
      <c r="W6751">
        <v>6.6833330000000002</v>
      </c>
      <c r="X6751">
        <v>2.0049999999999999</v>
      </c>
      <c r="Y6751">
        <v>12.698333</v>
      </c>
      <c r="Z6751">
        <v>0</v>
      </c>
    </row>
    <row r="6752" spans="1:26" x14ac:dyDescent="0.3">
      <c r="A6752">
        <v>2682373</v>
      </c>
      <c r="B6752">
        <v>1</v>
      </c>
      <c r="C6752" t="s">
        <v>76</v>
      </c>
      <c r="D6752" t="s">
        <v>94</v>
      </c>
      <c r="E6752" t="s">
        <v>156</v>
      </c>
      <c r="F6752" t="s">
        <v>18019</v>
      </c>
      <c r="G6752" t="s">
        <v>169</v>
      </c>
      <c r="H6752" t="s">
        <v>47</v>
      </c>
      <c r="I6752" t="s">
        <v>129</v>
      </c>
      <c r="J6752" t="s">
        <v>130</v>
      </c>
      <c r="K6752" t="s">
        <v>131</v>
      </c>
      <c r="L6752" t="s">
        <v>18676</v>
      </c>
      <c r="M6752" t="s">
        <v>18677</v>
      </c>
      <c r="N6752">
        <v>2.599722222</v>
      </c>
      <c r="O6752">
        <v>8</v>
      </c>
      <c r="P6752">
        <v>1675</v>
      </c>
      <c r="Q6752">
        <v>1</v>
      </c>
      <c r="R6752">
        <v>205</v>
      </c>
      <c r="S6752">
        <v>0</v>
      </c>
      <c r="T6752">
        <v>0</v>
      </c>
      <c r="U6752">
        <v>20.797778000000001</v>
      </c>
      <c r="V6752">
        <v>4354.5347220000003</v>
      </c>
      <c r="W6752">
        <v>2.5997219999999999</v>
      </c>
      <c r="X6752">
        <v>532.94305599999996</v>
      </c>
      <c r="Y6752">
        <v>0</v>
      </c>
      <c r="Z6752">
        <v>0</v>
      </c>
    </row>
    <row r="6753" spans="1:26" x14ac:dyDescent="0.3">
      <c r="A6753">
        <v>2682399</v>
      </c>
      <c r="B6753">
        <v>1</v>
      </c>
      <c r="C6753" t="s">
        <v>76</v>
      </c>
      <c r="D6753" t="s">
        <v>89</v>
      </c>
      <c r="E6753" t="s">
        <v>152</v>
      </c>
      <c r="F6753" t="s">
        <v>1189</v>
      </c>
      <c r="G6753" t="s">
        <v>169</v>
      </c>
      <c r="H6753" t="s">
        <v>47</v>
      </c>
      <c r="I6753" t="s">
        <v>129</v>
      </c>
      <c r="J6753" t="s">
        <v>130</v>
      </c>
      <c r="K6753" t="s">
        <v>131</v>
      </c>
      <c r="L6753" t="s">
        <v>18678</v>
      </c>
      <c r="M6753" t="s">
        <v>18679</v>
      </c>
      <c r="N6753">
        <v>0.12888888800000001</v>
      </c>
      <c r="O6753">
        <v>0</v>
      </c>
      <c r="P6753">
        <v>132</v>
      </c>
      <c r="Q6753">
        <v>0</v>
      </c>
      <c r="R6753">
        <v>0</v>
      </c>
      <c r="S6753">
        <v>5</v>
      </c>
      <c r="T6753">
        <v>22</v>
      </c>
      <c r="U6753">
        <v>0</v>
      </c>
      <c r="V6753">
        <v>17.013332999999999</v>
      </c>
      <c r="W6753">
        <v>0</v>
      </c>
      <c r="X6753">
        <v>0</v>
      </c>
      <c r="Y6753">
        <v>0.64444400000000002</v>
      </c>
      <c r="Z6753">
        <v>2.835556</v>
      </c>
    </row>
    <row r="6754" spans="1:26" x14ac:dyDescent="0.3">
      <c r="A6754">
        <v>2682400</v>
      </c>
      <c r="B6754">
        <v>1</v>
      </c>
      <c r="C6754" t="s">
        <v>76</v>
      </c>
      <c r="D6754" t="s">
        <v>89</v>
      </c>
      <c r="E6754" t="s">
        <v>152</v>
      </c>
      <c r="F6754" t="s">
        <v>18680</v>
      </c>
      <c r="G6754" t="s">
        <v>169</v>
      </c>
      <c r="H6754" t="s">
        <v>47</v>
      </c>
      <c r="I6754" t="s">
        <v>247</v>
      </c>
      <c r="J6754" t="s">
        <v>130</v>
      </c>
      <c r="K6754" t="s">
        <v>131</v>
      </c>
      <c r="L6754" t="s">
        <v>18681</v>
      </c>
      <c r="M6754" t="s">
        <v>18682</v>
      </c>
      <c r="N6754">
        <v>4.8333332999999999E-2</v>
      </c>
      <c r="O6754">
        <v>13</v>
      </c>
      <c r="P6754">
        <v>2075</v>
      </c>
      <c r="Q6754">
        <v>0</v>
      </c>
      <c r="R6754">
        <v>0</v>
      </c>
      <c r="S6754">
        <v>23</v>
      </c>
      <c r="T6754">
        <v>1671</v>
      </c>
      <c r="U6754">
        <v>0.62833300000000003</v>
      </c>
      <c r="V6754">
        <v>100.29166600000001</v>
      </c>
      <c r="W6754">
        <v>0</v>
      </c>
      <c r="X6754">
        <v>0</v>
      </c>
      <c r="Y6754">
        <v>1.111667</v>
      </c>
      <c r="Z6754">
        <v>80.764999000000003</v>
      </c>
    </row>
    <row r="6755" spans="1:26" x14ac:dyDescent="0.3">
      <c r="A6755">
        <v>2682406</v>
      </c>
      <c r="B6755">
        <v>1</v>
      </c>
      <c r="C6755" t="s">
        <v>77</v>
      </c>
      <c r="D6755" t="s">
        <v>114</v>
      </c>
      <c r="E6755" t="s">
        <v>134</v>
      </c>
      <c r="F6755" t="s">
        <v>18683</v>
      </c>
      <c r="G6755" t="s">
        <v>240</v>
      </c>
      <c r="H6755" t="s">
        <v>46</v>
      </c>
      <c r="I6755" t="s">
        <v>129</v>
      </c>
      <c r="J6755" t="s">
        <v>130</v>
      </c>
      <c r="K6755" t="s">
        <v>131</v>
      </c>
      <c r="L6755" t="s">
        <v>18684</v>
      </c>
      <c r="M6755" t="s">
        <v>18685</v>
      </c>
      <c r="N6755">
        <v>1.1516666659999999</v>
      </c>
      <c r="O6755">
        <v>0</v>
      </c>
      <c r="P6755">
        <v>81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93.284999999999997</v>
      </c>
      <c r="W6755">
        <v>0</v>
      </c>
      <c r="X6755">
        <v>0</v>
      </c>
      <c r="Y6755">
        <v>0</v>
      </c>
      <c r="Z6755">
        <v>0</v>
      </c>
    </row>
    <row r="6756" spans="1:26" x14ac:dyDescent="0.3">
      <c r="A6756">
        <v>2682414</v>
      </c>
      <c r="B6756">
        <v>1</v>
      </c>
      <c r="C6756" t="s">
        <v>77</v>
      </c>
      <c r="D6756" t="s">
        <v>116</v>
      </c>
      <c r="E6756" t="s">
        <v>156</v>
      </c>
      <c r="F6756" t="s">
        <v>8235</v>
      </c>
      <c r="G6756" t="s">
        <v>169</v>
      </c>
      <c r="H6756" t="s">
        <v>47</v>
      </c>
      <c r="I6756" t="s">
        <v>129</v>
      </c>
      <c r="J6756" t="s">
        <v>130</v>
      </c>
      <c r="K6756" t="s">
        <v>131</v>
      </c>
      <c r="L6756" t="s">
        <v>18686</v>
      </c>
      <c r="M6756" t="s">
        <v>18687</v>
      </c>
      <c r="N6756">
        <v>1.626666666</v>
      </c>
      <c r="O6756">
        <v>59</v>
      </c>
      <c r="P6756">
        <v>20</v>
      </c>
      <c r="Q6756">
        <v>0</v>
      </c>
      <c r="R6756">
        <v>0</v>
      </c>
      <c r="S6756">
        <v>0</v>
      </c>
      <c r="T6756">
        <v>18</v>
      </c>
      <c r="U6756">
        <v>95.973332999999997</v>
      </c>
      <c r="V6756">
        <v>32.533332999999999</v>
      </c>
      <c r="W6756">
        <v>0</v>
      </c>
      <c r="X6756">
        <v>0</v>
      </c>
      <c r="Y6756">
        <v>0</v>
      </c>
      <c r="Z6756">
        <v>29.28</v>
      </c>
    </row>
    <row r="6757" spans="1:26" x14ac:dyDescent="0.3">
      <c r="A6757">
        <v>2682409</v>
      </c>
      <c r="B6757">
        <v>1</v>
      </c>
      <c r="C6757" t="s">
        <v>76</v>
      </c>
      <c r="D6757" t="s">
        <v>91</v>
      </c>
      <c r="E6757" t="s">
        <v>152</v>
      </c>
      <c r="F6757" t="s">
        <v>18688</v>
      </c>
      <c r="G6757" t="s">
        <v>169</v>
      </c>
      <c r="H6757" t="s">
        <v>47</v>
      </c>
      <c r="I6757" t="s">
        <v>129</v>
      </c>
      <c r="J6757" t="s">
        <v>130</v>
      </c>
      <c r="K6757" t="s">
        <v>131</v>
      </c>
      <c r="L6757" t="s">
        <v>18689</v>
      </c>
      <c r="M6757" t="s">
        <v>18690</v>
      </c>
      <c r="N6757">
        <v>1.7761111110000001</v>
      </c>
      <c r="O6757">
        <v>0</v>
      </c>
      <c r="P6757">
        <v>0</v>
      </c>
      <c r="Q6757">
        <v>2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3.552222</v>
      </c>
      <c r="X6757">
        <v>0</v>
      </c>
      <c r="Y6757">
        <v>0</v>
      </c>
      <c r="Z6757">
        <v>0</v>
      </c>
    </row>
    <row r="6758" spans="1:26" x14ac:dyDescent="0.3">
      <c r="A6758">
        <v>2682411</v>
      </c>
      <c r="B6758">
        <v>1</v>
      </c>
      <c r="C6758" t="s">
        <v>77</v>
      </c>
      <c r="D6758" t="s">
        <v>115</v>
      </c>
      <c r="E6758" t="s">
        <v>126</v>
      </c>
      <c r="F6758" t="s">
        <v>18691</v>
      </c>
      <c r="G6758" t="s">
        <v>128</v>
      </c>
      <c r="H6758" t="s">
        <v>47</v>
      </c>
      <c r="I6758" t="s">
        <v>129</v>
      </c>
      <c r="J6758" t="s">
        <v>130</v>
      </c>
      <c r="K6758" t="s">
        <v>131</v>
      </c>
      <c r="L6758" t="s">
        <v>18692</v>
      </c>
      <c r="M6758" t="s">
        <v>18693</v>
      </c>
      <c r="N6758">
        <v>2.0169444439999999</v>
      </c>
      <c r="O6758">
        <v>0</v>
      </c>
      <c r="P6758">
        <v>0</v>
      </c>
      <c r="Q6758">
        <v>0</v>
      </c>
      <c r="R6758">
        <v>1</v>
      </c>
      <c r="S6758">
        <v>6</v>
      </c>
      <c r="T6758">
        <v>129</v>
      </c>
      <c r="U6758">
        <v>0</v>
      </c>
      <c r="V6758">
        <v>0</v>
      </c>
      <c r="W6758">
        <v>0</v>
      </c>
      <c r="X6758">
        <v>2.0169440000000001</v>
      </c>
      <c r="Y6758">
        <v>12.101667000000001</v>
      </c>
      <c r="Z6758">
        <v>260.185833</v>
      </c>
    </row>
    <row r="6759" spans="1:26" x14ac:dyDescent="0.3">
      <c r="A6759">
        <v>2682416</v>
      </c>
      <c r="B6759">
        <v>1</v>
      </c>
      <c r="C6759" t="s">
        <v>77</v>
      </c>
      <c r="D6759" t="s">
        <v>109</v>
      </c>
      <c r="E6759" t="s">
        <v>126</v>
      </c>
      <c r="F6759" t="s">
        <v>18694</v>
      </c>
      <c r="G6759" t="s">
        <v>158</v>
      </c>
      <c r="H6759" t="s">
        <v>47</v>
      </c>
      <c r="I6759" t="s">
        <v>129</v>
      </c>
      <c r="J6759" t="s">
        <v>130</v>
      </c>
      <c r="K6759" t="s">
        <v>131</v>
      </c>
      <c r="L6759" t="s">
        <v>18695</v>
      </c>
      <c r="M6759" t="s">
        <v>18696</v>
      </c>
      <c r="N6759">
        <v>3.4108333329999998</v>
      </c>
      <c r="O6759">
        <v>1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3.4108329999999998</v>
      </c>
      <c r="V6759">
        <v>0</v>
      </c>
      <c r="W6759">
        <v>0</v>
      </c>
      <c r="X6759">
        <v>0</v>
      </c>
      <c r="Y6759">
        <v>0</v>
      </c>
      <c r="Z6759">
        <v>0</v>
      </c>
    </row>
    <row r="6760" spans="1:26" x14ac:dyDescent="0.3">
      <c r="A6760">
        <v>2682419</v>
      </c>
      <c r="B6760">
        <v>1</v>
      </c>
      <c r="C6760" t="s">
        <v>77</v>
      </c>
      <c r="D6760" t="s">
        <v>117</v>
      </c>
      <c r="E6760" t="s">
        <v>134</v>
      </c>
      <c r="F6760" t="s">
        <v>18697</v>
      </c>
      <c r="G6760" t="s">
        <v>240</v>
      </c>
      <c r="H6760" t="s">
        <v>46</v>
      </c>
      <c r="I6760" t="s">
        <v>129</v>
      </c>
      <c r="J6760" t="s">
        <v>130</v>
      </c>
      <c r="K6760" t="s">
        <v>131</v>
      </c>
      <c r="L6760" t="s">
        <v>18698</v>
      </c>
      <c r="M6760" t="s">
        <v>18699</v>
      </c>
      <c r="N6760">
        <v>5.7463888880000003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50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287.31944399999998</v>
      </c>
    </row>
    <row r="6761" spans="1:26" x14ac:dyDescent="0.3">
      <c r="A6761">
        <v>2682412</v>
      </c>
      <c r="B6761">
        <v>1</v>
      </c>
      <c r="C6761" t="s">
        <v>77</v>
      </c>
      <c r="D6761" t="s">
        <v>111</v>
      </c>
      <c r="E6761" t="s">
        <v>152</v>
      </c>
      <c r="F6761" t="s">
        <v>18570</v>
      </c>
      <c r="G6761" t="s">
        <v>169</v>
      </c>
      <c r="H6761" t="s">
        <v>47</v>
      </c>
      <c r="I6761" t="s">
        <v>247</v>
      </c>
      <c r="J6761" t="s">
        <v>130</v>
      </c>
      <c r="K6761" t="s">
        <v>131</v>
      </c>
      <c r="L6761" t="s">
        <v>18700</v>
      </c>
      <c r="M6761" t="s">
        <v>18701</v>
      </c>
      <c r="N6761">
        <v>8.0555550000000007E-3</v>
      </c>
      <c r="O6761">
        <v>0</v>
      </c>
      <c r="P6761">
        <v>0</v>
      </c>
      <c r="Q6761">
        <v>1</v>
      </c>
      <c r="R6761">
        <v>613</v>
      </c>
      <c r="S6761">
        <v>0</v>
      </c>
      <c r="T6761">
        <v>17</v>
      </c>
      <c r="U6761">
        <v>0</v>
      </c>
      <c r="V6761">
        <v>0</v>
      </c>
      <c r="W6761">
        <v>8.0560000000000007E-3</v>
      </c>
      <c r="X6761">
        <v>4.9380550000000003</v>
      </c>
      <c r="Y6761">
        <v>0</v>
      </c>
      <c r="Z6761">
        <v>0.13694400000000001</v>
      </c>
    </row>
    <row r="6762" spans="1:26" x14ac:dyDescent="0.3">
      <c r="A6762">
        <v>2682415</v>
      </c>
      <c r="B6762">
        <v>1</v>
      </c>
      <c r="C6762" t="s">
        <v>77</v>
      </c>
      <c r="D6762" t="s">
        <v>124</v>
      </c>
      <c r="E6762" t="s">
        <v>126</v>
      </c>
      <c r="F6762" t="s">
        <v>18702</v>
      </c>
      <c r="G6762" t="s">
        <v>169</v>
      </c>
      <c r="H6762" t="s">
        <v>47</v>
      </c>
      <c r="I6762" t="s">
        <v>129</v>
      </c>
      <c r="J6762" t="s">
        <v>130</v>
      </c>
      <c r="K6762" t="s">
        <v>131</v>
      </c>
      <c r="L6762" t="s">
        <v>18703</v>
      </c>
      <c r="M6762" t="s">
        <v>18704</v>
      </c>
      <c r="N6762">
        <v>0.13888888799999999</v>
      </c>
      <c r="O6762">
        <v>6</v>
      </c>
      <c r="P6762">
        <v>737</v>
      </c>
      <c r="Q6762">
        <v>0</v>
      </c>
      <c r="R6762">
        <v>0</v>
      </c>
      <c r="S6762">
        <v>0</v>
      </c>
      <c r="T6762">
        <v>0</v>
      </c>
      <c r="U6762">
        <v>0.83333299999999999</v>
      </c>
      <c r="V6762">
        <v>102.36111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2682426</v>
      </c>
      <c r="B6763">
        <v>1</v>
      </c>
      <c r="C6763" t="s">
        <v>77</v>
      </c>
      <c r="D6763" t="s">
        <v>111</v>
      </c>
      <c r="E6763" t="s">
        <v>152</v>
      </c>
      <c r="F6763" t="s">
        <v>18570</v>
      </c>
      <c r="G6763" t="s">
        <v>169</v>
      </c>
      <c r="H6763" t="s">
        <v>47</v>
      </c>
      <c r="I6763" t="s">
        <v>129</v>
      </c>
      <c r="J6763" t="s">
        <v>130</v>
      </c>
      <c r="K6763" t="s">
        <v>131</v>
      </c>
      <c r="L6763" t="s">
        <v>18705</v>
      </c>
      <c r="M6763" t="s">
        <v>18706</v>
      </c>
      <c r="N6763">
        <v>0.206666666</v>
      </c>
      <c r="O6763">
        <v>0</v>
      </c>
      <c r="P6763">
        <v>0</v>
      </c>
      <c r="Q6763">
        <v>5</v>
      </c>
      <c r="R6763">
        <v>664</v>
      </c>
      <c r="S6763">
        <v>5</v>
      </c>
      <c r="T6763">
        <v>139</v>
      </c>
      <c r="U6763">
        <v>0</v>
      </c>
      <c r="V6763">
        <v>0</v>
      </c>
      <c r="W6763">
        <v>1.0333330000000001</v>
      </c>
      <c r="X6763">
        <v>137.22666599999999</v>
      </c>
      <c r="Y6763">
        <v>1.0333330000000001</v>
      </c>
      <c r="Z6763">
        <v>28.726666999999999</v>
      </c>
    </row>
    <row r="6764" spans="1:26" x14ac:dyDescent="0.3">
      <c r="A6764">
        <v>2682564</v>
      </c>
      <c r="B6764">
        <v>1</v>
      </c>
      <c r="C6764" t="s">
        <v>77</v>
      </c>
      <c r="D6764" t="s">
        <v>111</v>
      </c>
      <c r="E6764" t="s">
        <v>126</v>
      </c>
      <c r="F6764" t="s">
        <v>9202</v>
      </c>
      <c r="G6764" t="s">
        <v>158</v>
      </c>
      <c r="H6764" t="s">
        <v>47</v>
      </c>
      <c r="I6764" t="s">
        <v>129</v>
      </c>
      <c r="J6764" t="s">
        <v>130</v>
      </c>
      <c r="K6764" t="s">
        <v>131</v>
      </c>
      <c r="L6764" t="s">
        <v>18707</v>
      </c>
      <c r="M6764" t="s">
        <v>18708</v>
      </c>
      <c r="N6764">
        <v>3.0066666660000001</v>
      </c>
      <c r="O6764">
        <v>0</v>
      </c>
      <c r="P6764">
        <v>0</v>
      </c>
      <c r="Q6764">
        <v>4</v>
      </c>
      <c r="R6764">
        <v>116</v>
      </c>
      <c r="S6764">
        <v>5</v>
      </c>
      <c r="T6764">
        <v>122</v>
      </c>
      <c r="U6764">
        <v>0</v>
      </c>
      <c r="V6764">
        <v>0</v>
      </c>
      <c r="W6764">
        <v>12.026667</v>
      </c>
      <c r="X6764">
        <v>348.77333299999998</v>
      </c>
      <c r="Y6764">
        <v>15.033333000000001</v>
      </c>
      <c r="Z6764">
        <v>366.813333</v>
      </c>
    </row>
    <row r="6765" spans="1:26" x14ac:dyDescent="0.3">
      <c r="A6765">
        <v>2682431</v>
      </c>
      <c r="B6765">
        <v>1</v>
      </c>
      <c r="C6765" t="s">
        <v>76</v>
      </c>
      <c r="D6765" t="s">
        <v>89</v>
      </c>
      <c r="E6765" t="s">
        <v>134</v>
      </c>
      <c r="F6765" t="s">
        <v>18709</v>
      </c>
      <c r="G6765" t="s">
        <v>240</v>
      </c>
      <c r="H6765" t="s">
        <v>46</v>
      </c>
      <c r="I6765" t="s">
        <v>129</v>
      </c>
      <c r="J6765" t="s">
        <v>130</v>
      </c>
      <c r="K6765" t="s">
        <v>131</v>
      </c>
      <c r="L6765" t="s">
        <v>18710</v>
      </c>
      <c r="M6765" t="s">
        <v>18711</v>
      </c>
      <c r="N6765">
        <v>4.1413888879999998</v>
      </c>
      <c r="O6765">
        <v>0</v>
      </c>
      <c r="P6765">
        <v>21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86.969166999999999</v>
      </c>
      <c r="W6765">
        <v>0</v>
      </c>
      <c r="X6765">
        <v>0</v>
      </c>
      <c r="Y6765">
        <v>0</v>
      </c>
      <c r="Z6765">
        <v>0</v>
      </c>
    </row>
    <row r="6766" spans="1:26" x14ac:dyDescent="0.3">
      <c r="A6766">
        <v>2682428</v>
      </c>
      <c r="B6766">
        <v>1</v>
      </c>
      <c r="C6766" t="s">
        <v>77</v>
      </c>
      <c r="D6766" t="s">
        <v>108</v>
      </c>
      <c r="E6766" t="s">
        <v>325</v>
      </c>
      <c r="F6766" t="s">
        <v>3157</v>
      </c>
      <c r="G6766" t="s">
        <v>169</v>
      </c>
      <c r="H6766" t="s">
        <v>47</v>
      </c>
      <c r="I6766" t="s">
        <v>129</v>
      </c>
      <c r="J6766" t="s">
        <v>130</v>
      </c>
      <c r="K6766" t="s">
        <v>131</v>
      </c>
      <c r="L6766" t="s">
        <v>18712</v>
      </c>
      <c r="M6766" t="s">
        <v>18713</v>
      </c>
      <c r="N6766">
        <v>6.6666665999999999E-2</v>
      </c>
      <c r="O6766">
        <v>0</v>
      </c>
      <c r="P6766">
        <v>0</v>
      </c>
      <c r="Q6766">
        <v>76</v>
      </c>
      <c r="R6766">
        <v>11697</v>
      </c>
      <c r="S6766">
        <v>99</v>
      </c>
      <c r="T6766">
        <v>11849</v>
      </c>
      <c r="U6766">
        <v>0</v>
      </c>
      <c r="V6766">
        <v>0</v>
      </c>
      <c r="W6766">
        <v>5.0666669999999998</v>
      </c>
      <c r="X6766">
        <v>779.79999199999997</v>
      </c>
      <c r="Y6766">
        <v>6.6</v>
      </c>
      <c r="Z6766">
        <v>789.93332499999997</v>
      </c>
    </row>
    <row r="6767" spans="1:26" x14ac:dyDescent="0.3">
      <c r="A6767">
        <v>2682433</v>
      </c>
      <c r="B6767">
        <v>1</v>
      </c>
      <c r="C6767" t="s">
        <v>76</v>
      </c>
      <c r="D6767" t="s">
        <v>89</v>
      </c>
      <c r="E6767" t="s">
        <v>152</v>
      </c>
      <c r="F6767" t="s">
        <v>18714</v>
      </c>
      <c r="G6767" t="s">
        <v>169</v>
      </c>
      <c r="H6767" t="s">
        <v>47</v>
      </c>
      <c r="I6767" t="s">
        <v>129</v>
      </c>
      <c r="J6767" t="s">
        <v>130</v>
      </c>
      <c r="K6767" t="s">
        <v>131</v>
      </c>
      <c r="L6767" t="s">
        <v>18715</v>
      </c>
      <c r="M6767" t="s">
        <v>18716</v>
      </c>
      <c r="N6767">
        <v>0.73861111099999999</v>
      </c>
      <c r="O6767">
        <v>5</v>
      </c>
      <c r="P6767">
        <v>375</v>
      </c>
      <c r="Q6767">
        <v>0</v>
      </c>
      <c r="R6767">
        <v>0</v>
      </c>
      <c r="S6767">
        <v>0</v>
      </c>
      <c r="T6767">
        <v>0</v>
      </c>
      <c r="U6767">
        <v>3.6930559999999999</v>
      </c>
      <c r="V6767">
        <v>276.97916700000002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2682439</v>
      </c>
      <c r="B6768">
        <v>1</v>
      </c>
      <c r="C6768" t="s">
        <v>76</v>
      </c>
      <c r="D6768" t="s">
        <v>94</v>
      </c>
      <c r="E6768" t="s">
        <v>210</v>
      </c>
      <c r="F6768" t="s">
        <v>18717</v>
      </c>
      <c r="G6768" t="s">
        <v>290</v>
      </c>
      <c r="H6768" t="s">
        <v>46</v>
      </c>
      <c r="I6768" t="s">
        <v>129</v>
      </c>
      <c r="J6768" t="s">
        <v>130</v>
      </c>
      <c r="K6768" t="s">
        <v>131</v>
      </c>
      <c r="L6768" t="s">
        <v>18718</v>
      </c>
      <c r="M6768" t="s">
        <v>18719</v>
      </c>
      <c r="N6768">
        <v>2.0244444439999998</v>
      </c>
      <c r="O6768">
        <v>0</v>
      </c>
      <c r="P6768">
        <v>0</v>
      </c>
      <c r="Q6768">
        <v>0</v>
      </c>
      <c r="R6768">
        <v>1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2.0244439999999999</v>
      </c>
      <c r="Y6768">
        <v>0</v>
      </c>
      <c r="Z6768">
        <v>0</v>
      </c>
    </row>
    <row r="6769" spans="1:26" x14ac:dyDescent="0.3">
      <c r="A6769">
        <v>2682443</v>
      </c>
      <c r="B6769">
        <v>1</v>
      </c>
      <c r="C6769" t="s">
        <v>76</v>
      </c>
      <c r="D6769" t="s">
        <v>102</v>
      </c>
      <c r="E6769" t="s">
        <v>144</v>
      </c>
      <c r="F6769" t="s">
        <v>18720</v>
      </c>
      <c r="G6769" t="s">
        <v>136</v>
      </c>
      <c r="H6769" t="s">
        <v>46</v>
      </c>
      <c r="I6769" t="s">
        <v>129</v>
      </c>
      <c r="J6769" t="s">
        <v>130</v>
      </c>
      <c r="K6769" t="s">
        <v>131</v>
      </c>
      <c r="L6769" t="s">
        <v>18721</v>
      </c>
      <c r="M6769" t="s">
        <v>18722</v>
      </c>
      <c r="N6769">
        <v>1.568888888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1.568889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2682445</v>
      </c>
      <c r="B6770">
        <v>1</v>
      </c>
      <c r="C6770" t="s">
        <v>76</v>
      </c>
      <c r="D6770" t="s">
        <v>86</v>
      </c>
      <c r="E6770" t="s">
        <v>210</v>
      </c>
      <c r="F6770" t="s">
        <v>18723</v>
      </c>
      <c r="G6770" t="s">
        <v>290</v>
      </c>
      <c r="H6770" t="s">
        <v>46</v>
      </c>
      <c r="I6770" t="s">
        <v>129</v>
      </c>
      <c r="J6770" t="s">
        <v>130</v>
      </c>
      <c r="K6770" t="s">
        <v>131</v>
      </c>
      <c r="L6770" t="s">
        <v>18724</v>
      </c>
      <c r="M6770" t="s">
        <v>18725</v>
      </c>
      <c r="N6770">
        <v>3.9808333330000001</v>
      </c>
      <c r="O6770">
        <v>0</v>
      </c>
      <c r="P6770">
        <v>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3.9808330000000001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2682440</v>
      </c>
      <c r="B6771">
        <v>1</v>
      </c>
      <c r="C6771" t="s">
        <v>77</v>
      </c>
      <c r="D6771" t="s">
        <v>109</v>
      </c>
      <c r="E6771" t="s">
        <v>126</v>
      </c>
      <c r="F6771" t="s">
        <v>792</v>
      </c>
      <c r="G6771" t="s">
        <v>128</v>
      </c>
      <c r="H6771" t="s">
        <v>47</v>
      </c>
      <c r="I6771" t="s">
        <v>129</v>
      </c>
      <c r="J6771" t="s">
        <v>130</v>
      </c>
      <c r="K6771" t="s">
        <v>131</v>
      </c>
      <c r="L6771" t="s">
        <v>18726</v>
      </c>
      <c r="M6771" t="s">
        <v>18727</v>
      </c>
      <c r="N6771">
        <v>4.3941666660000003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4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17.576667</v>
      </c>
    </row>
    <row r="6772" spans="1:26" x14ac:dyDescent="0.3">
      <c r="A6772">
        <v>2682446</v>
      </c>
      <c r="B6772">
        <v>1</v>
      </c>
      <c r="C6772" t="s">
        <v>76</v>
      </c>
      <c r="D6772" t="s">
        <v>89</v>
      </c>
      <c r="E6772" t="s">
        <v>144</v>
      </c>
      <c r="F6772" t="s">
        <v>18728</v>
      </c>
      <c r="G6772" t="s">
        <v>136</v>
      </c>
      <c r="H6772" t="s">
        <v>46</v>
      </c>
      <c r="I6772" t="s">
        <v>129</v>
      </c>
      <c r="J6772" t="s">
        <v>130</v>
      </c>
      <c r="K6772" t="s">
        <v>131</v>
      </c>
      <c r="L6772" t="s">
        <v>18729</v>
      </c>
      <c r="M6772" t="s">
        <v>18730</v>
      </c>
      <c r="N6772">
        <v>6.1849999999999996</v>
      </c>
      <c r="O6772">
        <v>0</v>
      </c>
      <c r="P6772">
        <v>6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37.11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2682447</v>
      </c>
      <c r="B6773">
        <v>1</v>
      </c>
      <c r="C6773" t="s">
        <v>76</v>
      </c>
      <c r="D6773" t="s">
        <v>89</v>
      </c>
      <c r="E6773" t="s">
        <v>144</v>
      </c>
      <c r="F6773" t="s">
        <v>18731</v>
      </c>
      <c r="G6773" t="s">
        <v>136</v>
      </c>
      <c r="H6773" t="s">
        <v>46</v>
      </c>
      <c r="I6773" t="s">
        <v>129</v>
      </c>
      <c r="J6773" t="s">
        <v>130</v>
      </c>
      <c r="K6773" t="s">
        <v>131</v>
      </c>
      <c r="L6773" t="s">
        <v>18732</v>
      </c>
      <c r="M6773" t="s">
        <v>18733</v>
      </c>
      <c r="N6773">
        <v>4.6530555549999999</v>
      </c>
      <c r="O6773">
        <v>0</v>
      </c>
      <c r="P6773">
        <v>19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88.408056000000002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2682444</v>
      </c>
      <c r="B6774">
        <v>1</v>
      </c>
      <c r="C6774" t="s">
        <v>77</v>
      </c>
      <c r="D6774" t="s">
        <v>119</v>
      </c>
      <c r="E6774" t="s">
        <v>156</v>
      </c>
      <c r="F6774" t="s">
        <v>14679</v>
      </c>
      <c r="G6774" t="s">
        <v>169</v>
      </c>
      <c r="H6774" t="s">
        <v>47</v>
      </c>
      <c r="I6774" t="s">
        <v>129</v>
      </c>
      <c r="J6774" t="s">
        <v>130</v>
      </c>
      <c r="K6774" t="s">
        <v>131</v>
      </c>
      <c r="L6774" t="s">
        <v>18734</v>
      </c>
      <c r="M6774" t="s">
        <v>18735</v>
      </c>
      <c r="N6774">
        <v>2.7044444439999999</v>
      </c>
      <c r="O6774">
        <v>55</v>
      </c>
      <c r="P6774">
        <v>744</v>
      </c>
      <c r="Q6774">
        <v>20</v>
      </c>
      <c r="R6774">
        <v>6</v>
      </c>
      <c r="S6774">
        <v>38</v>
      </c>
      <c r="T6774">
        <v>0</v>
      </c>
      <c r="U6774">
        <v>148.74444399999999</v>
      </c>
      <c r="V6774">
        <v>2012.1066659999999</v>
      </c>
      <c r="W6774">
        <v>54.088889000000002</v>
      </c>
      <c r="X6774">
        <v>16.226666999999999</v>
      </c>
      <c r="Y6774">
        <v>102.768889</v>
      </c>
      <c r="Z6774">
        <v>0</v>
      </c>
    </row>
    <row r="6775" spans="1:26" x14ac:dyDescent="0.3">
      <c r="A6775">
        <v>2682450</v>
      </c>
      <c r="B6775">
        <v>1</v>
      </c>
      <c r="C6775" t="s">
        <v>76</v>
      </c>
      <c r="D6775" t="s">
        <v>101</v>
      </c>
      <c r="E6775" t="s">
        <v>156</v>
      </c>
      <c r="F6775" t="s">
        <v>18736</v>
      </c>
      <c r="G6775" t="s">
        <v>169</v>
      </c>
      <c r="H6775" t="s">
        <v>47</v>
      </c>
      <c r="I6775" t="s">
        <v>129</v>
      </c>
      <c r="J6775" t="s">
        <v>130</v>
      </c>
      <c r="K6775" t="s">
        <v>131</v>
      </c>
      <c r="L6775" t="s">
        <v>18737</v>
      </c>
      <c r="M6775" t="s">
        <v>18738</v>
      </c>
      <c r="N6775">
        <v>0.67055555499999997</v>
      </c>
      <c r="O6775">
        <v>36</v>
      </c>
      <c r="P6775">
        <v>129</v>
      </c>
      <c r="Q6775">
        <v>0</v>
      </c>
      <c r="R6775">
        <v>0</v>
      </c>
      <c r="S6775">
        <v>0</v>
      </c>
      <c r="T6775">
        <v>0</v>
      </c>
      <c r="U6775">
        <v>24.14</v>
      </c>
      <c r="V6775">
        <v>86.501666999999998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2682453</v>
      </c>
      <c r="B6776">
        <v>1</v>
      </c>
      <c r="C6776" t="s">
        <v>76</v>
      </c>
      <c r="D6776" t="s">
        <v>96</v>
      </c>
      <c r="E6776" t="s">
        <v>156</v>
      </c>
      <c r="F6776" t="s">
        <v>5049</v>
      </c>
      <c r="G6776" t="s">
        <v>169</v>
      </c>
      <c r="H6776" t="s">
        <v>47</v>
      </c>
      <c r="I6776" t="s">
        <v>129</v>
      </c>
      <c r="J6776" t="s">
        <v>130</v>
      </c>
      <c r="K6776" t="s">
        <v>131</v>
      </c>
      <c r="L6776" t="s">
        <v>18739</v>
      </c>
      <c r="M6776" t="s">
        <v>18740</v>
      </c>
      <c r="N6776">
        <v>0.97499999999999998</v>
      </c>
      <c r="O6776">
        <v>17</v>
      </c>
      <c r="P6776">
        <v>80</v>
      </c>
      <c r="Q6776">
        <v>0</v>
      </c>
      <c r="R6776">
        <v>0</v>
      </c>
      <c r="S6776">
        <v>0</v>
      </c>
      <c r="T6776">
        <v>0</v>
      </c>
      <c r="U6776">
        <v>16.574999999999999</v>
      </c>
      <c r="V6776">
        <v>78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2682456</v>
      </c>
      <c r="B6777">
        <v>1</v>
      </c>
      <c r="C6777" t="s">
        <v>76</v>
      </c>
      <c r="D6777" t="s">
        <v>104</v>
      </c>
      <c r="E6777" t="s">
        <v>134</v>
      </c>
      <c r="F6777" t="s">
        <v>18498</v>
      </c>
      <c r="G6777" t="s">
        <v>146</v>
      </c>
      <c r="H6777" t="s">
        <v>46</v>
      </c>
      <c r="I6777" t="s">
        <v>129</v>
      </c>
      <c r="J6777" t="s">
        <v>130</v>
      </c>
      <c r="K6777" t="s">
        <v>131</v>
      </c>
      <c r="L6777" t="s">
        <v>18741</v>
      </c>
      <c r="M6777" t="s">
        <v>18742</v>
      </c>
      <c r="N6777">
        <v>4.51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71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320.20999999999998</v>
      </c>
    </row>
    <row r="6778" spans="1:26" x14ac:dyDescent="0.3">
      <c r="A6778">
        <v>2682465</v>
      </c>
      <c r="B6778">
        <v>1</v>
      </c>
      <c r="C6778" t="s">
        <v>76</v>
      </c>
      <c r="D6778" t="s">
        <v>89</v>
      </c>
      <c r="E6778" t="s">
        <v>144</v>
      </c>
      <c r="F6778" t="s">
        <v>18743</v>
      </c>
      <c r="G6778" t="s">
        <v>136</v>
      </c>
      <c r="H6778" t="s">
        <v>46</v>
      </c>
      <c r="I6778" t="s">
        <v>129</v>
      </c>
      <c r="J6778" t="s">
        <v>130</v>
      </c>
      <c r="K6778" t="s">
        <v>131</v>
      </c>
      <c r="L6778" t="s">
        <v>18744</v>
      </c>
      <c r="M6778" t="s">
        <v>18745</v>
      </c>
      <c r="N6778">
        <v>3.6180555550000002</v>
      </c>
      <c r="O6778">
        <v>0</v>
      </c>
      <c r="P6778">
        <v>12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43.416666999999997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2682461</v>
      </c>
      <c r="B6779">
        <v>1</v>
      </c>
      <c r="C6779" t="s">
        <v>77</v>
      </c>
      <c r="D6779" t="s">
        <v>115</v>
      </c>
      <c r="E6779" t="s">
        <v>126</v>
      </c>
      <c r="F6779" t="s">
        <v>18746</v>
      </c>
      <c r="G6779" t="s">
        <v>128</v>
      </c>
      <c r="H6779" t="s">
        <v>47</v>
      </c>
      <c r="I6779" t="s">
        <v>129</v>
      </c>
      <c r="J6779" t="s">
        <v>130</v>
      </c>
      <c r="K6779" t="s">
        <v>131</v>
      </c>
      <c r="L6779" t="s">
        <v>18747</v>
      </c>
      <c r="M6779" t="s">
        <v>18748</v>
      </c>
      <c r="N6779">
        <v>6.7966666660000001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90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611.70000000000005</v>
      </c>
    </row>
    <row r="6780" spans="1:26" x14ac:dyDescent="0.3">
      <c r="A6780">
        <v>2682467</v>
      </c>
      <c r="B6780">
        <v>1</v>
      </c>
      <c r="C6780" t="s">
        <v>76</v>
      </c>
      <c r="D6780" t="s">
        <v>102</v>
      </c>
      <c r="E6780" t="s">
        <v>134</v>
      </c>
      <c r="F6780" t="s">
        <v>18749</v>
      </c>
      <c r="G6780" t="s">
        <v>240</v>
      </c>
      <c r="H6780" t="s">
        <v>46</v>
      </c>
      <c r="I6780" t="s">
        <v>129</v>
      </c>
      <c r="J6780" t="s">
        <v>130</v>
      </c>
      <c r="K6780" t="s">
        <v>131</v>
      </c>
      <c r="L6780" t="s">
        <v>18750</v>
      </c>
      <c r="M6780" t="s">
        <v>18751</v>
      </c>
      <c r="N6780">
        <v>2.1236111110000002</v>
      </c>
      <c r="O6780">
        <v>0</v>
      </c>
      <c r="P6780">
        <v>7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14.865278</v>
      </c>
      <c r="W6780">
        <v>0</v>
      </c>
      <c r="X6780">
        <v>0</v>
      </c>
      <c r="Y6780">
        <v>0</v>
      </c>
      <c r="Z6780">
        <v>0</v>
      </c>
    </row>
    <row r="6781" spans="1:26" x14ac:dyDescent="0.3">
      <c r="A6781">
        <v>2682462</v>
      </c>
      <c r="B6781">
        <v>1</v>
      </c>
      <c r="C6781" t="s">
        <v>76</v>
      </c>
      <c r="D6781" t="s">
        <v>92</v>
      </c>
      <c r="E6781" t="s">
        <v>210</v>
      </c>
      <c r="F6781" t="s">
        <v>11985</v>
      </c>
      <c r="G6781" t="s">
        <v>627</v>
      </c>
      <c r="H6781" t="s">
        <v>46</v>
      </c>
      <c r="I6781" t="s">
        <v>129</v>
      </c>
      <c r="J6781" t="s">
        <v>130</v>
      </c>
      <c r="K6781" t="s">
        <v>131</v>
      </c>
      <c r="L6781" t="s">
        <v>18752</v>
      </c>
      <c r="M6781" t="s">
        <v>18753</v>
      </c>
      <c r="N6781">
        <v>2.173888888</v>
      </c>
      <c r="O6781">
        <v>0</v>
      </c>
      <c r="P6781">
        <v>0</v>
      </c>
      <c r="Q6781">
        <v>0</v>
      </c>
      <c r="R6781">
        <v>1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2.173889</v>
      </c>
      <c r="Y6781">
        <v>0</v>
      </c>
      <c r="Z6781">
        <v>0</v>
      </c>
    </row>
    <row r="6782" spans="1:26" x14ac:dyDescent="0.3">
      <c r="A6782">
        <v>2682464</v>
      </c>
      <c r="B6782">
        <v>1</v>
      </c>
      <c r="C6782" t="s">
        <v>77</v>
      </c>
      <c r="D6782" t="s">
        <v>108</v>
      </c>
      <c r="E6782" t="s">
        <v>156</v>
      </c>
      <c r="F6782" t="s">
        <v>18754</v>
      </c>
      <c r="G6782" t="s">
        <v>169</v>
      </c>
      <c r="H6782" t="s">
        <v>47</v>
      </c>
      <c r="I6782" t="s">
        <v>247</v>
      </c>
      <c r="J6782" t="s">
        <v>130</v>
      </c>
      <c r="K6782" t="s">
        <v>131</v>
      </c>
      <c r="L6782" t="s">
        <v>18755</v>
      </c>
      <c r="M6782" t="s">
        <v>18756</v>
      </c>
      <c r="N6782">
        <v>2.1944444E-2</v>
      </c>
      <c r="O6782">
        <v>11</v>
      </c>
      <c r="P6782">
        <v>356</v>
      </c>
      <c r="Q6782">
        <v>14</v>
      </c>
      <c r="R6782">
        <v>0</v>
      </c>
      <c r="S6782">
        <v>13</v>
      </c>
      <c r="T6782">
        <v>637</v>
      </c>
      <c r="U6782">
        <v>0.24138899999999999</v>
      </c>
      <c r="V6782">
        <v>7.8122220000000002</v>
      </c>
      <c r="W6782">
        <v>0.307222</v>
      </c>
      <c r="X6782">
        <v>0</v>
      </c>
      <c r="Y6782">
        <v>0.28527799999999998</v>
      </c>
      <c r="Z6782">
        <v>13.978611000000001</v>
      </c>
    </row>
    <row r="6783" spans="1:26" x14ac:dyDescent="0.3">
      <c r="A6783">
        <v>2682469</v>
      </c>
      <c r="B6783">
        <v>1</v>
      </c>
      <c r="C6783" t="s">
        <v>76</v>
      </c>
      <c r="D6783" t="s">
        <v>87</v>
      </c>
      <c r="E6783" t="s">
        <v>126</v>
      </c>
      <c r="F6783" t="s">
        <v>18757</v>
      </c>
      <c r="G6783" t="s">
        <v>128</v>
      </c>
      <c r="H6783" t="s">
        <v>47</v>
      </c>
      <c r="I6783" t="s">
        <v>129</v>
      </c>
      <c r="J6783" t="s">
        <v>130</v>
      </c>
      <c r="K6783" t="s">
        <v>131</v>
      </c>
      <c r="L6783" t="s">
        <v>18758</v>
      </c>
      <c r="M6783" t="s">
        <v>18759</v>
      </c>
      <c r="N6783">
        <v>7.1266666660000002</v>
      </c>
      <c r="O6783">
        <v>0</v>
      </c>
      <c r="P6783">
        <v>120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855.2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2682471</v>
      </c>
      <c r="B6784">
        <v>1</v>
      </c>
      <c r="C6784" t="s">
        <v>76</v>
      </c>
      <c r="D6784" t="s">
        <v>89</v>
      </c>
      <c r="E6784" t="s">
        <v>144</v>
      </c>
      <c r="F6784" t="s">
        <v>18760</v>
      </c>
      <c r="G6784" t="s">
        <v>136</v>
      </c>
      <c r="H6784" t="s">
        <v>46</v>
      </c>
      <c r="I6784" t="s">
        <v>129</v>
      </c>
      <c r="J6784" t="s">
        <v>130</v>
      </c>
      <c r="K6784" t="s">
        <v>131</v>
      </c>
      <c r="L6784" t="s">
        <v>18761</v>
      </c>
      <c r="M6784" t="s">
        <v>18762</v>
      </c>
      <c r="N6784">
        <v>2.1333333329999999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5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10.666667</v>
      </c>
    </row>
    <row r="6785" spans="1:26" x14ac:dyDescent="0.3">
      <c r="A6785">
        <v>2682473</v>
      </c>
      <c r="B6785">
        <v>1</v>
      </c>
      <c r="C6785" t="s">
        <v>76</v>
      </c>
      <c r="D6785" t="s">
        <v>101</v>
      </c>
      <c r="E6785" t="s">
        <v>152</v>
      </c>
      <c r="F6785" t="s">
        <v>9429</v>
      </c>
      <c r="G6785" t="s">
        <v>169</v>
      </c>
      <c r="H6785" t="s">
        <v>47</v>
      </c>
      <c r="I6785" t="s">
        <v>129</v>
      </c>
      <c r="J6785" t="s">
        <v>130</v>
      </c>
      <c r="K6785" t="s">
        <v>131</v>
      </c>
      <c r="L6785" t="s">
        <v>18763</v>
      </c>
      <c r="M6785" t="s">
        <v>18764</v>
      </c>
      <c r="N6785">
        <v>9.6388888000000006E-2</v>
      </c>
      <c r="O6785">
        <v>100</v>
      </c>
      <c r="P6785">
        <v>70</v>
      </c>
      <c r="Q6785">
        <v>0</v>
      </c>
      <c r="R6785">
        <v>0</v>
      </c>
      <c r="S6785">
        <v>0</v>
      </c>
      <c r="T6785">
        <v>0</v>
      </c>
      <c r="U6785">
        <v>9.6388890000000007</v>
      </c>
      <c r="V6785">
        <v>6.7472219999999998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2682475</v>
      </c>
      <c r="B6786">
        <v>1</v>
      </c>
      <c r="C6786" t="s">
        <v>77</v>
      </c>
      <c r="D6786" t="s">
        <v>121</v>
      </c>
      <c r="E6786" t="s">
        <v>152</v>
      </c>
      <c r="F6786" t="s">
        <v>5503</v>
      </c>
      <c r="G6786" t="s">
        <v>169</v>
      </c>
      <c r="H6786" t="s">
        <v>47</v>
      </c>
      <c r="I6786" t="s">
        <v>129</v>
      </c>
      <c r="J6786" t="s">
        <v>130</v>
      </c>
      <c r="K6786" t="s">
        <v>131</v>
      </c>
      <c r="L6786" t="s">
        <v>18765</v>
      </c>
      <c r="M6786" t="s">
        <v>18766</v>
      </c>
      <c r="N6786">
        <v>0.523888888</v>
      </c>
      <c r="O6786">
        <v>0</v>
      </c>
      <c r="P6786">
        <v>0</v>
      </c>
      <c r="Q6786">
        <v>173</v>
      </c>
      <c r="R6786">
        <v>205</v>
      </c>
      <c r="S6786">
        <v>13</v>
      </c>
      <c r="T6786">
        <v>110</v>
      </c>
      <c r="U6786">
        <v>0</v>
      </c>
      <c r="V6786">
        <v>0</v>
      </c>
      <c r="W6786">
        <v>90.632778000000002</v>
      </c>
      <c r="X6786">
        <v>107.397222</v>
      </c>
      <c r="Y6786">
        <v>6.8105560000000001</v>
      </c>
      <c r="Z6786">
        <v>57.627777999999999</v>
      </c>
    </row>
    <row r="6787" spans="1:26" x14ac:dyDescent="0.3">
      <c r="A6787">
        <v>2682476</v>
      </c>
      <c r="B6787">
        <v>1</v>
      </c>
      <c r="C6787" t="s">
        <v>77</v>
      </c>
      <c r="D6787" t="s">
        <v>123</v>
      </c>
      <c r="E6787" t="s">
        <v>126</v>
      </c>
      <c r="F6787" t="s">
        <v>5272</v>
      </c>
      <c r="G6787" t="s">
        <v>169</v>
      </c>
      <c r="H6787" t="s">
        <v>47</v>
      </c>
      <c r="I6787" t="s">
        <v>129</v>
      </c>
      <c r="J6787" t="s">
        <v>130</v>
      </c>
      <c r="K6787" t="s">
        <v>131</v>
      </c>
      <c r="L6787" t="s">
        <v>18767</v>
      </c>
      <c r="M6787" t="s">
        <v>18768</v>
      </c>
      <c r="N6787">
        <v>0.79166666600000002</v>
      </c>
      <c r="O6787">
        <v>107</v>
      </c>
      <c r="P6787">
        <v>710</v>
      </c>
      <c r="Q6787">
        <v>0</v>
      </c>
      <c r="R6787">
        <v>0</v>
      </c>
      <c r="S6787">
        <v>0</v>
      </c>
      <c r="T6787">
        <v>0</v>
      </c>
      <c r="U6787">
        <v>84.708332999999996</v>
      </c>
      <c r="V6787">
        <v>562.08333300000004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2682477</v>
      </c>
      <c r="B6788">
        <v>1</v>
      </c>
      <c r="C6788" t="s">
        <v>76</v>
      </c>
      <c r="D6788" t="s">
        <v>92</v>
      </c>
      <c r="E6788" t="s">
        <v>144</v>
      </c>
      <c r="F6788" t="s">
        <v>18769</v>
      </c>
      <c r="G6788" t="s">
        <v>136</v>
      </c>
      <c r="H6788" t="s">
        <v>46</v>
      </c>
      <c r="I6788" t="s">
        <v>129</v>
      </c>
      <c r="J6788" t="s">
        <v>130</v>
      </c>
      <c r="K6788" t="s">
        <v>131</v>
      </c>
      <c r="L6788" t="s">
        <v>18770</v>
      </c>
      <c r="M6788" t="s">
        <v>18771</v>
      </c>
      <c r="N6788">
        <v>1.8486111110000001</v>
      </c>
      <c r="O6788">
        <v>0</v>
      </c>
      <c r="P6788">
        <v>0</v>
      </c>
      <c r="Q6788">
        <v>0</v>
      </c>
      <c r="R6788">
        <v>70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129.40277800000001</v>
      </c>
      <c r="Y6788">
        <v>0</v>
      </c>
      <c r="Z6788">
        <v>0</v>
      </c>
    </row>
    <row r="6789" spans="1:26" x14ac:dyDescent="0.3">
      <c r="A6789">
        <v>2682479</v>
      </c>
      <c r="B6789">
        <v>1</v>
      </c>
      <c r="C6789" t="s">
        <v>76</v>
      </c>
      <c r="D6789" t="s">
        <v>89</v>
      </c>
      <c r="E6789" t="s">
        <v>134</v>
      </c>
      <c r="F6789" t="s">
        <v>11827</v>
      </c>
      <c r="G6789" t="s">
        <v>240</v>
      </c>
      <c r="H6789" t="s">
        <v>46</v>
      </c>
      <c r="I6789" t="s">
        <v>129</v>
      </c>
      <c r="J6789" t="s">
        <v>130</v>
      </c>
      <c r="K6789" t="s">
        <v>131</v>
      </c>
      <c r="L6789" t="s">
        <v>18772</v>
      </c>
      <c r="M6789" t="s">
        <v>18773</v>
      </c>
      <c r="N6789">
        <v>3.9905555549999998</v>
      </c>
      <c r="O6789">
        <v>0</v>
      </c>
      <c r="P6789">
        <v>24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95.773332999999994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2682480</v>
      </c>
      <c r="B6790">
        <v>1</v>
      </c>
      <c r="C6790" t="s">
        <v>76</v>
      </c>
      <c r="D6790" t="s">
        <v>102</v>
      </c>
      <c r="E6790" t="s">
        <v>144</v>
      </c>
      <c r="F6790" t="s">
        <v>18774</v>
      </c>
      <c r="G6790" t="s">
        <v>136</v>
      </c>
      <c r="H6790" t="s">
        <v>46</v>
      </c>
      <c r="I6790" t="s">
        <v>129</v>
      </c>
      <c r="J6790" t="s">
        <v>130</v>
      </c>
      <c r="K6790" t="s">
        <v>131</v>
      </c>
      <c r="L6790" t="s">
        <v>18775</v>
      </c>
      <c r="M6790" t="s">
        <v>18776</v>
      </c>
      <c r="N6790">
        <v>3.156111111</v>
      </c>
      <c r="O6790">
        <v>0</v>
      </c>
      <c r="P6790">
        <v>26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82.058888999999994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2682618</v>
      </c>
      <c r="B6791">
        <v>1</v>
      </c>
      <c r="C6791" t="s">
        <v>76</v>
      </c>
      <c r="D6791" t="s">
        <v>89</v>
      </c>
      <c r="E6791" t="s">
        <v>144</v>
      </c>
      <c r="F6791" t="s">
        <v>18777</v>
      </c>
      <c r="G6791" t="s">
        <v>406</v>
      </c>
      <c r="H6791" t="s">
        <v>46</v>
      </c>
      <c r="I6791" t="s">
        <v>129</v>
      </c>
      <c r="J6791" t="s">
        <v>130</v>
      </c>
      <c r="K6791" t="s">
        <v>131</v>
      </c>
      <c r="L6791" t="s">
        <v>18778</v>
      </c>
      <c r="M6791" t="s">
        <v>18779</v>
      </c>
      <c r="N6791">
        <v>7.926111111</v>
      </c>
      <c r="O6791">
        <v>0</v>
      </c>
      <c r="P6791">
        <v>7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55.482778000000003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2682481</v>
      </c>
      <c r="B6792">
        <v>1</v>
      </c>
      <c r="C6792" t="s">
        <v>76</v>
      </c>
      <c r="D6792" t="s">
        <v>102</v>
      </c>
      <c r="E6792" t="s">
        <v>144</v>
      </c>
      <c r="F6792" t="s">
        <v>18780</v>
      </c>
      <c r="G6792" t="s">
        <v>136</v>
      </c>
      <c r="H6792" t="s">
        <v>46</v>
      </c>
      <c r="I6792" t="s">
        <v>129</v>
      </c>
      <c r="J6792" t="s">
        <v>130</v>
      </c>
      <c r="K6792" t="s">
        <v>131</v>
      </c>
      <c r="L6792" t="s">
        <v>18781</v>
      </c>
      <c r="M6792" t="s">
        <v>18782</v>
      </c>
      <c r="N6792">
        <v>2.3594444440000002</v>
      </c>
      <c r="O6792">
        <v>0</v>
      </c>
      <c r="P6792">
        <v>21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49.548333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2682484</v>
      </c>
      <c r="B6793">
        <v>1</v>
      </c>
      <c r="C6793" t="s">
        <v>76</v>
      </c>
      <c r="D6793" t="s">
        <v>99</v>
      </c>
      <c r="E6793" t="s">
        <v>210</v>
      </c>
      <c r="F6793" t="s">
        <v>18783</v>
      </c>
      <c r="G6793" t="s">
        <v>290</v>
      </c>
      <c r="H6793" t="s">
        <v>46</v>
      </c>
      <c r="I6793" t="s">
        <v>129</v>
      </c>
      <c r="J6793" t="s">
        <v>130</v>
      </c>
      <c r="K6793" t="s">
        <v>131</v>
      </c>
      <c r="L6793" t="s">
        <v>18784</v>
      </c>
      <c r="M6793" t="s">
        <v>18785</v>
      </c>
      <c r="N6793">
        <v>2.7080555550000001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2.708056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2682483</v>
      </c>
      <c r="B6794">
        <v>1</v>
      </c>
      <c r="C6794" t="s">
        <v>76</v>
      </c>
      <c r="D6794" t="s">
        <v>96</v>
      </c>
      <c r="E6794" t="s">
        <v>144</v>
      </c>
      <c r="F6794" t="s">
        <v>18786</v>
      </c>
      <c r="G6794" t="s">
        <v>136</v>
      </c>
      <c r="H6794" t="s">
        <v>46</v>
      </c>
      <c r="I6794" t="s">
        <v>129</v>
      </c>
      <c r="J6794" t="s">
        <v>130</v>
      </c>
      <c r="K6794" t="s">
        <v>131</v>
      </c>
      <c r="L6794" t="s">
        <v>18787</v>
      </c>
      <c r="M6794" t="s">
        <v>18788</v>
      </c>
      <c r="N6794">
        <v>0.92305555500000003</v>
      </c>
      <c r="O6794">
        <v>0</v>
      </c>
      <c r="P6794">
        <v>6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5.5383329999999997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2682487</v>
      </c>
      <c r="B6795">
        <v>1</v>
      </c>
      <c r="C6795" t="s">
        <v>76</v>
      </c>
      <c r="D6795" t="s">
        <v>89</v>
      </c>
      <c r="E6795" t="s">
        <v>152</v>
      </c>
      <c r="F6795" t="s">
        <v>17824</v>
      </c>
      <c r="G6795" t="s">
        <v>169</v>
      </c>
      <c r="H6795" t="s">
        <v>47</v>
      </c>
      <c r="I6795" t="s">
        <v>129</v>
      </c>
      <c r="J6795" t="s">
        <v>130</v>
      </c>
      <c r="K6795" t="s">
        <v>131</v>
      </c>
      <c r="L6795" t="s">
        <v>18789</v>
      </c>
      <c r="M6795" t="s">
        <v>18790</v>
      </c>
      <c r="N6795">
        <v>4.5613888879999998</v>
      </c>
      <c r="O6795">
        <v>0</v>
      </c>
      <c r="P6795">
        <v>3</v>
      </c>
      <c r="Q6795">
        <v>0</v>
      </c>
      <c r="R6795">
        <v>0</v>
      </c>
      <c r="S6795">
        <v>12</v>
      </c>
      <c r="T6795">
        <v>330</v>
      </c>
      <c r="U6795">
        <v>0</v>
      </c>
      <c r="V6795">
        <v>13.684167</v>
      </c>
      <c r="W6795">
        <v>0</v>
      </c>
      <c r="X6795">
        <v>0</v>
      </c>
      <c r="Y6795">
        <v>54.736666999999997</v>
      </c>
      <c r="Z6795">
        <v>1505.258333</v>
      </c>
    </row>
    <row r="6796" spans="1:26" x14ac:dyDescent="0.3">
      <c r="A6796">
        <v>2682486</v>
      </c>
      <c r="B6796">
        <v>1</v>
      </c>
      <c r="C6796" t="s">
        <v>76</v>
      </c>
      <c r="D6796" t="s">
        <v>94</v>
      </c>
      <c r="E6796" t="s">
        <v>210</v>
      </c>
      <c r="F6796" t="s">
        <v>18791</v>
      </c>
      <c r="G6796" t="s">
        <v>290</v>
      </c>
      <c r="H6796" t="s">
        <v>46</v>
      </c>
      <c r="I6796" t="s">
        <v>129</v>
      </c>
      <c r="J6796" t="s">
        <v>130</v>
      </c>
      <c r="K6796" t="s">
        <v>131</v>
      </c>
      <c r="L6796" t="s">
        <v>18792</v>
      </c>
      <c r="M6796" t="s">
        <v>18793</v>
      </c>
      <c r="N6796">
        <v>3.7486111110000002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3.7486109999999999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2682485</v>
      </c>
      <c r="B6797">
        <v>1</v>
      </c>
      <c r="C6797" t="s">
        <v>77</v>
      </c>
      <c r="D6797" t="s">
        <v>119</v>
      </c>
      <c r="E6797" t="s">
        <v>156</v>
      </c>
      <c r="F6797" t="s">
        <v>10675</v>
      </c>
      <c r="G6797" t="s">
        <v>169</v>
      </c>
      <c r="H6797" t="s">
        <v>47</v>
      </c>
      <c r="I6797" t="s">
        <v>129</v>
      </c>
      <c r="J6797" t="s">
        <v>130</v>
      </c>
      <c r="K6797" t="s">
        <v>131</v>
      </c>
      <c r="L6797" t="s">
        <v>18794</v>
      </c>
      <c r="M6797" t="s">
        <v>18795</v>
      </c>
      <c r="N6797">
        <v>1.0833333329999999</v>
      </c>
      <c r="O6797">
        <v>49</v>
      </c>
      <c r="P6797">
        <v>293</v>
      </c>
      <c r="Q6797">
        <v>0</v>
      </c>
      <c r="R6797">
        <v>0</v>
      </c>
      <c r="S6797">
        <v>0</v>
      </c>
      <c r="T6797">
        <v>0</v>
      </c>
      <c r="U6797">
        <v>53.083333000000003</v>
      </c>
      <c r="V6797">
        <v>317.41666700000002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2682488</v>
      </c>
      <c r="B6798">
        <v>1</v>
      </c>
      <c r="C6798" t="s">
        <v>76</v>
      </c>
      <c r="D6798" t="s">
        <v>101</v>
      </c>
      <c r="E6798" t="s">
        <v>156</v>
      </c>
      <c r="F6798" t="s">
        <v>18736</v>
      </c>
      <c r="G6798" t="s">
        <v>169</v>
      </c>
      <c r="H6798" t="s">
        <v>47</v>
      </c>
      <c r="I6798" t="s">
        <v>129</v>
      </c>
      <c r="J6798" t="s">
        <v>130</v>
      </c>
      <c r="K6798" t="s">
        <v>131</v>
      </c>
      <c r="L6798" t="s">
        <v>18796</v>
      </c>
      <c r="M6798" t="s">
        <v>18797</v>
      </c>
      <c r="N6798">
        <v>0.59527777699999995</v>
      </c>
      <c r="O6798">
        <v>36</v>
      </c>
      <c r="P6798">
        <v>129</v>
      </c>
      <c r="Q6798">
        <v>0</v>
      </c>
      <c r="R6798">
        <v>0</v>
      </c>
      <c r="S6798">
        <v>0</v>
      </c>
      <c r="T6798">
        <v>0</v>
      </c>
      <c r="U6798">
        <v>21.43</v>
      </c>
      <c r="V6798">
        <v>76.790833000000006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2682496</v>
      </c>
      <c r="B6799">
        <v>1</v>
      </c>
      <c r="C6799" t="s">
        <v>77</v>
      </c>
      <c r="D6799" t="s">
        <v>114</v>
      </c>
      <c r="E6799" t="s">
        <v>134</v>
      </c>
      <c r="F6799" t="s">
        <v>18798</v>
      </c>
      <c r="G6799" t="s">
        <v>240</v>
      </c>
      <c r="H6799" t="s">
        <v>46</v>
      </c>
      <c r="I6799" t="s">
        <v>129</v>
      </c>
      <c r="J6799" t="s">
        <v>130</v>
      </c>
      <c r="K6799" t="s">
        <v>131</v>
      </c>
      <c r="L6799" t="s">
        <v>18799</v>
      </c>
      <c r="M6799" t="s">
        <v>18800</v>
      </c>
      <c r="N6799">
        <v>5.045833333</v>
      </c>
      <c r="O6799">
        <v>0</v>
      </c>
      <c r="P6799">
        <v>101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509.629167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2682499</v>
      </c>
      <c r="B6800">
        <v>1</v>
      </c>
      <c r="C6800" t="s">
        <v>76</v>
      </c>
      <c r="D6800" t="s">
        <v>94</v>
      </c>
      <c r="E6800" t="s">
        <v>126</v>
      </c>
      <c r="F6800" t="s">
        <v>18801</v>
      </c>
      <c r="G6800" t="s">
        <v>1669</v>
      </c>
      <c r="H6800" t="s">
        <v>47</v>
      </c>
      <c r="I6800" t="s">
        <v>129</v>
      </c>
      <c r="J6800" t="s">
        <v>15</v>
      </c>
      <c r="K6800" t="s">
        <v>131</v>
      </c>
      <c r="L6800" t="s">
        <v>18802</v>
      </c>
      <c r="M6800" t="s">
        <v>18803</v>
      </c>
      <c r="N6800">
        <v>2.2297222219999999</v>
      </c>
      <c r="O6800">
        <v>0</v>
      </c>
      <c r="P6800">
        <v>7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15.608055999999999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2682494</v>
      </c>
      <c r="B6801">
        <v>1</v>
      </c>
      <c r="C6801" t="s">
        <v>76</v>
      </c>
      <c r="D6801" t="s">
        <v>91</v>
      </c>
      <c r="E6801" t="s">
        <v>152</v>
      </c>
      <c r="F6801" t="s">
        <v>18804</v>
      </c>
      <c r="G6801" t="s">
        <v>169</v>
      </c>
      <c r="H6801" t="s">
        <v>47</v>
      </c>
      <c r="I6801" t="s">
        <v>247</v>
      </c>
      <c r="J6801" t="s">
        <v>130</v>
      </c>
      <c r="K6801" t="s">
        <v>131</v>
      </c>
      <c r="L6801" t="s">
        <v>18805</v>
      </c>
      <c r="M6801" t="s">
        <v>18806</v>
      </c>
      <c r="N6801">
        <v>3.7777776999999998E-2</v>
      </c>
      <c r="O6801">
        <v>56</v>
      </c>
      <c r="P6801">
        <v>427</v>
      </c>
      <c r="Q6801">
        <v>0</v>
      </c>
      <c r="R6801">
        <v>0</v>
      </c>
      <c r="S6801">
        <v>0</v>
      </c>
      <c r="T6801">
        <v>0</v>
      </c>
      <c r="U6801">
        <v>2.1155560000000002</v>
      </c>
      <c r="V6801">
        <v>16.131111000000001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2682498</v>
      </c>
      <c r="B6802">
        <v>1</v>
      </c>
      <c r="C6802" t="s">
        <v>77</v>
      </c>
      <c r="D6802" t="s">
        <v>123</v>
      </c>
      <c r="E6802" t="s">
        <v>152</v>
      </c>
      <c r="F6802" t="s">
        <v>17615</v>
      </c>
      <c r="G6802" t="s">
        <v>169</v>
      </c>
      <c r="H6802" t="s">
        <v>47</v>
      </c>
      <c r="I6802" t="s">
        <v>129</v>
      </c>
      <c r="J6802" t="s">
        <v>130</v>
      </c>
      <c r="K6802" t="s">
        <v>131</v>
      </c>
      <c r="L6802" t="s">
        <v>18807</v>
      </c>
      <c r="M6802" t="s">
        <v>18808</v>
      </c>
      <c r="N6802">
        <v>0.34</v>
      </c>
      <c r="O6802">
        <v>16</v>
      </c>
      <c r="P6802">
        <v>1598</v>
      </c>
      <c r="Q6802">
        <v>0</v>
      </c>
      <c r="R6802">
        <v>0</v>
      </c>
      <c r="S6802">
        <v>0</v>
      </c>
      <c r="T6802">
        <v>0</v>
      </c>
      <c r="U6802">
        <v>5.44</v>
      </c>
      <c r="V6802">
        <v>543.32000000000005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2682500</v>
      </c>
      <c r="B6803">
        <v>1</v>
      </c>
      <c r="C6803" t="s">
        <v>77</v>
      </c>
      <c r="D6803" t="s">
        <v>123</v>
      </c>
      <c r="E6803" t="s">
        <v>126</v>
      </c>
      <c r="F6803" t="s">
        <v>18809</v>
      </c>
      <c r="G6803" t="s">
        <v>169</v>
      </c>
      <c r="H6803" t="s">
        <v>47</v>
      </c>
      <c r="I6803" t="s">
        <v>129</v>
      </c>
      <c r="J6803" t="s">
        <v>130</v>
      </c>
      <c r="K6803" t="s">
        <v>131</v>
      </c>
      <c r="L6803" t="s">
        <v>18810</v>
      </c>
      <c r="M6803" t="s">
        <v>18811</v>
      </c>
      <c r="N6803">
        <v>0.51388888799999999</v>
      </c>
      <c r="O6803">
        <v>17</v>
      </c>
      <c r="P6803">
        <v>20</v>
      </c>
      <c r="Q6803">
        <v>0</v>
      </c>
      <c r="R6803">
        <v>0</v>
      </c>
      <c r="S6803">
        <v>0</v>
      </c>
      <c r="T6803">
        <v>0</v>
      </c>
      <c r="U6803">
        <v>8.7361109999999993</v>
      </c>
      <c r="V6803">
        <v>10.277778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2682501</v>
      </c>
      <c r="B6804">
        <v>1</v>
      </c>
      <c r="C6804" t="s">
        <v>76</v>
      </c>
      <c r="D6804" t="s">
        <v>89</v>
      </c>
      <c r="E6804" t="s">
        <v>152</v>
      </c>
      <c r="F6804" t="s">
        <v>1189</v>
      </c>
      <c r="G6804" t="s">
        <v>169</v>
      </c>
      <c r="H6804" t="s">
        <v>47</v>
      </c>
      <c r="I6804" t="s">
        <v>129</v>
      </c>
      <c r="J6804" t="s">
        <v>130</v>
      </c>
      <c r="K6804" t="s">
        <v>131</v>
      </c>
      <c r="L6804" t="s">
        <v>18812</v>
      </c>
      <c r="M6804" t="s">
        <v>18813</v>
      </c>
      <c r="N6804">
        <v>4.0316666659999996</v>
      </c>
      <c r="O6804">
        <v>0</v>
      </c>
      <c r="P6804">
        <v>132</v>
      </c>
      <c r="Q6804">
        <v>0</v>
      </c>
      <c r="R6804">
        <v>0</v>
      </c>
      <c r="S6804">
        <v>5</v>
      </c>
      <c r="T6804">
        <v>22</v>
      </c>
      <c r="U6804">
        <v>0</v>
      </c>
      <c r="V6804">
        <v>532.17999999999995</v>
      </c>
      <c r="W6804">
        <v>0</v>
      </c>
      <c r="X6804">
        <v>0</v>
      </c>
      <c r="Y6804">
        <v>20.158332999999999</v>
      </c>
      <c r="Z6804">
        <v>88.696667000000005</v>
      </c>
    </row>
    <row r="6805" spans="1:26" x14ac:dyDescent="0.3">
      <c r="A6805">
        <v>2682502</v>
      </c>
      <c r="B6805">
        <v>1</v>
      </c>
      <c r="C6805" t="s">
        <v>76</v>
      </c>
      <c r="D6805" t="s">
        <v>99</v>
      </c>
      <c r="E6805" t="s">
        <v>210</v>
      </c>
      <c r="F6805" t="s">
        <v>18814</v>
      </c>
      <c r="G6805" t="s">
        <v>3852</v>
      </c>
      <c r="H6805" t="s">
        <v>46</v>
      </c>
      <c r="I6805" t="s">
        <v>129</v>
      </c>
      <c r="J6805" t="s">
        <v>130</v>
      </c>
      <c r="K6805" t="s">
        <v>131</v>
      </c>
      <c r="L6805" t="s">
        <v>18815</v>
      </c>
      <c r="M6805" t="s">
        <v>18816</v>
      </c>
      <c r="N6805">
        <v>8.8497222220000005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8.8497219999999999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2682505</v>
      </c>
      <c r="B6806">
        <v>1</v>
      </c>
      <c r="C6806" t="s">
        <v>77</v>
      </c>
      <c r="D6806" t="s">
        <v>123</v>
      </c>
      <c r="E6806" t="s">
        <v>156</v>
      </c>
      <c r="F6806" t="s">
        <v>3243</v>
      </c>
      <c r="G6806" t="s">
        <v>169</v>
      </c>
      <c r="H6806" t="s">
        <v>47</v>
      </c>
      <c r="I6806" t="s">
        <v>129</v>
      </c>
      <c r="J6806" t="s">
        <v>130</v>
      </c>
      <c r="K6806" t="s">
        <v>131</v>
      </c>
      <c r="L6806" t="s">
        <v>18817</v>
      </c>
      <c r="M6806" t="s">
        <v>18818</v>
      </c>
      <c r="N6806">
        <v>0.17833333300000001</v>
      </c>
      <c r="O6806">
        <v>24</v>
      </c>
      <c r="P6806">
        <v>27</v>
      </c>
      <c r="Q6806">
        <v>0</v>
      </c>
      <c r="R6806">
        <v>0</v>
      </c>
      <c r="S6806">
        <v>0</v>
      </c>
      <c r="T6806">
        <v>0</v>
      </c>
      <c r="U6806">
        <v>4.28</v>
      </c>
      <c r="V6806">
        <v>4.8150000000000004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2682591</v>
      </c>
      <c r="B6807">
        <v>1</v>
      </c>
      <c r="C6807" t="s">
        <v>76</v>
      </c>
      <c r="D6807" t="s">
        <v>89</v>
      </c>
      <c r="E6807" t="s">
        <v>126</v>
      </c>
      <c r="F6807" t="s">
        <v>18819</v>
      </c>
      <c r="G6807" t="s">
        <v>128</v>
      </c>
      <c r="H6807" t="s">
        <v>47</v>
      </c>
      <c r="I6807" t="s">
        <v>129</v>
      </c>
      <c r="J6807" t="s">
        <v>130</v>
      </c>
      <c r="K6807" t="s">
        <v>131</v>
      </c>
      <c r="L6807" t="s">
        <v>18820</v>
      </c>
      <c r="M6807" t="s">
        <v>18821</v>
      </c>
      <c r="N6807">
        <v>1.0677777770000001</v>
      </c>
      <c r="O6807">
        <v>0</v>
      </c>
      <c r="P6807">
        <v>102</v>
      </c>
      <c r="Q6807">
        <v>0</v>
      </c>
      <c r="R6807">
        <v>0</v>
      </c>
      <c r="S6807">
        <v>3</v>
      </c>
      <c r="T6807">
        <v>173</v>
      </c>
      <c r="U6807">
        <v>0</v>
      </c>
      <c r="V6807">
        <v>108.91333299999999</v>
      </c>
      <c r="W6807">
        <v>0</v>
      </c>
      <c r="X6807">
        <v>0</v>
      </c>
      <c r="Y6807">
        <v>3.2033330000000002</v>
      </c>
      <c r="Z6807">
        <v>184.72555500000001</v>
      </c>
    </row>
    <row r="6808" spans="1:26" x14ac:dyDescent="0.3">
      <c r="A6808">
        <v>2682517</v>
      </c>
      <c r="B6808">
        <v>1</v>
      </c>
      <c r="C6808" t="s">
        <v>76</v>
      </c>
      <c r="D6808" t="s">
        <v>80</v>
      </c>
      <c r="E6808" t="s">
        <v>134</v>
      </c>
      <c r="F6808" t="s">
        <v>18822</v>
      </c>
      <c r="G6808" t="s">
        <v>140</v>
      </c>
      <c r="H6808" t="s">
        <v>46</v>
      </c>
      <c r="I6808" t="s">
        <v>129</v>
      </c>
      <c r="J6808" t="s">
        <v>130</v>
      </c>
      <c r="K6808" t="s">
        <v>141</v>
      </c>
      <c r="L6808" t="s">
        <v>18823</v>
      </c>
      <c r="M6808" t="s">
        <v>18824</v>
      </c>
      <c r="N6808">
        <v>2.298888888</v>
      </c>
      <c r="O6808">
        <v>0</v>
      </c>
      <c r="P6808">
        <v>1198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2754.0688879999998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2682507</v>
      </c>
      <c r="B6809">
        <v>1</v>
      </c>
      <c r="C6809" t="s">
        <v>76</v>
      </c>
      <c r="D6809" t="s">
        <v>82</v>
      </c>
      <c r="E6809" t="s">
        <v>144</v>
      </c>
      <c r="F6809" t="s">
        <v>18825</v>
      </c>
      <c r="G6809" t="s">
        <v>260</v>
      </c>
      <c r="H6809" t="s">
        <v>46</v>
      </c>
      <c r="I6809" t="s">
        <v>129</v>
      </c>
      <c r="J6809" t="s">
        <v>130</v>
      </c>
      <c r="K6809" t="s">
        <v>141</v>
      </c>
      <c r="L6809" t="s">
        <v>18826</v>
      </c>
      <c r="M6809" t="s">
        <v>18827</v>
      </c>
      <c r="N6809">
        <v>5.4608333330000001</v>
      </c>
      <c r="O6809">
        <v>0</v>
      </c>
      <c r="P6809">
        <v>12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65.53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2682514</v>
      </c>
      <c r="B6810">
        <v>1</v>
      </c>
      <c r="C6810" t="s">
        <v>76</v>
      </c>
      <c r="D6810" t="s">
        <v>104</v>
      </c>
      <c r="E6810" t="s">
        <v>144</v>
      </c>
      <c r="F6810" t="s">
        <v>18828</v>
      </c>
      <c r="G6810" t="s">
        <v>136</v>
      </c>
      <c r="H6810" t="s">
        <v>46</v>
      </c>
      <c r="I6810" t="s">
        <v>129</v>
      </c>
      <c r="J6810" t="s">
        <v>130</v>
      </c>
      <c r="K6810" t="s">
        <v>131</v>
      </c>
      <c r="L6810" t="s">
        <v>18829</v>
      </c>
      <c r="M6810" t="s">
        <v>18830</v>
      </c>
      <c r="N6810">
        <v>9.6597222219999992</v>
      </c>
      <c r="O6810">
        <v>0</v>
      </c>
      <c r="P6810">
        <v>0</v>
      </c>
      <c r="Q6810">
        <v>0</v>
      </c>
      <c r="R6810">
        <v>5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48.298611000000001</v>
      </c>
      <c r="Y6810">
        <v>0</v>
      </c>
      <c r="Z6810">
        <v>0</v>
      </c>
    </row>
    <row r="6811" spans="1:26" x14ac:dyDescent="0.3">
      <c r="A6811">
        <v>2682509</v>
      </c>
      <c r="B6811">
        <v>1</v>
      </c>
      <c r="C6811" t="s">
        <v>77</v>
      </c>
      <c r="D6811" t="s">
        <v>114</v>
      </c>
      <c r="E6811" t="s">
        <v>126</v>
      </c>
      <c r="F6811" t="s">
        <v>949</v>
      </c>
      <c r="G6811" t="s">
        <v>128</v>
      </c>
      <c r="H6811" t="s">
        <v>47</v>
      </c>
      <c r="I6811" t="s">
        <v>129</v>
      </c>
      <c r="J6811" t="s">
        <v>130</v>
      </c>
      <c r="K6811" t="s">
        <v>131</v>
      </c>
      <c r="L6811" t="s">
        <v>18831</v>
      </c>
      <c r="M6811" t="s">
        <v>18832</v>
      </c>
      <c r="N6811">
        <v>3.9950000000000001</v>
      </c>
      <c r="O6811">
        <v>11</v>
      </c>
      <c r="P6811">
        <v>15</v>
      </c>
      <c r="Q6811">
        <v>0</v>
      </c>
      <c r="R6811">
        <v>0</v>
      </c>
      <c r="S6811">
        <v>0</v>
      </c>
      <c r="T6811">
        <v>0</v>
      </c>
      <c r="U6811">
        <v>43.945</v>
      </c>
      <c r="V6811">
        <v>59.924999999999997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2682511</v>
      </c>
      <c r="B6812">
        <v>1</v>
      </c>
      <c r="C6812" t="s">
        <v>77</v>
      </c>
      <c r="D6812" t="s">
        <v>109</v>
      </c>
      <c r="E6812" t="s">
        <v>144</v>
      </c>
      <c r="F6812" t="s">
        <v>18833</v>
      </c>
      <c r="G6812" t="s">
        <v>136</v>
      </c>
      <c r="H6812" t="s">
        <v>46</v>
      </c>
      <c r="I6812" t="s">
        <v>129</v>
      </c>
      <c r="J6812" t="s">
        <v>130</v>
      </c>
      <c r="K6812" t="s">
        <v>131</v>
      </c>
      <c r="L6812" t="s">
        <v>18834</v>
      </c>
      <c r="M6812" t="s">
        <v>18835</v>
      </c>
      <c r="N6812">
        <v>8.5927777770000002</v>
      </c>
      <c r="O6812">
        <v>0</v>
      </c>
      <c r="P6812">
        <v>17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146.07722200000001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2682512</v>
      </c>
      <c r="B6813">
        <v>1</v>
      </c>
      <c r="C6813" t="s">
        <v>77</v>
      </c>
      <c r="D6813" t="s">
        <v>123</v>
      </c>
      <c r="E6813" t="s">
        <v>134</v>
      </c>
      <c r="F6813" t="s">
        <v>18836</v>
      </c>
      <c r="G6813" t="s">
        <v>140</v>
      </c>
      <c r="H6813" t="s">
        <v>46</v>
      </c>
      <c r="I6813" t="s">
        <v>129</v>
      </c>
      <c r="J6813" t="s">
        <v>130</v>
      </c>
      <c r="K6813" t="s">
        <v>141</v>
      </c>
      <c r="L6813" t="s">
        <v>18837</v>
      </c>
      <c r="M6813" t="s">
        <v>18838</v>
      </c>
      <c r="N6813">
        <v>4.448611111</v>
      </c>
      <c r="O6813">
        <v>0</v>
      </c>
      <c r="P6813">
        <v>392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1743.855556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2682521</v>
      </c>
      <c r="B6814">
        <v>1</v>
      </c>
      <c r="C6814" t="s">
        <v>76</v>
      </c>
      <c r="D6814" t="s">
        <v>102</v>
      </c>
      <c r="E6814" t="s">
        <v>134</v>
      </c>
      <c r="F6814" t="s">
        <v>13705</v>
      </c>
      <c r="G6814" t="s">
        <v>146</v>
      </c>
      <c r="H6814" t="s">
        <v>46</v>
      </c>
      <c r="I6814" t="s">
        <v>129</v>
      </c>
      <c r="J6814" t="s">
        <v>130</v>
      </c>
      <c r="K6814" t="s">
        <v>131</v>
      </c>
      <c r="L6814" t="s">
        <v>18839</v>
      </c>
      <c r="M6814" t="s">
        <v>18840</v>
      </c>
      <c r="N6814">
        <v>0.4</v>
      </c>
      <c r="O6814">
        <v>0</v>
      </c>
      <c r="P6814">
        <v>84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33.6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2682524</v>
      </c>
      <c r="B6815">
        <v>1</v>
      </c>
      <c r="C6815" t="s">
        <v>77</v>
      </c>
      <c r="D6815" t="s">
        <v>117</v>
      </c>
      <c r="E6815" t="s">
        <v>152</v>
      </c>
      <c r="F6815" t="s">
        <v>18841</v>
      </c>
      <c r="G6815" t="s">
        <v>169</v>
      </c>
      <c r="H6815" t="s">
        <v>47</v>
      </c>
      <c r="I6815" t="s">
        <v>129</v>
      </c>
      <c r="J6815" t="s">
        <v>130</v>
      </c>
      <c r="K6815" t="s">
        <v>131</v>
      </c>
      <c r="L6815" t="s">
        <v>18842</v>
      </c>
      <c r="M6815" t="s">
        <v>18843</v>
      </c>
      <c r="N6815">
        <v>0.20722222200000001</v>
      </c>
      <c r="O6815">
        <v>0</v>
      </c>
      <c r="P6815">
        <v>0</v>
      </c>
      <c r="Q6815">
        <v>4</v>
      </c>
      <c r="R6815">
        <v>389</v>
      </c>
      <c r="S6815">
        <v>17</v>
      </c>
      <c r="T6815">
        <v>1371</v>
      </c>
      <c r="U6815">
        <v>0</v>
      </c>
      <c r="V6815">
        <v>0</v>
      </c>
      <c r="W6815">
        <v>0.82888899999999999</v>
      </c>
      <c r="X6815">
        <v>80.609443999999996</v>
      </c>
      <c r="Y6815">
        <v>3.5227780000000002</v>
      </c>
      <c r="Z6815">
        <v>284.10166600000002</v>
      </c>
    </row>
    <row r="6816" spans="1:26" x14ac:dyDescent="0.3">
      <c r="A6816">
        <v>2682530</v>
      </c>
      <c r="B6816">
        <v>1</v>
      </c>
      <c r="C6816" t="s">
        <v>77</v>
      </c>
      <c r="D6816" t="s">
        <v>109</v>
      </c>
      <c r="E6816" t="s">
        <v>152</v>
      </c>
      <c r="F6816" t="s">
        <v>18844</v>
      </c>
      <c r="G6816" t="s">
        <v>169</v>
      </c>
      <c r="H6816" t="s">
        <v>47</v>
      </c>
      <c r="I6816" t="s">
        <v>129</v>
      </c>
      <c r="J6816" t="s">
        <v>130</v>
      </c>
      <c r="K6816" t="s">
        <v>131</v>
      </c>
      <c r="L6816" t="s">
        <v>18845</v>
      </c>
      <c r="M6816" t="s">
        <v>18846</v>
      </c>
      <c r="N6816">
        <v>0.31777777699999998</v>
      </c>
      <c r="O6816">
        <v>131</v>
      </c>
      <c r="P6816">
        <v>2358</v>
      </c>
      <c r="Q6816">
        <v>0</v>
      </c>
      <c r="R6816">
        <v>0</v>
      </c>
      <c r="S6816">
        <v>0</v>
      </c>
      <c r="T6816">
        <v>0</v>
      </c>
      <c r="U6816">
        <v>41.628889000000001</v>
      </c>
      <c r="V6816">
        <v>749.31999800000006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2682522</v>
      </c>
      <c r="B6817">
        <v>1</v>
      </c>
      <c r="C6817" t="s">
        <v>76</v>
      </c>
      <c r="D6817" t="s">
        <v>101</v>
      </c>
      <c r="E6817" t="s">
        <v>210</v>
      </c>
      <c r="F6817" t="s">
        <v>18847</v>
      </c>
      <c r="G6817" t="s">
        <v>306</v>
      </c>
      <c r="H6817" t="s">
        <v>46</v>
      </c>
      <c r="I6817" t="s">
        <v>129</v>
      </c>
      <c r="J6817" t="s">
        <v>15</v>
      </c>
      <c r="K6817" t="s">
        <v>131</v>
      </c>
      <c r="L6817" t="s">
        <v>18848</v>
      </c>
      <c r="M6817" t="s">
        <v>18849</v>
      </c>
      <c r="N6817">
        <v>3.4430555549999999</v>
      </c>
      <c r="O6817">
        <v>0</v>
      </c>
      <c r="P6817">
        <v>17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58.531944000000003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2682589</v>
      </c>
      <c r="B6818">
        <v>1</v>
      </c>
      <c r="C6818" t="s">
        <v>77</v>
      </c>
      <c r="D6818" t="s">
        <v>112</v>
      </c>
      <c r="E6818" t="s">
        <v>144</v>
      </c>
      <c r="F6818" t="s">
        <v>18850</v>
      </c>
      <c r="G6818" t="s">
        <v>136</v>
      </c>
      <c r="H6818" t="s">
        <v>46</v>
      </c>
      <c r="I6818" t="s">
        <v>129</v>
      </c>
      <c r="J6818" t="s">
        <v>130</v>
      </c>
      <c r="K6818" t="s">
        <v>131</v>
      </c>
      <c r="L6818" t="s">
        <v>18851</v>
      </c>
      <c r="M6818" t="s">
        <v>18852</v>
      </c>
      <c r="N6818">
        <v>5.6222222220000004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50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281.11111099999999</v>
      </c>
    </row>
    <row r="6819" spans="1:26" x14ac:dyDescent="0.3">
      <c r="A6819">
        <v>2682439</v>
      </c>
      <c r="B6819">
        <v>2</v>
      </c>
      <c r="C6819" t="s">
        <v>76</v>
      </c>
      <c r="D6819" t="s">
        <v>94</v>
      </c>
      <c r="E6819" t="s">
        <v>134</v>
      </c>
      <c r="F6819" t="s">
        <v>135</v>
      </c>
      <c r="G6819" t="s">
        <v>290</v>
      </c>
      <c r="H6819" t="s">
        <v>46</v>
      </c>
      <c r="I6819" t="s">
        <v>129</v>
      </c>
      <c r="J6819" t="s">
        <v>130</v>
      </c>
      <c r="K6819" t="s">
        <v>131</v>
      </c>
      <c r="L6819" t="s">
        <v>18719</v>
      </c>
      <c r="M6819" t="s">
        <v>18853</v>
      </c>
      <c r="N6819">
        <v>0.38527777699999999</v>
      </c>
      <c r="O6819">
        <v>0</v>
      </c>
      <c r="P6819">
        <v>0</v>
      </c>
      <c r="Q6819">
        <v>0</v>
      </c>
      <c r="R6819">
        <v>100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38.527777999999998</v>
      </c>
      <c r="Y6819">
        <v>0</v>
      </c>
      <c r="Z6819">
        <v>0</v>
      </c>
    </row>
    <row r="6820" spans="1:26" x14ac:dyDescent="0.3">
      <c r="A6820">
        <v>2682529</v>
      </c>
      <c r="B6820">
        <v>1</v>
      </c>
      <c r="C6820" t="s">
        <v>77</v>
      </c>
      <c r="D6820" t="s">
        <v>112</v>
      </c>
      <c r="E6820" t="s">
        <v>126</v>
      </c>
      <c r="F6820" t="s">
        <v>13660</v>
      </c>
      <c r="G6820" t="s">
        <v>140</v>
      </c>
      <c r="H6820" t="s">
        <v>47</v>
      </c>
      <c r="I6820" t="s">
        <v>129</v>
      </c>
      <c r="J6820" t="s">
        <v>130</v>
      </c>
      <c r="K6820" t="s">
        <v>141</v>
      </c>
      <c r="L6820" t="s">
        <v>18854</v>
      </c>
      <c r="M6820" t="s">
        <v>18855</v>
      </c>
      <c r="N6820">
        <v>4.7547222219999998</v>
      </c>
      <c r="O6820">
        <v>0</v>
      </c>
      <c r="P6820">
        <v>0</v>
      </c>
      <c r="Q6820">
        <v>1</v>
      </c>
      <c r="R6820">
        <v>1898</v>
      </c>
      <c r="S6820">
        <v>0</v>
      </c>
      <c r="T6820">
        <v>0</v>
      </c>
      <c r="U6820">
        <v>0</v>
      </c>
      <c r="V6820">
        <v>0</v>
      </c>
      <c r="W6820">
        <v>4.7547220000000001</v>
      </c>
      <c r="X6820">
        <v>9024.4627770000006</v>
      </c>
      <c r="Y6820">
        <v>0</v>
      </c>
      <c r="Z6820">
        <v>0</v>
      </c>
    </row>
    <row r="6821" spans="1:26" x14ac:dyDescent="0.3">
      <c r="A6821">
        <v>2682602</v>
      </c>
      <c r="B6821">
        <v>1</v>
      </c>
      <c r="C6821" t="s">
        <v>76</v>
      </c>
      <c r="D6821" t="s">
        <v>80</v>
      </c>
      <c r="E6821" t="s">
        <v>134</v>
      </c>
      <c r="F6821" t="s">
        <v>6024</v>
      </c>
      <c r="G6821" t="s">
        <v>260</v>
      </c>
      <c r="H6821" t="s">
        <v>46</v>
      </c>
      <c r="I6821" t="s">
        <v>129</v>
      </c>
      <c r="J6821" t="s">
        <v>130</v>
      </c>
      <c r="K6821" t="s">
        <v>141</v>
      </c>
      <c r="L6821" t="s">
        <v>18856</v>
      </c>
      <c r="M6821" t="s">
        <v>18857</v>
      </c>
      <c r="N6821">
        <v>8.7641666659999995</v>
      </c>
      <c r="O6821">
        <v>0</v>
      </c>
      <c r="P6821">
        <v>1026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8992.0349989999995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2682531</v>
      </c>
      <c r="B6822">
        <v>1</v>
      </c>
      <c r="C6822" t="s">
        <v>77</v>
      </c>
      <c r="D6822" t="s">
        <v>118</v>
      </c>
      <c r="E6822" t="s">
        <v>156</v>
      </c>
      <c r="F6822" t="s">
        <v>9553</v>
      </c>
      <c r="G6822" t="s">
        <v>169</v>
      </c>
      <c r="H6822" t="s">
        <v>47</v>
      </c>
      <c r="I6822" t="s">
        <v>129</v>
      </c>
      <c r="J6822" t="s">
        <v>130</v>
      </c>
      <c r="K6822" t="s">
        <v>131</v>
      </c>
      <c r="L6822" t="s">
        <v>18858</v>
      </c>
      <c r="M6822" t="s">
        <v>18859</v>
      </c>
      <c r="N6822">
        <v>0.42027777700000002</v>
      </c>
      <c r="O6822">
        <v>18</v>
      </c>
      <c r="P6822">
        <v>246</v>
      </c>
      <c r="Q6822">
        <v>0</v>
      </c>
      <c r="R6822">
        <v>0</v>
      </c>
      <c r="S6822">
        <v>0</v>
      </c>
      <c r="T6822">
        <v>0</v>
      </c>
      <c r="U6822">
        <v>7.5650000000000004</v>
      </c>
      <c r="V6822">
        <v>103.388333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2682577</v>
      </c>
      <c r="B6823">
        <v>1</v>
      </c>
      <c r="C6823" t="s">
        <v>76</v>
      </c>
      <c r="D6823" t="s">
        <v>96</v>
      </c>
      <c r="E6823" t="s">
        <v>152</v>
      </c>
      <c r="F6823" t="s">
        <v>18860</v>
      </c>
      <c r="G6823" t="s">
        <v>140</v>
      </c>
      <c r="H6823" t="s">
        <v>47</v>
      </c>
      <c r="I6823" t="s">
        <v>129</v>
      </c>
      <c r="J6823" t="s">
        <v>130</v>
      </c>
      <c r="K6823" t="s">
        <v>141</v>
      </c>
      <c r="L6823" t="s">
        <v>18861</v>
      </c>
      <c r="M6823" t="s">
        <v>18862</v>
      </c>
      <c r="N6823">
        <v>6.4363888879999998</v>
      </c>
      <c r="O6823">
        <v>8</v>
      </c>
      <c r="P6823">
        <v>3189</v>
      </c>
      <c r="Q6823">
        <v>0</v>
      </c>
      <c r="R6823">
        <v>0</v>
      </c>
      <c r="S6823">
        <v>0</v>
      </c>
      <c r="T6823">
        <v>0</v>
      </c>
      <c r="U6823">
        <v>51.491110999999997</v>
      </c>
      <c r="V6823">
        <v>20525.644164000001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2682347</v>
      </c>
      <c r="B6824">
        <v>2</v>
      </c>
      <c r="C6824" t="s">
        <v>76</v>
      </c>
      <c r="D6824" t="s">
        <v>104</v>
      </c>
      <c r="E6824" t="s">
        <v>134</v>
      </c>
      <c r="F6824" t="s">
        <v>18863</v>
      </c>
      <c r="G6824" t="s">
        <v>136</v>
      </c>
      <c r="H6824" t="s">
        <v>46</v>
      </c>
      <c r="I6824" t="s">
        <v>129</v>
      </c>
      <c r="J6824" t="s">
        <v>130</v>
      </c>
      <c r="K6824" t="s">
        <v>131</v>
      </c>
      <c r="L6824" t="s">
        <v>18611</v>
      </c>
      <c r="M6824" t="s">
        <v>18864</v>
      </c>
      <c r="N6824">
        <v>0.32777777699999999</v>
      </c>
      <c r="O6824">
        <v>0</v>
      </c>
      <c r="P6824">
        <v>0</v>
      </c>
      <c r="Q6824">
        <v>0</v>
      </c>
      <c r="R6824">
        <v>41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13.438889</v>
      </c>
      <c r="Y6824">
        <v>0</v>
      </c>
      <c r="Z6824">
        <v>0</v>
      </c>
    </row>
    <row r="6825" spans="1:26" x14ac:dyDescent="0.3">
      <c r="A6825">
        <v>2682533</v>
      </c>
      <c r="B6825">
        <v>1</v>
      </c>
      <c r="C6825" t="s">
        <v>76</v>
      </c>
      <c r="D6825" t="s">
        <v>80</v>
      </c>
      <c r="E6825" t="s">
        <v>134</v>
      </c>
      <c r="F6825" t="s">
        <v>18865</v>
      </c>
      <c r="G6825" t="s">
        <v>140</v>
      </c>
      <c r="H6825" t="s">
        <v>46</v>
      </c>
      <c r="I6825" t="s">
        <v>129</v>
      </c>
      <c r="J6825" t="s">
        <v>130</v>
      </c>
      <c r="K6825" t="s">
        <v>141</v>
      </c>
      <c r="L6825" t="s">
        <v>18866</v>
      </c>
      <c r="M6825" t="s">
        <v>18867</v>
      </c>
      <c r="N6825">
        <v>2.054166666</v>
      </c>
      <c r="O6825">
        <v>0</v>
      </c>
      <c r="P6825">
        <v>864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1774.7999990000001</v>
      </c>
      <c r="W6825">
        <v>0</v>
      </c>
      <c r="X6825">
        <v>0</v>
      </c>
      <c r="Y6825">
        <v>0</v>
      </c>
      <c r="Z6825">
        <v>0</v>
      </c>
    </row>
    <row r="6826" spans="1:26" x14ac:dyDescent="0.3">
      <c r="A6826">
        <v>2682541</v>
      </c>
      <c r="B6826">
        <v>1</v>
      </c>
      <c r="C6826" t="s">
        <v>77</v>
      </c>
      <c r="D6826" t="s">
        <v>119</v>
      </c>
      <c r="E6826" t="s">
        <v>126</v>
      </c>
      <c r="F6826" t="s">
        <v>18868</v>
      </c>
      <c r="G6826" t="s">
        <v>260</v>
      </c>
      <c r="H6826" t="s">
        <v>47</v>
      </c>
      <c r="I6826" t="s">
        <v>129</v>
      </c>
      <c r="J6826" t="s">
        <v>130</v>
      </c>
      <c r="K6826" t="s">
        <v>141</v>
      </c>
      <c r="L6826" t="s">
        <v>18869</v>
      </c>
      <c r="M6826" t="s">
        <v>18870</v>
      </c>
      <c r="N6826">
        <v>0.92388888800000002</v>
      </c>
      <c r="O6826">
        <v>24</v>
      </c>
      <c r="P6826">
        <v>2240</v>
      </c>
      <c r="Q6826">
        <v>0</v>
      </c>
      <c r="R6826">
        <v>0</v>
      </c>
      <c r="S6826">
        <v>0</v>
      </c>
      <c r="T6826">
        <v>0</v>
      </c>
      <c r="U6826">
        <v>22.173333</v>
      </c>
      <c r="V6826">
        <v>2069.511109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2682538</v>
      </c>
      <c r="B6827">
        <v>1</v>
      </c>
      <c r="C6827" t="s">
        <v>76</v>
      </c>
      <c r="D6827" t="s">
        <v>90</v>
      </c>
      <c r="E6827" t="s">
        <v>144</v>
      </c>
      <c r="F6827" t="s">
        <v>18871</v>
      </c>
      <c r="G6827" t="s">
        <v>140</v>
      </c>
      <c r="H6827" t="s">
        <v>46</v>
      </c>
      <c r="I6827" t="s">
        <v>129</v>
      </c>
      <c r="J6827" t="s">
        <v>130</v>
      </c>
      <c r="K6827" t="s">
        <v>141</v>
      </c>
      <c r="L6827" t="s">
        <v>18872</v>
      </c>
      <c r="M6827" t="s">
        <v>18873</v>
      </c>
      <c r="N6827">
        <v>6.5030555550000004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54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351.16500000000002</v>
      </c>
    </row>
    <row r="6828" spans="1:26" x14ac:dyDescent="0.3">
      <c r="A6828">
        <v>2682539</v>
      </c>
      <c r="B6828">
        <v>1</v>
      </c>
      <c r="C6828" t="s">
        <v>76</v>
      </c>
      <c r="D6828" t="s">
        <v>105</v>
      </c>
      <c r="E6828" t="s">
        <v>144</v>
      </c>
      <c r="F6828" t="s">
        <v>18874</v>
      </c>
      <c r="G6828" t="s">
        <v>140</v>
      </c>
      <c r="H6828" t="s">
        <v>46</v>
      </c>
      <c r="I6828" t="s">
        <v>129</v>
      </c>
      <c r="J6828" t="s">
        <v>130</v>
      </c>
      <c r="K6828" t="s">
        <v>141</v>
      </c>
      <c r="L6828" t="s">
        <v>18875</v>
      </c>
      <c r="M6828" t="s">
        <v>18876</v>
      </c>
      <c r="N6828">
        <v>8.1372222220000001</v>
      </c>
      <c r="O6828">
        <v>0</v>
      </c>
      <c r="P6828">
        <v>0</v>
      </c>
      <c r="Q6828">
        <v>0</v>
      </c>
      <c r="R6828">
        <v>30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244.11666700000001</v>
      </c>
      <c r="Y6828">
        <v>0</v>
      </c>
      <c r="Z6828">
        <v>0</v>
      </c>
    </row>
    <row r="6829" spans="1:26" x14ac:dyDescent="0.3">
      <c r="A6829">
        <v>2682483</v>
      </c>
      <c r="B6829">
        <v>2</v>
      </c>
      <c r="C6829" t="s">
        <v>76</v>
      </c>
      <c r="D6829" t="s">
        <v>96</v>
      </c>
      <c r="E6829" t="s">
        <v>134</v>
      </c>
      <c r="F6829" t="s">
        <v>18877</v>
      </c>
      <c r="G6829" t="s">
        <v>136</v>
      </c>
      <c r="H6829" t="s">
        <v>46</v>
      </c>
      <c r="I6829" t="s">
        <v>129</v>
      </c>
      <c r="J6829" t="s">
        <v>130</v>
      </c>
      <c r="K6829" t="s">
        <v>131</v>
      </c>
      <c r="L6829" t="s">
        <v>18788</v>
      </c>
      <c r="M6829" t="s">
        <v>18878</v>
      </c>
      <c r="N6829">
        <v>0.653888888</v>
      </c>
      <c r="O6829">
        <v>0</v>
      </c>
      <c r="P6829">
        <v>67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43.810555000000001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2682542</v>
      </c>
      <c r="B6830">
        <v>1</v>
      </c>
      <c r="C6830" t="s">
        <v>76</v>
      </c>
      <c r="D6830" t="s">
        <v>78</v>
      </c>
      <c r="E6830" t="s">
        <v>134</v>
      </c>
      <c r="F6830" t="s">
        <v>18879</v>
      </c>
      <c r="G6830" t="s">
        <v>140</v>
      </c>
      <c r="H6830" t="s">
        <v>46</v>
      </c>
      <c r="I6830" t="s">
        <v>129</v>
      </c>
      <c r="J6830" t="s">
        <v>130</v>
      </c>
      <c r="K6830" t="s">
        <v>141</v>
      </c>
      <c r="L6830" t="s">
        <v>18880</v>
      </c>
      <c r="M6830" t="s">
        <v>18881</v>
      </c>
      <c r="N6830">
        <v>1.0113888879999999</v>
      </c>
      <c r="O6830">
        <v>0</v>
      </c>
      <c r="P6830">
        <v>437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441.976944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2682543</v>
      </c>
      <c r="B6831">
        <v>1</v>
      </c>
      <c r="C6831" t="s">
        <v>77</v>
      </c>
      <c r="D6831" t="s">
        <v>118</v>
      </c>
      <c r="E6831" t="s">
        <v>134</v>
      </c>
      <c r="F6831" t="s">
        <v>18882</v>
      </c>
      <c r="G6831" t="s">
        <v>140</v>
      </c>
      <c r="H6831" t="s">
        <v>46</v>
      </c>
      <c r="I6831" t="s">
        <v>129</v>
      </c>
      <c r="J6831" t="s">
        <v>130</v>
      </c>
      <c r="K6831" t="s">
        <v>141</v>
      </c>
      <c r="L6831" t="s">
        <v>18883</v>
      </c>
      <c r="M6831" t="s">
        <v>18884</v>
      </c>
      <c r="N6831">
        <v>6.176388888</v>
      </c>
      <c r="O6831">
        <v>0</v>
      </c>
      <c r="P6831">
        <v>904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5583.4555549999995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2682544</v>
      </c>
      <c r="B6832">
        <v>1</v>
      </c>
      <c r="C6832" t="s">
        <v>76</v>
      </c>
      <c r="D6832" t="s">
        <v>97</v>
      </c>
      <c r="E6832" t="s">
        <v>126</v>
      </c>
      <c r="F6832" t="s">
        <v>18885</v>
      </c>
      <c r="G6832" t="s">
        <v>260</v>
      </c>
      <c r="H6832" t="s">
        <v>47</v>
      </c>
      <c r="I6832" t="s">
        <v>129</v>
      </c>
      <c r="J6832" t="s">
        <v>130</v>
      </c>
      <c r="K6832" t="s">
        <v>141</v>
      </c>
      <c r="L6832" t="s">
        <v>18886</v>
      </c>
      <c r="M6832" t="s">
        <v>18887</v>
      </c>
      <c r="N6832">
        <v>6.823611111</v>
      </c>
      <c r="O6832">
        <v>0</v>
      </c>
      <c r="P6832">
        <v>433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2954.623611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2682599</v>
      </c>
      <c r="B6833">
        <v>1</v>
      </c>
      <c r="C6833" t="s">
        <v>77</v>
      </c>
      <c r="D6833" t="s">
        <v>120</v>
      </c>
      <c r="E6833" t="s">
        <v>172</v>
      </c>
      <c r="F6833" t="s">
        <v>18888</v>
      </c>
      <c r="G6833" t="s">
        <v>260</v>
      </c>
      <c r="H6833" t="s">
        <v>46</v>
      </c>
      <c r="I6833" t="s">
        <v>129</v>
      </c>
      <c r="J6833" t="s">
        <v>130</v>
      </c>
      <c r="K6833" t="s">
        <v>141</v>
      </c>
      <c r="L6833" t="s">
        <v>18889</v>
      </c>
      <c r="M6833" t="s">
        <v>18890</v>
      </c>
      <c r="N6833">
        <v>2.9733333329999998</v>
      </c>
      <c r="O6833">
        <v>0</v>
      </c>
      <c r="P6833">
        <v>0</v>
      </c>
      <c r="Q6833">
        <v>0</v>
      </c>
      <c r="R6833">
        <v>71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211.10666699999999</v>
      </c>
      <c r="Y6833">
        <v>0</v>
      </c>
      <c r="Z6833">
        <v>0</v>
      </c>
    </row>
    <row r="6834" spans="1:26" x14ac:dyDescent="0.3">
      <c r="A6834">
        <v>2682551</v>
      </c>
      <c r="B6834">
        <v>1</v>
      </c>
      <c r="C6834" t="s">
        <v>76</v>
      </c>
      <c r="D6834" t="s">
        <v>92</v>
      </c>
      <c r="E6834" t="s">
        <v>172</v>
      </c>
      <c r="F6834" t="s">
        <v>18891</v>
      </c>
      <c r="G6834" t="s">
        <v>260</v>
      </c>
      <c r="H6834" t="s">
        <v>46</v>
      </c>
      <c r="I6834" t="s">
        <v>129</v>
      </c>
      <c r="J6834" t="s">
        <v>130</v>
      </c>
      <c r="K6834" t="s">
        <v>141</v>
      </c>
      <c r="L6834" t="s">
        <v>18892</v>
      </c>
      <c r="M6834" t="s">
        <v>18893</v>
      </c>
      <c r="N6834">
        <v>5.1472222219999999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33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169.85833299999999</v>
      </c>
    </row>
    <row r="6835" spans="1:26" x14ac:dyDescent="0.3">
      <c r="A6835">
        <v>2682546</v>
      </c>
      <c r="B6835">
        <v>1</v>
      </c>
      <c r="C6835" t="s">
        <v>76</v>
      </c>
      <c r="D6835" t="s">
        <v>102</v>
      </c>
      <c r="E6835" t="s">
        <v>210</v>
      </c>
      <c r="F6835" t="s">
        <v>18894</v>
      </c>
      <c r="G6835" t="s">
        <v>627</v>
      </c>
      <c r="H6835" t="s">
        <v>46</v>
      </c>
      <c r="I6835" t="s">
        <v>129</v>
      </c>
      <c r="J6835" t="s">
        <v>130</v>
      </c>
      <c r="K6835" t="s">
        <v>131</v>
      </c>
      <c r="L6835" t="s">
        <v>18895</v>
      </c>
      <c r="M6835" t="s">
        <v>18896</v>
      </c>
      <c r="N6835">
        <v>2.2677777770000001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2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4.5355559999999997</v>
      </c>
    </row>
    <row r="6836" spans="1:26" x14ac:dyDescent="0.3">
      <c r="A6836">
        <v>2682545</v>
      </c>
      <c r="B6836">
        <v>1</v>
      </c>
      <c r="C6836" t="s">
        <v>77</v>
      </c>
      <c r="D6836" t="s">
        <v>118</v>
      </c>
      <c r="E6836" t="s">
        <v>134</v>
      </c>
      <c r="F6836" t="s">
        <v>18897</v>
      </c>
      <c r="G6836" t="s">
        <v>140</v>
      </c>
      <c r="H6836" t="s">
        <v>46</v>
      </c>
      <c r="I6836" t="s">
        <v>129</v>
      </c>
      <c r="J6836" t="s">
        <v>130</v>
      </c>
      <c r="K6836" t="s">
        <v>141</v>
      </c>
      <c r="L6836" t="s">
        <v>18898</v>
      </c>
      <c r="M6836" t="s">
        <v>18899</v>
      </c>
      <c r="N6836">
        <v>6.2991666659999996</v>
      </c>
      <c r="O6836">
        <v>0</v>
      </c>
      <c r="P6836">
        <v>557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3508.6358329999998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2682548</v>
      </c>
      <c r="B6837">
        <v>1</v>
      </c>
      <c r="C6837" t="s">
        <v>77</v>
      </c>
      <c r="D6837" t="s">
        <v>111</v>
      </c>
      <c r="E6837" t="s">
        <v>156</v>
      </c>
      <c r="F6837" t="s">
        <v>18900</v>
      </c>
      <c r="G6837" t="s">
        <v>169</v>
      </c>
      <c r="H6837" t="s">
        <v>47</v>
      </c>
      <c r="I6837" t="s">
        <v>129</v>
      </c>
      <c r="J6837" t="s">
        <v>130</v>
      </c>
      <c r="K6837" t="s">
        <v>131</v>
      </c>
      <c r="L6837" t="s">
        <v>18901</v>
      </c>
      <c r="M6837" t="s">
        <v>18902</v>
      </c>
      <c r="N6837">
        <v>0.89722222200000001</v>
      </c>
      <c r="O6837">
        <v>0</v>
      </c>
      <c r="P6837">
        <v>0</v>
      </c>
      <c r="Q6837">
        <v>8</v>
      </c>
      <c r="R6837">
        <v>510</v>
      </c>
      <c r="S6837">
        <v>1</v>
      </c>
      <c r="T6837">
        <v>159</v>
      </c>
      <c r="U6837">
        <v>0</v>
      </c>
      <c r="V6837">
        <v>0</v>
      </c>
      <c r="W6837">
        <v>7.177778</v>
      </c>
      <c r="X6837">
        <v>457.58333299999998</v>
      </c>
      <c r="Y6837">
        <v>0.89722199999999996</v>
      </c>
      <c r="Z6837">
        <v>142.658333</v>
      </c>
    </row>
    <row r="6838" spans="1:26" x14ac:dyDescent="0.3">
      <c r="A6838">
        <v>2682554</v>
      </c>
      <c r="B6838">
        <v>1</v>
      </c>
      <c r="C6838" t="s">
        <v>76</v>
      </c>
      <c r="D6838" t="s">
        <v>88</v>
      </c>
      <c r="E6838" t="s">
        <v>152</v>
      </c>
      <c r="F6838" t="s">
        <v>18903</v>
      </c>
      <c r="G6838" t="s">
        <v>140</v>
      </c>
      <c r="H6838" t="s">
        <v>47</v>
      </c>
      <c r="I6838" t="s">
        <v>129</v>
      </c>
      <c r="J6838" t="s">
        <v>130</v>
      </c>
      <c r="K6838" t="s">
        <v>141</v>
      </c>
      <c r="L6838" t="s">
        <v>18904</v>
      </c>
      <c r="M6838" t="s">
        <v>18905</v>
      </c>
      <c r="N6838">
        <v>6.2191666659999996</v>
      </c>
      <c r="O6838">
        <v>67</v>
      </c>
      <c r="P6838">
        <v>4307</v>
      </c>
      <c r="Q6838">
        <v>0</v>
      </c>
      <c r="R6838">
        <v>0</v>
      </c>
      <c r="S6838">
        <v>0</v>
      </c>
      <c r="T6838">
        <v>0</v>
      </c>
      <c r="U6838">
        <v>416.684167</v>
      </c>
      <c r="V6838">
        <v>26785.950830000002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2682555</v>
      </c>
      <c r="B6839">
        <v>1</v>
      </c>
      <c r="C6839" t="s">
        <v>76</v>
      </c>
      <c r="D6839" t="s">
        <v>99</v>
      </c>
      <c r="E6839" t="s">
        <v>134</v>
      </c>
      <c r="F6839" t="s">
        <v>18906</v>
      </c>
      <c r="G6839" t="s">
        <v>140</v>
      </c>
      <c r="H6839" t="s">
        <v>46</v>
      </c>
      <c r="I6839" t="s">
        <v>129</v>
      </c>
      <c r="J6839" t="s">
        <v>130</v>
      </c>
      <c r="K6839" t="s">
        <v>141</v>
      </c>
      <c r="L6839" t="s">
        <v>18907</v>
      </c>
      <c r="M6839" t="s">
        <v>18908</v>
      </c>
      <c r="N6839">
        <v>2.173333333</v>
      </c>
      <c r="O6839">
        <v>0</v>
      </c>
      <c r="P6839">
        <v>378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821.52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2682580</v>
      </c>
      <c r="B6840">
        <v>1</v>
      </c>
      <c r="C6840" t="s">
        <v>76</v>
      </c>
      <c r="D6840" t="s">
        <v>99</v>
      </c>
      <c r="E6840" t="s">
        <v>210</v>
      </c>
      <c r="F6840" t="s">
        <v>18909</v>
      </c>
      <c r="G6840" t="s">
        <v>212</v>
      </c>
      <c r="H6840" t="s">
        <v>46</v>
      </c>
      <c r="I6840" t="s">
        <v>129</v>
      </c>
      <c r="J6840" t="s">
        <v>130</v>
      </c>
      <c r="K6840" t="s">
        <v>131</v>
      </c>
      <c r="L6840" t="s">
        <v>18910</v>
      </c>
      <c r="M6840" t="s">
        <v>18911</v>
      </c>
      <c r="N6840">
        <v>3.6411111109999998</v>
      </c>
      <c r="O6840">
        <v>0</v>
      </c>
      <c r="P6840">
        <v>9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32.770000000000003</v>
      </c>
      <c r="W6840">
        <v>0</v>
      </c>
      <c r="X6840">
        <v>0</v>
      </c>
      <c r="Y6840">
        <v>0</v>
      </c>
      <c r="Z6840">
        <v>0</v>
      </c>
    </row>
    <row r="6841" spans="1:26" x14ac:dyDescent="0.3">
      <c r="A6841">
        <v>2682559</v>
      </c>
      <c r="B6841">
        <v>1</v>
      </c>
      <c r="C6841" t="s">
        <v>76</v>
      </c>
      <c r="D6841" t="s">
        <v>83</v>
      </c>
      <c r="E6841" t="s">
        <v>152</v>
      </c>
      <c r="F6841" t="s">
        <v>18912</v>
      </c>
      <c r="G6841" t="s">
        <v>140</v>
      </c>
      <c r="H6841" t="s">
        <v>47</v>
      </c>
      <c r="I6841" t="s">
        <v>129</v>
      </c>
      <c r="J6841" t="s">
        <v>130</v>
      </c>
      <c r="K6841" t="s">
        <v>141</v>
      </c>
      <c r="L6841" t="s">
        <v>18913</v>
      </c>
      <c r="M6841" t="s">
        <v>18914</v>
      </c>
      <c r="N6841">
        <v>4.034444444</v>
      </c>
      <c r="O6841">
        <v>2</v>
      </c>
      <c r="P6841">
        <v>963</v>
      </c>
      <c r="Q6841">
        <v>0</v>
      </c>
      <c r="R6841">
        <v>0</v>
      </c>
      <c r="S6841">
        <v>0</v>
      </c>
      <c r="T6841">
        <v>0</v>
      </c>
      <c r="U6841">
        <v>8.0688890000000004</v>
      </c>
      <c r="V6841">
        <v>3885.17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2682565</v>
      </c>
      <c r="B6842">
        <v>1</v>
      </c>
      <c r="C6842" t="s">
        <v>76</v>
      </c>
      <c r="D6842" t="s">
        <v>104</v>
      </c>
      <c r="E6842" t="s">
        <v>156</v>
      </c>
      <c r="F6842" t="s">
        <v>10470</v>
      </c>
      <c r="G6842" t="s">
        <v>260</v>
      </c>
      <c r="H6842" t="s">
        <v>47</v>
      </c>
      <c r="I6842" t="s">
        <v>129</v>
      </c>
      <c r="J6842" t="s">
        <v>130</v>
      </c>
      <c r="K6842" t="s">
        <v>141</v>
      </c>
      <c r="L6842" t="s">
        <v>18915</v>
      </c>
      <c r="M6842" t="s">
        <v>18916</v>
      </c>
      <c r="N6842">
        <v>6.7852777770000001</v>
      </c>
      <c r="O6842">
        <v>0</v>
      </c>
      <c r="P6842">
        <v>0</v>
      </c>
      <c r="Q6842">
        <v>0</v>
      </c>
      <c r="R6842">
        <v>0</v>
      </c>
      <c r="S6842">
        <v>16</v>
      </c>
      <c r="T6842">
        <v>2802</v>
      </c>
      <c r="U6842">
        <v>0</v>
      </c>
      <c r="V6842">
        <v>0</v>
      </c>
      <c r="W6842">
        <v>0</v>
      </c>
      <c r="X6842">
        <v>0</v>
      </c>
      <c r="Y6842">
        <v>108.56444399999999</v>
      </c>
      <c r="Z6842">
        <v>19012.348331000001</v>
      </c>
    </row>
    <row r="6843" spans="1:26" x14ac:dyDescent="0.3">
      <c r="A6843">
        <v>2682570</v>
      </c>
      <c r="B6843">
        <v>1</v>
      </c>
      <c r="C6843" t="s">
        <v>76</v>
      </c>
      <c r="D6843" t="s">
        <v>80</v>
      </c>
      <c r="E6843" t="s">
        <v>134</v>
      </c>
      <c r="F6843" t="s">
        <v>6651</v>
      </c>
      <c r="G6843" t="s">
        <v>260</v>
      </c>
      <c r="H6843" t="s">
        <v>46</v>
      </c>
      <c r="I6843" t="s">
        <v>129</v>
      </c>
      <c r="J6843" t="s">
        <v>130</v>
      </c>
      <c r="K6843" t="s">
        <v>141</v>
      </c>
      <c r="L6843" t="s">
        <v>18917</v>
      </c>
      <c r="M6843" t="s">
        <v>18918</v>
      </c>
      <c r="N6843">
        <v>8.1316666659999992</v>
      </c>
      <c r="O6843">
        <v>0</v>
      </c>
      <c r="P6843">
        <v>451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3667.3816660000002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2682719</v>
      </c>
      <c r="B6844">
        <v>1</v>
      </c>
      <c r="C6844" t="s">
        <v>76</v>
      </c>
      <c r="D6844" t="s">
        <v>93</v>
      </c>
      <c r="E6844" t="s">
        <v>152</v>
      </c>
      <c r="F6844" t="s">
        <v>14115</v>
      </c>
      <c r="G6844" t="s">
        <v>260</v>
      </c>
      <c r="H6844" t="s">
        <v>47</v>
      </c>
      <c r="I6844" t="s">
        <v>129</v>
      </c>
      <c r="J6844" t="s">
        <v>130</v>
      </c>
      <c r="K6844" t="s">
        <v>141</v>
      </c>
      <c r="L6844" t="s">
        <v>18919</v>
      </c>
      <c r="M6844" t="s">
        <v>18920</v>
      </c>
      <c r="N6844">
        <v>6.3344444439999998</v>
      </c>
      <c r="O6844">
        <v>29</v>
      </c>
      <c r="P6844">
        <v>211</v>
      </c>
      <c r="Q6844">
        <v>0</v>
      </c>
      <c r="R6844">
        <v>0</v>
      </c>
      <c r="S6844">
        <v>0</v>
      </c>
      <c r="T6844">
        <v>0</v>
      </c>
      <c r="U6844">
        <v>183.69888900000001</v>
      </c>
      <c r="V6844">
        <v>1336.5677780000001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2682574</v>
      </c>
      <c r="B6845">
        <v>1</v>
      </c>
      <c r="C6845" t="s">
        <v>77</v>
      </c>
      <c r="D6845" t="s">
        <v>123</v>
      </c>
      <c r="E6845" t="s">
        <v>126</v>
      </c>
      <c r="F6845" t="s">
        <v>18921</v>
      </c>
      <c r="G6845" t="s">
        <v>128</v>
      </c>
      <c r="H6845" t="s">
        <v>47</v>
      </c>
      <c r="I6845" t="s">
        <v>129</v>
      </c>
      <c r="J6845" t="s">
        <v>130</v>
      </c>
      <c r="K6845" t="s">
        <v>131</v>
      </c>
      <c r="L6845" t="s">
        <v>18922</v>
      </c>
      <c r="M6845" t="s">
        <v>18923</v>
      </c>
      <c r="N6845">
        <v>2.6730555549999999</v>
      </c>
      <c r="O6845">
        <v>0</v>
      </c>
      <c r="P6845">
        <v>143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382.24694399999998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2682572</v>
      </c>
      <c r="B6846">
        <v>1</v>
      </c>
      <c r="C6846" t="s">
        <v>76</v>
      </c>
      <c r="D6846" t="s">
        <v>86</v>
      </c>
      <c r="E6846" t="s">
        <v>210</v>
      </c>
      <c r="F6846" t="s">
        <v>18924</v>
      </c>
      <c r="G6846" t="s">
        <v>3852</v>
      </c>
      <c r="H6846" t="s">
        <v>46</v>
      </c>
      <c r="I6846" t="s">
        <v>129</v>
      </c>
      <c r="J6846" t="s">
        <v>130</v>
      </c>
      <c r="K6846" t="s">
        <v>131</v>
      </c>
      <c r="L6846" t="s">
        <v>18925</v>
      </c>
      <c r="M6846" t="s">
        <v>18926</v>
      </c>
      <c r="N6846">
        <v>2.8558333330000001</v>
      </c>
      <c r="O6846">
        <v>0</v>
      </c>
      <c r="P6846">
        <v>4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11.423333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2682573</v>
      </c>
      <c r="B6847">
        <v>1</v>
      </c>
      <c r="C6847" t="s">
        <v>77</v>
      </c>
      <c r="D6847" t="s">
        <v>112</v>
      </c>
      <c r="E6847" t="s">
        <v>152</v>
      </c>
      <c r="F6847" t="s">
        <v>3563</v>
      </c>
      <c r="G6847" t="s">
        <v>169</v>
      </c>
      <c r="H6847" t="s">
        <v>47</v>
      </c>
      <c r="I6847" t="s">
        <v>129</v>
      </c>
      <c r="J6847" t="s">
        <v>130</v>
      </c>
      <c r="K6847" t="s">
        <v>131</v>
      </c>
      <c r="L6847" t="s">
        <v>18927</v>
      </c>
      <c r="M6847" t="s">
        <v>18928</v>
      </c>
      <c r="N6847">
        <v>1.095</v>
      </c>
      <c r="O6847">
        <v>0</v>
      </c>
      <c r="P6847">
        <v>0</v>
      </c>
      <c r="Q6847">
        <v>0</v>
      </c>
      <c r="R6847">
        <v>0</v>
      </c>
      <c r="S6847">
        <v>38</v>
      </c>
      <c r="T6847">
        <v>490</v>
      </c>
      <c r="U6847">
        <v>0</v>
      </c>
      <c r="V6847">
        <v>0</v>
      </c>
      <c r="W6847">
        <v>0</v>
      </c>
      <c r="X6847">
        <v>0</v>
      </c>
      <c r="Y6847">
        <v>41.61</v>
      </c>
      <c r="Z6847">
        <v>536.54999999999995</v>
      </c>
    </row>
    <row r="6848" spans="1:26" x14ac:dyDescent="0.3">
      <c r="A6848">
        <v>2682583</v>
      </c>
      <c r="B6848">
        <v>1</v>
      </c>
      <c r="C6848" t="s">
        <v>76</v>
      </c>
      <c r="D6848" t="s">
        <v>101</v>
      </c>
      <c r="E6848" t="s">
        <v>144</v>
      </c>
      <c r="F6848" t="s">
        <v>16582</v>
      </c>
      <c r="G6848" t="s">
        <v>260</v>
      </c>
      <c r="H6848" t="s">
        <v>46</v>
      </c>
      <c r="I6848" t="s">
        <v>129</v>
      </c>
      <c r="J6848" t="s">
        <v>130</v>
      </c>
      <c r="K6848" t="s">
        <v>141</v>
      </c>
      <c r="L6848" t="s">
        <v>18929</v>
      </c>
      <c r="M6848" t="s">
        <v>18930</v>
      </c>
      <c r="N6848">
        <v>6.4761111109999998</v>
      </c>
      <c r="O6848">
        <v>0</v>
      </c>
      <c r="P6848">
        <v>65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420.94722200000001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2682585</v>
      </c>
      <c r="B6849">
        <v>1</v>
      </c>
      <c r="C6849" t="s">
        <v>76</v>
      </c>
      <c r="D6849" t="s">
        <v>79</v>
      </c>
      <c r="E6849" t="s">
        <v>144</v>
      </c>
      <c r="F6849" t="s">
        <v>18931</v>
      </c>
      <c r="G6849" t="s">
        <v>260</v>
      </c>
      <c r="H6849" t="s">
        <v>46</v>
      </c>
      <c r="I6849" t="s">
        <v>129</v>
      </c>
      <c r="J6849" t="s">
        <v>130</v>
      </c>
      <c r="K6849" t="s">
        <v>141</v>
      </c>
      <c r="L6849" t="s">
        <v>18932</v>
      </c>
      <c r="M6849" t="s">
        <v>18933</v>
      </c>
      <c r="N6849">
        <v>5.5691666660000001</v>
      </c>
      <c r="O6849">
        <v>0</v>
      </c>
      <c r="P6849">
        <v>137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762.97583299999997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2682706</v>
      </c>
      <c r="B6850">
        <v>1</v>
      </c>
      <c r="C6850" t="s">
        <v>76</v>
      </c>
      <c r="D6850" t="s">
        <v>94</v>
      </c>
      <c r="E6850" t="s">
        <v>156</v>
      </c>
      <c r="F6850" t="s">
        <v>18019</v>
      </c>
      <c r="G6850" t="s">
        <v>169</v>
      </c>
      <c r="H6850" t="s">
        <v>47</v>
      </c>
      <c r="I6850" t="s">
        <v>129</v>
      </c>
      <c r="J6850" t="s">
        <v>130</v>
      </c>
      <c r="K6850" t="s">
        <v>131</v>
      </c>
      <c r="L6850" t="s">
        <v>18934</v>
      </c>
      <c r="M6850" t="s">
        <v>18935</v>
      </c>
      <c r="N6850">
        <v>1.8233333329999999</v>
      </c>
      <c r="O6850">
        <v>8</v>
      </c>
      <c r="P6850">
        <v>1676</v>
      </c>
      <c r="Q6850">
        <v>1</v>
      </c>
      <c r="R6850">
        <v>205</v>
      </c>
      <c r="S6850">
        <v>0</v>
      </c>
      <c r="T6850">
        <v>0</v>
      </c>
      <c r="U6850">
        <v>14.586667</v>
      </c>
      <c r="V6850">
        <v>3055.9066659999999</v>
      </c>
      <c r="W6850">
        <v>1.8233330000000001</v>
      </c>
      <c r="X6850">
        <v>373.78333300000003</v>
      </c>
      <c r="Y6850">
        <v>0</v>
      </c>
      <c r="Z6850">
        <v>0</v>
      </c>
    </row>
    <row r="6851" spans="1:26" x14ac:dyDescent="0.3">
      <c r="A6851">
        <v>2682590</v>
      </c>
      <c r="B6851">
        <v>1</v>
      </c>
      <c r="C6851" t="s">
        <v>76</v>
      </c>
      <c r="D6851" t="s">
        <v>93</v>
      </c>
      <c r="E6851" t="s">
        <v>144</v>
      </c>
      <c r="F6851" t="s">
        <v>14918</v>
      </c>
      <c r="G6851" t="s">
        <v>260</v>
      </c>
      <c r="H6851" t="s">
        <v>46</v>
      </c>
      <c r="I6851" t="s">
        <v>129</v>
      </c>
      <c r="J6851" t="s">
        <v>130</v>
      </c>
      <c r="K6851" t="s">
        <v>141</v>
      </c>
      <c r="L6851" t="s">
        <v>18936</v>
      </c>
      <c r="M6851" t="s">
        <v>18937</v>
      </c>
      <c r="N6851">
        <v>7.7097222219999999</v>
      </c>
      <c r="O6851">
        <v>0</v>
      </c>
      <c r="P6851">
        <v>71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547.39027799999997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2682595</v>
      </c>
      <c r="B6852">
        <v>1</v>
      </c>
      <c r="C6852" t="s">
        <v>77</v>
      </c>
      <c r="D6852" t="s">
        <v>124</v>
      </c>
      <c r="E6852" t="s">
        <v>126</v>
      </c>
      <c r="F6852" t="s">
        <v>18938</v>
      </c>
      <c r="G6852" t="s">
        <v>169</v>
      </c>
      <c r="H6852" t="s">
        <v>47</v>
      </c>
      <c r="I6852" t="s">
        <v>247</v>
      </c>
      <c r="J6852" t="s">
        <v>130</v>
      </c>
      <c r="K6852" t="s">
        <v>131</v>
      </c>
      <c r="L6852" t="s">
        <v>18939</v>
      </c>
      <c r="M6852" t="s">
        <v>18940</v>
      </c>
      <c r="N6852">
        <v>3.8888888000000003E-2</v>
      </c>
      <c r="O6852">
        <v>21</v>
      </c>
      <c r="P6852">
        <v>215</v>
      </c>
      <c r="Q6852">
        <v>0</v>
      </c>
      <c r="R6852">
        <v>0</v>
      </c>
      <c r="S6852">
        <v>0</v>
      </c>
      <c r="T6852">
        <v>0</v>
      </c>
      <c r="U6852">
        <v>0.81666700000000003</v>
      </c>
      <c r="V6852">
        <v>8.3611109999999993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2682601</v>
      </c>
      <c r="B6853">
        <v>1</v>
      </c>
      <c r="C6853" t="s">
        <v>76</v>
      </c>
      <c r="D6853" t="s">
        <v>91</v>
      </c>
      <c r="E6853" t="s">
        <v>144</v>
      </c>
      <c r="F6853" t="s">
        <v>18941</v>
      </c>
      <c r="G6853" t="s">
        <v>146</v>
      </c>
      <c r="H6853" t="s">
        <v>46</v>
      </c>
      <c r="I6853" t="s">
        <v>129</v>
      </c>
      <c r="J6853" t="s">
        <v>130</v>
      </c>
      <c r="K6853" t="s">
        <v>131</v>
      </c>
      <c r="L6853" t="s">
        <v>18942</v>
      </c>
      <c r="M6853" t="s">
        <v>18943</v>
      </c>
      <c r="N6853">
        <v>1.078888888</v>
      </c>
      <c r="O6853">
        <v>0</v>
      </c>
      <c r="P6853">
        <v>323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348.481111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2682605</v>
      </c>
      <c r="B6854">
        <v>1</v>
      </c>
      <c r="C6854" t="s">
        <v>76</v>
      </c>
      <c r="D6854" t="s">
        <v>82</v>
      </c>
      <c r="E6854" t="s">
        <v>325</v>
      </c>
      <c r="F6854" t="s">
        <v>18944</v>
      </c>
      <c r="G6854" t="s">
        <v>140</v>
      </c>
      <c r="H6854" t="s">
        <v>47</v>
      </c>
      <c r="I6854" t="s">
        <v>129</v>
      </c>
      <c r="J6854" t="s">
        <v>130</v>
      </c>
      <c r="K6854" t="s">
        <v>141</v>
      </c>
      <c r="L6854" t="s">
        <v>18945</v>
      </c>
      <c r="M6854" t="s">
        <v>18946</v>
      </c>
      <c r="N6854">
        <v>4.1211111110000003</v>
      </c>
      <c r="O6854">
        <v>0</v>
      </c>
      <c r="P6854">
        <v>455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1875.105556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2682606</v>
      </c>
      <c r="B6855">
        <v>1</v>
      </c>
      <c r="C6855" t="s">
        <v>76</v>
      </c>
      <c r="D6855" t="s">
        <v>97</v>
      </c>
      <c r="E6855" t="s">
        <v>126</v>
      </c>
      <c r="F6855" t="s">
        <v>18947</v>
      </c>
      <c r="G6855" t="s">
        <v>140</v>
      </c>
      <c r="H6855" t="s">
        <v>47</v>
      </c>
      <c r="I6855" t="s">
        <v>129</v>
      </c>
      <c r="J6855" t="s">
        <v>130</v>
      </c>
      <c r="K6855" t="s">
        <v>141</v>
      </c>
      <c r="L6855" t="s">
        <v>18948</v>
      </c>
      <c r="M6855" t="s">
        <v>18949</v>
      </c>
      <c r="N6855">
        <v>5.9566666660000003</v>
      </c>
      <c r="O6855">
        <v>1</v>
      </c>
      <c r="P6855">
        <v>2001</v>
      </c>
      <c r="Q6855">
        <v>0</v>
      </c>
      <c r="R6855">
        <v>0</v>
      </c>
      <c r="S6855">
        <v>0</v>
      </c>
      <c r="T6855">
        <v>0</v>
      </c>
      <c r="U6855">
        <v>5.9566670000000004</v>
      </c>
      <c r="V6855">
        <v>11919.289999000001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2682608</v>
      </c>
      <c r="B6856">
        <v>1</v>
      </c>
      <c r="C6856" t="s">
        <v>77</v>
      </c>
      <c r="D6856" t="s">
        <v>108</v>
      </c>
      <c r="E6856" t="s">
        <v>152</v>
      </c>
      <c r="F6856" t="s">
        <v>11623</v>
      </c>
      <c r="G6856" t="s">
        <v>260</v>
      </c>
      <c r="H6856" t="s">
        <v>47</v>
      </c>
      <c r="I6856" t="s">
        <v>129</v>
      </c>
      <c r="J6856" t="s">
        <v>130</v>
      </c>
      <c r="K6856" t="s">
        <v>141</v>
      </c>
      <c r="L6856" t="s">
        <v>18950</v>
      </c>
      <c r="M6856" t="s">
        <v>18951</v>
      </c>
      <c r="N6856">
        <v>6.028888888</v>
      </c>
      <c r="O6856">
        <v>0</v>
      </c>
      <c r="P6856">
        <v>0</v>
      </c>
      <c r="Q6856">
        <v>111</v>
      </c>
      <c r="R6856">
        <v>16</v>
      </c>
      <c r="S6856">
        <v>0</v>
      </c>
      <c r="T6856">
        <v>0</v>
      </c>
      <c r="U6856">
        <v>0</v>
      </c>
      <c r="V6856">
        <v>0</v>
      </c>
      <c r="W6856">
        <v>669.20666700000004</v>
      </c>
      <c r="X6856">
        <v>96.462221999999997</v>
      </c>
      <c r="Y6856">
        <v>0</v>
      </c>
      <c r="Z6856">
        <v>0</v>
      </c>
    </row>
    <row r="6857" spans="1:26" x14ac:dyDescent="0.3">
      <c r="A6857">
        <v>2682616</v>
      </c>
      <c r="B6857">
        <v>1</v>
      </c>
      <c r="C6857" t="s">
        <v>77</v>
      </c>
      <c r="D6857" t="s">
        <v>114</v>
      </c>
      <c r="E6857" t="s">
        <v>156</v>
      </c>
      <c r="F6857" t="s">
        <v>1115</v>
      </c>
      <c r="G6857" t="s">
        <v>169</v>
      </c>
      <c r="H6857" t="s">
        <v>47</v>
      </c>
      <c r="I6857" t="s">
        <v>247</v>
      </c>
      <c r="J6857" t="s">
        <v>130</v>
      </c>
      <c r="K6857" t="s">
        <v>131</v>
      </c>
      <c r="L6857" t="s">
        <v>18952</v>
      </c>
      <c r="M6857" t="s">
        <v>18953</v>
      </c>
      <c r="N6857">
        <v>4.7500000000000001E-2</v>
      </c>
      <c r="O6857">
        <v>72</v>
      </c>
      <c r="P6857">
        <v>2119</v>
      </c>
      <c r="Q6857">
        <v>0</v>
      </c>
      <c r="R6857">
        <v>0</v>
      </c>
      <c r="S6857">
        <v>57</v>
      </c>
      <c r="T6857">
        <v>1649</v>
      </c>
      <c r="U6857">
        <v>3.42</v>
      </c>
      <c r="V6857">
        <v>100.6525</v>
      </c>
      <c r="W6857">
        <v>0</v>
      </c>
      <c r="X6857">
        <v>0</v>
      </c>
      <c r="Y6857">
        <v>2.7075</v>
      </c>
      <c r="Z6857">
        <v>78.327500000000001</v>
      </c>
    </row>
    <row r="6858" spans="1:26" x14ac:dyDescent="0.3">
      <c r="A6858">
        <v>2682609</v>
      </c>
      <c r="B6858">
        <v>1</v>
      </c>
      <c r="C6858" t="s">
        <v>76</v>
      </c>
      <c r="D6858" t="s">
        <v>89</v>
      </c>
      <c r="E6858" t="s">
        <v>126</v>
      </c>
      <c r="F6858" t="s">
        <v>6695</v>
      </c>
      <c r="G6858" t="s">
        <v>260</v>
      </c>
      <c r="H6858" t="s">
        <v>47</v>
      </c>
      <c r="I6858" t="s">
        <v>129</v>
      </c>
      <c r="J6858" t="s">
        <v>130</v>
      </c>
      <c r="K6858" t="s">
        <v>141</v>
      </c>
      <c r="L6858" t="s">
        <v>18954</v>
      </c>
      <c r="M6858" t="s">
        <v>18955</v>
      </c>
      <c r="N6858">
        <v>7.903333333</v>
      </c>
      <c r="O6858">
        <v>0</v>
      </c>
      <c r="P6858">
        <v>861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6804.77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2682611</v>
      </c>
      <c r="B6859">
        <v>1</v>
      </c>
      <c r="C6859" t="s">
        <v>76</v>
      </c>
      <c r="D6859" t="s">
        <v>80</v>
      </c>
      <c r="E6859" t="s">
        <v>126</v>
      </c>
      <c r="F6859" t="s">
        <v>18956</v>
      </c>
      <c r="G6859" t="s">
        <v>140</v>
      </c>
      <c r="H6859" t="s">
        <v>47</v>
      </c>
      <c r="I6859" t="s">
        <v>129</v>
      </c>
      <c r="J6859" t="s">
        <v>130</v>
      </c>
      <c r="K6859" t="s">
        <v>141</v>
      </c>
      <c r="L6859" t="s">
        <v>18957</v>
      </c>
      <c r="M6859" t="s">
        <v>18958</v>
      </c>
      <c r="N6859">
        <v>5.9302777769999997</v>
      </c>
      <c r="O6859">
        <v>1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5.9302780000000004</v>
      </c>
      <c r="V6859">
        <v>0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2682591</v>
      </c>
      <c r="B6860">
        <v>2</v>
      </c>
      <c r="C6860" t="s">
        <v>76</v>
      </c>
      <c r="D6860" t="s">
        <v>89</v>
      </c>
      <c r="E6860" t="s">
        <v>152</v>
      </c>
      <c r="F6860" t="s">
        <v>957</v>
      </c>
      <c r="G6860" t="s">
        <v>128</v>
      </c>
      <c r="H6860" t="s">
        <v>47</v>
      </c>
      <c r="I6860" t="s">
        <v>129</v>
      </c>
      <c r="J6860" t="s">
        <v>130</v>
      </c>
      <c r="K6860" t="s">
        <v>131</v>
      </c>
      <c r="L6860" t="s">
        <v>18821</v>
      </c>
      <c r="M6860" t="s">
        <v>18959</v>
      </c>
      <c r="N6860">
        <v>3.2313888880000001</v>
      </c>
      <c r="O6860">
        <v>3</v>
      </c>
      <c r="P6860">
        <v>123</v>
      </c>
      <c r="Q6860">
        <v>0</v>
      </c>
      <c r="R6860">
        <v>0</v>
      </c>
      <c r="S6860">
        <v>3</v>
      </c>
      <c r="T6860">
        <v>173</v>
      </c>
      <c r="U6860">
        <v>9.6941670000000002</v>
      </c>
      <c r="V6860">
        <v>397.46083299999998</v>
      </c>
      <c r="W6860">
        <v>0</v>
      </c>
      <c r="X6860">
        <v>0</v>
      </c>
      <c r="Y6860">
        <v>9.6941670000000002</v>
      </c>
      <c r="Z6860">
        <v>559.03027799999995</v>
      </c>
    </row>
    <row r="6861" spans="1:26" x14ac:dyDescent="0.3">
      <c r="A6861">
        <v>2682617</v>
      </c>
      <c r="B6861">
        <v>1</v>
      </c>
      <c r="C6861" t="s">
        <v>77</v>
      </c>
      <c r="D6861" t="s">
        <v>114</v>
      </c>
      <c r="E6861" t="s">
        <v>152</v>
      </c>
      <c r="F6861" t="s">
        <v>18960</v>
      </c>
      <c r="G6861" t="s">
        <v>169</v>
      </c>
      <c r="H6861" t="s">
        <v>47</v>
      </c>
      <c r="I6861" t="s">
        <v>129</v>
      </c>
      <c r="J6861" t="s">
        <v>130</v>
      </c>
      <c r="K6861" t="s">
        <v>131</v>
      </c>
      <c r="L6861" t="s">
        <v>18961</v>
      </c>
      <c r="M6861" t="s">
        <v>18962</v>
      </c>
      <c r="N6861">
        <v>1.1086111110000001</v>
      </c>
      <c r="O6861">
        <v>2</v>
      </c>
      <c r="P6861">
        <v>306</v>
      </c>
      <c r="Q6861">
        <v>0</v>
      </c>
      <c r="R6861">
        <v>0</v>
      </c>
      <c r="S6861">
        <v>0</v>
      </c>
      <c r="T6861">
        <v>0</v>
      </c>
      <c r="U6861">
        <v>2.217222</v>
      </c>
      <c r="V6861">
        <v>339.23500000000001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2682621</v>
      </c>
      <c r="B6862">
        <v>1</v>
      </c>
      <c r="C6862" t="s">
        <v>77</v>
      </c>
      <c r="D6862" t="s">
        <v>114</v>
      </c>
      <c r="E6862" t="s">
        <v>325</v>
      </c>
      <c r="F6862" t="s">
        <v>9621</v>
      </c>
      <c r="G6862" t="s">
        <v>140</v>
      </c>
      <c r="H6862" t="s">
        <v>47</v>
      </c>
      <c r="I6862" t="s">
        <v>129</v>
      </c>
      <c r="J6862" t="s">
        <v>130</v>
      </c>
      <c r="K6862" t="s">
        <v>141</v>
      </c>
      <c r="L6862" t="s">
        <v>18963</v>
      </c>
      <c r="M6862" t="s">
        <v>18964</v>
      </c>
      <c r="N6862">
        <v>6.7397222220000002</v>
      </c>
      <c r="O6862">
        <v>0</v>
      </c>
      <c r="P6862">
        <v>0</v>
      </c>
      <c r="Q6862">
        <v>3</v>
      </c>
      <c r="R6862">
        <v>0</v>
      </c>
      <c r="S6862">
        <v>249</v>
      </c>
      <c r="T6862">
        <v>1356</v>
      </c>
      <c r="U6862">
        <v>0</v>
      </c>
      <c r="V6862">
        <v>0</v>
      </c>
      <c r="W6862">
        <v>20.219166999999999</v>
      </c>
      <c r="X6862">
        <v>0</v>
      </c>
      <c r="Y6862">
        <v>1678.1908330000001</v>
      </c>
      <c r="Z6862">
        <v>9139.0633330000001</v>
      </c>
    </row>
    <row r="6863" spans="1:26" x14ac:dyDescent="0.3">
      <c r="A6863">
        <v>2682626</v>
      </c>
      <c r="B6863">
        <v>1</v>
      </c>
      <c r="C6863" t="s">
        <v>76</v>
      </c>
      <c r="D6863" t="s">
        <v>97</v>
      </c>
      <c r="E6863" t="s">
        <v>144</v>
      </c>
      <c r="F6863" t="s">
        <v>18965</v>
      </c>
      <c r="G6863" t="s">
        <v>146</v>
      </c>
      <c r="H6863" t="s">
        <v>46</v>
      </c>
      <c r="I6863" t="s">
        <v>129</v>
      </c>
      <c r="J6863" t="s">
        <v>130</v>
      </c>
      <c r="K6863" t="s">
        <v>131</v>
      </c>
      <c r="L6863" t="s">
        <v>18966</v>
      </c>
      <c r="M6863" t="s">
        <v>18967</v>
      </c>
      <c r="N6863">
        <v>1.6347222219999999</v>
      </c>
      <c r="O6863">
        <v>0</v>
      </c>
      <c r="P6863">
        <v>63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102.9875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2682627</v>
      </c>
      <c r="B6864">
        <v>1</v>
      </c>
      <c r="C6864" t="s">
        <v>76</v>
      </c>
      <c r="D6864" t="s">
        <v>100</v>
      </c>
      <c r="E6864" t="s">
        <v>144</v>
      </c>
      <c r="F6864" t="s">
        <v>18968</v>
      </c>
      <c r="G6864" t="s">
        <v>136</v>
      </c>
      <c r="H6864" t="s">
        <v>46</v>
      </c>
      <c r="I6864" t="s">
        <v>129</v>
      </c>
      <c r="J6864" t="s">
        <v>130</v>
      </c>
      <c r="K6864" t="s">
        <v>131</v>
      </c>
      <c r="L6864" t="s">
        <v>18969</v>
      </c>
      <c r="M6864" t="s">
        <v>18970</v>
      </c>
      <c r="N6864">
        <v>1.0925</v>
      </c>
      <c r="O6864">
        <v>0</v>
      </c>
      <c r="P6864">
        <v>3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3.2774999999999999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2682629</v>
      </c>
      <c r="B6865">
        <v>1</v>
      </c>
      <c r="C6865" t="s">
        <v>76</v>
      </c>
      <c r="D6865" t="s">
        <v>96</v>
      </c>
      <c r="E6865" t="s">
        <v>144</v>
      </c>
      <c r="F6865" t="s">
        <v>18971</v>
      </c>
      <c r="G6865" t="s">
        <v>136</v>
      </c>
      <c r="H6865" t="s">
        <v>46</v>
      </c>
      <c r="I6865" t="s">
        <v>129</v>
      </c>
      <c r="J6865" t="s">
        <v>130</v>
      </c>
      <c r="K6865" t="s">
        <v>131</v>
      </c>
      <c r="L6865" t="s">
        <v>18972</v>
      </c>
      <c r="M6865" t="s">
        <v>18973</v>
      </c>
      <c r="N6865">
        <v>0.95944444399999995</v>
      </c>
      <c r="O6865">
        <v>0</v>
      </c>
      <c r="P6865">
        <v>53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50.850555999999997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2682637</v>
      </c>
      <c r="B6866">
        <v>1</v>
      </c>
      <c r="C6866" t="s">
        <v>76</v>
      </c>
      <c r="D6866" t="s">
        <v>96</v>
      </c>
      <c r="E6866" t="s">
        <v>134</v>
      </c>
      <c r="F6866" t="s">
        <v>18974</v>
      </c>
      <c r="G6866" t="s">
        <v>146</v>
      </c>
      <c r="H6866" t="s">
        <v>46</v>
      </c>
      <c r="I6866" t="s">
        <v>129</v>
      </c>
      <c r="J6866" t="s">
        <v>130</v>
      </c>
      <c r="K6866" t="s">
        <v>131</v>
      </c>
      <c r="L6866" t="s">
        <v>18975</v>
      </c>
      <c r="M6866" t="s">
        <v>18976</v>
      </c>
      <c r="N6866">
        <v>0.49194444399999998</v>
      </c>
      <c r="O6866">
        <v>0</v>
      </c>
      <c r="P6866">
        <v>134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65.920554999999993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2682638</v>
      </c>
      <c r="B6867">
        <v>1</v>
      </c>
      <c r="C6867" t="s">
        <v>77</v>
      </c>
      <c r="D6867" t="s">
        <v>112</v>
      </c>
      <c r="E6867" t="s">
        <v>156</v>
      </c>
      <c r="F6867" t="s">
        <v>4710</v>
      </c>
      <c r="G6867" t="s">
        <v>169</v>
      </c>
      <c r="H6867" t="s">
        <v>47</v>
      </c>
      <c r="I6867" t="s">
        <v>129</v>
      </c>
      <c r="J6867" t="s">
        <v>130</v>
      </c>
      <c r="K6867" t="s">
        <v>131</v>
      </c>
      <c r="L6867" t="s">
        <v>18977</v>
      </c>
      <c r="M6867" t="s">
        <v>18978</v>
      </c>
      <c r="N6867">
        <v>0.15416666600000001</v>
      </c>
      <c r="O6867">
        <v>0</v>
      </c>
      <c r="P6867">
        <v>0</v>
      </c>
      <c r="Q6867">
        <v>0</v>
      </c>
      <c r="R6867">
        <v>0</v>
      </c>
      <c r="S6867">
        <v>3</v>
      </c>
      <c r="T6867">
        <v>335</v>
      </c>
      <c r="U6867">
        <v>0</v>
      </c>
      <c r="V6867">
        <v>0</v>
      </c>
      <c r="W6867">
        <v>0</v>
      </c>
      <c r="X6867">
        <v>0</v>
      </c>
      <c r="Y6867">
        <v>0.46250000000000002</v>
      </c>
      <c r="Z6867">
        <v>51.645833000000003</v>
      </c>
    </row>
    <row r="6868" spans="1:26" x14ac:dyDescent="0.3">
      <c r="A6868">
        <v>2682641</v>
      </c>
      <c r="B6868">
        <v>1</v>
      </c>
      <c r="C6868" t="s">
        <v>76</v>
      </c>
      <c r="D6868" t="s">
        <v>88</v>
      </c>
      <c r="E6868" t="s">
        <v>126</v>
      </c>
      <c r="F6868" t="s">
        <v>8267</v>
      </c>
      <c r="G6868" t="s">
        <v>169</v>
      </c>
      <c r="H6868" t="s">
        <v>47</v>
      </c>
      <c r="I6868" t="s">
        <v>129</v>
      </c>
      <c r="J6868" t="s">
        <v>130</v>
      </c>
      <c r="K6868" t="s">
        <v>131</v>
      </c>
      <c r="L6868" t="s">
        <v>18979</v>
      </c>
      <c r="M6868" t="s">
        <v>18980</v>
      </c>
      <c r="N6868">
        <v>6.3055554999999999E-2</v>
      </c>
      <c r="O6868">
        <v>7</v>
      </c>
      <c r="P6868">
        <v>564</v>
      </c>
      <c r="Q6868">
        <v>0</v>
      </c>
      <c r="R6868">
        <v>0</v>
      </c>
      <c r="S6868">
        <v>0</v>
      </c>
      <c r="T6868">
        <v>0</v>
      </c>
      <c r="U6868">
        <v>0.44138899999999998</v>
      </c>
      <c r="V6868">
        <v>35.563333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2682644</v>
      </c>
      <c r="B6869">
        <v>1</v>
      </c>
      <c r="C6869" t="s">
        <v>76</v>
      </c>
      <c r="D6869" t="s">
        <v>80</v>
      </c>
      <c r="E6869" t="s">
        <v>134</v>
      </c>
      <c r="F6869" t="s">
        <v>18981</v>
      </c>
      <c r="G6869" t="s">
        <v>260</v>
      </c>
      <c r="H6869" t="s">
        <v>46</v>
      </c>
      <c r="I6869" t="s">
        <v>129</v>
      </c>
      <c r="J6869" t="s">
        <v>130</v>
      </c>
      <c r="K6869" t="s">
        <v>141</v>
      </c>
      <c r="L6869" t="s">
        <v>18982</v>
      </c>
      <c r="M6869" t="s">
        <v>18983</v>
      </c>
      <c r="N6869">
        <v>6.6605555550000002</v>
      </c>
      <c r="O6869">
        <v>0</v>
      </c>
      <c r="P6869">
        <v>467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3110.4794440000001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2682645</v>
      </c>
      <c r="B6870">
        <v>1</v>
      </c>
      <c r="C6870" t="s">
        <v>76</v>
      </c>
      <c r="D6870" t="s">
        <v>93</v>
      </c>
      <c r="E6870" t="s">
        <v>152</v>
      </c>
      <c r="F6870" t="s">
        <v>18984</v>
      </c>
      <c r="G6870" t="s">
        <v>260</v>
      </c>
      <c r="H6870" t="s">
        <v>47</v>
      </c>
      <c r="I6870" t="s">
        <v>129</v>
      </c>
      <c r="J6870" t="s">
        <v>130</v>
      </c>
      <c r="K6870" t="s">
        <v>141</v>
      </c>
      <c r="L6870" t="s">
        <v>18985</v>
      </c>
      <c r="M6870" t="s">
        <v>18986</v>
      </c>
      <c r="N6870">
        <v>8.2627777770000002</v>
      </c>
      <c r="O6870">
        <v>36</v>
      </c>
      <c r="P6870">
        <v>1383</v>
      </c>
      <c r="Q6870">
        <v>0</v>
      </c>
      <c r="R6870">
        <v>0</v>
      </c>
      <c r="S6870">
        <v>0</v>
      </c>
      <c r="T6870">
        <v>0</v>
      </c>
      <c r="U6870">
        <v>297.45999999999998</v>
      </c>
      <c r="V6870">
        <v>11427.421666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2682646</v>
      </c>
      <c r="B6871">
        <v>1</v>
      </c>
      <c r="C6871" t="s">
        <v>76</v>
      </c>
      <c r="D6871" t="s">
        <v>89</v>
      </c>
      <c r="E6871" t="s">
        <v>210</v>
      </c>
      <c r="F6871" t="s">
        <v>18987</v>
      </c>
      <c r="G6871" t="s">
        <v>306</v>
      </c>
      <c r="H6871" t="s">
        <v>46</v>
      </c>
      <c r="I6871" t="s">
        <v>129</v>
      </c>
      <c r="J6871" t="s">
        <v>130</v>
      </c>
      <c r="K6871" t="s">
        <v>131</v>
      </c>
      <c r="L6871" t="s">
        <v>18988</v>
      </c>
      <c r="M6871" t="s">
        <v>18986</v>
      </c>
      <c r="N6871">
        <v>8.2622222220000001</v>
      </c>
      <c r="O6871">
        <v>0</v>
      </c>
      <c r="P6871">
        <v>18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148.72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2682655</v>
      </c>
      <c r="B6872">
        <v>1</v>
      </c>
      <c r="C6872" t="s">
        <v>76</v>
      </c>
      <c r="D6872" t="s">
        <v>99</v>
      </c>
      <c r="E6872" t="s">
        <v>210</v>
      </c>
      <c r="F6872" t="s">
        <v>18989</v>
      </c>
      <c r="G6872" t="s">
        <v>290</v>
      </c>
      <c r="H6872" t="s">
        <v>46</v>
      </c>
      <c r="I6872" t="s">
        <v>129</v>
      </c>
      <c r="J6872" t="s">
        <v>130</v>
      </c>
      <c r="K6872" t="s">
        <v>131</v>
      </c>
      <c r="L6872" t="s">
        <v>18990</v>
      </c>
      <c r="M6872" t="s">
        <v>18991</v>
      </c>
      <c r="N6872">
        <v>3.340833333</v>
      </c>
      <c r="O6872">
        <v>0</v>
      </c>
      <c r="P6872">
        <v>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3.3408329999999999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2682649</v>
      </c>
      <c r="B6873">
        <v>1</v>
      </c>
      <c r="C6873" t="s">
        <v>77</v>
      </c>
      <c r="D6873" t="s">
        <v>124</v>
      </c>
      <c r="E6873" t="s">
        <v>156</v>
      </c>
      <c r="F6873" t="s">
        <v>17154</v>
      </c>
      <c r="G6873" t="s">
        <v>260</v>
      </c>
      <c r="H6873" t="s">
        <v>47</v>
      </c>
      <c r="I6873" t="s">
        <v>129</v>
      </c>
      <c r="J6873" t="s">
        <v>130</v>
      </c>
      <c r="K6873" t="s">
        <v>141</v>
      </c>
      <c r="L6873" t="s">
        <v>18992</v>
      </c>
      <c r="M6873" t="s">
        <v>18993</v>
      </c>
      <c r="N6873">
        <v>5.5724999999999998</v>
      </c>
      <c r="O6873">
        <v>61</v>
      </c>
      <c r="P6873">
        <v>1647</v>
      </c>
      <c r="Q6873">
        <v>0</v>
      </c>
      <c r="R6873">
        <v>0</v>
      </c>
      <c r="S6873">
        <v>0</v>
      </c>
      <c r="T6873">
        <v>0</v>
      </c>
      <c r="U6873">
        <v>339.92250000000001</v>
      </c>
      <c r="V6873">
        <v>9177.9074999999993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2682650</v>
      </c>
      <c r="B6874">
        <v>1</v>
      </c>
      <c r="C6874" t="s">
        <v>76</v>
      </c>
      <c r="D6874" t="s">
        <v>89</v>
      </c>
      <c r="E6874" t="s">
        <v>152</v>
      </c>
      <c r="F6874" t="s">
        <v>6048</v>
      </c>
      <c r="G6874" t="s">
        <v>169</v>
      </c>
      <c r="H6874" t="s">
        <v>47</v>
      </c>
      <c r="I6874" t="s">
        <v>129</v>
      </c>
      <c r="J6874" t="s">
        <v>130</v>
      </c>
      <c r="K6874" t="s">
        <v>131</v>
      </c>
      <c r="L6874" t="s">
        <v>18994</v>
      </c>
      <c r="M6874" t="s">
        <v>18995</v>
      </c>
      <c r="N6874">
        <v>0.24722222199999999</v>
      </c>
      <c r="O6874">
        <v>56</v>
      </c>
      <c r="P6874">
        <v>261</v>
      </c>
      <c r="Q6874">
        <v>0</v>
      </c>
      <c r="R6874">
        <v>0</v>
      </c>
      <c r="S6874">
        <v>0</v>
      </c>
      <c r="T6874">
        <v>0</v>
      </c>
      <c r="U6874">
        <v>13.844443999999999</v>
      </c>
      <c r="V6874">
        <v>64.525000000000006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2682652</v>
      </c>
      <c r="B6875">
        <v>1</v>
      </c>
      <c r="C6875" t="s">
        <v>76</v>
      </c>
      <c r="D6875" t="s">
        <v>90</v>
      </c>
      <c r="E6875" t="s">
        <v>152</v>
      </c>
      <c r="F6875" t="s">
        <v>4374</v>
      </c>
      <c r="G6875" t="s">
        <v>169</v>
      </c>
      <c r="H6875" t="s">
        <v>47</v>
      </c>
      <c r="I6875" t="s">
        <v>129</v>
      </c>
      <c r="J6875" t="s">
        <v>130</v>
      </c>
      <c r="K6875" t="s">
        <v>131</v>
      </c>
      <c r="L6875" t="s">
        <v>18902</v>
      </c>
      <c r="M6875" t="s">
        <v>18996</v>
      </c>
      <c r="N6875">
        <v>0.90749999999999997</v>
      </c>
      <c r="O6875">
        <v>0</v>
      </c>
      <c r="P6875">
        <v>0</v>
      </c>
      <c r="Q6875">
        <v>0</v>
      </c>
      <c r="R6875">
        <v>0</v>
      </c>
      <c r="S6875">
        <v>6</v>
      </c>
      <c r="T6875">
        <v>69</v>
      </c>
      <c r="U6875">
        <v>0</v>
      </c>
      <c r="V6875">
        <v>0</v>
      </c>
      <c r="W6875">
        <v>0</v>
      </c>
      <c r="X6875">
        <v>0</v>
      </c>
      <c r="Y6875">
        <v>5.4450000000000003</v>
      </c>
      <c r="Z6875">
        <v>62.6175</v>
      </c>
    </row>
    <row r="6876" spans="1:26" x14ac:dyDescent="0.3">
      <c r="A6876">
        <v>2682654</v>
      </c>
      <c r="B6876">
        <v>1</v>
      </c>
      <c r="C6876" t="s">
        <v>76</v>
      </c>
      <c r="D6876" t="s">
        <v>104</v>
      </c>
      <c r="E6876" t="s">
        <v>126</v>
      </c>
      <c r="F6876" t="s">
        <v>18997</v>
      </c>
      <c r="G6876" t="s">
        <v>260</v>
      </c>
      <c r="H6876" t="s">
        <v>47</v>
      </c>
      <c r="I6876" t="s">
        <v>129</v>
      </c>
      <c r="J6876" t="s">
        <v>130</v>
      </c>
      <c r="K6876" t="s">
        <v>141</v>
      </c>
      <c r="L6876" t="s">
        <v>18998</v>
      </c>
      <c r="M6876" t="s">
        <v>18999</v>
      </c>
      <c r="N6876">
        <v>8.5383333330000006</v>
      </c>
      <c r="O6876">
        <v>0</v>
      </c>
      <c r="P6876">
        <v>0</v>
      </c>
      <c r="Q6876">
        <v>0</v>
      </c>
      <c r="R6876">
        <v>11</v>
      </c>
      <c r="S6876">
        <v>0</v>
      </c>
      <c r="T6876">
        <v>52</v>
      </c>
      <c r="U6876">
        <v>0</v>
      </c>
      <c r="V6876">
        <v>0</v>
      </c>
      <c r="W6876">
        <v>0</v>
      </c>
      <c r="X6876">
        <v>93.921666999999999</v>
      </c>
      <c r="Y6876">
        <v>0</v>
      </c>
      <c r="Z6876">
        <v>443.99333300000001</v>
      </c>
    </row>
    <row r="6877" spans="1:26" x14ac:dyDescent="0.3">
      <c r="A6877">
        <v>2682656</v>
      </c>
      <c r="B6877">
        <v>1</v>
      </c>
      <c r="C6877" t="s">
        <v>76</v>
      </c>
      <c r="D6877" t="s">
        <v>100</v>
      </c>
      <c r="E6877" t="s">
        <v>156</v>
      </c>
      <c r="F6877" t="s">
        <v>19000</v>
      </c>
      <c r="G6877" t="s">
        <v>140</v>
      </c>
      <c r="H6877" t="s">
        <v>47</v>
      </c>
      <c r="I6877" t="s">
        <v>129</v>
      </c>
      <c r="J6877" t="s">
        <v>130</v>
      </c>
      <c r="K6877" t="s">
        <v>141</v>
      </c>
      <c r="L6877" t="s">
        <v>19001</v>
      </c>
      <c r="M6877" t="s">
        <v>19002</v>
      </c>
      <c r="N6877">
        <v>0.46472222200000002</v>
      </c>
      <c r="O6877">
        <v>31</v>
      </c>
      <c r="P6877">
        <v>421</v>
      </c>
      <c r="Q6877">
        <v>0</v>
      </c>
      <c r="R6877">
        <v>0</v>
      </c>
      <c r="S6877">
        <v>0</v>
      </c>
      <c r="T6877">
        <v>0</v>
      </c>
      <c r="U6877">
        <v>14.406389000000001</v>
      </c>
      <c r="V6877">
        <v>195.648055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2682663</v>
      </c>
      <c r="B6878">
        <v>1</v>
      </c>
      <c r="C6878" t="s">
        <v>76</v>
      </c>
      <c r="D6878" t="s">
        <v>82</v>
      </c>
      <c r="E6878" t="s">
        <v>134</v>
      </c>
      <c r="F6878" t="s">
        <v>412</v>
      </c>
      <c r="G6878" t="s">
        <v>260</v>
      </c>
      <c r="H6878" t="s">
        <v>46</v>
      </c>
      <c r="I6878" t="s">
        <v>129</v>
      </c>
      <c r="J6878" t="s">
        <v>130</v>
      </c>
      <c r="K6878" t="s">
        <v>141</v>
      </c>
      <c r="L6878" t="s">
        <v>19003</v>
      </c>
      <c r="M6878" t="s">
        <v>19004</v>
      </c>
      <c r="N6878">
        <v>7.2305555549999996</v>
      </c>
      <c r="O6878">
        <v>0</v>
      </c>
      <c r="P6878">
        <v>201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1453.3416669999999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2682665</v>
      </c>
      <c r="B6879">
        <v>1</v>
      </c>
      <c r="C6879" t="s">
        <v>77</v>
      </c>
      <c r="D6879" t="s">
        <v>115</v>
      </c>
      <c r="E6879" t="s">
        <v>152</v>
      </c>
      <c r="F6879" t="s">
        <v>6749</v>
      </c>
      <c r="G6879" t="s">
        <v>260</v>
      </c>
      <c r="H6879" t="s">
        <v>47</v>
      </c>
      <c r="I6879" t="s">
        <v>129</v>
      </c>
      <c r="J6879" t="s">
        <v>130</v>
      </c>
      <c r="K6879" t="s">
        <v>141</v>
      </c>
      <c r="L6879" t="s">
        <v>19005</v>
      </c>
      <c r="M6879" t="s">
        <v>19006</v>
      </c>
      <c r="N6879">
        <v>8.0863888880000001</v>
      </c>
      <c r="O6879">
        <v>0</v>
      </c>
      <c r="P6879">
        <v>0</v>
      </c>
      <c r="Q6879">
        <v>20</v>
      </c>
      <c r="R6879">
        <v>1343</v>
      </c>
      <c r="S6879">
        <v>0</v>
      </c>
      <c r="T6879">
        <v>0</v>
      </c>
      <c r="U6879">
        <v>0</v>
      </c>
      <c r="V6879">
        <v>0</v>
      </c>
      <c r="W6879">
        <v>161.727778</v>
      </c>
      <c r="X6879">
        <v>10860.020277</v>
      </c>
      <c r="Y6879">
        <v>0</v>
      </c>
      <c r="Z6879">
        <v>0</v>
      </c>
    </row>
    <row r="6880" spans="1:26" x14ac:dyDescent="0.3">
      <c r="A6880">
        <v>2682669</v>
      </c>
      <c r="B6880">
        <v>1</v>
      </c>
      <c r="C6880" t="s">
        <v>77</v>
      </c>
      <c r="D6880" t="s">
        <v>111</v>
      </c>
      <c r="E6880" t="s">
        <v>126</v>
      </c>
      <c r="F6880" t="s">
        <v>19007</v>
      </c>
      <c r="G6880" t="s">
        <v>128</v>
      </c>
      <c r="H6880" t="s">
        <v>47</v>
      </c>
      <c r="I6880" t="s">
        <v>129</v>
      </c>
      <c r="J6880" t="s">
        <v>130</v>
      </c>
      <c r="K6880" t="s">
        <v>131</v>
      </c>
      <c r="L6880" t="s">
        <v>19008</v>
      </c>
      <c r="M6880" t="s">
        <v>19009</v>
      </c>
      <c r="N6880">
        <v>1.5349999999999999</v>
      </c>
      <c r="O6880">
        <v>0</v>
      </c>
      <c r="P6880">
        <v>0</v>
      </c>
      <c r="Q6880">
        <v>0</v>
      </c>
      <c r="R6880">
        <v>0</v>
      </c>
      <c r="S6880">
        <v>1</v>
      </c>
      <c r="T6880">
        <v>84</v>
      </c>
      <c r="U6880">
        <v>0</v>
      </c>
      <c r="V6880">
        <v>0</v>
      </c>
      <c r="W6880">
        <v>0</v>
      </c>
      <c r="X6880">
        <v>0</v>
      </c>
      <c r="Y6880">
        <v>1.5349999999999999</v>
      </c>
      <c r="Z6880">
        <v>128.94</v>
      </c>
    </row>
    <row r="6881" spans="1:26" x14ac:dyDescent="0.3">
      <c r="A6881">
        <v>2682674</v>
      </c>
      <c r="B6881">
        <v>1</v>
      </c>
      <c r="C6881" t="s">
        <v>76</v>
      </c>
      <c r="D6881" t="s">
        <v>89</v>
      </c>
      <c r="E6881" t="s">
        <v>152</v>
      </c>
      <c r="F6881" t="s">
        <v>19010</v>
      </c>
      <c r="G6881" t="s">
        <v>260</v>
      </c>
      <c r="H6881" t="s">
        <v>47</v>
      </c>
      <c r="I6881" t="s">
        <v>129</v>
      </c>
      <c r="J6881" t="s">
        <v>130</v>
      </c>
      <c r="K6881" t="s">
        <v>141</v>
      </c>
      <c r="L6881" t="s">
        <v>19011</v>
      </c>
      <c r="M6881" t="s">
        <v>19012</v>
      </c>
      <c r="N6881">
        <v>4.1855555549999997</v>
      </c>
      <c r="O6881">
        <v>10</v>
      </c>
      <c r="P6881">
        <v>30</v>
      </c>
      <c r="Q6881">
        <v>0</v>
      </c>
      <c r="R6881">
        <v>0</v>
      </c>
      <c r="S6881">
        <v>0</v>
      </c>
      <c r="T6881">
        <v>0</v>
      </c>
      <c r="U6881">
        <v>41.855556</v>
      </c>
      <c r="V6881">
        <v>125.566667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2682679</v>
      </c>
      <c r="B6882">
        <v>1</v>
      </c>
      <c r="C6882" t="s">
        <v>76</v>
      </c>
      <c r="D6882" t="s">
        <v>78</v>
      </c>
      <c r="E6882" t="s">
        <v>210</v>
      </c>
      <c r="F6882" t="s">
        <v>19013</v>
      </c>
      <c r="G6882" t="s">
        <v>627</v>
      </c>
      <c r="H6882" t="s">
        <v>46</v>
      </c>
      <c r="I6882" t="s">
        <v>129</v>
      </c>
      <c r="J6882" t="s">
        <v>130</v>
      </c>
      <c r="K6882" t="s">
        <v>131</v>
      </c>
      <c r="L6882" t="s">
        <v>19014</v>
      </c>
      <c r="M6882" t="s">
        <v>19015</v>
      </c>
      <c r="N6882">
        <v>1.256388888</v>
      </c>
      <c r="O6882">
        <v>0</v>
      </c>
      <c r="P6882">
        <v>3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3.7691669999999999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2682681</v>
      </c>
      <c r="B6883">
        <v>1</v>
      </c>
      <c r="C6883" t="s">
        <v>76</v>
      </c>
      <c r="D6883" t="s">
        <v>89</v>
      </c>
      <c r="E6883" t="s">
        <v>152</v>
      </c>
      <c r="F6883" t="s">
        <v>19016</v>
      </c>
      <c r="G6883" t="s">
        <v>169</v>
      </c>
      <c r="H6883" t="s">
        <v>47</v>
      </c>
      <c r="I6883" t="s">
        <v>129</v>
      </c>
      <c r="J6883" t="s">
        <v>130</v>
      </c>
      <c r="K6883" t="s">
        <v>131</v>
      </c>
      <c r="L6883" t="s">
        <v>19017</v>
      </c>
      <c r="M6883" t="s">
        <v>19018</v>
      </c>
      <c r="N6883">
        <v>0.120277777</v>
      </c>
      <c r="O6883">
        <v>16</v>
      </c>
      <c r="P6883">
        <v>113</v>
      </c>
      <c r="Q6883">
        <v>1</v>
      </c>
      <c r="R6883">
        <v>220</v>
      </c>
      <c r="S6883">
        <v>0</v>
      </c>
      <c r="T6883">
        <v>0</v>
      </c>
      <c r="U6883">
        <v>1.924444</v>
      </c>
      <c r="V6883">
        <v>13.591388999999999</v>
      </c>
      <c r="W6883">
        <v>0.120278</v>
      </c>
      <c r="X6883">
        <v>26.461110999999999</v>
      </c>
      <c r="Y6883">
        <v>0</v>
      </c>
      <c r="Z6883">
        <v>0</v>
      </c>
    </row>
    <row r="6884" spans="1:26" x14ac:dyDescent="0.3">
      <c r="A6884">
        <v>2682688</v>
      </c>
      <c r="B6884">
        <v>1</v>
      </c>
      <c r="C6884" t="s">
        <v>76</v>
      </c>
      <c r="D6884" t="s">
        <v>101</v>
      </c>
      <c r="E6884" t="s">
        <v>126</v>
      </c>
      <c r="F6884" t="s">
        <v>19019</v>
      </c>
      <c r="G6884" t="s">
        <v>260</v>
      </c>
      <c r="H6884" t="s">
        <v>47</v>
      </c>
      <c r="I6884" t="s">
        <v>129</v>
      </c>
      <c r="J6884" t="s">
        <v>130</v>
      </c>
      <c r="K6884" t="s">
        <v>141</v>
      </c>
      <c r="L6884" t="s">
        <v>19020</v>
      </c>
      <c r="M6884" t="s">
        <v>19021</v>
      </c>
      <c r="N6884">
        <v>4.0555555549999998</v>
      </c>
      <c r="O6884">
        <v>86</v>
      </c>
      <c r="P6884">
        <v>637</v>
      </c>
      <c r="Q6884">
        <v>0</v>
      </c>
      <c r="R6884">
        <v>0</v>
      </c>
      <c r="S6884">
        <v>0</v>
      </c>
      <c r="T6884">
        <v>0</v>
      </c>
      <c r="U6884">
        <v>348.77777800000001</v>
      </c>
      <c r="V6884">
        <v>2583.3888889999998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2682689</v>
      </c>
      <c r="B6885">
        <v>1</v>
      </c>
      <c r="C6885" t="s">
        <v>76</v>
      </c>
      <c r="D6885" t="s">
        <v>92</v>
      </c>
      <c r="E6885" t="s">
        <v>126</v>
      </c>
      <c r="F6885" t="s">
        <v>19022</v>
      </c>
      <c r="G6885" t="s">
        <v>567</v>
      </c>
      <c r="H6885" t="s">
        <v>47</v>
      </c>
      <c r="I6885" t="s">
        <v>129</v>
      </c>
      <c r="J6885" t="s">
        <v>130</v>
      </c>
      <c r="K6885" t="s">
        <v>131</v>
      </c>
      <c r="L6885" t="s">
        <v>19023</v>
      </c>
      <c r="M6885" t="s">
        <v>19024</v>
      </c>
      <c r="N6885">
        <v>0.28944444400000002</v>
      </c>
      <c r="O6885">
        <v>0</v>
      </c>
      <c r="P6885">
        <v>0</v>
      </c>
      <c r="Q6885">
        <v>0</v>
      </c>
      <c r="R6885">
        <v>34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9.8411109999999997</v>
      </c>
      <c r="Y6885">
        <v>0</v>
      </c>
      <c r="Z6885">
        <v>0</v>
      </c>
    </row>
    <row r="6886" spans="1:26" x14ac:dyDescent="0.3">
      <c r="A6886">
        <v>2682690</v>
      </c>
      <c r="B6886">
        <v>1</v>
      </c>
      <c r="C6886" t="s">
        <v>77</v>
      </c>
      <c r="D6886" t="s">
        <v>119</v>
      </c>
      <c r="E6886" t="s">
        <v>144</v>
      </c>
      <c r="F6886" t="s">
        <v>19025</v>
      </c>
      <c r="G6886" t="s">
        <v>260</v>
      </c>
      <c r="H6886" t="s">
        <v>46</v>
      </c>
      <c r="I6886" t="s">
        <v>129</v>
      </c>
      <c r="J6886" t="s">
        <v>130</v>
      </c>
      <c r="K6886" t="s">
        <v>141</v>
      </c>
      <c r="L6886" t="s">
        <v>19026</v>
      </c>
      <c r="M6886" t="s">
        <v>19027</v>
      </c>
      <c r="N6886">
        <v>0.57499999999999996</v>
      </c>
      <c r="O6886">
        <v>0</v>
      </c>
      <c r="P6886">
        <v>2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1.1499999999999999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2682693</v>
      </c>
      <c r="B6887">
        <v>1</v>
      </c>
      <c r="C6887" t="s">
        <v>76</v>
      </c>
      <c r="D6887" t="s">
        <v>84</v>
      </c>
      <c r="E6887" t="s">
        <v>210</v>
      </c>
      <c r="F6887" t="s">
        <v>19028</v>
      </c>
      <c r="G6887" t="s">
        <v>306</v>
      </c>
      <c r="H6887" t="s">
        <v>46</v>
      </c>
      <c r="I6887" t="s">
        <v>129</v>
      </c>
      <c r="J6887" t="s">
        <v>15</v>
      </c>
      <c r="K6887" t="s">
        <v>131</v>
      </c>
      <c r="L6887" t="s">
        <v>19029</v>
      </c>
      <c r="M6887" t="s">
        <v>19030</v>
      </c>
      <c r="N6887">
        <v>1.969166666</v>
      </c>
      <c r="O6887">
        <v>0</v>
      </c>
      <c r="P6887">
        <v>1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1.9691669999999999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2682696</v>
      </c>
      <c r="B6888">
        <v>1</v>
      </c>
      <c r="C6888" t="s">
        <v>76</v>
      </c>
      <c r="D6888" t="s">
        <v>103</v>
      </c>
      <c r="E6888" t="s">
        <v>152</v>
      </c>
      <c r="F6888" t="s">
        <v>19031</v>
      </c>
      <c r="G6888" t="s">
        <v>169</v>
      </c>
      <c r="H6888" t="s">
        <v>47</v>
      </c>
      <c r="I6888" t="s">
        <v>129</v>
      </c>
      <c r="J6888" t="s">
        <v>130</v>
      </c>
      <c r="K6888" t="s">
        <v>131</v>
      </c>
      <c r="L6888" t="s">
        <v>19032</v>
      </c>
      <c r="M6888" t="s">
        <v>19033</v>
      </c>
      <c r="N6888">
        <v>0.29027777700000001</v>
      </c>
      <c r="O6888">
        <v>0</v>
      </c>
      <c r="P6888">
        <v>0</v>
      </c>
      <c r="Q6888">
        <v>0</v>
      </c>
      <c r="R6888">
        <v>5996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1740.505551</v>
      </c>
      <c r="Y6888">
        <v>0</v>
      </c>
      <c r="Z6888">
        <v>0</v>
      </c>
    </row>
    <row r="6889" spans="1:26" x14ac:dyDescent="0.3">
      <c r="A6889">
        <v>2682697</v>
      </c>
      <c r="B6889">
        <v>1</v>
      </c>
      <c r="C6889" t="s">
        <v>76</v>
      </c>
      <c r="D6889" t="s">
        <v>103</v>
      </c>
      <c r="E6889" t="s">
        <v>152</v>
      </c>
      <c r="F6889" t="s">
        <v>15820</v>
      </c>
      <c r="G6889" t="s">
        <v>169</v>
      </c>
      <c r="H6889" t="s">
        <v>47</v>
      </c>
      <c r="I6889" t="s">
        <v>129</v>
      </c>
      <c r="J6889" t="s">
        <v>130</v>
      </c>
      <c r="K6889" t="s">
        <v>131</v>
      </c>
      <c r="L6889" t="s">
        <v>19032</v>
      </c>
      <c r="M6889" t="s">
        <v>19034</v>
      </c>
      <c r="N6889">
        <v>0.16916666599999999</v>
      </c>
      <c r="O6889">
        <v>0</v>
      </c>
      <c r="P6889">
        <v>0</v>
      </c>
      <c r="Q6889">
        <v>7</v>
      </c>
      <c r="R6889">
        <v>1604</v>
      </c>
      <c r="S6889">
        <v>13</v>
      </c>
      <c r="T6889">
        <v>647</v>
      </c>
      <c r="U6889">
        <v>0</v>
      </c>
      <c r="V6889">
        <v>0</v>
      </c>
      <c r="W6889">
        <v>1.184167</v>
      </c>
      <c r="X6889">
        <v>271.34333199999998</v>
      </c>
      <c r="Y6889">
        <v>2.1991670000000001</v>
      </c>
      <c r="Z6889">
        <v>109.450833</v>
      </c>
    </row>
    <row r="6890" spans="1:26" x14ac:dyDescent="0.3">
      <c r="A6890">
        <v>2682704</v>
      </c>
      <c r="B6890">
        <v>1</v>
      </c>
      <c r="C6890" t="s">
        <v>76</v>
      </c>
      <c r="D6890" t="s">
        <v>93</v>
      </c>
      <c r="E6890" t="s">
        <v>210</v>
      </c>
      <c r="F6890" t="s">
        <v>19035</v>
      </c>
      <c r="G6890" t="s">
        <v>212</v>
      </c>
      <c r="H6890" t="s">
        <v>46</v>
      </c>
      <c r="I6890" t="s">
        <v>129</v>
      </c>
      <c r="J6890" t="s">
        <v>130</v>
      </c>
      <c r="K6890" t="s">
        <v>131</v>
      </c>
      <c r="L6890" t="s">
        <v>19036</v>
      </c>
      <c r="M6890" t="s">
        <v>19037</v>
      </c>
      <c r="N6890">
        <v>1.423611111</v>
      </c>
      <c r="O6890">
        <v>0</v>
      </c>
      <c r="P6890">
        <v>3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4.2708329999999997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2682700</v>
      </c>
      <c r="B6891">
        <v>1</v>
      </c>
      <c r="C6891" t="s">
        <v>76</v>
      </c>
      <c r="D6891" t="s">
        <v>89</v>
      </c>
      <c r="E6891" t="s">
        <v>144</v>
      </c>
      <c r="F6891" t="s">
        <v>19038</v>
      </c>
      <c r="G6891" t="s">
        <v>319</v>
      </c>
      <c r="H6891" t="s">
        <v>46</v>
      </c>
      <c r="I6891" t="s">
        <v>129</v>
      </c>
      <c r="J6891" t="s">
        <v>130</v>
      </c>
      <c r="K6891" t="s">
        <v>141</v>
      </c>
      <c r="L6891" t="s">
        <v>19039</v>
      </c>
      <c r="M6891" t="s">
        <v>19040</v>
      </c>
      <c r="N6891">
        <v>3.9958333330000002</v>
      </c>
      <c r="O6891">
        <v>0</v>
      </c>
      <c r="P6891">
        <v>10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39.958333000000003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2682702</v>
      </c>
      <c r="B6892">
        <v>1</v>
      </c>
      <c r="C6892" t="s">
        <v>76</v>
      </c>
      <c r="D6892" t="s">
        <v>93</v>
      </c>
      <c r="E6892" t="s">
        <v>144</v>
      </c>
      <c r="F6892" t="s">
        <v>19041</v>
      </c>
      <c r="G6892" t="s">
        <v>260</v>
      </c>
      <c r="H6892" t="s">
        <v>46</v>
      </c>
      <c r="I6892" t="s">
        <v>129</v>
      </c>
      <c r="J6892" t="s">
        <v>130</v>
      </c>
      <c r="K6892" t="s">
        <v>141</v>
      </c>
      <c r="L6892" t="s">
        <v>19042</v>
      </c>
      <c r="M6892" t="s">
        <v>19043</v>
      </c>
      <c r="N6892">
        <v>6.7433333329999998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16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107.893333</v>
      </c>
    </row>
    <row r="6893" spans="1:26" x14ac:dyDescent="0.3">
      <c r="A6893">
        <v>2682703</v>
      </c>
      <c r="B6893">
        <v>1</v>
      </c>
      <c r="C6893" t="s">
        <v>76</v>
      </c>
      <c r="D6893" t="s">
        <v>101</v>
      </c>
      <c r="E6893" t="s">
        <v>156</v>
      </c>
      <c r="F6893" t="s">
        <v>6530</v>
      </c>
      <c r="G6893" t="s">
        <v>169</v>
      </c>
      <c r="H6893" t="s">
        <v>47</v>
      </c>
      <c r="I6893" t="s">
        <v>129</v>
      </c>
      <c r="J6893" t="s">
        <v>130</v>
      </c>
      <c r="K6893" t="s">
        <v>131</v>
      </c>
      <c r="L6893" t="s">
        <v>19044</v>
      </c>
      <c r="M6893" t="s">
        <v>19045</v>
      </c>
      <c r="N6893">
        <v>0.86555555500000003</v>
      </c>
      <c r="O6893">
        <v>55</v>
      </c>
      <c r="P6893">
        <v>3370</v>
      </c>
      <c r="Q6893">
        <v>0</v>
      </c>
      <c r="R6893">
        <v>0</v>
      </c>
      <c r="S6893">
        <v>0</v>
      </c>
      <c r="T6893">
        <v>0</v>
      </c>
      <c r="U6893">
        <v>47.605556</v>
      </c>
      <c r="V6893">
        <v>2916.9222199999999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2682708</v>
      </c>
      <c r="B6894">
        <v>1</v>
      </c>
      <c r="C6894" t="s">
        <v>77</v>
      </c>
      <c r="D6894" t="s">
        <v>109</v>
      </c>
      <c r="E6894" t="s">
        <v>156</v>
      </c>
      <c r="F6894" t="s">
        <v>882</v>
      </c>
      <c r="G6894" t="s">
        <v>169</v>
      </c>
      <c r="H6894" t="s">
        <v>47</v>
      </c>
      <c r="I6894" t="s">
        <v>129</v>
      </c>
      <c r="J6894" t="s">
        <v>130</v>
      </c>
      <c r="K6894" t="s">
        <v>131</v>
      </c>
      <c r="L6894" t="s">
        <v>19046</v>
      </c>
      <c r="M6894" t="s">
        <v>19047</v>
      </c>
      <c r="N6894">
        <v>0.55833333299999999</v>
      </c>
      <c r="O6894">
        <v>7</v>
      </c>
      <c r="P6894">
        <v>0</v>
      </c>
      <c r="Q6894">
        <v>0</v>
      </c>
      <c r="R6894">
        <v>0</v>
      </c>
      <c r="S6894">
        <v>19</v>
      </c>
      <c r="T6894">
        <v>393</v>
      </c>
      <c r="U6894">
        <v>3.9083329999999998</v>
      </c>
      <c r="V6894">
        <v>0</v>
      </c>
      <c r="W6894">
        <v>0</v>
      </c>
      <c r="X6894">
        <v>0</v>
      </c>
      <c r="Y6894">
        <v>10.608333</v>
      </c>
      <c r="Z6894">
        <v>219.42500000000001</v>
      </c>
    </row>
    <row r="6895" spans="1:26" x14ac:dyDescent="0.3">
      <c r="A6895">
        <v>2682713</v>
      </c>
      <c r="B6895">
        <v>1</v>
      </c>
      <c r="C6895" t="s">
        <v>77</v>
      </c>
      <c r="D6895" t="s">
        <v>114</v>
      </c>
      <c r="E6895" t="s">
        <v>126</v>
      </c>
      <c r="F6895" t="s">
        <v>19048</v>
      </c>
      <c r="G6895" t="s">
        <v>128</v>
      </c>
      <c r="H6895" t="s">
        <v>47</v>
      </c>
      <c r="I6895" t="s">
        <v>129</v>
      </c>
      <c r="J6895" t="s">
        <v>130</v>
      </c>
      <c r="K6895" t="s">
        <v>131</v>
      </c>
      <c r="L6895" t="s">
        <v>19049</v>
      </c>
      <c r="M6895" t="s">
        <v>19050</v>
      </c>
      <c r="N6895">
        <v>2.2680555550000001</v>
      </c>
      <c r="O6895">
        <v>0</v>
      </c>
      <c r="P6895">
        <v>0</v>
      </c>
      <c r="Q6895">
        <v>0</v>
      </c>
      <c r="R6895">
        <v>0</v>
      </c>
      <c r="S6895">
        <v>12</v>
      </c>
      <c r="T6895">
        <v>197</v>
      </c>
      <c r="U6895">
        <v>0</v>
      </c>
      <c r="V6895">
        <v>0</v>
      </c>
      <c r="W6895">
        <v>0</v>
      </c>
      <c r="X6895">
        <v>0</v>
      </c>
      <c r="Y6895">
        <v>27.216667000000001</v>
      </c>
      <c r="Z6895">
        <v>446.80694399999999</v>
      </c>
    </row>
    <row r="6896" spans="1:26" x14ac:dyDescent="0.3">
      <c r="A6896">
        <v>2682788</v>
      </c>
      <c r="B6896">
        <v>1</v>
      </c>
      <c r="C6896" t="s">
        <v>76</v>
      </c>
      <c r="D6896" t="s">
        <v>96</v>
      </c>
      <c r="E6896" t="s">
        <v>126</v>
      </c>
      <c r="F6896" t="s">
        <v>19051</v>
      </c>
      <c r="G6896" t="s">
        <v>140</v>
      </c>
      <c r="H6896" t="s">
        <v>47</v>
      </c>
      <c r="I6896" t="s">
        <v>129</v>
      </c>
      <c r="J6896" t="s">
        <v>130</v>
      </c>
      <c r="K6896" t="s">
        <v>141</v>
      </c>
      <c r="L6896" t="s">
        <v>19052</v>
      </c>
      <c r="M6896" t="s">
        <v>19053</v>
      </c>
      <c r="N6896">
        <v>1.2738888880000001</v>
      </c>
      <c r="O6896">
        <v>6</v>
      </c>
      <c r="P6896">
        <v>266</v>
      </c>
      <c r="Q6896">
        <v>0</v>
      </c>
      <c r="R6896">
        <v>0</v>
      </c>
      <c r="S6896">
        <v>0</v>
      </c>
      <c r="T6896">
        <v>0</v>
      </c>
      <c r="U6896">
        <v>7.6433330000000002</v>
      </c>
      <c r="V6896">
        <v>338.854444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2682716</v>
      </c>
      <c r="B6897">
        <v>1</v>
      </c>
      <c r="C6897" t="s">
        <v>77</v>
      </c>
      <c r="D6897" t="s">
        <v>124</v>
      </c>
      <c r="E6897" t="s">
        <v>156</v>
      </c>
      <c r="F6897" t="s">
        <v>2312</v>
      </c>
      <c r="G6897" t="s">
        <v>169</v>
      </c>
      <c r="H6897" t="s">
        <v>47</v>
      </c>
      <c r="I6897" t="s">
        <v>129</v>
      </c>
      <c r="J6897" t="s">
        <v>130</v>
      </c>
      <c r="K6897" t="s">
        <v>131</v>
      </c>
      <c r="L6897" t="s">
        <v>19054</v>
      </c>
      <c r="M6897" t="s">
        <v>19055</v>
      </c>
      <c r="N6897">
        <v>1.984444444</v>
      </c>
      <c r="O6897">
        <v>23</v>
      </c>
      <c r="P6897">
        <v>350</v>
      </c>
      <c r="Q6897">
        <v>0</v>
      </c>
      <c r="R6897">
        <v>0</v>
      </c>
      <c r="S6897">
        <v>0</v>
      </c>
      <c r="T6897">
        <v>0</v>
      </c>
      <c r="U6897">
        <v>45.642221999999997</v>
      </c>
      <c r="V6897">
        <v>694.55555500000003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2682720</v>
      </c>
      <c r="B6898">
        <v>1</v>
      </c>
      <c r="C6898" t="s">
        <v>77</v>
      </c>
      <c r="D6898" t="s">
        <v>111</v>
      </c>
      <c r="E6898" t="s">
        <v>144</v>
      </c>
      <c r="F6898" t="s">
        <v>19056</v>
      </c>
      <c r="G6898" t="s">
        <v>1698</v>
      </c>
      <c r="H6898" t="s">
        <v>46</v>
      </c>
      <c r="I6898" t="s">
        <v>129</v>
      </c>
      <c r="J6898" t="s">
        <v>130</v>
      </c>
      <c r="K6898" t="s">
        <v>131</v>
      </c>
      <c r="L6898" t="s">
        <v>19057</v>
      </c>
      <c r="M6898" t="s">
        <v>19058</v>
      </c>
      <c r="N6898">
        <v>3.756388888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13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48.833055999999999</v>
      </c>
    </row>
    <row r="6899" spans="1:26" x14ac:dyDescent="0.3">
      <c r="A6899">
        <v>2682725</v>
      </c>
      <c r="B6899">
        <v>1</v>
      </c>
      <c r="C6899" t="s">
        <v>76</v>
      </c>
      <c r="D6899" t="s">
        <v>78</v>
      </c>
      <c r="E6899" t="s">
        <v>134</v>
      </c>
      <c r="F6899" t="s">
        <v>19059</v>
      </c>
      <c r="G6899" t="s">
        <v>140</v>
      </c>
      <c r="H6899" t="s">
        <v>46</v>
      </c>
      <c r="I6899" t="s">
        <v>129</v>
      </c>
      <c r="J6899" t="s">
        <v>130</v>
      </c>
      <c r="K6899" t="s">
        <v>141</v>
      </c>
      <c r="L6899" t="s">
        <v>19060</v>
      </c>
      <c r="M6899" t="s">
        <v>19061</v>
      </c>
      <c r="N6899">
        <v>1.7452777770000001</v>
      </c>
      <c r="O6899">
        <v>0</v>
      </c>
      <c r="P6899">
        <v>5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8.7263889999999993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2682726</v>
      </c>
      <c r="B6900">
        <v>1</v>
      </c>
      <c r="C6900" t="s">
        <v>76</v>
      </c>
      <c r="D6900" t="s">
        <v>95</v>
      </c>
      <c r="E6900" t="s">
        <v>152</v>
      </c>
      <c r="F6900" t="s">
        <v>19062</v>
      </c>
      <c r="G6900" t="s">
        <v>169</v>
      </c>
      <c r="H6900" t="s">
        <v>47</v>
      </c>
      <c r="I6900" t="s">
        <v>129</v>
      </c>
      <c r="J6900" t="s">
        <v>130</v>
      </c>
      <c r="K6900" t="s">
        <v>131</v>
      </c>
      <c r="L6900" t="s">
        <v>19063</v>
      </c>
      <c r="M6900" t="s">
        <v>19064</v>
      </c>
      <c r="N6900">
        <v>0.11861111100000001</v>
      </c>
      <c r="O6900">
        <v>0</v>
      </c>
      <c r="P6900">
        <v>0</v>
      </c>
      <c r="Q6900">
        <v>5</v>
      </c>
      <c r="R6900">
        <v>2999</v>
      </c>
      <c r="S6900">
        <v>0</v>
      </c>
      <c r="T6900">
        <v>0</v>
      </c>
      <c r="U6900">
        <v>0</v>
      </c>
      <c r="V6900">
        <v>0</v>
      </c>
      <c r="W6900">
        <v>0.59305600000000003</v>
      </c>
      <c r="X6900">
        <v>355.71472199999999</v>
      </c>
      <c r="Y6900">
        <v>0</v>
      </c>
      <c r="Z6900">
        <v>0</v>
      </c>
    </row>
    <row r="6901" spans="1:26" x14ac:dyDescent="0.3">
      <c r="A6901">
        <v>2682817</v>
      </c>
      <c r="B6901">
        <v>1</v>
      </c>
      <c r="C6901" t="s">
        <v>76</v>
      </c>
      <c r="D6901" t="s">
        <v>95</v>
      </c>
      <c r="E6901" t="s">
        <v>152</v>
      </c>
      <c r="F6901" t="s">
        <v>19065</v>
      </c>
      <c r="G6901" t="s">
        <v>140</v>
      </c>
      <c r="H6901" t="s">
        <v>47</v>
      </c>
      <c r="I6901" t="s">
        <v>129</v>
      </c>
      <c r="J6901" t="s">
        <v>130</v>
      </c>
      <c r="K6901" t="s">
        <v>141</v>
      </c>
      <c r="L6901" t="s">
        <v>19066</v>
      </c>
      <c r="M6901" t="s">
        <v>19067</v>
      </c>
      <c r="N6901">
        <v>2.2663888879999998</v>
      </c>
      <c r="O6901">
        <v>0</v>
      </c>
      <c r="P6901">
        <v>0</v>
      </c>
      <c r="Q6901">
        <v>0</v>
      </c>
      <c r="R6901">
        <v>501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1135.4608330000001</v>
      </c>
      <c r="Y6901">
        <v>0</v>
      </c>
      <c r="Z6901">
        <v>0</v>
      </c>
    </row>
    <row r="6902" spans="1:26" x14ac:dyDescent="0.3">
      <c r="A6902">
        <v>2682627</v>
      </c>
      <c r="B6902">
        <v>2</v>
      </c>
      <c r="C6902" t="s">
        <v>76</v>
      </c>
      <c r="D6902" t="s">
        <v>100</v>
      </c>
      <c r="E6902" t="s">
        <v>134</v>
      </c>
      <c r="F6902" t="s">
        <v>19068</v>
      </c>
      <c r="G6902" t="s">
        <v>136</v>
      </c>
      <c r="H6902" t="s">
        <v>46</v>
      </c>
      <c r="I6902" t="s">
        <v>129</v>
      </c>
      <c r="J6902" t="s">
        <v>130</v>
      </c>
      <c r="K6902" t="s">
        <v>131</v>
      </c>
      <c r="L6902" t="s">
        <v>18970</v>
      </c>
      <c r="M6902" t="s">
        <v>19069</v>
      </c>
      <c r="N6902">
        <v>1.564166666</v>
      </c>
      <c r="O6902">
        <v>0</v>
      </c>
      <c r="P6902">
        <v>6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9.3849999999999998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2682739</v>
      </c>
      <c r="B6903">
        <v>1</v>
      </c>
      <c r="C6903" t="s">
        <v>76</v>
      </c>
      <c r="D6903" t="s">
        <v>103</v>
      </c>
      <c r="E6903" t="s">
        <v>126</v>
      </c>
      <c r="F6903" t="s">
        <v>19070</v>
      </c>
      <c r="G6903" t="s">
        <v>837</v>
      </c>
      <c r="H6903" t="s">
        <v>47</v>
      </c>
      <c r="I6903" t="s">
        <v>129</v>
      </c>
      <c r="J6903" t="s">
        <v>130</v>
      </c>
      <c r="K6903" t="s">
        <v>131</v>
      </c>
      <c r="L6903" t="s">
        <v>19071</v>
      </c>
      <c r="M6903" t="s">
        <v>19072</v>
      </c>
      <c r="N6903">
        <v>0.65333333299999996</v>
      </c>
      <c r="O6903">
        <v>0</v>
      </c>
      <c r="P6903">
        <v>0</v>
      </c>
      <c r="Q6903">
        <v>0</v>
      </c>
      <c r="R6903">
        <v>18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11.76</v>
      </c>
      <c r="Y6903">
        <v>0</v>
      </c>
      <c r="Z6903">
        <v>0</v>
      </c>
    </row>
    <row r="6904" spans="1:26" x14ac:dyDescent="0.3">
      <c r="A6904">
        <v>2682740</v>
      </c>
      <c r="B6904">
        <v>1</v>
      </c>
      <c r="C6904" t="s">
        <v>77</v>
      </c>
      <c r="D6904" t="s">
        <v>113</v>
      </c>
      <c r="E6904" t="s">
        <v>144</v>
      </c>
      <c r="F6904" t="s">
        <v>19073</v>
      </c>
      <c r="G6904" t="s">
        <v>1698</v>
      </c>
      <c r="H6904" t="s">
        <v>46</v>
      </c>
      <c r="I6904" t="s">
        <v>129</v>
      </c>
      <c r="J6904" t="s">
        <v>130</v>
      </c>
      <c r="K6904" t="s">
        <v>131</v>
      </c>
      <c r="L6904" t="s">
        <v>19074</v>
      </c>
      <c r="M6904" t="s">
        <v>19075</v>
      </c>
      <c r="N6904">
        <v>1.0691666660000001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18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19.245000000000001</v>
      </c>
    </row>
    <row r="6905" spans="1:26" x14ac:dyDescent="0.3">
      <c r="A6905">
        <v>2682741</v>
      </c>
      <c r="B6905">
        <v>1</v>
      </c>
      <c r="C6905" t="s">
        <v>77</v>
      </c>
      <c r="D6905" t="s">
        <v>108</v>
      </c>
      <c r="E6905" t="s">
        <v>152</v>
      </c>
      <c r="F6905" t="s">
        <v>19076</v>
      </c>
      <c r="G6905" t="s">
        <v>260</v>
      </c>
      <c r="H6905" t="s">
        <v>47</v>
      </c>
      <c r="I6905" t="s">
        <v>129</v>
      </c>
      <c r="J6905" t="s">
        <v>130</v>
      </c>
      <c r="K6905" t="s">
        <v>141</v>
      </c>
      <c r="L6905" t="s">
        <v>19077</v>
      </c>
      <c r="M6905" t="s">
        <v>19078</v>
      </c>
      <c r="N6905">
        <v>6.2602777769999998</v>
      </c>
      <c r="O6905">
        <v>43</v>
      </c>
      <c r="P6905">
        <v>365</v>
      </c>
      <c r="Q6905">
        <v>0</v>
      </c>
      <c r="R6905">
        <v>0</v>
      </c>
      <c r="S6905">
        <v>3</v>
      </c>
      <c r="T6905">
        <v>334</v>
      </c>
      <c r="U6905">
        <v>269.19194399999998</v>
      </c>
      <c r="V6905">
        <v>2285.001389</v>
      </c>
      <c r="W6905">
        <v>0</v>
      </c>
      <c r="X6905">
        <v>0</v>
      </c>
      <c r="Y6905">
        <v>18.780833000000001</v>
      </c>
      <c r="Z6905">
        <v>2090.9327779999999</v>
      </c>
    </row>
    <row r="6906" spans="1:26" x14ac:dyDescent="0.3">
      <c r="A6906">
        <v>2682747</v>
      </c>
      <c r="B6906">
        <v>1</v>
      </c>
      <c r="C6906" t="s">
        <v>76</v>
      </c>
      <c r="D6906" t="s">
        <v>94</v>
      </c>
      <c r="E6906" t="s">
        <v>144</v>
      </c>
      <c r="F6906" t="s">
        <v>19079</v>
      </c>
      <c r="G6906" t="s">
        <v>136</v>
      </c>
      <c r="H6906" t="s">
        <v>46</v>
      </c>
      <c r="I6906" t="s">
        <v>129</v>
      </c>
      <c r="J6906" t="s">
        <v>130</v>
      </c>
      <c r="K6906" t="s">
        <v>131</v>
      </c>
      <c r="L6906" t="s">
        <v>19080</v>
      </c>
      <c r="M6906" t="s">
        <v>19081</v>
      </c>
      <c r="N6906">
        <v>2.4769444439999999</v>
      </c>
      <c r="O6906">
        <v>0</v>
      </c>
      <c r="P6906">
        <v>0</v>
      </c>
      <c r="Q6906">
        <v>0</v>
      </c>
      <c r="R6906">
        <v>22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54.492778000000001</v>
      </c>
      <c r="Y6906">
        <v>0</v>
      </c>
      <c r="Z6906">
        <v>0</v>
      </c>
    </row>
    <row r="6907" spans="1:26" x14ac:dyDescent="0.3">
      <c r="A6907">
        <v>2682745</v>
      </c>
      <c r="B6907">
        <v>1</v>
      </c>
      <c r="C6907" t="s">
        <v>77</v>
      </c>
      <c r="D6907" t="s">
        <v>123</v>
      </c>
      <c r="E6907" t="s">
        <v>126</v>
      </c>
      <c r="F6907" t="s">
        <v>19082</v>
      </c>
      <c r="G6907" t="s">
        <v>169</v>
      </c>
      <c r="H6907" t="s">
        <v>47</v>
      </c>
      <c r="I6907" t="s">
        <v>129</v>
      </c>
      <c r="J6907" t="s">
        <v>130</v>
      </c>
      <c r="K6907" t="s">
        <v>131</v>
      </c>
      <c r="L6907" t="s">
        <v>19083</v>
      </c>
      <c r="M6907" t="s">
        <v>19084</v>
      </c>
      <c r="N6907">
        <v>1.592777777</v>
      </c>
      <c r="O6907">
        <v>1</v>
      </c>
      <c r="P6907">
        <v>873</v>
      </c>
      <c r="Q6907">
        <v>0</v>
      </c>
      <c r="R6907">
        <v>0</v>
      </c>
      <c r="S6907">
        <v>0</v>
      </c>
      <c r="T6907">
        <v>0</v>
      </c>
      <c r="U6907">
        <v>1.592778</v>
      </c>
      <c r="V6907">
        <v>1390.494999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2682743</v>
      </c>
      <c r="B6908">
        <v>1</v>
      </c>
      <c r="C6908" t="s">
        <v>77</v>
      </c>
      <c r="D6908" t="s">
        <v>124</v>
      </c>
      <c r="E6908" t="s">
        <v>152</v>
      </c>
      <c r="F6908" t="s">
        <v>6592</v>
      </c>
      <c r="G6908" t="s">
        <v>140</v>
      </c>
      <c r="H6908" t="s">
        <v>47</v>
      </c>
      <c r="I6908" t="s">
        <v>129</v>
      </c>
      <c r="J6908" t="s">
        <v>130</v>
      </c>
      <c r="K6908" t="s">
        <v>141</v>
      </c>
      <c r="L6908" t="s">
        <v>19085</v>
      </c>
      <c r="M6908" t="s">
        <v>19086</v>
      </c>
      <c r="N6908">
        <v>5.1236111109999998</v>
      </c>
      <c r="O6908">
        <v>346</v>
      </c>
      <c r="P6908">
        <v>294</v>
      </c>
      <c r="Q6908">
        <v>0</v>
      </c>
      <c r="R6908">
        <v>0</v>
      </c>
      <c r="S6908">
        <v>0</v>
      </c>
      <c r="T6908">
        <v>0</v>
      </c>
      <c r="U6908">
        <v>1772.769444</v>
      </c>
      <c r="V6908">
        <v>1506.3416669999999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2682744</v>
      </c>
      <c r="B6909">
        <v>1</v>
      </c>
      <c r="C6909" t="s">
        <v>76</v>
      </c>
      <c r="D6909" t="s">
        <v>96</v>
      </c>
      <c r="E6909" t="s">
        <v>172</v>
      </c>
      <c r="F6909" t="s">
        <v>19087</v>
      </c>
      <c r="G6909" t="s">
        <v>146</v>
      </c>
      <c r="H6909" t="s">
        <v>46</v>
      </c>
      <c r="I6909" t="s">
        <v>129</v>
      </c>
      <c r="J6909" t="s">
        <v>130</v>
      </c>
      <c r="K6909" t="s">
        <v>131</v>
      </c>
      <c r="L6909" t="s">
        <v>19088</v>
      </c>
      <c r="M6909" t="s">
        <v>19089</v>
      </c>
      <c r="N6909">
        <v>1.8733333329999999</v>
      </c>
      <c r="O6909">
        <v>0</v>
      </c>
      <c r="P6909">
        <v>60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112.4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2682746</v>
      </c>
      <c r="B6910">
        <v>1</v>
      </c>
      <c r="C6910" t="s">
        <v>77</v>
      </c>
      <c r="D6910" t="s">
        <v>124</v>
      </c>
      <c r="E6910" t="s">
        <v>152</v>
      </c>
      <c r="F6910" t="s">
        <v>7282</v>
      </c>
      <c r="G6910" t="s">
        <v>140</v>
      </c>
      <c r="H6910" t="s">
        <v>47</v>
      </c>
      <c r="I6910" t="s">
        <v>129</v>
      </c>
      <c r="J6910" t="s">
        <v>130</v>
      </c>
      <c r="K6910" t="s">
        <v>141</v>
      </c>
      <c r="L6910" t="s">
        <v>19090</v>
      </c>
      <c r="M6910" t="s">
        <v>19091</v>
      </c>
      <c r="N6910">
        <v>5.1916666659999997</v>
      </c>
      <c r="O6910">
        <v>36</v>
      </c>
      <c r="P6910">
        <v>1230</v>
      </c>
      <c r="Q6910">
        <v>0</v>
      </c>
      <c r="R6910">
        <v>0</v>
      </c>
      <c r="S6910">
        <v>0</v>
      </c>
      <c r="T6910">
        <v>0</v>
      </c>
      <c r="U6910">
        <v>186.9</v>
      </c>
      <c r="V6910">
        <v>6385.7499989999997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2682749</v>
      </c>
      <c r="B6911">
        <v>1</v>
      </c>
      <c r="C6911" t="s">
        <v>77</v>
      </c>
      <c r="D6911" t="s">
        <v>124</v>
      </c>
      <c r="E6911" t="s">
        <v>152</v>
      </c>
      <c r="F6911" t="s">
        <v>1384</v>
      </c>
      <c r="G6911" t="s">
        <v>140</v>
      </c>
      <c r="H6911" t="s">
        <v>47</v>
      </c>
      <c r="I6911" t="s">
        <v>129</v>
      </c>
      <c r="J6911" t="s">
        <v>130</v>
      </c>
      <c r="K6911" t="s">
        <v>141</v>
      </c>
      <c r="L6911" t="s">
        <v>19092</v>
      </c>
      <c r="M6911" t="s">
        <v>19093</v>
      </c>
      <c r="N6911">
        <v>0.68333333299999999</v>
      </c>
      <c r="O6911">
        <v>5</v>
      </c>
      <c r="P6911">
        <v>776</v>
      </c>
      <c r="Q6911">
        <v>0</v>
      </c>
      <c r="R6911">
        <v>0</v>
      </c>
      <c r="S6911">
        <v>0</v>
      </c>
      <c r="T6911">
        <v>0</v>
      </c>
      <c r="U6911">
        <v>3.4166669999999999</v>
      </c>
      <c r="V6911">
        <v>530.26666599999999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2682752</v>
      </c>
      <c r="B6912">
        <v>1</v>
      </c>
      <c r="C6912" t="s">
        <v>76</v>
      </c>
      <c r="D6912" t="s">
        <v>80</v>
      </c>
      <c r="E6912" t="s">
        <v>134</v>
      </c>
      <c r="F6912" t="s">
        <v>19094</v>
      </c>
      <c r="G6912" t="s">
        <v>140</v>
      </c>
      <c r="H6912" t="s">
        <v>46</v>
      </c>
      <c r="I6912" t="s">
        <v>129</v>
      </c>
      <c r="J6912" t="s">
        <v>130</v>
      </c>
      <c r="K6912" t="s">
        <v>141</v>
      </c>
      <c r="L6912" t="s">
        <v>19095</v>
      </c>
      <c r="M6912" t="s">
        <v>19096</v>
      </c>
      <c r="N6912">
        <v>7.1483333330000001</v>
      </c>
      <c r="O6912">
        <v>0</v>
      </c>
      <c r="P6912">
        <v>77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550.42166699999996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2682755</v>
      </c>
      <c r="B6913">
        <v>1</v>
      </c>
      <c r="C6913" t="s">
        <v>77</v>
      </c>
      <c r="D6913" t="s">
        <v>123</v>
      </c>
      <c r="E6913" t="s">
        <v>152</v>
      </c>
      <c r="F6913" t="s">
        <v>15086</v>
      </c>
      <c r="G6913" t="s">
        <v>169</v>
      </c>
      <c r="H6913" t="s">
        <v>47</v>
      </c>
      <c r="I6913" t="s">
        <v>129</v>
      </c>
      <c r="J6913" t="s">
        <v>130</v>
      </c>
      <c r="K6913" t="s">
        <v>131</v>
      </c>
      <c r="L6913" t="s">
        <v>19097</v>
      </c>
      <c r="M6913" t="s">
        <v>19098</v>
      </c>
      <c r="N6913">
        <v>0.59694444400000002</v>
      </c>
      <c r="O6913">
        <v>0</v>
      </c>
      <c r="P6913">
        <v>187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111.62861100000001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2682758</v>
      </c>
      <c r="B6914">
        <v>1</v>
      </c>
      <c r="C6914" t="s">
        <v>76</v>
      </c>
      <c r="D6914" t="s">
        <v>93</v>
      </c>
      <c r="E6914" t="s">
        <v>152</v>
      </c>
      <c r="F6914" t="s">
        <v>10863</v>
      </c>
      <c r="G6914" t="s">
        <v>169</v>
      </c>
      <c r="H6914" t="s">
        <v>47</v>
      </c>
      <c r="I6914" t="s">
        <v>247</v>
      </c>
      <c r="J6914" t="s">
        <v>130</v>
      </c>
      <c r="K6914" t="s">
        <v>131</v>
      </c>
      <c r="L6914" t="s">
        <v>18935</v>
      </c>
      <c r="M6914" t="s">
        <v>19099</v>
      </c>
      <c r="N6914">
        <v>4.4444439999999997E-3</v>
      </c>
      <c r="O6914">
        <v>8</v>
      </c>
      <c r="P6914">
        <v>1096</v>
      </c>
      <c r="Q6914">
        <v>0</v>
      </c>
      <c r="R6914">
        <v>0</v>
      </c>
      <c r="S6914">
        <v>0</v>
      </c>
      <c r="T6914">
        <v>0</v>
      </c>
      <c r="U6914">
        <v>3.5555999999999997E-2</v>
      </c>
      <c r="V6914">
        <v>4.871111</v>
      </c>
      <c r="W6914">
        <v>0</v>
      </c>
      <c r="X6914">
        <v>0</v>
      </c>
      <c r="Y6914">
        <v>0</v>
      </c>
      <c r="Z6914">
        <v>0</v>
      </c>
    </row>
    <row r="6915" spans="1:26" x14ac:dyDescent="0.3">
      <c r="A6915">
        <v>2682480</v>
      </c>
      <c r="B6915">
        <v>2</v>
      </c>
      <c r="C6915" t="s">
        <v>76</v>
      </c>
      <c r="D6915" t="s">
        <v>102</v>
      </c>
      <c r="E6915" t="s">
        <v>134</v>
      </c>
      <c r="F6915" t="s">
        <v>19100</v>
      </c>
      <c r="G6915" t="s">
        <v>136</v>
      </c>
      <c r="H6915" t="s">
        <v>46</v>
      </c>
      <c r="I6915" t="s">
        <v>129</v>
      </c>
      <c r="J6915" t="s">
        <v>130</v>
      </c>
      <c r="K6915" t="s">
        <v>131</v>
      </c>
      <c r="L6915" t="s">
        <v>18776</v>
      </c>
      <c r="M6915" t="s">
        <v>19101</v>
      </c>
      <c r="N6915">
        <v>0.25666666599999999</v>
      </c>
      <c r="O6915">
        <v>0</v>
      </c>
      <c r="P6915">
        <v>150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38.5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2682766</v>
      </c>
      <c r="B6916">
        <v>1</v>
      </c>
      <c r="C6916" t="s">
        <v>76</v>
      </c>
      <c r="D6916" t="s">
        <v>93</v>
      </c>
      <c r="E6916" t="s">
        <v>210</v>
      </c>
      <c r="F6916" t="s">
        <v>19102</v>
      </c>
      <c r="G6916" t="s">
        <v>306</v>
      </c>
      <c r="H6916" t="s">
        <v>46</v>
      </c>
      <c r="I6916" t="s">
        <v>129</v>
      </c>
      <c r="J6916" t="s">
        <v>15</v>
      </c>
      <c r="K6916" t="s">
        <v>131</v>
      </c>
      <c r="L6916" t="s">
        <v>19103</v>
      </c>
      <c r="M6916" t="s">
        <v>19104</v>
      </c>
      <c r="N6916">
        <v>3.4144444439999999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3.414444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2682765</v>
      </c>
      <c r="B6917">
        <v>1</v>
      </c>
      <c r="C6917" t="s">
        <v>77</v>
      </c>
      <c r="D6917" t="s">
        <v>115</v>
      </c>
      <c r="E6917" t="s">
        <v>126</v>
      </c>
      <c r="F6917" t="s">
        <v>19105</v>
      </c>
      <c r="G6917" t="s">
        <v>128</v>
      </c>
      <c r="H6917" t="s">
        <v>47</v>
      </c>
      <c r="I6917" t="s">
        <v>129</v>
      </c>
      <c r="J6917" t="s">
        <v>130</v>
      </c>
      <c r="K6917" t="s">
        <v>131</v>
      </c>
      <c r="L6917" t="s">
        <v>19106</v>
      </c>
      <c r="M6917" t="s">
        <v>19107</v>
      </c>
      <c r="N6917">
        <v>4.6777777770000002</v>
      </c>
      <c r="O6917">
        <v>0</v>
      </c>
      <c r="P6917">
        <v>0</v>
      </c>
      <c r="Q6917">
        <v>16</v>
      </c>
      <c r="R6917">
        <v>82</v>
      </c>
      <c r="S6917">
        <v>0</v>
      </c>
      <c r="T6917">
        <v>0</v>
      </c>
      <c r="U6917">
        <v>0</v>
      </c>
      <c r="V6917">
        <v>0</v>
      </c>
      <c r="W6917">
        <v>74.844443999999996</v>
      </c>
      <c r="X6917">
        <v>383.57777800000002</v>
      </c>
      <c r="Y6917">
        <v>0</v>
      </c>
      <c r="Z6917">
        <v>0</v>
      </c>
    </row>
    <row r="6918" spans="1:26" x14ac:dyDescent="0.3">
      <c r="A6918">
        <v>2682763</v>
      </c>
      <c r="B6918">
        <v>1</v>
      </c>
      <c r="C6918" t="s">
        <v>76</v>
      </c>
      <c r="D6918" t="s">
        <v>79</v>
      </c>
      <c r="E6918" t="s">
        <v>134</v>
      </c>
      <c r="F6918" t="s">
        <v>19108</v>
      </c>
      <c r="G6918" t="s">
        <v>140</v>
      </c>
      <c r="H6918" t="s">
        <v>46</v>
      </c>
      <c r="I6918" t="s">
        <v>129</v>
      </c>
      <c r="J6918" t="s">
        <v>130</v>
      </c>
      <c r="K6918" t="s">
        <v>141</v>
      </c>
      <c r="L6918" t="s">
        <v>19109</v>
      </c>
      <c r="M6918" t="s">
        <v>19110</v>
      </c>
      <c r="N6918">
        <v>1.0766666659999999</v>
      </c>
      <c r="O6918">
        <v>0</v>
      </c>
      <c r="P6918">
        <v>17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18.303332999999999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2682764</v>
      </c>
      <c r="B6919">
        <v>1</v>
      </c>
      <c r="C6919" t="s">
        <v>76</v>
      </c>
      <c r="D6919" t="s">
        <v>89</v>
      </c>
      <c r="E6919" t="s">
        <v>144</v>
      </c>
      <c r="F6919" t="s">
        <v>19111</v>
      </c>
      <c r="G6919" t="s">
        <v>406</v>
      </c>
      <c r="H6919" t="s">
        <v>46</v>
      </c>
      <c r="I6919" t="s">
        <v>129</v>
      </c>
      <c r="J6919" t="s">
        <v>130</v>
      </c>
      <c r="K6919" t="s">
        <v>131</v>
      </c>
      <c r="L6919" t="s">
        <v>19112</v>
      </c>
      <c r="M6919" t="s">
        <v>19113</v>
      </c>
      <c r="N6919">
        <v>6.2758333329999996</v>
      </c>
      <c r="O6919">
        <v>0</v>
      </c>
      <c r="P6919">
        <v>11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69.034166999999997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2682767</v>
      </c>
      <c r="B6920">
        <v>1</v>
      </c>
      <c r="C6920" t="s">
        <v>77</v>
      </c>
      <c r="D6920" t="s">
        <v>117</v>
      </c>
      <c r="E6920" t="s">
        <v>126</v>
      </c>
      <c r="F6920" t="s">
        <v>19114</v>
      </c>
      <c r="G6920" t="s">
        <v>1939</v>
      </c>
      <c r="H6920" t="s">
        <v>47</v>
      </c>
      <c r="I6920" t="s">
        <v>129</v>
      </c>
      <c r="J6920" t="s">
        <v>130</v>
      </c>
      <c r="K6920" t="s">
        <v>131</v>
      </c>
      <c r="L6920" t="s">
        <v>19115</v>
      </c>
      <c r="M6920" t="s">
        <v>19116</v>
      </c>
      <c r="N6920">
        <v>4.2313888879999997</v>
      </c>
      <c r="O6920">
        <v>0</v>
      </c>
      <c r="P6920">
        <v>0</v>
      </c>
      <c r="Q6920">
        <v>0</v>
      </c>
      <c r="R6920">
        <v>54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228.495</v>
      </c>
      <c r="Y6920">
        <v>0</v>
      </c>
      <c r="Z6920">
        <v>0</v>
      </c>
    </row>
    <row r="6921" spans="1:26" x14ac:dyDescent="0.3">
      <c r="A6921">
        <v>2682794</v>
      </c>
      <c r="B6921">
        <v>1</v>
      </c>
      <c r="C6921" t="s">
        <v>77</v>
      </c>
      <c r="D6921" t="s">
        <v>109</v>
      </c>
      <c r="E6921" t="s">
        <v>126</v>
      </c>
      <c r="F6921" t="s">
        <v>10228</v>
      </c>
      <c r="G6921" t="s">
        <v>158</v>
      </c>
      <c r="H6921" t="s">
        <v>47</v>
      </c>
      <c r="I6921" t="s">
        <v>129</v>
      </c>
      <c r="J6921" t="s">
        <v>130</v>
      </c>
      <c r="K6921" t="s">
        <v>131</v>
      </c>
      <c r="L6921" t="s">
        <v>19117</v>
      </c>
      <c r="M6921" t="s">
        <v>18923</v>
      </c>
      <c r="N6921">
        <v>0.55500000000000005</v>
      </c>
      <c r="O6921">
        <v>0</v>
      </c>
      <c r="P6921">
        <v>289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160.39500000000001</v>
      </c>
      <c r="W6921">
        <v>0</v>
      </c>
      <c r="X6921">
        <v>0</v>
      </c>
      <c r="Y6921">
        <v>0</v>
      </c>
      <c r="Z6921">
        <v>0</v>
      </c>
    </row>
    <row r="6922" spans="1:26" x14ac:dyDescent="0.3">
      <c r="A6922">
        <v>2682840</v>
      </c>
      <c r="B6922">
        <v>1</v>
      </c>
      <c r="C6922" t="s">
        <v>76</v>
      </c>
      <c r="D6922" t="s">
        <v>80</v>
      </c>
      <c r="E6922" t="s">
        <v>134</v>
      </c>
      <c r="F6922" t="s">
        <v>19118</v>
      </c>
      <c r="G6922" t="s">
        <v>140</v>
      </c>
      <c r="H6922" t="s">
        <v>46</v>
      </c>
      <c r="I6922" t="s">
        <v>129</v>
      </c>
      <c r="J6922" t="s">
        <v>130</v>
      </c>
      <c r="K6922" t="s">
        <v>141</v>
      </c>
      <c r="L6922" t="s">
        <v>19119</v>
      </c>
      <c r="M6922" t="s">
        <v>19120</v>
      </c>
      <c r="N6922">
        <v>1.5847222219999999</v>
      </c>
      <c r="O6922">
        <v>0</v>
      </c>
      <c r="P6922">
        <v>892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1413.572222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2682773</v>
      </c>
      <c r="B6923">
        <v>1</v>
      </c>
      <c r="C6923" t="s">
        <v>76</v>
      </c>
      <c r="D6923" t="s">
        <v>101</v>
      </c>
      <c r="E6923" t="s">
        <v>152</v>
      </c>
      <c r="F6923" t="s">
        <v>10557</v>
      </c>
      <c r="G6923" t="s">
        <v>169</v>
      </c>
      <c r="H6923" t="s">
        <v>47</v>
      </c>
      <c r="I6923" t="s">
        <v>247</v>
      </c>
      <c r="J6923" t="s">
        <v>130</v>
      </c>
      <c r="K6923" t="s">
        <v>131</v>
      </c>
      <c r="L6923" t="s">
        <v>19121</v>
      </c>
      <c r="M6923" t="s">
        <v>19122</v>
      </c>
      <c r="N6923">
        <v>3.0277776999999999E-2</v>
      </c>
      <c r="O6923">
        <v>41</v>
      </c>
      <c r="P6923">
        <v>576</v>
      </c>
      <c r="Q6923">
        <v>0</v>
      </c>
      <c r="R6923">
        <v>0</v>
      </c>
      <c r="S6923">
        <v>0</v>
      </c>
      <c r="T6923">
        <v>0</v>
      </c>
      <c r="U6923">
        <v>1.2413890000000001</v>
      </c>
      <c r="V6923">
        <v>17.440000000000001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2683098</v>
      </c>
      <c r="B6924">
        <v>1</v>
      </c>
      <c r="C6924" t="s">
        <v>77</v>
      </c>
      <c r="D6924" t="s">
        <v>114</v>
      </c>
      <c r="E6924" t="s">
        <v>210</v>
      </c>
      <c r="F6924" t="s">
        <v>19123</v>
      </c>
      <c r="G6924" t="s">
        <v>212</v>
      </c>
      <c r="H6924" t="s">
        <v>46</v>
      </c>
      <c r="I6924" t="s">
        <v>129</v>
      </c>
      <c r="J6924" t="s">
        <v>130</v>
      </c>
      <c r="K6924" t="s">
        <v>131</v>
      </c>
      <c r="L6924" t="s">
        <v>19124</v>
      </c>
      <c r="M6924" t="s">
        <v>19125</v>
      </c>
      <c r="N6924">
        <v>8.2894444440000008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8.2894439999999996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2682775</v>
      </c>
      <c r="B6925">
        <v>1</v>
      </c>
      <c r="C6925" t="s">
        <v>76</v>
      </c>
      <c r="D6925" t="s">
        <v>93</v>
      </c>
      <c r="E6925" t="s">
        <v>152</v>
      </c>
      <c r="F6925" t="s">
        <v>19126</v>
      </c>
      <c r="G6925" t="s">
        <v>169</v>
      </c>
      <c r="H6925" t="s">
        <v>47</v>
      </c>
      <c r="I6925" t="s">
        <v>129</v>
      </c>
      <c r="J6925" t="s">
        <v>130</v>
      </c>
      <c r="K6925" t="s">
        <v>131</v>
      </c>
      <c r="L6925" t="s">
        <v>19127</v>
      </c>
      <c r="M6925" t="s">
        <v>19128</v>
      </c>
      <c r="N6925">
        <v>0.16666666599999999</v>
      </c>
      <c r="O6925">
        <v>23</v>
      </c>
      <c r="P6925">
        <v>7045</v>
      </c>
      <c r="Q6925">
        <v>0</v>
      </c>
      <c r="R6925">
        <v>0</v>
      </c>
      <c r="S6925">
        <v>0</v>
      </c>
      <c r="T6925">
        <v>0</v>
      </c>
      <c r="U6925">
        <v>3.8333330000000001</v>
      </c>
      <c r="V6925">
        <v>1174.1666620000001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2682779</v>
      </c>
      <c r="B6926">
        <v>1</v>
      </c>
      <c r="C6926" t="s">
        <v>76</v>
      </c>
      <c r="D6926" t="s">
        <v>95</v>
      </c>
      <c r="E6926" t="s">
        <v>152</v>
      </c>
      <c r="F6926" t="s">
        <v>19129</v>
      </c>
      <c r="G6926" t="s">
        <v>169</v>
      </c>
      <c r="H6926" t="s">
        <v>47</v>
      </c>
      <c r="I6926" t="s">
        <v>129</v>
      </c>
      <c r="J6926" t="s">
        <v>130</v>
      </c>
      <c r="K6926" t="s">
        <v>131</v>
      </c>
      <c r="L6926" t="s">
        <v>19130</v>
      </c>
      <c r="M6926" t="s">
        <v>19131</v>
      </c>
      <c r="N6926">
        <v>0.15555555500000001</v>
      </c>
      <c r="O6926">
        <v>2</v>
      </c>
      <c r="P6926">
        <v>578</v>
      </c>
      <c r="Q6926">
        <v>22</v>
      </c>
      <c r="R6926">
        <v>5277</v>
      </c>
      <c r="S6926">
        <v>38</v>
      </c>
      <c r="T6926">
        <v>2244</v>
      </c>
      <c r="U6926">
        <v>0.31111100000000003</v>
      </c>
      <c r="V6926">
        <v>89.911111000000005</v>
      </c>
      <c r="W6926">
        <v>3.4222220000000001</v>
      </c>
      <c r="X6926">
        <v>820.86666400000001</v>
      </c>
      <c r="Y6926">
        <v>5.911111</v>
      </c>
      <c r="Z6926">
        <v>349.066665</v>
      </c>
    </row>
    <row r="6927" spans="1:26" x14ac:dyDescent="0.3">
      <c r="A6927">
        <v>2682780</v>
      </c>
      <c r="B6927">
        <v>1</v>
      </c>
      <c r="C6927" t="s">
        <v>76</v>
      </c>
      <c r="D6927" t="s">
        <v>93</v>
      </c>
      <c r="E6927" t="s">
        <v>152</v>
      </c>
      <c r="F6927" t="s">
        <v>19132</v>
      </c>
      <c r="G6927" t="s">
        <v>169</v>
      </c>
      <c r="H6927" t="s">
        <v>47</v>
      </c>
      <c r="I6927" t="s">
        <v>129</v>
      </c>
      <c r="J6927" t="s">
        <v>130</v>
      </c>
      <c r="K6927" t="s">
        <v>131</v>
      </c>
      <c r="L6927" t="s">
        <v>19130</v>
      </c>
      <c r="M6927" t="s">
        <v>19133</v>
      </c>
      <c r="N6927">
        <v>0.51194444400000005</v>
      </c>
      <c r="O6927">
        <v>10</v>
      </c>
      <c r="P6927">
        <v>1865</v>
      </c>
      <c r="Q6927">
        <v>0</v>
      </c>
      <c r="R6927">
        <v>0</v>
      </c>
      <c r="S6927">
        <v>0</v>
      </c>
      <c r="T6927">
        <v>0</v>
      </c>
      <c r="U6927">
        <v>5.1194439999999997</v>
      </c>
      <c r="V6927">
        <v>954.776388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2682739</v>
      </c>
      <c r="B6928">
        <v>2</v>
      </c>
      <c r="C6928" t="s">
        <v>76</v>
      </c>
      <c r="D6928" t="s">
        <v>103</v>
      </c>
      <c r="E6928" t="s">
        <v>152</v>
      </c>
      <c r="F6928" t="s">
        <v>19134</v>
      </c>
      <c r="G6928" t="s">
        <v>837</v>
      </c>
      <c r="H6928" t="s">
        <v>47</v>
      </c>
      <c r="I6928" t="s">
        <v>129</v>
      </c>
      <c r="J6928" t="s">
        <v>130</v>
      </c>
      <c r="K6928" t="s">
        <v>131</v>
      </c>
      <c r="L6928" t="s">
        <v>19072</v>
      </c>
      <c r="M6928" t="s">
        <v>19135</v>
      </c>
      <c r="N6928">
        <v>1.423611111</v>
      </c>
      <c r="O6928">
        <v>0</v>
      </c>
      <c r="P6928">
        <v>0</v>
      </c>
      <c r="Q6928">
        <v>0</v>
      </c>
      <c r="R6928">
        <v>5995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8534.5486099999998</v>
      </c>
      <c r="Y6928">
        <v>0</v>
      </c>
      <c r="Z6928">
        <v>0</v>
      </c>
    </row>
    <row r="6929" spans="1:26" x14ac:dyDescent="0.3">
      <c r="A6929">
        <v>2682790</v>
      </c>
      <c r="B6929">
        <v>1</v>
      </c>
      <c r="C6929" t="s">
        <v>77</v>
      </c>
      <c r="D6929" t="s">
        <v>119</v>
      </c>
      <c r="E6929" t="s">
        <v>126</v>
      </c>
      <c r="F6929" t="s">
        <v>19136</v>
      </c>
      <c r="G6929" t="s">
        <v>169</v>
      </c>
      <c r="H6929" t="s">
        <v>47</v>
      </c>
      <c r="I6929" t="s">
        <v>129</v>
      </c>
      <c r="J6929" t="s">
        <v>130</v>
      </c>
      <c r="K6929" t="s">
        <v>131</v>
      </c>
      <c r="L6929" t="s">
        <v>19137</v>
      </c>
      <c r="M6929" t="s">
        <v>19138</v>
      </c>
      <c r="N6929">
        <v>0.29638888800000002</v>
      </c>
      <c r="O6929">
        <v>0</v>
      </c>
      <c r="P6929">
        <v>269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79.728611000000001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2682799</v>
      </c>
      <c r="B6930">
        <v>1</v>
      </c>
      <c r="C6930" t="s">
        <v>76</v>
      </c>
      <c r="D6930" t="s">
        <v>93</v>
      </c>
      <c r="E6930" t="s">
        <v>152</v>
      </c>
      <c r="F6930" t="s">
        <v>19139</v>
      </c>
      <c r="G6930" t="s">
        <v>169</v>
      </c>
      <c r="H6930" t="s">
        <v>47</v>
      </c>
      <c r="I6930" t="s">
        <v>247</v>
      </c>
      <c r="J6930" t="s">
        <v>130</v>
      </c>
      <c r="K6930" t="s">
        <v>131</v>
      </c>
      <c r="L6930" t="s">
        <v>19140</v>
      </c>
      <c r="M6930" t="s">
        <v>19141</v>
      </c>
      <c r="N6930">
        <v>4.4444439999999997E-3</v>
      </c>
      <c r="O6930">
        <v>10</v>
      </c>
      <c r="P6930">
        <v>314</v>
      </c>
      <c r="Q6930">
        <v>0</v>
      </c>
      <c r="R6930">
        <v>0</v>
      </c>
      <c r="S6930">
        <v>0</v>
      </c>
      <c r="T6930">
        <v>0</v>
      </c>
      <c r="U6930">
        <v>4.4443999999999997E-2</v>
      </c>
      <c r="V6930">
        <v>1.3955550000000001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2682807</v>
      </c>
      <c r="B6931">
        <v>1</v>
      </c>
      <c r="C6931" t="s">
        <v>76</v>
      </c>
      <c r="D6931" t="s">
        <v>100</v>
      </c>
      <c r="E6931" t="s">
        <v>325</v>
      </c>
      <c r="F6931" t="s">
        <v>19142</v>
      </c>
      <c r="G6931" t="s">
        <v>169</v>
      </c>
      <c r="H6931" t="s">
        <v>47</v>
      </c>
      <c r="I6931" t="s">
        <v>129</v>
      </c>
      <c r="J6931" t="s">
        <v>130</v>
      </c>
      <c r="K6931" t="s">
        <v>131</v>
      </c>
      <c r="L6931" t="s">
        <v>19143</v>
      </c>
      <c r="M6931" t="s">
        <v>19144</v>
      </c>
      <c r="N6931">
        <v>0.75638888800000004</v>
      </c>
      <c r="O6931">
        <v>57</v>
      </c>
      <c r="P6931">
        <v>583</v>
      </c>
      <c r="Q6931">
        <v>0</v>
      </c>
      <c r="R6931">
        <v>0</v>
      </c>
      <c r="S6931">
        <v>0</v>
      </c>
      <c r="T6931">
        <v>0</v>
      </c>
      <c r="U6931">
        <v>43.114167000000002</v>
      </c>
      <c r="V6931">
        <v>440.97472199999999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2690860</v>
      </c>
      <c r="B6932">
        <v>1</v>
      </c>
      <c r="C6932" t="s">
        <v>76</v>
      </c>
      <c r="D6932" t="s">
        <v>99</v>
      </c>
      <c r="E6932" t="s">
        <v>126</v>
      </c>
      <c r="F6932" t="s">
        <v>19145</v>
      </c>
      <c r="G6932" t="s">
        <v>128</v>
      </c>
      <c r="H6932" t="s">
        <v>47</v>
      </c>
      <c r="I6932" t="s">
        <v>129</v>
      </c>
      <c r="J6932" t="s">
        <v>130</v>
      </c>
      <c r="K6932" t="s">
        <v>131</v>
      </c>
      <c r="L6932" t="s">
        <v>19146</v>
      </c>
      <c r="M6932" t="s">
        <v>19147</v>
      </c>
      <c r="N6932">
        <v>6.767222222</v>
      </c>
      <c r="O6932">
        <v>1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6.7672220000000003</v>
      </c>
      <c r="V6932">
        <v>0</v>
      </c>
      <c r="W6932">
        <v>0</v>
      </c>
      <c r="X6932">
        <v>0</v>
      </c>
      <c r="Y6932">
        <v>0</v>
      </c>
      <c r="Z6932">
        <v>0</v>
      </c>
    </row>
    <row r="6933" spans="1:26" x14ac:dyDescent="0.3">
      <c r="A6933">
        <v>2682815</v>
      </c>
      <c r="B6933">
        <v>1</v>
      </c>
      <c r="C6933" t="s">
        <v>76</v>
      </c>
      <c r="D6933" t="s">
        <v>80</v>
      </c>
      <c r="E6933" t="s">
        <v>126</v>
      </c>
      <c r="F6933" t="s">
        <v>19148</v>
      </c>
      <c r="G6933" t="s">
        <v>260</v>
      </c>
      <c r="H6933" t="s">
        <v>47</v>
      </c>
      <c r="I6933" t="s">
        <v>129</v>
      </c>
      <c r="J6933" t="s">
        <v>130</v>
      </c>
      <c r="K6933" t="s">
        <v>141</v>
      </c>
      <c r="L6933" t="s">
        <v>19149</v>
      </c>
      <c r="M6933" t="s">
        <v>19150</v>
      </c>
      <c r="N6933">
        <v>2.4111111109999999</v>
      </c>
      <c r="O6933">
        <v>0</v>
      </c>
      <c r="P6933">
        <v>366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882.46666700000003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2682827</v>
      </c>
      <c r="B6934">
        <v>1</v>
      </c>
      <c r="C6934" t="s">
        <v>76</v>
      </c>
      <c r="D6934" t="s">
        <v>105</v>
      </c>
      <c r="E6934" t="s">
        <v>152</v>
      </c>
      <c r="F6934" t="s">
        <v>19151</v>
      </c>
      <c r="G6934" t="s">
        <v>169</v>
      </c>
      <c r="H6934" t="s">
        <v>47</v>
      </c>
      <c r="I6934" t="s">
        <v>129</v>
      </c>
      <c r="J6934" t="s">
        <v>130</v>
      </c>
      <c r="K6934" t="s">
        <v>131</v>
      </c>
      <c r="L6934" t="s">
        <v>19152</v>
      </c>
      <c r="M6934" t="s">
        <v>19153</v>
      </c>
      <c r="N6934">
        <v>0.19277777700000001</v>
      </c>
      <c r="O6934">
        <v>0</v>
      </c>
      <c r="P6934">
        <v>0</v>
      </c>
      <c r="Q6934">
        <v>1</v>
      </c>
      <c r="R6934">
        <v>477</v>
      </c>
      <c r="S6934">
        <v>0</v>
      </c>
      <c r="T6934">
        <v>183</v>
      </c>
      <c r="U6934">
        <v>0</v>
      </c>
      <c r="V6934">
        <v>0</v>
      </c>
      <c r="W6934">
        <v>0.192778</v>
      </c>
      <c r="X6934">
        <v>91.954999999999998</v>
      </c>
      <c r="Y6934">
        <v>0</v>
      </c>
      <c r="Z6934">
        <v>35.278333000000003</v>
      </c>
    </row>
    <row r="6935" spans="1:26" x14ac:dyDescent="0.3">
      <c r="A6935">
        <v>2682829</v>
      </c>
      <c r="B6935">
        <v>1</v>
      </c>
      <c r="C6935" t="s">
        <v>76</v>
      </c>
      <c r="D6935" t="s">
        <v>93</v>
      </c>
      <c r="E6935" t="s">
        <v>152</v>
      </c>
      <c r="F6935" t="s">
        <v>4540</v>
      </c>
      <c r="G6935" t="s">
        <v>169</v>
      </c>
      <c r="H6935" t="s">
        <v>47</v>
      </c>
      <c r="I6935" t="s">
        <v>129</v>
      </c>
      <c r="J6935" t="s">
        <v>130</v>
      </c>
      <c r="K6935" t="s">
        <v>131</v>
      </c>
      <c r="L6935" t="s">
        <v>19154</v>
      </c>
      <c r="M6935" t="s">
        <v>19155</v>
      </c>
      <c r="N6935">
        <v>0.13388888800000001</v>
      </c>
      <c r="O6935">
        <v>26</v>
      </c>
      <c r="P6935">
        <v>1839</v>
      </c>
      <c r="Q6935">
        <v>0</v>
      </c>
      <c r="R6935">
        <v>0</v>
      </c>
      <c r="S6935">
        <v>0</v>
      </c>
      <c r="T6935">
        <v>0</v>
      </c>
      <c r="U6935">
        <v>3.4811109999999998</v>
      </c>
      <c r="V6935">
        <v>246.221665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2682830</v>
      </c>
      <c r="B6936">
        <v>1</v>
      </c>
      <c r="C6936" t="s">
        <v>77</v>
      </c>
      <c r="D6936" t="s">
        <v>119</v>
      </c>
      <c r="E6936" t="s">
        <v>126</v>
      </c>
      <c r="F6936" t="s">
        <v>19156</v>
      </c>
      <c r="G6936" t="s">
        <v>169</v>
      </c>
      <c r="H6936" t="s">
        <v>47</v>
      </c>
      <c r="I6936" t="s">
        <v>129</v>
      </c>
      <c r="J6936" t="s">
        <v>130</v>
      </c>
      <c r="K6936" t="s">
        <v>131</v>
      </c>
      <c r="L6936" t="s">
        <v>19157</v>
      </c>
      <c r="M6936" t="s">
        <v>19158</v>
      </c>
      <c r="N6936">
        <v>2.1291666660000002</v>
      </c>
      <c r="O6936">
        <v>0</v>
      </c>
      <c r="P6936">
        <v>573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1220.0125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2682834</v>
      </c>
      <c r="B6937">
        <v>1</v>
      </c>
      <c r="C6937" t="s">
        <v>76</v>
      </c>
      <c r="D6937" t="s">
        <v>93</v>
      </c>
      <c r="E6937" t="s">
        <v>152</v>
      </c>
      <c r="F6937" t="s">
        <v>19159</v>
      </c>
      <c r="G6937" t="s">
        <v>169</v>
      </c>
      <c r="H6937" t="s">
        <v>47</v>
      </c>
      <c r="I6937" t="s">
        <v>129</v>
      </c>
      <c r="J6937" t="s">
        <v>130</v>
      </c>
      <c r="K6937" t="s">
        <v>131</v>
      </c>
      <c r="L6937" t="s">
        <v>19160</v>
      </c>
      <c r="M6937" t="s">
        <v>19161</v>
      </c>
      <c r="N6937">
        <v>0.80416666599999997</v>
      </c>
      <c r="O6937">
        <v>10</v>
      </c>
      <c r="P6937">
        <v>1865</v>
      </c>
      <c r="Q6937">
        <v>0</v>
      </c>
      <c r="R6937">
        <v>0</v>
      </c>
      <c r="S6937">
        <v>0</v>
      </c>
      <c r="T6937">
        <v>0</v>
      </c>
      <c r="U6937">
        <v>8.0416670000000003</v>
      </c>
      <c r="V6937">
        <v>1499.7708319999999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2682838</v>
      </c>
      <c r="B6938">
        <v>1</v>
      </c>
      <c r="C6938" t="s">
        <v>76</v>
      </c>
      <c r="D6938" t="s">
        <v>79</v>
      </c>
      <c r="E6938" t="s">
        <v>134</v>
      </c>
      <c r="F6938" t="s">
        <v>19162</v>
      </c>
      <c r="G6938" t="s">
        <v>140</v>
      </c>
      <c r="H6938" t="s">
        <v>46</v>
      </c>
      <c r="I6938" t="s">
        <v>129</v>
      </c>
      <c r="J6938" t="s">
        <v>130</v>
      </c>
      <c r="K6938" t="s">
        <v>141</v>
      </c>
      <c r="L6938" t="s">
        <v>19163</v>
      </c>
      <c r="M6938" t="s">
        <v>19164</v>
      </c>
      <c r="N6938">
        <v>0.90416666599999995</v>
      </c>
      <c r="O6938">
        <v>0</v>
      </c>
      <c r="P6938">
        <v>24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21.7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2682848</v>
      </c>
      <c r="B6939">
        <v>1</v>
      </c>
      <c r="C6939" t="s">
        <v>76</v>
      </c>
      <c r="D6939" t="s">
        <v>98</v>
      </c>
      <c r="E6939" t="s">
        <v>126</v>
      </c>
      <c r="F6939" t="s">
        <v>19165</v>
      </c>
      <c r="G6939" t="s">
        <v>128</v>
      </c>
      <c r="H6939" t="s">
        <v>47</v>
      </c>
      <c r="I6939" t="s">
        <v>129</v>
      </c>
      <c r="J6939" t="s">
        <v>130</v>
      </c>
      <c r="K6939" t="s">
        <v>131</v>
      </c>
      <c r="L6939" t="s">
        <v>19166</v>
      </c>
      <c r="M6939" t="s">
        <v>19167</v>
      </c>
      <c r="N6939">
        <v>1.4386111109999999</v>
      </c>
      <c r="O6939">
        <v>0</v>
      </c>
      <c r="P6939">
        <v>0</v>
      </c>
      <c r="Q6939">
        <v>1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1.4386110000000001</v>
      </c>
      <c r="X6939">
        <v>0</v>
      </c>
      <c r="Y6939">
        <v>0</v>
      </c>
      <c r="Z6939">
        <v>0</v>
      </c>
    </row>
    <row r="6940" spans="1:26" x14ac:dyDescent="0.3">
      <c r="A6940">
        <v>2682856</v>
      </c>
      <c r="B6940">
        <v>1</v>
      </c>
      <c r="C6940" t="s">
        <v>77</v>
      </c>
      <c r="D6940" t="s">
        <v>109</v>
      </c>
      <c r="E6940" t="s">
        <v>134</v>
      </c>
      <c r="F6940" t="s">
        <v>19168</v>
      </c>
      <c r="G6940" t="s">
        <v>1698</v>
      </c>
      <c r="H6940" t="s">
        <v>46</v>
      </c>
      <c r="I6940" t="s">
        <v>129</v>
      </c>
      <c r="J6940" t="s">
        <v>130</v>
      </c>
      <c r="K6940" t="s">
        <v>131</v>
      </c>
      <c r="L6940" t="s">
        <v>19169</v>
      </c>
      <c r="M6940" t="s">
        <v>19170</v>
      </c>
      <c r="N6940">
        <v>1.8588888880000001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31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57.625556000000003</v>
      </c>
    </row>
    <row r="6941" spans="1:26" x14ac:dyDescent="0.3">
      <c r="A6941">
        <v>2682864</v>
      </c>
      <c r="B6941">
        <v>1</v>
      </c>
      <c r="C6941" t="s">
        <v>77</v>
      </c>
      <c r="D6941" t="s">
        <v>117</v>
      </c>
      <c r="E6941" t="s">
        <v>144</v>
      </c>
      <c r="F6941" t="s">
        <v>19171</v>
      </c>
      <c r="G6941" t="s">
        <v>136</v>
      </c>
      <c r="H6941" t="s">
        <v>46</v>
      </c>
      <c r="I6941" t="s">
        <v>129</v>
      </c>
      <c r="J6941" t="s">
        <v>130</v>
      </c>
      <c r="K6941" t="s">
        <v>131</v>
      </c>
      <c r="L6941" t="s">
        <v>19172</v>
      </c>
      <c r="M6941" t="s">
        <v>19173</v>
      </c>
      <c r="N6941">
        <v>4.8305555550000001</v>
      </c>
      <c r="O6941">
        <v>0</v>
      </c>
      <c r="P6941">
        <v>0</v>
      </c>
      <c r="Q6941">
        <v>0</v>
      </c>
      <c r="R6941">
        <v>13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62.797221999999998</v>
      </c>
      <c r="Y6941">
        <v>0</v>
      </c>
      <c r="Z6941">
        <v>0</v>
      </c>
    </row>
    <row r="6942" spans="1:26" x14ac:dyDescent="0.3">
      <c r="A6942">
        <v>2682865</v>
      </c>
      <c r="B6942">
        <v>1</v>
      </c>
      <c r="C6942" t="s">
        <v>76</v>
      </c>
      <c r="D6942" t="s">
        <v>104</v>
      </c>
      <c r="E6942" t="s">
        <v>144</v>
      </c>
      <c r="F6942" t="s">
        <v>19174</v>
      </c>
      <c r="G6942" t="s">
        <v>136</v>
      </c>
      <c r="H6942" t="s">
        <v>46</v>
      </c>
      <c r="I6942" t="s">
        <v>129</v>
      </c>
      <c r="J6942" t="s">
        <v>130</v>
      </c>
      <c r="K6942" t="s">
        <v>131</v>
      </c>
      <c r="L6942" t="s">
        <v>19175</v>
      </c>
      <c r="M6942" t="s">
        <v>19176</v>
      </c>
      <c r="N6942">
        <v>3.7852777770000001</v>
      </c>
      <c r="O6942">
        <v>0</v>
      </c>
      <c r="P6942">
        <v>0</v>
      </c>
      <c r="Q6942">
        <v>0</v>
      </c>
      <c r="R6942">
        <v>39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147.625833</v>
      </c>
      <c r="Y6942">
        <v>0</v>
      </c>
      <c r="Z6942">
        <v>0</v>
      </c>
    </row>
    <row r="6943" spans="1:26" x14ac:dyDescent="0.3">
      <c r="A6943">
        <v>2682868</v>
      </c>
      <c r="B6943">
        <v>1</v>
      </c>
      <c r="C6943" t="s">
        <v>77</v>
      </c>
      <c r="D6943" t="s">
        <v>113</v>
      </c>
      <c r="E6943" t="s">
        <v>144</v>
      </c>
      <c r="F6943" t="s">
        <v>19177</v>
      </c>
      <c r="G6943" t="s">
        <v>1698</v>
      </c>
      <c r="H6943" t="s">
        <v>46</v>
      </c>
      <c r="I6943" t="s">
        <v>129</v>
      </c>
      <c r="J6943" t="s">
        <v>130</v>
      </c>
      <c r="K6943" t="s">
        <v>131</v>
      </c>
      <c r="L6943" t="s">
        <v>19178</v>
      </c>
      <c r="M6943" t="s">
        <v>19179</v>
      </c>
      <c r="N6943">
        <v>2.5416666659999998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5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12.708333</v>
      </c>
    </row>
    <row r="6944" spans="1:26" x14ac:dyDescent="0.3">
      <c r="A6944">
        <v>2682871</v>
      </c>
      <c r="B6944">
        <v>1</v>
      </c>
      <c r="C6944" t="s">
        <v>77</v>
      </c>
      <c r="D6944" t="s">
        <v>124</v>
      </c>
      <c r="E6944" t="s">
        <v>325</v>
      </c>
      <c r="F6944" t="s">
        <v>995</v>
      </c>
      <c r="G6944" t="s">
        <v>169</v>
      </c>
      <c r="H6944" t="s">
        <v>47</v>
      </c>
      <c r="I6944" t="s">
        <v>129</v>
      </c>
      <c r="J6944" t="s">
        <v>130</v>
      </c>
      <c r="K6944" t="s">
        <v>131</v>
      </c>
      <c r="L6944" t="s">
        <v>19180</v>
      </c>
      <c r="M6944" t="s">
        <v>19181</v>
      </c>
      <c r="N6944">
        <v>2.1402777770000001</v>
      </c>
      <c r="O6944">
        <v>798</v>
      </c>
      <c r="P6944">
        <v>9448</v>
      </c>
      <c r="Q6944">
        <v>0</v>
      </c>
      <c r="R6944">
        <v>0</v>
      </c>
      <c r="S6944">
        <v>10</v>
      </c>
      <c r="T6944">
        <v>897</v>
      </c>
      <c r="U6944">
        <v>1707.9416659999999</v>
      </c>
      <c r="V6944">
        <v>20221.344437</v>
      </c>
      <c r="W6944">
        <v>0</v>
      </c>
      <c r="X6944">
        <v>0</v>
      </c>
      <c r="Y6944">
        <v>21.402778000000001</v>
      </c>
      <c r="Z6944">
        <v>1919.829166</v>
      </c>
    </row>
    <row r="6945" spans="1:26" x14ac:dyDescent="0.3">
      <c r="A6945">
        <v>2682875</v>
      </c>
      <c r="B6945">
        <v>1</v>
      </c>
      <c r="C6945" t="s">
        <v>77</v>
      </c>
      <c r="D6945" t="s">
        <v>115</v>
      </c>
      <c r="E6945" t="s">
        <v>126</v>
      </c>
      <c r="F6945" t="s">
        <v>19182</v>
      </c>
      <c r="G6945" t="s">
        <v>128</v>
      </c>
      <c r="H6945" t="s">
        <v>47</v>
      </c>
      <c r="I6945" t="s">
        <v>129</v>
      </c>
      <c r="J6945" t="s">
        <v>130</v>
      </c>
      <c r="K6945" t="s">
        <v>131</v>
      </c>
      <c r="L6945" t="s">
        <v>19183</v>
      </c>
      <c r="M6945" t="s">
        <v>19184</v>
      </c>
      <c r="N6945">
        <v>6.5113888879999999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63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410.21749999999997</v>
      </c>
    </row>
    <row r="6946" spans="1:26" x14ac:dyDescent="0.3">
      <c r="A6946">
        <v>2682873</v>
      </c>
      <c r="B6946">
        <v>1</v>
      </c>
      <c r="C6946" t="s">
        <v>76</v>
      </c>
      <c r="D6946" t="s">
        <v>93</v>
      </c>
      <c r="E6946" t="s">
        <v>152</v>
      </c>
      <c r="F6946" t="s">
        <v>19185</v>
      </c>
      <c r="G6946" t="s">
        <v>169</v>
      </c>
      <c r="H6946" t="s">
        <v>47</v>
      </c>
      <c r="I6946" t="s">
        <v>129</v>
      </c>
      <c r="J6946" t="s">
        <v>130</v>
      </c>
      <c r="K6946" t="s">
        <v>131</v>
      </c>
      <c r="L6946" t="s">
        <v>19186</v>
      </c>
      <c r="M6946" t="s">
        <v>19187</v>
      </c>
      <c r="N6946">
        <v>0.54611111099999998</v>
      </c>
      <c r="O6946">
        <v>3</v>
      </c>
      <c r="P6946">
        <v>297</v>
      </c>
      <c r="Q6946">
        <v>0</v>
      </c>
      <c r="R6946">
        <v>0</v>
      </c>
      <c r="S6946">
        <v>0</v>
      </c>
      <c r="T6946">
        <v>0</v>
      </c>
      <c r="U6946">
        <v>1.638333</v>
      </c>
      <c r="V6946">
        <v>162.19499999999999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2682902</v>
      </c>
      <c r="B6947">
        <v>1</v>
      </c>
      <c r="C6947" t="s">
        <v>76</v>
      </c>
      <c r="D6947" t="s">
        <v>93</v>
      </c>
      <c r="E6947" t="s">
        <v>152</v>
      </c>
      <c r="F6947" t="s">
        <v>19126</v>
      </c>
      <c r="G6947" t="s">
        <v>169</v>
      </c>
      <c r="H6947" t="s">
        <v>47</v>
      </c>
      <c r="I6947" t="s">
        <v>129</v>
      </c>
      <c r="J6947" t="s">
        <v>130</v>
      </c>
      <c r="K6947" t="s">
        <v>131</v>
      </c>
      <c r="L6947" t="s">
        <v>19188</v>
      </c>
      <c r="M6947" t="s">
        <v>19189</v>
      </c>
      <c r="N6947">
        <v>0.88916666600000005</v>
      </c>
      <c r="O6947">
        <v>23</v>
      </c>
      <c r="P6947">
        <v>7045</v>
      </c>
      <c r="Q6947">
        <v>0</v>
      </c>
      <c r="R6947">
        <v>0</v>
      </c>
      <c r="S6947">
        <v>0</v>
      </c>
      <c r="T6947">
        <v>0</v>
      </c>
      <c r="U6947">
        <v>20.450832999999999</v>
      </c>
      <c r="V6947">
        <v>6264.1791620000004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2682872</v>
      </c>
      <c r="B6948">
        <v>1</v>
      </c>
      <c r="C6948" t="s">
        <v>76</v>
      </c>
      <c r="D6948" t="s">
        <v>104</v>
      </c>
      <c r="E6948" t="s">
        <v>156</v>
      </c>
      <c r="F6948" t="s">
        <v>16681</v>
      </c>
      <c r="G6948" t="s">
        <v>260</v>
      </c>
      <c r="H6948" t="s">
        <v>47</v>
      </c>
      <c r="I6948" t="s">
        <v>129</v>
      </c>
      <c r="J6948" t="s">
        <v>130</v>
      </c>
      <c r="K6948" t="s">
        <v>141</v>
      </c>
      <c r="L6948" t="s">
        <v>19190</v>
      </c>
      <c r="M6948" t="s">
        <v>19191</v>
      </c>
      <c r="N6948">
        <v>6.41</v>
      </c>
      <c r="O6948">
        <v>0</v>
      </c>
      <c r="P6948">
        <v>0</v>
      </c>
      <c r="Q6948">
        <v>0</v>
      </c>
      <c r="R6948">
        <v>0</v>
      </c>
      <c r="S6948">
        <v>1</v>
      </c>
      <c r="T6948">
        <v>486</v>
      </c>
      <c r="U6948">
        <v>0</v>
      </c>
      <c r="V6948">
        <v>0</v>
      </c>
      <c r="W6948">
        <v>0</v>
      </c>
      <c r="X6948">
        <v>0</v>
      </c>
      <c r="Y6948">
        <v>6.41</v>
      </c>
      <c r="Z6948">
        <v>3115.26</v>
      </c>
    </row>
    <row r="6949" spans="1:26" x14ac:dyDescent="0.3">
      <c r="A6949">
        <v>2682874</v>
      </c>
      <c r="B6949">
        <v>1</v>
      </c>
      <c r="C6949" t="s">
        <v>76</v>
      </c>
      <c r="D6949" t="s">
        <v>90</v>
      </c>
      <c r="E6949" t="s">
        <v>210</v>
      </c>
      <c r="F6949" t="s">
        <v>19192</v>
      </c>
      <c r="G6949" t="s">
        <v>627</v>
      </c>
      <c r="H6949" t="s">
        <v>46</v>
      </c>
      <c r="I6949" t="s">
        <v>129</v>
      </c>
      <c r="J6949" t="s">
        <v>130</v>
      </c>
      <c r="K6949" t="s">
        <v>131</v>
      </c>
      <c r="L6949" t="s">
        <v>19193</v>
      </c>
      <c r="M6949" t="s">
        <v>19194</v>
      </c>
      <c r="N6949">
        <v>2.0863888880000001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9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18.7775</v>
      </c>
    </row>
    <row r="6950" spans="1:26" x14ac:dyDescent="0.3">
      <c r="A6950">
        <v>2682882</v>
      </c>
      <c r="B6950">
        <v>1</v>
      </c>
      <c r="C6950" t="s">
        <v>76</v>
      </c>
      <c r="D6950" t="s">
        <v>86</v>
      </c>
      <c r="E6950" t="s">
        <v>144</v>
      </c>
      <c r="F6950" t="s">
        <v>19195</v>
      </c>
      <c r="G6950" t="s">
        <v>136</v>
      </c>
      <c r="H6950" t="s">
        <v>46</v>
      </c>
      <c r="I6950" t="s">
        <v>129</v>
      </c>
      <c r="J6950" t="s">
        <v>130</v>
      </c>
      <c r="K6950" t="s">
        <v>131</v>
      </c>
      <c r="L6950" t="s">
        <v>19196</v>
      </c>
      <c r="M6950" t="s">
        <v>19197</v>
      </c>
      <c r="N6950">
        <v>5.3702777770000001</v>
      </c>
      <c r="O6950">
        <v>0</v>
      </c>
      <c r="P6950">
        <v>201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1079.425833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2682879</v>
      </c>
      <c r="B6951">
        <v>1</v>
      </c>
      <c r="C6951" t="s">
        <v>77</v>
      </c>
      <c r="D6951" t="s">
        <v>123</v>
      </c>
      <c r="E6951" t="s">
        <v>134</v>
      </c>
      <c r="F6951" t="s">
        <v>19198</v>
      </c>
      <c r="G6951" t="s">
        <v>140</v>
      </c>
      <c r="H6951" t="s">
        <v>46</v>
      </c>
      <c r="I6951" t="s">
        <v>129</v>
      </c>
      <c r="J6951" t="s">
        <v>130</v>
      </c>
      <c r="K6951" t="s">
        <v>141</v>
      </c>
      <c r="L6951" t="s">
        <v>19199</v>
      </c>
      <c r="M6951" t="s">
        <v>19200</v>
      </c>
      <c r="N6951">
        <v>4.2125000000000004</v>
      </c>
      <c r="O6951">
        <v>0</v>
      </c>
      <c r="P6951">
        <v>996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4195.6499999999996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2682881</v>
      </c>
      <c r="B6952">
        <v>1</v>
      </c>
      <c r="C6952" t="s">
        <v>77</v>
      </c>
      <c r="D6952" t="s">
        <v>108</v>
      </c>
      <c r="E6952" t="s">
        <v>210</v>
      </c>
      <c r="F6952" t="s">
        <v>19201</v>
      </c>
      <c r="G6952" t="s">
        <v>290</v>
      </c>
      <c r="H6952" t="s">
        <v>46</v>
      </c>
      <c r="I6952" t="s">
        <v>129</v>
      </c>
      <c r="J6952" t="s">
        <v>130</v>
      </c>
      <c r="K6952" t="s">
        <v>131</v>
      </c>
      <c r="L6952" t="s">
        <v>19202</v>
      </c>
      <c r="M6952" t="s">
        <v>19203</v>
      </c>
      <c r="N6952">
        <v>2.781666666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1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2.7816670000000001</v>
      </c>
    </row>
    <row r="6953" spans="1:26" x14ac:dyDescent="0.3">
      <c r="A6953">
        <v>2682888</v>
      </c>
      <c r="B6953">
        <v>1</v>
      </c>
      <c r="C6953" t="s">
        <v>76</v>
      </c>
      <c r="D6953" t="s">
        <v>103</v>
      </c>
      <c r="E6953" t="s">
        <v>156</v>
      </c>
      <c r="F6953" t="s">
        <v>19204</v>
      </c>
      <c r="G6953" t="s">
        <v>169</v>
      </c>
      <c r="H6953" t="s">
        <v>47</v>
      </c>
      <c r="I6953" t="s">
        <v>129</v>
      </c>
      <c r="J6953" t="s">
        <v>130</v>
      </c>
      <c r="K6953" t="s">
        <v>131</v>
      </c>
      <c r="L6953" t="s">
        <v>19205</v>
      </c>
      <c r="M6953" t="s">
        <v>19206</v>
      </c>
      <c r="N6953">
        <v>1.680833333</v>
      </c>
      <c r="O6953">
        <v>0</v>
      </c>
      <c r="P6953">
        <v>0</v>
      </c>
      <c r="Q6953">
        <v>0</v>
      </c>
      <c r="R6953">
        <v>272</v>
      </c>
      <c r="S6953">
        <v>0</v>
      </c>
      <c r="T6953">
        <v>53</v>
      </c>
      <c r="U6953">
        <v>0</v>
      </c>
      <c r="V6953">
        <v>0</v>
      </c>
      <c r="W6953">
        <v>0</v>
      </c>
      <c r="X6953">
        <v>457.186667</v>
      </c>
      <c r="Y6953">
        <v>0</v>
      </c>
      <c r="Z6953">
        <v>89.084166999999994</v>
      </c>
    </row>
    <row r="6954" spans="1:26" x14ac:dyDescent="0.3">
      <c r="A6954">
        <v>2682883</v>
      </c>
      <c r="B6954">
        <v>1</v>
      </c>
      <c r="C6954" t="s">
        <v>76</v>
      </c>
      <c r="D6954" t="s">
        <v>79</v>
      </c>
      <c r="E6954" t="s">
        <v>126</v>
      </c>
      <c r="F6954" t="s">
        <v>4677</v>
      </c>
      <c r="G6954" t="s">
        <v>169</v>
      </c>
      <c r="H6954" t="s">
        <v>47</v>
      </c>
      <c r="I6954" t="s">
        <v>129</v>
      </c>
      <c r="J6954" t="s">
        <v>130</v>
      </c>
      <c r="K6954" t="s">
        <v>131</v>
      </c>
      <c r="L6954" t="s">
        <v>19207</v>
      </c>
      <c r="M6954" t="s">
        <v>19208</v>
      </c>
      <c r="N6954">
        <v>0.38194444399999999</v>
      </c>
      <c r="O6954">
        <v>27</v>
      </c>
      <c r="P6954">
        <v>53</v>
      </c>
      <c r="Q6954">
        <v>0</v>
      </c>
      <c r="R6954">
        <v>0</v>
      </c>
      <c r="S6954">
        <v>0</v>
      </c>
      <c r="T6954">
        <v>0</v>
      </c>
      <c r="U6954">
        <v>10.3125</v>
      </c>
      <c r="V6954">
        <v>20.243055999999999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2682884</v>
      </c>
      <c r="B6955">
        <v>1</v>
      </c>
      <c r="C6955" t="s">
        <v>76</v>
      </c>
      <c r="D6955" t="s">
        <v>79</v>
      </c>
      <c r="E6955" t="s">
        <v>126</v>
      </c>
      <c r="F6955" t="s">
        <v>19209</v>
      </c>
      <c r="G6955" t="s">
        <v>169</v>
      </c>
      <c r="H6955" t="s">
        <v>47</v>
      </c>
      <c r="I6955" t="s">
        <v>129</v>
      </c>
      <c r="J6955" t="s">
        <v>130</v>
      </c>
      <c r="K6955" t="s">
        <v>131</v>
      </c>
      <c r="L6955" t="s">
        <v>19210</v>
      </c>
      <c r="M6955" t="s">
        <v>19211</v>
      </c>
      <c r="N6955">
        <v>1.0208333329999999</v>
      </c>
      <c r="O6955">
        <v>16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16.333333</v>
      </c>
      <c r="V6955">
        <v>0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2682886</v>
      </c>
      <c r="B6956">
        <v>1</v>
      </c>
      <c r="C6956" t="s">
        <v>77</v>
      </c>
      <c r="D6956" t="s">
        <v>114</v>
      </c>
      <c r="E6956" t="s">
        <v>126</v>
      </c>
      <c r="F6956" t="s">
        <v>19212</v>
      </c>
      <c r="G6956" t="s">
        <v>128</v>
      </c>
      <c r="H6956" t="s">
        <v>47</v>
      </c>
      <c r="I6956" t="s">
        <v>129</v>
      </c>
      <c r="J6956" t="s">
        <v>130</v>
      </c>
      <c r="K6956" t="s">
        <v>131</v>
      </c>
      <c r="L6956" t="s">
        <v>19213</v>
      </c>
      <c r="M6956" t="s">
        <v>19214</v>
      </c>
      <c r="N6956">
        <v>0.94777777699999999</v>
      </c>
      <c r="O6956">
        <v>6</v>
      </c>
      <c r="P6956">
        <v>6</v>
      </c>
      <c r="Q6956">
        <v>0</v>
      </c>
      <c r="R6956">
        <v>0</v>
      </c>
      <c r="S6956">
        <v>0</v>
      </c>
      <c r="T6956">
        <v>0</v>
      </c>
      <c r="U6956">
        <v>5.6866669999999999</v>
      </c>
      <c r="V6956">
        <v>5.6866669999999999</v>
      </c>
      <c r="W6956">
        <v>0</v>
      </c>
      <c r="X6956">
        <v>0</v>
      </c>
      <c r="Y6956">
        <v>0</v>
      </c>
      <c r="Z6956">
        <v>0</v>
      </c>
    </row>
    <row r="6957" spans="1:26" x14ac:dyDescent="0.3">
      <c r="A6957">
        <v>2682890</v>
      </c>
      <c r="B6957">
        <v>1</v>
      </c>
      <c r="C6957" t="s">
        <v>76</v>
      </c>
      <c r="D6957" t="s">
        <v>104</v>
      </c>
      <c r="E6957" t="s">
        <v>156</v>
      </c>
      <c r="F6957" t="s">
        <v>19215</v>
      </c>
      <c r="G6957" t="s">
        <v>260</v>
      </c>
      <c r="H6957" t="s">
        <v>47</v>
      </c>
      <c r="I6957" t="s">
        <v>129</v>
      </c>
      <c r="J6957" t="s">
        <v>130</v>
      </c>
      <c r="K6957" t="s">
        <v>141</v>
      </c>
      <c r="L6957" t="s">
        <v>19216</v>
      </c>
      <c r="M6957" t="s">
        <v>19217</v>
      </c>
      <c r="N6957">
        <v>6.3111111109999998</v>
      </c>
      <c r="O6957">
        <v>0</v>
      </c>
      <c r="P6957">
        <v>0</v>
      </c>
      <c r="Q6957">
        <v>0</v>
      </c>
      <c r="R6957">
        <v>0</v>
      </c>
      <c r="S6957">
        <v>1</v>
      </c>
      <c r="T6957">
        <v>278</v>
      </c>
      <c r="U6957">
        <v>0</v>
      </c>
      <c r="V6957">
        <v>0</v>
      </c>
      <c r="W6957">
        <v>0</v>
      </c>
      <c r="X6957">
        <v>0</v>
      </c>
      <c r="Y6957">
        <v>6.3111110000000004</v>
      </c>
      <c r="Z6957">
        <v>1754.488889</v>
      </c>
    </row>
    <row r="6958" spans="1:26" x14ac:dyDescent="0.3">
      <c r="A6958">
        <v>2682905</v>
      </c>
      <c r="B6958">
        <v>1</v>
      </c>
      <c r="C6958" t="s">
        <v>76</v>
      </c>
      <c r="D6958" t="s">
        <v>80</v>
      </c>
      <c r="E6958" t="s">
        <v>134</v>
      </c>
      <c r="F6958" t="s">
        <v>19218</v>
      </c>
      <c r="G6958" t="s">
        <v>140</v>
      </c>
      <c r="H6958" t="s">
        <v>46</v>
      </c>
      <c r="I6958" t="s">
        <v>129</v>
      </c>
      <c r="J6958" t="s">
        <v>130</v>
      </c>
      <c r="K6958" t="s">
        <v>141</v>
      </c>
      <c r="L6958" t="s">
        <v>19219</v>
      </c>
      <c r="M6958" t="s">
        <v>19220</v>
      </c>
      <c r="N6958">
        <v>0.66055555499999996</v>
      </c>
      <c r="O6958">
        <v>0</v>
      </c>
      <c r="P6958">
        <v>4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2.6422219999999998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2682917</v>
      </c>
      <c r="B6959">
        <v>1</v>
      </c>
      <c r="C6959" t="s">
        <v>76</v>
      </c>
      <c r="D6959" t="s">
        <v>83</v>
      </c>
      <c r="E6959" t="s">
        <v>152</v>
      </c>
      <c r="F6959" t="s">
        <v>19221</v>
      </c>
      <c r="G6959" t="s">
        <v>140</v>
      </c>
      <c r="H6959" t="s">
        <v>47</v>
      </c>
      <c r="I6959" t="s">
        <v>129</v>
      </c>
      <c r="J6959" t="s">
        <v>130</v>
      </c>
      <c r="K6959" t="s">
        <v>141</v>
      </c>
      <c r="L6959" t="s">
        <v>19222</v>
      </c>
      <c r="M6959" t="s">
        <v>19223</v>
      </c>
      <c r="N6959">
        <v>5.0938888880000004</v>
      </c>
      <c r="O6959">
        <v>0</v>
      </c>
      <c r="P6959">
        <v>2594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13213.547774999999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2682932</v>
      </c>
      <c r="B6960">
        <v>1</v>
      </c>
      <c r="C6960" t="s">
        <v>76</v>
      </c>
      <c r="D6960" t="s">
        <v>91</v>
      </c>
      <c r="E6960" t="s">
        <v>152</v>
      </c>
      <c r="F6960" t="s">
        <v>19224</v>
      </c>
      <c r="G6960" t="s">
        <v>169</v>
      </c>
      <c r="H6960" t="s">
        <v>47</v>
      </c>
      <c r="I6960" t="s">
        <v>129</v>
      </c>
      <c r="J6960" t="s">
        <v>130</v>
      </c>
      <c r="K6960" t="s">
        <v>131</v>
      </c>
      <c r="L6960" t="s">
        <v>19225</v>
      </c>
      <c r="M6960" t="s">
        <v>19226</v>
      </c>
      <c r="N6960">
        <v>0.67527777700000002</v>
      </c>
      <c r="O6960">
        <v>16</v>
      </c>
      <c r="P6960">
        <v>79</v>
      </c>
      <c r="Q6960">
        <v>0</v>
      </c>
      <c r="R6960">
        <v>0</v>
      </c>
      <c r="S6960">
        <v>0</v>
      </c>
      <c r="T6960">
        <v>0</v>
      </c>
      <c r="U6960">
        <v>10.804444</v>
      </c>
      <c r="V6960">
        <v>53.346944000000001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2682925</v>
      </c>
      <c r="B6961">
        <v>1</v>
      </c>
      <c r="C6961" t="s">
        <v>76</v>
      </c>
      <c r="D6961" t="s">
        <v>78</v>
      </c>
      <c r="E6961" t="s">
        <v>144</v>
      </c>
      <c r="F6961" t="s">
        <v>19227</v>
      </c>
      <c r="G6961" t="s">
        <v>136</v>
      </c>
      <c r="H6961" t="s">
        <v>46</v>
      </c>
      <c r="I6961" t="s">
        <v>129</v>
      </c>
      <c r="J6961" t="s">
        <v>130</v>
      </c>
      <c r="K6961" t="s">
        <v>131</v>
      </c>
      <c r="L6961" t="s">
        <v>19228</v>
      </c>
      <c r="M6961" t="s">
        <v>19229</v>
      </c>
      <c r="N6961">
        <v>0.56444444400000005</v>
      </c>
      <c r="O6961">
        <v>0</v>
      </c>
      <c r="P6961">
        <v>20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11.288888999999999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2682938</v>
      </c>
      <c r="B6962">
        <v>1</v>
      </c>
      <c r="C6962" t="s">
        <v>76</v>
      </c>
      <c r="D6962" t="s">
        <v>78</v>
      </c>
      <c r="E6962" t="s">
        <v>210</v>
      </c>
      <c r="F6962" t="s">
        <v>19230</v>
      </c>
      <c r="G6962" t="s">
        <v>290</v>
      </c>
      <c r="H6962" t="s">
        <v>46</v>
      </c>
      <c r="I6962" t="s">
        <v>129</v>
      </c>
      <c r="J6962" t="s">
        <v>130</v>
      </c>
      <c r="K6962" t="s">
        <v>131</v>
      </c>
      <c r="L6962" t="s">
        <v>19231</v>
      </c>
      <c r="M6962" t="s">
        <v>19232</v>
      </c>
      <c r="N6962">
        <v>3.2680555550000001</v>
      </c>
      <c r="O6962">
        <v>0</v>
      </c>
      <c r="P6962">
        <v>3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9.8041669999999996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2682939</v>
      </c>
      <c r="B6963">
        <v>1</v>
      </c>
      <c r="C6963" t="s">
        <v>76</v>
      </c>
      <c r="D6963" t="s">
        <v>79</v>
      </c>
      <c r="E6963" t="s">
        <v>134</v>
      </c>
      <c r="F6963" t="s">
        <v>19233</v>
      </c>
      <c r="G6963" t="s">
        <v>1592</v>
      </c>
      <c r="H6963" t="s">
        <v>46</v>
      </c>
      <c r="I6963" t="s">
        <v>129</v>
      </c>
      <c r="J6963" t="s">
        <v>130</v>
      </c>
      <c r="K6963" t="s">
        <v>131</v>
      </c>
      <c r="L6963" t="s">
        <v>19234</v>
      </c>
      <c r="M6963" t="s">
        <v>19235</v>
      </c>
      <c r="N6963">
        <v>0.90055555499999995</v>
      </c>
      <c r="O6963">
        <v>0</v>
      </c>
      <c r="P6963">
        <v>850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765.47222199999999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2682940</v>
      </c>
      <c r="B6964">
        <v>1</v>
      </c>
      <c r="C6964" t="s">
        <v>76</v>
      </c>
      <c r="D6964" t="s">
        <v>86</v>
      </c>
      <c r="E6964" t="s">
        <v>210</v>
      </c>
      <c r="F6964" t="s">
        <v>19236</v>
      </c>
      <c r="G6964" t="s">
        <v>290</v>
      </c>
      <c r="H6964" t="s">
        <v>46</v>
      </c>
      <c r="I6964" t="s">
        <v>129</v>
      </c>
      <c r="J6964" t="s">
        <v>130</v>
      </c>
      <c r="K6964" t="s">
        <v>131</v>
      </c>
      <c r="L6964" t="s">
        <v>19237</v>
      </c>
      <c r="M6964" t="s">
        <v>19238</v>
      </c>
      <c r="N6964">
        <v>2.7825000000000002</v>
      </c>
      <c r="O6964">
        <v>0</v>
      </c>
      <c r="P6964">
        <v>2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5.5650000000000004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2682947</v>
      </c>
      <c r="B6965">
        <v>1</v>
      </c>
      <c r="C6965" t="s">
        <v>76</v>
      </c>
      <c r="D6965" t="s">
        <v>100</v>
      </c>
      <c r="E6965" t="s">
        <v>144</v>
      </c>
      <c r="F6965" t="s">
        <v>19239</v>
      </c>
      <c r="G6965" t="s">
        <v>136</v>
      </c>
      <c r="H6965" t="s">
        <v>46</v>
      </c>
      <c r="I6965" t="s">
        <v>129</v>
      </c>
      <c r="J6965" t="s">
        <v>130</v>
      </c>
      <c r="K6965" t="s">
        <v>131</v>
      </c>
      <c r="L6965" t="s">
        <v>19240</v>
      </c>
      <c r="M6965" t="s">
        <v>19241</v>
      </c>
      <c r="N6965">
        <v>3.463055555</v>
      </c>
      <c r="O6965">
        <v>0</v>
      </c>
      <c r="P6965">
        <v>6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20.778333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2682942</v>
      </c>
      <c r="B6966">
        <v>1</v>
      </c>
      <c r="C6966" t="s">
        <v>77</v>
      </c>
      <c r="D6966" t="s">
        <v>117</v>
      </c>
      <c r="E6966" t="s">
        <v>152</v>
      </c>
      <c r="F6966" t="s">
        <v>19242</v>
      </c>
      <c r="G6966" t="s">
        <v>140</v>
      </c>
      <c r="H6966" t="s">
        <v>47</v>
      </c>
      <c r="I6966" t="s">
        <v>129</v>
      </c>
      <c r="J6966" t="s">
        <v>130</v>
      </c>
      <c r="K6966" t="s">
        <v>141</v>
      </c>
      <c r="L6966" t="s">
        <v>19243</v>
      </c>
      <c r="M6966" t="s">
        <v>19244</v>
      </c>
      <c r="N6966">
        <v>1.916388888</v>
      </c>
      <c r="O6966">
        <v>0</v>
      </c>
      <c r="P6966">
        <v>0</v>
      </c>
      <c r="Q6966">
        <v>8</v>
      </c>
      <c r="R6966">
        <v>485</v>
      </c>
      <c r="S6966">
        <v>0</v>
      </c>
      <c r="T6966">
        <v>20</v>
      </c>
      <c r="U6966">
        <v>0</v>
      </c>
      <c r="V6966">
        <v>0</v>
      </c>
      <c r="W6966">
        <v>15.331111</v>
      </c>
      <c r="X6966">
        <v>929.44861100000003</v>
      </c>
      <c r="Y6966">
        <v>0</v>
      </c>
      <c r="Z6966">
        <v>38.327778000000002</v>
      </c>
    </row>
    <row r="6967" spans="1:26" x14ac:dyDescent="0.3">
      <c r="A6967">
        <v>2682946</v>
      </c>
      <c r="B6967">
        <v>1</v>
      </c>
      <c r="C6967" t="s">
        <v>76</v>
      </c>
      <c r="D6967" t="s">
        <v>97</v>
      </c>
      <c r="E6967" t="s">
        <v>134</v>
      </c>
      <c r="F6967" t="s">
        <v>19245</v>
      </c>
      <c r="G6967" t="s">
        <v>146</v>
      </c>
      <c r="H6967" t="s">
        <v>46</v>
      </c>
      <c r="I6967" t="s">
        <v>129</v>
      </c>
      <c r="J6967" t="s">
        <v>130</v>
      </c>
      <c r="K6967" t="s">
        <v>131</v>
      </c>
      <c r="L6967" t="s">
        <v>19246</v>
      </c>
      <c r="M6967" t="s">
        <v>19247</v>
      </c>
      <c r="N6967">
        <v>0.525277777</v>
      </c>
      <c r="O6967">
        <v>0</v>
      </c>
      <c r="P6967">
        <v>103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54.103611000000001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2682950</v>
      </c>
      <c r="B6968">
        <v>1</v>
      </c>
      <c r="C6968" t="s">
        <v>76</v>
      </c>
      <c r="D6968" t="s">
        <v>78</v>
      </c>
      <c r="E6968" t="s">
        <v>144</v>
      </c>
      <c r="F6968" t="s">
        <v>19248</v>
      </c>
      <c r="G6968" t="s">
        <v>406</v>
      </c>
      <c r="H6968" t="s">
        <v>46</v>
      </c>
      <c r="I6968" t="s">
        <v>129</v>
      </c>
      <c r="J6968" t="s">
        <v>130</v>
      </c>
      <c r="K6968" t="s">
        <v>131</v>
      </c>
      <c r="L6968" t="s">
        <v>19249</v>
      </c>
      <c r="M6968" t="s">
        <v>19250</v>
      </c>
      <c r="N6968">
        <v>2.3252777770000002</v>
      </c>
      <c r="O6968">
        <v>0</v>
      </c>
      <c r="P6968">
        <v>47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109.288056</v>
      </c>
      <c r="W6968">
        <v>0</v>
      </c>
      <c r="X6968">
        <v>0</v>
      </c>
      <c r="Y6968">
        <v>0</v>
      </c>
      <c r="Z6968">
        <v>0</v>
      </c>
    </row>
    <row r="6969" spans="1:26" x14ac:dyDescent="0.3">
      <c r="A6969">
        <v>2682954</v>
      </c>
      <c r="B6969">
        <v>1</v>
      </c>
      <c r="C6969" t="s">
        <v>76</v>
      </c>
      <c r="D6969" t="s">
        <v>80</v>
      </c>
      <c r="E6969" t="s">
        <v>126</v>
      </c>
      <c r="F6969" t="s">
        <v>19251</v>
      </c>
      <c r="G6969" t="s">
        <v>567</v>
      </c>
      <c r="H6969" t="s">
        <v>47</v>
      </c>
      <c r="I6969" t="s">
        <v>129</v>
      </c>
      <c r="J6969" t="s">
        <v>130</v>
      </c>
      <c r="K6969" t="s">
        <v>141</v>
      </c>
      <c r="L6969" t="s">
        <v>19252</v>
      </c>
      <c r="M6969" t="s">
        <v>19253</v>
      </c>
      <c r="N6969">
        <v>0.121944444</v>
      </c>
      <c r="O6969">
        <v>1</v>
      </c>
      <c r="P6969">
        <v>1102</v>
      </c>
      <c r="Q6969">
        <v>0</v>
      </c>
      <c r="R6969">
        <v>0</v>
      </c>
      <c r="S6969">
        <v>0</v>
      </c>
      <c r="T6969">
        <v>0</v>
      </c>
      <c r="U6969">
        <v>0.121944</v>
      </c>
      <c r="V6969">
        <v>134.382777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2682955</v>
      </c>
      <c r="B6970">
        <v>1</v>
      </c>
      <c r="C6970" t="s">
        <v>76</v>
      </c>
      <c r="D6970" t="s">
        <v>83</v>
      </c>
      <c r="E6970" t="s">
        <v>144</v>
      </c>
      <c r="F6970" t="s">
        <v>19254</v>
      </c>
      <c r="G6970" t="s">
        <v>136</v>
      </c>
      <c r="H6970" t="s">
        <v>46</v>
      </c>
      <c r="I6970" t="s">
        <v>129</v>
      </c>
      <c r="J6970" t="s">
        <v>130</v>
      </c>
      <c r="K6970" t="s">
        <v>131</v>
      </c>
      <c r="L6970" t="s">
        <v>19255</v>
      </c>
      <c r="M6970" t="s">
        <v>19256</v>
      </c>
      <c r="N6970">
        <v>2.966111111</v>
      </c>
      <c r="O6970">
        <v>0</v>
      </c>
      <c r="P6970">
        <v>141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418.22166700000002</v>
      </c>
      <c r="W6970">
        <v>0</v>
      </c>
      <c r="X6970">
        <v>0</v>
      </c>
      <c r="Y6970">
        <v>0</v>
      </c>
      <c r="Z6970">
        <v>0</v>
      </c>
    </row>
    <row r="6971" spans="1:26" x14ac:dyDescent="0.3">
      <c r="A6971">
        <v>2682925</v>
      </c>
      <c r="B6971">
        <v>2</v>
      </c>
      <c r="C6971" t="s">
        <v>76</v>
      </c>
      <c r="D6971" t="s">
        <v>78</v>
      </c>
      <c r="E6971" t="s">
        <v>134</v>
      </c>
      <c r="F6971" t="s">
        <v>19257</v>
      </c>
      <c r="G6971" t="s">
        <v>136</v>
      </c>
      <c r="H6971" t="s">
        <v>46</v>
      </c>
      <c r="I6971" t="s">
        <v>129</v>
      </c>
      <c r="J6971" t="s">
        <v>130</v>
      </c>
      <c r="K6971" t="s">
        <v>131</v>
      </c>
      <c r="L6971" t="s">
        <v>19229</v>
      </c>
      <c r="M6971" t="s">
        <v>19258</v>
      </c>
      <c r="N6971">
        <v>0.49194444399999998</v>
      </c>
      <c r="O6971">
        <v>0</v>
      </c>
      <c r="P6971">
        <v>87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42.799166999999997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2682961</v>
      </c>
      <c r="B6972">
        <v>1</v>
      </c>
      <c r="C6972" t="s">
        <v>76</v>
      </c>
      <c r="D6972" t="s">
        <v>84</v>
      </c>
      <c r="E6972" t="s">
        <v>210</v>
      </c>
      <c r="F6972" t="s">
        <v>19259</v>
      </c>
      <c r="G6972" t="s">
        <v>306</v>
      </c>
      <c r="H6972" t="s">
        <v>46</v>
      </c>
      <c r="I6972" t="s">
        <v>129</v>
      </c>
      <c r="J6972" t="s">
        <v>15</v>
      </c>
      <c r="K6972" t="s">
        <v>131</v>
      </c>
      <c r="L6972" t="s">
        <v>19260</v>
      </c>
      <c r="M6972" t="s">
        <v>19261</v>
      </c>
      <c r="N6972">
        <v>2.2850000000000001</v>
      </c>
      <c r="O6972">
        <v>0</v>
      </c>
      <c r="P6972">
        <v>5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11.425000000000001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2682966</v>
      </c>
      <c r="B6973">
        <v>1</v>
      </c>
      <c r="C6973" t="s">
        <v>76</v>
      </c>
      <c r="D6973" t="s">
        <v>93</v>
      </c>
      <c r="E6973" t="s">
        <v>152</v>
      </c>
      <c r="F6973" t="s">
        <v>19262</v>
      </c>
      <c r="G6973" t="s">
        <v>3221</v>
      </c>
      <c r="H6973" t="s">
        <v>47</v>
      </c>
      <c r="I6973" t="s">
        <v>129</v>
      </c>
      <c r="J6973" t="s">
        <v>130</v>
      </c>
      <c r="K6973" t="s">
        <v>131</v>
      </c>
      <c r="L6973" t="s">
        <v>19263</v>
      </c>
      <c r="M6973" t="s">
        <v>19264</v>
      </c>
      <c r="N6973">
        <v>7.9713888879999999</v>
      </c>
      <c r="O6973">
        <v>7</v>
      </c>
      <c r="P6973">
        <v>251</v>
      </c>
      <c r="Q6973">
        <v>0</v>
      </c>
      <c r="R6973">
        <v>0</v>
      </c>
      <c r="S6973">
        <v>0</v>
      </c>
      <c r="T6973">
        <v>0</v>
      </c>
      <c r="U6973">
        <v>55.799722000000003</v>
      </c>
      <c r="V6973">
        <v>2000.8186109999999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2682965</v>
      </c>
      <c r="B6974">
        <v>1</v>
      </c>
      <c r="C6974" t="s">
        <v>76</v>
      </c>
      <c r="D6974" t="s">
        <v>95</v>
      </c>
      <c r="E6974" t="s">
        <v>144</v>
      </c>
      <c r="F6974" t="s">
        <v>19265</v>
      </c>
      <c r="G6974" t="s">
        <v>146</v>
      </c>
      <c r="H6974" t="s">
        <v>46</v>
      </c>
      <c r="I6974" t="s">
        <v>129</v>
      </c>
      <c r="J6974" t="s">
        <v>130</v>
      </c>
      <c r="K6974" t="s">
        <v>131</v>
      </c>
      <c r="L6974" t="s">
        <v>19266</v>
      </c>
      <c r="M6974" t="s">
        <v>19267</v>
      </c>
      <c r="N6974">
        <v>2.630833333</v>
      </c>
      <c r="O6974">
        <v>0</v>
      </c>
      <c r="P6974">
        <v>0</v>
      </c>
      <c r="Q6974">
        <v>0</v>
      </c>
      <c r="R6974">
        <v>91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239.405833</v>
      </c>
      <c r="Y6974">
        <v>0</v>
      </c>
      <c r="Z6974">
        <v>0</v>
      </c>
    </row>
    <row r="6975" spans="1:26" x14ac:dyDescent="0.3">
      <c r="A6975">
        <v>2682973</v>
      </c>
      <c r="B6975">
        <v>1</v>
      </c>
      <c r="C6975" t="s">
        <v>76</v>
      </c>
      <c r="D6975" t="s">
        <v>93</v>
      </c>
      <c r="E6975" t="s">
        <v>152</v>
      </c>
      <c r="F6975" t="s">
        <v>2590</v>
      </c>
      <c r="G6975" t="s">
        <v>169</v>
      </c>
      <c r="H6975" t="s">
        <v>47</v>
      </c>
      <c r="I6975" t="s">
        <v>129</v>
      </c>
      <c r="J6975" t="s">
        <v>130</v>
      </c>
      <c r="K6975" t="s">
        <v>131</v>
      </c>
      <c r="L6975" t="s">
        <v>19268</v>
      </c>
      <c r="M6975" t="s">
        <v>19269</v>
      </c>
      <c r="N6975">
        <v>0.317222222</v>
      </c>
      <c r="O6975">
        <v>40</v>
      </c>
      <c r="P6975">
        <v>1150</v>
      </c>
      <c r="Q6975">
        <v>0</v>
      </c>
      <c r="R6975">
        <v>0</v>
      </c>
      <c r="S6975">
        <v>0</v>
      </c>
      <c r="T6975">
        <v>0</v>
      </c>
      <c r="U6975">
        <v>12.688889</v>
      </c>
      <c r="V6975">
        <v>364.80555500000003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2682982</v>
      </c>
      <c r="B6976">
        <v>1</v>
      </c>
      <c r="C6976" t="s">
        <v>77</v>
      </c>
      <c r="D6976" t="s">
        <v>123</v>
      </c>
      <c r="E6976" t="s">
        <v>126</v>
      </c>
      <c r="F6976" t="s">
        <v>2222</v>
      </c>
      <c r="G6976" t="s">
        <v>169</v>
      </c>
      <c r="H6976" t="s">
        <v>47</v>
      </c>
      <c r="I6976" t="s">
        <v>129</v>
      </c>
      <c r="J6976" t="s">
        <v>130</v>
      </c>
      <c r="K6976" t="s">
        <v>131</v>
      </c>
      <c r="L6976" t="s">
        <v>19270</v>
      </c>
      <c r="M6976" t="s">
        <v>19271</v>
      </c>
      <c r="N6976">
        <v>0.63888888799999999</v>
      </c>
      <c r="O6976">
        <v>107</v>
      </c>
      <c r="P6976">
        <v>710</v>
      </c>
      <c r="Q6976">
        <v>0</v>
      </c>
      <c r="R6976">
        <v>0</v>
      </c>
      <c r="S6976">
        <v>0</v>
      </c>
      <c r="T6976">
        <v>0</v>
      </c>
      <c r="U6976">
        <v>68.361110999999994</v>
      </c>
      <c r="V6976">
        <v>453.61111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2682978</v>
      </c>
      <c r="B6977">
        <v>1</v>
      </c>
      <c r="C6977" t="s">
        <v>76</v>
      </c>
      <c r="D6977" t="s">
        <v>78</v>
      </c>
      <c r="E6977" t="s">
        <v>210</v>
      </c>
      <c r="F6977" t="s">
        <v>19272</v>
      </c>
      <c r="G6977" t="s">
        <v>290</v>
      </c>
      <c r="H6977" t="s">
        <v>46</v>
      </c>
      <c r="I6977" t="s">
        <v>129</v>
      </c>
      <c r="J6977" t="s">
        <v>130</v>
      </c>
      <c r="K6977" t="s">
        <v>131</v>
      </c>
      <c r="L6977" t="s">
        <v>19273</v>
      </c>
      <c r="M6977" t="s">
        <v>19274</v>
      </c>
      <c r="N6977">
        <v>2.0038888880000001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2.003889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2682979</v>
      </c>
      <c r="B6978">
        <v>1</v>
      </c>
      <c r="C6978" t="s">
        <v>77</v>
      </c>
      <c r="D6978" t="s">
        <v>118</v>
      </c>
      <c r="E6978" t="s">
        <v>134</v>
      </c>
      <c r="F6978" t="s">
        <v>19275</v>
      </c>
      <c r="G6978" t="s">
        <v>240</v>
      </c>
      <c r="H6978" t="s">
        <v>46</v>
      </c>
      <c r="I6978" t="s">
        <v>129</v>
      </c>
      <c r="J6978" t="s">
        <v>130</v>
      </c>
      <c r="K6978" t="s">
        <v>131</v>
      </c>
      <c r="L6978" t="s">
        <v>19276</v>
      </c>
      <c r="M6978" t="s">
        <v>19277</v>
      </c>
      <c r="N6978">
        <v>1.3063888880000001</v>
      </c>
      <c r="O6978">
        <v>0</v>
      </c>
      <c r="P6978">
        <v>52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67.932221999999996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2682991</v>
      </c>
      <c r="B6979">
        <v>1</v>
      </c>
      <c r="C6979" t="s">
        <v>77</v>
      </c>
      <c r="D6979" t="s">
        <v>118</v>
      </c>
      <c r="E6979" t="s">
        <v>152</v>
      </c>
      <c r="F6979" t="s">
        <v>10446</v>
      </c>
      <c r="G6979" t="s">
        <v>169</v>
      </c>
      <c r="H6979" t="s">
        <v>47</v>
      </c>
      <c r="I6979" t="s">
        <v>129</v>
      </c>
      <c r="J6979" t="s">
        <v>130</v>
      </c>
      <c r="K6979" t="s">
        <v>131</v>
      </c>
      <c r="L6979" t="s">
        <v>19278</v>
      </c>
      <c r="M6979" t="s">
        <v>19279</v>
      </c>
      <c r="N6979">
        <v>0.32055555499999999</v>
      </c>
      <c r="O6979">
        <v>41</v>
      </c>
      <c r="P6979">
        <v>411</v>
      </c>
      <c r="Q6979">
        <v>156</v>
      </c>
      <c r="R6979">
        <v>430</v>
      </c>
      <c r="S6979">
        <v>33</v>
      </c>
      <c r="T6979">
        <v>51</v>
      </c>
      <c r="U6979">
        <v>13.142778</v>
      </c>
      <c r="V6979">
        <v>131.748333</v>
      </c>
      <c r="W6979">
        <v>50.006667</v>
      </c>
      <c r="X6979">
        <v>137.83888899999999</v>
      </c>
      <c r="Y6979">
        <v>10.578333000000001</v>
      </c>
      <c r="Z6979">
        <v>16.348333</v>
      </c>
    </row>
    <row r="6980" spans="1:26" x14ac:dyDescent="0.3">
      <c r="A6980">
        <v>2682983</v>
      </c>
      <c r="B6980">
        <v>1</v>
      </c>
      <c r="C6980" t="s">
        <v>76</v>
      </c>
      <c r="D6980" t="s">
        <v>89</v>
      </c>
      <c r="E6980" t="s">
        <v>152</v>
      </c>
      <c r="F6980" t="s">
        <v>19280</v>
      </c>
      <c r="G6980" t="s">
        <v>169</v>
      </c>
      <c r="H6980" t="s">
        <v>47</v>
      </c>
      <c r="I6980" t="s">
        <v>129</v>
      </c>
      <c r="J6980" t="s">
        <v>130</v>
      </c>
      <c r="K6980" t="s">
        <v>131</v>
      </c>
      <c r="L6980" t="s">
        <v>19281</v>
      </c>
      <c r="M6980" t="s">
        <v>19282</v>
      </c>
      <c r="N6980">
        <v>0.163333333</v>
      </c>
      <c r="O6980">
        <v>0</v>
      </c>
      <c r="P6980">
        <v>0</v>
      </c>
      <c r="Q6980">
        <v>2</v>
      </c>
      <c r="R6980">
        <v>322</v>
      </c>
      <c r="S6980">
        <v>0</v>
      </c>
      <c r="T6980">
        <v>208</v>
      </c>
      <c r="U6980">
        <v>0</v>
      </c>
      <c r="V6980">
        <v>0</v>
      </c>
      <c r="W6980">
        <v>0.32666699999999999</v>
      </c>
      <c r="X6980">
        <v>52.593333000000001</v>
      </c>
      <c r="Y6980">
        <v>0</v>
      </c>
      <c r="Z6980">
        <v>33.973332999999997</v>
      </c>
    </row>
    <row r="6981" spans="1:26" x14ac:dyDescent="0.3">
      <c r="A6981">
        <v>2682990</v>
      </c>
      <c r="B6981">
        <v>1</v>
      </c>
      <c r="C6981" t="s">
        <v>77</v>
      </c>
      <c r="D6981" t="s">
        <v>112</v>
      </c>
      <c r="E6981" t="s">
        <v>144</v>
      </c>
      <c r="F6981" t="s">
        <v>19283</v>
      </c>
      <c r="G6981" t="s">
        <v>136</v>
      </c>
      <c r="H6981" t="s">
        <v>46</v>
      </c>
      <c r="I6981" t="s">
        <v>129</v>
      </c>
      <c r="J6981" t="s">
        <v>130</v>
      </c>
      <c r="K6981" t="s">
        <v>131</v>
      </c>
      <c r="L6981" t="s">
        <v>19284</v>
      </c>
      <c r="M6981" t="s">
        <v>19285</v>
      </c>
      <c r="N6981">
        <v>1.2222222220000001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50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61.111111000000001</v>
      </c>
    </row>
    <row r="6982" spans="1:26" x14ac:dyDescent="0.3">
      <c r="A6982">
        <v>2682992</v>
      </c>
      <c r="B6982">
        <v>1</v>
      </c>
      <c r="C6982" t="s">
        <v>76</v>
      </c>
      <c r="D6982" t="s">
        <v>107</v>
      </c>
      <c r="E6982" t="s">
        <v>172</v>
      </c>
      <c r="F6982" t="s">
        <v>11581</v>
      </c>
      <c r="G6982" t="s">
        <v>174</v>
      </c>
      <c r="H6982" t="s">
        <v>46</v>
      </c>
      <c r="I6982" t="s">
        <v>129</v>
      </c>
      <c r="J6982" t="s">
        <v>130</v>
      </c>
      <c r="K6982" t="s">
        <v>131</v>
      </c>
      <c r="L6982" t="s">
        <v>19286</v>
      </c>
      <c r="M6982" t="s">
        <v>19287</v>
      </c>
      <c r="N6982">
        <v>4.5872222220000003</v>
      </c>
      <c r="O6982">
        <v>0</v>
      </c>
      <c r="P6982">
        <v>120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550.46666700000003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2682993</v>
      </c>
      <c r="B6983">
        <v>1</v>
      </c>
      <c r="C6983" t="s">
        <v>76</v>
      </c>
      <c r="D6983" t="s">
        <v>93</v>
      </c>
      <c r="E6983" t="s">
        <v>210</v>
      </c>
      <c r="F6983" t="s">
        <v>19288</v>
      </c>
      <c r="G6983" t="s">
        <v>290</v>
      </c>
      <c r="H6983" t="s">
        <v>46</v>
      </c>
      <c r="I6983" t="s">
        <v>129</v>
      </c>
      <c r="J6983" t="s">
        <v>130</v>
      </c>
      <c r="K6983" t="s">
        <v>131</v>
      </c>
      <c r="L6983" t="s">
        <v>19289</v>
      </c>
      <c r="M6983" t="s">
        <v>19290</v>
      </c>
      <c r="N6983">
        <v>7.9011111109999996</v>
      </c>
      <c r="O6983">
        <v>0</v>
      </c>
      <c r="P6983">
        <v>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15.802222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2682999</v>
      </c>
      <c r="B6984">
        <v>1</v>
      </c>
      <c r="C6984" t="s">
        <v>76</v>
      </c>
      <c r="D6984" t="s">
        <v>88</v>
      </c>
      <c r="E6984" t="s">
        <v>210</v>
      </c>
      <c r="F6984" t="s">
        <v>19291</v>
      </c>
      <c r="G6984" t="s">
        <v>212</v>
      </c>
      <c r="H6984" t="s">
        <v>46</v>
      </c>
      <c r="I6984" t="s">
        <v>129</v>
      </c>
      <c r="J6984" t="s">
        <v>130</v>
      </c>
      <c r="K6984" t="s">
        <v>131</v>
      </c>
      <c r="L6984" t="s">
        <v>19292</v>
      </c>
      <c r="M6984" t="s">
        <v>19293</v>
      </c>
      <c r="N6984">
        <v>1.682222222</v>
      </c>
      <c r="O6984">
        <v>0</v>
      </c>
      <c r="P6984">
        <v>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3.3644440000000002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2682994</v>
      </c>
      <c r="B6985">
        <v>1</v>
      </c>
      <c r="C6985" t="s">
        <v>76</v>
      </c>
      <c r="D6985" t="s">
        <v>80</v>
      </c>
      <c r="E6985" t="s">
        <v>144</v>
      </c>
      <c r="F6985" t="s">
        <v>19294</v>
      </c>
      <c r="G6985" t="s">
        <v>2593</v>
      </c>
      <c r="H6985" t="s">
        <v>46</v>
      </c>
      <c r="I6985" t="s">
        <v>129</v>
      </c>
      <c r="J6985" t="s">
        <v>130</v>
      </c>
      <c r="K6985" t="s">
        <v>131</v>
      </c>
      <c r="L6985" t="s">
        <v>19295</v>
      </c>
      <c r="M6985" t="s">
        <v>19296</v>
      </c>
      <c r="N6985">
        <v>3.716388888</v>
      </c>
      <c r="O6985">
        <v>0</v>
      </c>
      <c r="P6985">
        <v>72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267.58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2682996</v>
      </c>
      <c r="B6986">
        <v>1</v>
      </c>
      <c r="C6986" t="s">
        <v>76</v>
      </c>
      <c r="D6986" t="s">
        <v>89</v>
      </c>
      <c r="E6986" t="s">
        <v>152</v>
      </c>
      <c r="F6986" t="s">
        <v>957</v>
      </c>
      <c r="G6986" t="s">
        <v>169</v>
      </c>
      <c r="H6986" t="s">
        <v>47</v>
      </c>
      <c r="I6986" t="s">
        <v>129</v>
      </c>
      <c r="J6986" t="s">
        <v>130</v>
      </c>
      <c r="K6986" t="s">
        <v>131</v>
      </c>
      <c r="L6986" t="s">
        <v>19297</v>
      </c>
      <c r="M6986" t="s">
        <v>19298</v>
      </c>
      <c r="N6986">
        <v>0.54833333299999998</v>
      </c>
      <c r="O6986">
        <v>3</v>
      </c>
      <c r="P6986">
        <v>123</v>
      </c>
      <c r="Q6986">
        <v>0</v>
      </c>
      <c r="R6986">
        <v>0</v>
      </c>
      <c r="S6986">
        <v>3</v>
      </c>
      <c r="T6986">
        <v>173</v>
      </c>
      <c r="U6986">
        <v>1.645</v>
      </c>
      <c r="V6986">
        <v>67.444999999999993</v>
      </c>
      <c r="W6986">
        <v>0</v>
      </c>
      <c r="X6986">
        <v>0</v>
      </c>
      <c r="Y6986">
        <v>1.645</v>
      </c>
      <c r="Z6986">
        <v>94.861666999999997</v>
      </c>
    </row>
    <row r="6987" spans="1:26" x14ac:dyDescent="0.3">
      <c r="A6987">
        <v>2683011</v>
      </c>
      <c r="B6987">
        <v>1</v>
      </c>
      <c r="C6987" t="s">
        <v>76</v>
      </c>
      <c r="D6987" t="s">
        <v>93</v>
      </c>
      <c r="E6987" t="s">
        <v>156</v>
      </c>
      <c r="F6987" t="s">
        <v>2424</v>
      </c>
      <c r="G6987" t="s">
        <v>169</v>
      </c>
      <c r="H6987" t="s">
        <v>47</v>
      </c>
      <c r="I6987" t="s">
        <v>129</v>
      </c>
      <c r="J6987" t="s">
        <v>130</v>
      </c>
      <c r="K6987" t="s">
        <v>131</v>
      </c>
      <c r="L6987" t="s">
        <v>19299</v>
      </c>
      <c r="M6987" t="s">
        <v>19300</v>
      </c>
      <c r="N6987">
        <v>0.71222222199999996</v>
      </c>
      <c r="O6987">
        <v>21</v>
      </c>
      <c r="P6987">
        <v>509</v>
      </c>
      <c r="Q6987">
        <v>0</v>
      </c>
      <c r="R6987">
        <v>0</v>
      </c>
      <c r="S6987">
        <v>0</v>
      </c>
      <c r="T6987">
        <v>0</v>
      </c>
      <c r="U6987">
        <v>14.956666999999999</v>
      </c>
      <c r="V6987">
        <v>362.52111100000002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2683021</v>
      </c>
      <c r="B6988">
        <v>1</v>
      </c>
      <c r="C6988" t="s">
        <v>76</v>
      </c>
      <c r="D6988" t="s">
        <v>93</v>
      </c>
      <c r="E6988" t="s">
        <v>126</v>
      </c>
      <c r="F6988" t="s">
        <v>19301</v>
      </c>
      <c r="G6988" t="s">
        <v>158</v>
      </c>
      <c r="H6988" t="s">
        <v>47</v>
      </c>
      <c r="I6988" t="s">
        <v>129</v>
      </c>
      <c r="J6988" t="s">
        <v>130</v>
      </c>
      <c r="K6988" t="s">
        <v>131</v>
      </c>
      <c r="L6988" t="s">
        <v>19302</v>
      </c>
      <c r="M6988" t="s">
        <v>19303</v>
      </c>
      <c r="N6988">
        <v>5.2663888879999998</v>
      </c>
      <c r="O6988">
        <v>0</v>
      </c>
      <c r="P6988">
        <v>188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990.08111099999996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2683002</v>
      </c>
      <c r="B6989">
        <v>1</v>
      </c>
      <c r="C6989" t="s">
        <v>76</v>
      </c>
      <c r="D6989" t="s">
        <v>96</v>
      </c>
      <c r="E6989" t="s">
        <v>156</v>
      </c>
      <c r="F6989" t="s">
        <v>236</v>
      </c>
      <c r="G6989" t="s">
        <v>169</v>
      </c>
      <c r="H6989" t="s">
        <v>47</v>
      </c>
      <c r="I6989" t="s">
        <v>129</v>
      </c>
      <c r="J6989" t="s">
        <v>130</v>
      </c>
      <c r="K6989" t="s">
        <v>131</v>
      </c>
      <c r="L6989" t="s">
        <v>19304</v>
      </c>
      <c r="M6989" t="s">
        <v>19305</v>
      </c>
      <c r="N6989">
        <v>3.0766666659999999</v>
      </c>
      <c r="O6989">
        <v>24</v>
      </c>
      <c r="P6989">
        <v>79</v>
      </c>
      <c r="Q6989">
        <v>0</v>
      </c>
      <c r="R6989">
        <v>0</v>
      </c>
      <c r="S6989">
        <v>0</v>
      </c>
      <c r="T6989">
        <v>0</v>
      </c>
      <c r="U6989">
        <v>73.84</v>
      </c>
      <c r="V6989">
        <v>243.056667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2683018</v>
      </c>
      <c r="B6990">
        <v>1</v>
      </c>
      <c r="C6990" t="s">
        <v>77</v>
      </c>
      <c r="D6990" t="s">
        <v>109</v>
      </c>
      <c r="E6990" t="s">
        <v>134</v>
      </c>
      <c r="F6990" t="s">
        <v>19306</v>
      </c>
      <c r="G6990" t="s">
        <v>240</v>
      </c>
      <c r="H6990" t="s">
        <v>46</v>
      </c>
      <c r="I6990" t="s">
        <v>129</v>
      </c>
      <c r="J6990" t="s">
        <v>130</v>
      </c>
      <c r="K6990" t="s">
        <v>131</v>
      </c>
      <c r="L6990" t="s">
        <v>19307</v>
      </c>
      <c r="M6990" t="s">
        <v>19308</v>
      </c>
      <c r="N6990">
        <v>0.83499999999999996</v>
      </c>
      <c r="O6990">
        <v>0</v>
      </c>
      <c r="P6990">
        <v>10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8.35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2683025</v>
      </c>
      <c r="B6991">
        <v>1</v>
      </c>
      <c r="C6991" t="s">
        <v>76</v>
      </c>
      <c r="D6991" t="s">
        <v>103</v>
      </c>
      <c r="E6991" t="s">
        <v>210</v>
      </c>
      <c r="F6991" t="s">
        <v>19309</v>
      </c>
      <c r="G6991" t="s">
        <v>212</v>
      </c>
      <c r="H6991" t="s">
        <v>46</v>
      </c>
      <c r="I6991" t="s">
        <v>129</v>
      </c>
      <c r="J6991" t="s">
        <v>130</v>
      </c>
      <c r="K6991" t="s">
        <v>131</v>
      </c>
      <c r="L6991" t="s">
        <v>19310</v>
      </c>
      <c r="M6991" t="s">
        <v>19311</v>
      </c>
      <c r="N6991">
        <v>3.957777777</v>
      </c>
      <c r="O6991">
        <v>0</v>
      </c>
      <c r="P6991">
        <v>0</v>
      </c>
      <c r="Q6991">
        <v>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3.9577779999999998</v>
      </c>
      <c r="Y6991">
        <v>0</v>
      </c>
      <c r="Z6991">
        <v>0</v>
      </c>
    </row>
    <row r="6992" spans="1:26" x14ac:dyDescent="0.3">
      <c r="A6992">
        <v>2683039</v>
      </c>
      <c r="B6992">
        <v>1</v>
      </c>
      <c r="C6992" t="s">
        <v>76</v>
      </c>
      <c r="D6992" t="s">
        <v>93</v>
      </c>
      <c r="E6992" t="s">
        <v>325</v>
      </c>
      <c r="F6992" t="s">
        <v>19312</v>
      </c>
      <c r="G6992" t="s">
        <v>169</v>
      </c>
      <c r="H6992" t="s">
        <v>47</v>
      </c>
      <c r="I6992" t="s">
        <v>129</v>
      </c>
      <c r="J6992" t="s">
        <v>130</v>
      </c>
      <c r="K6992" t="s">
        <v>131</v>
      </c>
      <c r="L6992" t="s">
        <v>19313</v>
      </c>
      <c r="M6992" t="s">
        <v>19314</v>
      </c>
      <c r="N6992">
        <v>0.53305555500000001</v>
      </c>
      <c r="O6992">
        <v>4</v>
      </c>
      <c r="P6992">
        <v>578</v>
      </c>
      <c r="Q6992">
        <v>22</v>
      </c>
      <c r="R6992">
        <v>5277</v>
      </c>
      <c r="S6992">
        <v>46</v>
      </c>
      <c r="T6992">
        <v>2244</v>
      </c>
      <c r="U6992">
        <v>2.1322220000000001</v>
      </c>
      <c r="V6992">
        <v>308.106111</v>
      </c>
      <c r="W6992">
        <v>11.727221999999999</v>
      </c>
      <c r="X6992">
        <v>2812.9341639999998</v>
      </c>
      <c r="Y6992">
        <v>24.520555999999999</v>
      </c>
      <c r="Z6992">
        <v>1196.176665</v>
      </c>
    </row>
    <row r="6993" spans="1:26" x14ac:dyDescent="0.3">
      <c r="A6993">
        <v>2683045</v>
      </c>
      <c r="B6993">
        <v>1</v>
      </c>
      <c r="C6993" t="s">
        <v>76</v>
      </c>
      <c r="D6993" t="s">
        <v>80</v>
      </c>
      <c r="E6993" t="s">
        <v>126</v>
      </c>
      <c r="F6993" t="s">
        <v>19315</v>
      </c>
      <c r="G6993" t="s">
        <v>1915</v>
      </c>
      <c r="H6993" t="s">
        <v>47</v>
      </c>
      <c r="I6993" t="s">
        <v>129</v>
      </c>
      <c r="J6993" t="s">
        <v>130</v>
      </c>
      <c r="K6993" t="s">
        <v>131</v>
      </c>
      <c r="L6993" t="s">
        <v>19316</v>
      </c>
      <c r="M6993" t="s">
        <v>19317</v>
      </c>
      <c r="N6993">
        <v>2.4738888879999998</v>
      </c>
      <c r="O6993">
        <v>0</v>
      </c>
      <c r="P6993">
        <v>299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739.69277799999998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2683051</v>
      </c>
      <c r="B6994">
        <v>1</v>
      </c>
      <c r="C6994" t="s">
        <v>76</v>
      </c>
      <c r="D6994" t="s">
        <v>91</v>
      </c>
      <c r="E6994" t="s">
        <v>126</v>
      </c>
      <c r="F6994" t="s">
        <v>10234</v>
      </c>
      <c r="G6994" t="s">
        <v>128</v>
      </c>
      <c r="H6994" t="s">
        <v>47</v>
      </c>
      <c r="I6994" t="s">
        <v>129</v>
      </c>
      <c r="J6994" t="s">
        <v>130</v>
      </c>
      <c r="K6994" t="s">
        <v>131</v>
      </c>
      <c r="L6994" t="s">
        <v>19318</v>
      </c>
      <c r="M6994" t="s">
        <v>19319</v>
      </c>
      <c r="N6994">
        <v>0.74111111100000004</v>
      </c>
      <c r="O6994">
        <v>0</v>
      </c>
      <c r="P6994">
        <v>179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132.65888899999999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2683054</v>
      </c>
      <c r="B6995">
        <v>1</v>
      </c>
      <c r="C6995" t="s">
        <v>77</v>
      </c>
      <c r="D6995" t="s">
        <v>123</v>
      </c>
      <c r="E6995" t="s">
        <v>152</v>
      </c>
      <c r="F6995" t="s">
        <v>19320</v>
      </c>
      <c r="G6995" t="s">
        <v>1939</v>
      </c>
      <c r="H6995" t="s">
        <v>47</v>
      </c>
      <c r="I6995" t="s">
        <v>129</v>
      </c>
      <c r="J6995" t="s">
        <v>130</v>
      </c>
      <c r="K6995" t="s">
        <v>131</v>
      </c>
      <c r="L6995" t="s">
        <v>19321</v>
      </c>
      <c r="M6995" t="s">
        <v>19322</v>
      </c>
      <c r="N6995">
        <v>0.44</v>
      </c>
      <c r="O6995">
        <v>16</v>
      </c>
      <c r="P6995">
        <v>1598</v>
      </c>
      <c r="Q6995">
        <v>0</v>
      </c>
      <c r="R6995">
        <v>0</v>
      </c>
      <c r="S6995">
        <v>0</v>
      </c>
      <c r="T6995">
        <v>0</v>
      </c>
      <c r="U6995">
        <v>7.04</v>
      </c>
      <c r="V6995">
        <v>703.12</v>
      </c>
      <c r="W6995">
        <v>0</v>
      </c>
      <c r="X6995">
        <v>0</v>
      </c>
      <c r="Y6995">
        <v>0</v>
      </c>
      <c r="Z6995">
        <v>0</v>
      </c>
    </row>
    <row r="6996" spans="1:26" x14ac:dyDescent="0.3">
      <c r="A6996">
        <v>2683055</v>
      </c>
      <c r="B6996">
        <v>1</v>
      </c>
      <c r="C6996" t="s">
        <v>77</v>
      </c>
      <c r="D6996" t="s">
        <v>119</v>
      </c>
      <c r="E6996" t="s">
        <v>152</v>
      </c>
      <c r="F6996" t="s">
        <v>19323</v>
      </c>
      <c r="G6996" t="s">
        <v>169</v>
      </c>
      <c r="H6996" t="s">
        <v>47</v>
      </c>
      <c r="I6996" t="s">
        <v>129</v>
      </c>
      <c r="J6996" t="s">
        <v>130</v>
      </c>
      <c r="K6996" t="s">
        <v>131</v>
      </c>
      <c r="L6996" t="s">
        <v>19324</v>
      </c>
      <c r="M6996" t="s">
        <v>19325</v>
      </c>
      <c r="N6996">
        <v>0.64722222200000001</v>
      </c>
      <c r="O6996">
        <v>453</v>
      </c>
      <c r="P6996">
        <v>994</v>
      </c>
      <c r="Q6996">
        <v>0</v>
      </c>
      <c r="R6996">
        <v>0</v>
      </c>
      <c r="S6996">
        <v>0</v>
      </c>
      <c r="T6996">
        <v>0</v>
      </c>
      <c r="U6996">
        <v>293.191667</v>
      </c>
      <c r="V6996">
        <v>643.33888899999999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2683052</v>
      </c>
      <c r="B6997">
        <v>1</v>
      </c>
      <c r="C6997" t="s">
        <v>76</v>
      </c>
      <c r="D6997" t="s">
        <v>98</v>
      </c>
      <c r="E6997" t="s">
        <v>126</v>
      </c>
      <c r="F6997" t="s">
        <v>9409</v>
      </c>
      <c r="G6997" t="s">
        <v>128</v>
      </c>
      <c r="H6997" t="s">
        <v>47</v>
      </c>
      <c r="I6997" t="s">
        <v>129</v>
      </c>
      <c r="J6997" t="s">
        <v>130</v>
      </c>
      <c r="K6997" t="s">
        <v>131</v>
      </c>
      <c r="L6997" t="s">
        <v>19326</v>
      </c>
      <c r="M6997" t="s">
        <v>19327</v>
      </c>
      <c r="N6997">
        <v>0.68722222200000005</v>
      </c>
      <c r="O6997">
        <v>0</v>
      </c>
      <c r="P6997">
        <v>0</v>
      </c>
      <c r="Q6997">
        <v>0</v>
      </c>
      <c r="R6997">
        <v>0</v>
      </c>
      <c r="S6997">
        <v>7</v>
      </c>
      <c r="T6997">
        <v>173</v>
      </c>
      <c r="U6997">
        <v>0</v>
      </c>
      <c r="V6997">
        <v>0</v>
      </c>
      <c r="W6997">
        <v>0</v>
      </c>
      <c r="X6997">
        <v>0</v>
      </c>
      <c r="Y6997">
        <v>4.8105560000000001</v>
      </c>
      <c r="Z6997">
        <v>118.889444</v>
      </c>
    </row>
    <row r="6998" spans="1:26" x14ac:dyDescent="0.3">
      <c r="A6998">
        <v>2683057</v>
      </c>
      <c r="B6998">
        <v>1</v>
      </c>
      <c r="C6998" t="s">
        <v>76</v>
      </c>
      <c r="D6998" t="s">
        <v>107</v>
      </c>
      <c r="E6998" t="s">
        <v>172</v>
      </c>
      <c r="F6998" t="s">
        <v>19328</v>
      </c>
      <c r="G6998" t="s">
        <v>174</v>
      </c>
      <c r="H6998" t="s">
        <v>46</v>
      </c>
      <c r="I6998" t="s">
        <v>129</v>
      </c>
      <c r="J6998" t="s">
        <v>130</v>
      </c>
      <c r="K6998" t="s">
        <v>131</v>
      </c>
      <c r="L6998" t="s">
        <v>19329</v>
      </c>
      <c r="M6998" t="s">
        <v>19330</v>
      </c>
      <c r="N6998">
        <v>4.7152777769999998</v>
      </c>
      <c r="O6998">
        <v>0</v>
      </c>
      <c r="P6998">
        <v>51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240.47916699999999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2683058</v>
      </c>
      <c r="B6999">
        <v>1</v>
      </c>
      <c r="C6999" t="s">
        <v>76</v>
      </c>
      <c r="D6999" t="s">
        <v>101</v>
      </c>
      <c r="E6999" t="s">
        <v>210</v>
      </c>
      <c r="F6999" t="s">
        <v>19331</v>
      </c>
      <c r="G6999" t="s">
        <v>627</v>
      </c>
      <c r="H6999" t="s">
        <v>46</v>
      </c>
      <c r="I6999" t="s">
        <v>129</v>
      </c>
      <c r="J6999" t="s">
        <v>130</v>
      </c>
      <c r="K6999" t="s">
        <v>131</v>
      </c>
      <c r="L6999" t="s">
        <v>19332</v>
      </c>
      <c r="M6999" t="s">
        <v>19333</v>
      </c>
      <c r="N6999">
        <v>2.8205555549999999</v>
      </c>
      <c r="O6999">
        <v>0</v>
      </c>
      <c r="P6999">
        <v>1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2.8205559999999998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2683173</v>
      </c>
      <c r="B7000">
        <v>1</v>
      </c>
      <c r="C7000" t="s">
        <v>76</v>
      </c>
      <c r="D7000" t="s">
        <v>96</v>
      </c>
      <c r="E7000" t="s">
        <v>144</v>
      </c>
      <c r="F7000" t="s">
        <v>19334</v>
      </c>
      <c r="G7000" t="s">
        <v>136</v>
      </c>
      <c r="H7000" t="s">
        <v>46</v>
      </c>
      <c r="I7000" t="s">
        <v>129</v>
      </c>
      <c r="J7000" t="s">
        <v>130</v>
      </c>
      <c r="K7000" t="s">
        <v>131</v>
      </c>
      <c r="L7000" t="s">
        <v>19335</v>
      </c>
      <c r="M7000" t="s">
        <v>19336</v>
      </c>
      <c r="N7000">
        <v>5.0255555550000004</v>
      </c>
      <c r="O7000">
        <v>0</v>
      </c>
      <c r="P7000">
        <v>13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65.332222000000002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2683061</v>
      </c>
      <c r="B7001">
        <v>1</v>
      </c>
      <c r="C7001" t="s">
        <v>77</v>
      </c>
      <c r="D7001" t="s">
        <v>109</v>
      </c>
      <c r="E7001" t="s">
        <v>210</v>
      </c>
      <c r="F7001" t="s">
        <v>19337</v>
      </c>
      <c r="G7001" t="s">
        <v>290</v>
      </c>
      <c r="H7001" t="s">
        <v>46</v>
      </c>
      <c r="I7001" t="s">
        <v>129</v>
      </c>
      <c r="J7001" t="s">
        <v>130</v>
      </c>
      <c r="K7001" t="s">
        <v>131</v>
      </c>
      <c r="L7001" t="s">
        <v>19338</v>
      </c>
      <c r="M7001" t="s">
        <v>19339</v>
      </c>
      <c r="N7001">
        <v>1.36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1.36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2683064</v>
      </c>
      <c r="B7002">
        <v>1</v>
      </c>
      <c r="C7002" t="s">
        <v>76</v>
      </c>
      <c r="D7002" t="s">
        <v>83</v>
      </c>
      <c r="E7002" t="s">
        <v>126</v>
      </c>
      <c r="F7002" t="s">
        <v>19340</v>
      </c>
      <c r="G7002" t="s">
        <v>1939</v>
      </c>
      <c r="H7002" t="s">
        <v>47</v>
      </c>
      <c r="I7002" t="s">
        <v>129</v>
      </c>
      <c r="J7002" t="s">
        <v>130</v>
      </c>
      <c r="K7002" t="s">
        <v>131</v>
      </c>
      <c r="L7002" t="s">
        <v>19341</v>
      </c>
      <c r="M7002" t="s">
        <v>19342</v>
      </c>
      <c r="N7002">
        <v>8.0591666659999994</v>
      </c>
      <c r="O7002">
        <v>0</v>
      </c>
      <c r="P7002">
        <v>187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1507.064167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2683063</v>
      </c>
      <c r="B7003">
        <v>1</v>
      </c>
      <c r="C7003" t="s">
        <v>77</v>
      </c>
      <c r="D7003" t="s">
        <v>109</v>
      </c>
      <c r="E7003" t="s">
        <v>144</v>
      </c>
      <c r="F7003" t="s">
        <v>19343</v>
      </c>
      <c r="G7003" t="s">
        <v>1698</v>
      </c>
      <c r="H7003" t="s">
        <v>46</v>
      </c>
      <c r="I7003" t="s">
        <v>129</v>
      </c>
      <c r="J7003" t="s">
        <v>130</v>
      </c>
      <c r="K7003" t="s">
        <v>131</v>
      </c>
      <c r="L7003" t="s">
        <v>19344</v>
      </c>
      <c r="M7003" t="s">
        <v>19345</v>
      </c>
      <c r="N7003">
        <v>1.1588888879999999</v>
      </c>
      <c r="O7003">
        <v>0</v>
      </c>
      <c r="P7003">
        <v>15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17.383333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2683083</v>
      </c>
      <c r="B7004">
        <v>1</v>
      </c>
      <c r="C7004" t="s">
        <v>76</v>
      </c>
      <c r="D7004" t="s">
        <v>93</v>
      </c>
      <c r="E7004" t="s">
        <v>325</v>
      </c>
      <c r="F7004" t="s">
        <v>19346</v>
      </c>
      <c r="G7004" t="s">
        <v>805</v>
      </c>
      <c r="H7004" t="s">
        <v>47</v>
      </c>
      <c r="I7004" t="s">
        <v>129</v>
      </c>
      <c r="J7004" t="s">
        <v>130</v>
      </c>
      <c r="K7004" t="s">
        <v>131</v>
      </c>
      <c r="L7004" t="s">
        <v>19347</v>
      </c>
      <c r="M7004" t="s">
        <v>19348</v>
      </c>
      <c r="N7004">
        <v>5.0547222219999997</v>
      </c>
      <c r="O7004">
        <v>5</v>
      </c>
      <c r="P7004">
        <v>451</v>
      </c>
      <c r="Q7004">
        <v>0</v>
      </c>
      <c r="R7004">
        <v>0</v>
      </c>
      <c r="S7004">
        <v>19</v>
      </c>
      <c r="T7004">
        <v>522</v>
      </c>
      <c r="U7004">
        <v>25.273610999999999</v>
      </c>
      <c r="V7004">
        <v>2279.6797219999999</v>
      </c>
      <c r="W7004">
        <v>0</v>
      </c>
      <c r="X7004">
        <v>0</v>
      </c>
      <c r="Y7004">
        <v>96.039721999999998</v>
      </c>
      <c r="Z7004">
        <v>2638.5650000000001</v>
      </c>
    </row>
    <row r="7005" spans="1:26" x14ac:dyDescent="0.3">
      <c r="A7005">
        <v>2683078</v>
      </c>
      <c r="B7005">
        <v>1</v>
      </c>
      <c r="C7005" t="s">
        <v>76</v>
      </c>
      <c r="D7005" t="s">
        <v>102</v>
      </c>
      <c r="E7005" t="s">
        <v>144</v>
      </c>
      <c r="F7005" t="s">
        <v>19349</v>
      </c>
      <c r="G7005" t="s">
        <v>136</v>
      </c>
      <c r="H7005" t="s">
        <v>46</v>
      </c>
      <c r="I7005" t="s">
        <v>129</v>
      </c>
      <c r="J7005" t="s">
        <v>130</v>
      </c>
      <c r="K7005" t="s">
        <v>131</v>
      </c>
      <c r="L7005" t="s">
        <v>19350</v>
      </c>
      <c r="M7005" t="s">
        <v>19351</v>
      </c>
      <c r="N7005">
        <v>2.4838888880000001</v>
      </c>
      <c r="O7005">
        <v>0</v>
      </c>
      <c r="P7005">
        <v>29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72.032777999999993</v>
      </c>
      <c r="W7005">
        <v>0</v>
      </c>
      <c r="X7005">
        <v>0</v>
      </c>
      <c r="Y7005">
        <v>0</v>
      </c>
      <c r="Z7005">
        <v>0</v>
      </c>
    </row>
    <row r="7006" spans="1:26" x14ac:dyDescent="0.3">
      <c r="A7006">
        <v>2683093</v>
      </c>
      <c r="B7006">
        <v>1</v>
      </c>
      <c r="C7006" t="s">
        <v>76</v>
      </c>
      <c r="D7006" t="s">
        <v>89</v>
      </c>
      <c r="E7006" t="s">
        <v>144</v>
      </c>
      <c r="F7006" t="s">
        <v>19352</v>
      </c>
      <c r="G7006" t="s">
        <v>12476</v>
      </c>
      <c r="H7006" t="s">
        <v>46</v>
      </c>
      <c r="I7006" t="s">
        <v>129</v>
      </c>
      <c r="J7006" t="s">
        <v>130</v>
      </c>
      <c r="K7006" t="s">
        <v>131</v>
      </c>
      <c r="L7006" t="s">
        <v>19353</v>
      </c>
      <c r="M7006" t="s">
        <v>19354</v>
      </c>
      <c r="N7006">
        <v>4.9497222220000001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7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34.648055999999997</v>
      </c>
    </row>
    <row r="7007" spans="1:26" x14ac:dyDescent="0.3">
      <c r="A7007">
        <v>2683087</v>
      </c>
      <c r="B7007">
        <v>1</v>
      </c>
      <c r="C7007" t="s">
        <v>76</v>
      </c>
      <c r="D7007" t="s">
        <v>100</v>
      </c>
      <c r="E7007" t="s">
        <v>156</v>
      </c>
      <c r="F7007" t="s">
        <v>19000</v>
      </c>
      <c r="G7007" t="s">
        <v>169</v>
      </c>
      <c r="H7007" t="s">
        <v>47</v>
      </c>
      <c r="I7007" t="s">
        <v>129</v>
      </c>
      <c r="J7007" t="s">
        <v>130</v>
      </c>
      <c r="K7007" t="s">
        <v>131</v>
      </c>
      <c r="L7007" t="s">
        <v>19355</v>
      </c>
      <c r="M7007" t="s">
        <v>19356</v>
      </c>
      <c r="N7007">
        <v>0.19083333299999999</v>
      </c>
      <c r="O7007">
        <v>31</v>
      </c>
      <c r="P7007">
        <v>421</v>
      </c>
      <c r="Q7007">
        <v>0</v>
      </c>
      <c r="R7007">
        <v>0</v>
      </c>
      <c r="S7007">
        <v>0</v>
      </c>
      <c r="T7007">
        <v>0</v>
      </c>
      <c r="U7007">
        <v>5.9158330000000001</v>
      </c>
      <c r="V7007">
        <v>80.340833000000003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2683094</v>
      </c>
      <c r="B7008">
        <v>1</v>
      </c>
      <c r="C7008" t="s">
        <v>77</v>
      </c>
      <c r="D7008" t="s">
        <v>124</v>
      </c>
      <c r="E7008" t="s">
        <v>156</v>
      </c>
      <c r="F7008" t="s">
        <v>7641</v>
      </c>
      <c r="G7008" t="s">
        <v>19357</v>
      </c>
      <c r="H7008" t="s">
        <v>47</v>
      </c>
      <c r="I7008" t="s">
        <v>129</v>
      </c>
      <c r="J7008" t="s">
        <v>130</v>
      </c>
      <c r="K7008" t="s">
        <v>131</v>
      </c>
      <c r="L7008" t="s">
        <v>19358</v>
      </c>
      <c r="M7008" t="s">
        <v>19359</v>
      </c>
      <c r="N7008">
        <v>4.7969444440000002</v>
      </c>
      <c r="O7008">
        <v>37</v>
      </c>
      <c r="P7008">
        <v>8</v>
      </c>
      <c r="Q7008">
        <v>0</v>
      </c>
      <c r="R7008">
        <v>0</v>
      </c>
      <c r="S7008">
        <v>0</v>
      </c>
      <c r="T7008">
        <v>0</v>
      </c>
      <c r="U7008">
        <v>177.48694399999999</v>
      </c>
      <c r="V7008">
        <v>38.375556000000003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2683092</v>
      </c>
      <c r="B7009">
        <v>1</v>
      </c>
      <c r="C7009" t="s">
        <v>76</v>
      </c>
      <c r="D7009" t="s">
        <v>81</v>
      </c>
      <c r="E7009" t="s">
        <v>210</v>
      </c>
      <c r="F7009" t="s">
        <v>19360</v>
      </c>
      <c r="G7009" t="s">
        <v>627</v>
      </c>
      <c r="H7009" t="s">
        <v>46</v>
      </c>
      <c r="I7009" t="s">
        <v>129</v>
      </c>
      <c r="J7009" t="s">
        <v>130</v>
      </c>
      <c r="K7009" t="s">
        <v>131</v>
      </c>
      <c r="L7009" t="s">
        <v>19361</v>
      </c>
      <c r="M7009" t="s">
        <v>19362</v>
      </c>
      <c r="N7009">
        <v>0.85027777699999996</v>
      </c>
      <c r="O7009">
        <v>0</v>
      </c>
      <c r="P7009">
        <v>7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5.9519440000000001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2683054</v>
      </c>
      <c r="B7010">
        <v>2</v>
      </c>
      <c r="C7010" t="s">
        <v>77</v>
      </c>
      <c r="D7010" t="s">
        <v>123</v>
      </c>
      <c r="E7010" t="s">
        <v>126</v>
      </c>
      <c r="F7010" t="s">
        <v>19363</v>
      </c>
      <c r="G7010" t="s">
        <v>1939</v>
      </c>
      <c r="H7010" t="s">
        <v>47</v>
      </c>
      <c r="I7010" t="s">
        <v>129</v>
      </c>
      <c r="J7010" t="s">
        <v>130</v>
      </c>
      <c r="K7010" t="s">
        <v>131</v>
      </c>
      <c r="L7010" t="s">
        <v>19322</v>
      </c>
      <c r="M7010" t="s">
        <v>19364</v>
      </c>
      <c r="N7010">
        <v>1.437777777</v>
      </c>
      <c r="O7010">
        <v>18</v>
      </c>
      <c r="P7010">
        <v>893</v>
      </c>
      <c r="Q7010">
        <v>0</v>
      </c>
      <c r="R7010">
        <v>0</v>
      </c>
      <c r="S7010">
        <v>0</v>
      </c>
      <c r="T7010">
        <v>0</v>
      </c>
      <c r="U7010">
        <v>25.88</v>
      </c>
      <c r="V7010">
        <v>1283.935555</v>
      </c>
      <c r="W7010">
        <v>0</v>
      </c>
      <c r="X7010">
        <v>0</v>
      </c>
      <c r="Y7010">
        <v>0</v>
      </c>
      <c r="Z7010">
        <v>0</v>
      </c>
    </row>
    <row r="7011" spans="1:26" x14ac:dyDescent="0.3">
      <c r="A7011">
        <v>2683089</v>
      </c>
      <c r="B7011">
        <v>1</v>
      </c>
      <c r="C7011" t="s">
        <v>76</v>
      </c>
      <c r="D7011" t="s">
        <v>86</v>
      </c>
      <c r="E7011" t="s">
        <v>210</v>
      </c>
      <c r="F7011" t="s">
        <v>19365</v>
      </c>
      <c r="G7011" t="s">
        <v>290</v>
      </c>
      <c r="H7011" t="s">
        <v>46</v>
      </c>
      <c r="I7011" t="s">
        <v>129</v>
      </c>
      <c r="J7011" t="s">
        <v>130</v>
      </c>
      <c r="K7011" t="s">
        <v>131</v>
      </c>
      <c r="L7011" t="s">
        <v>19366</v>
      </c>
      <c r="M7011" t="s">
        <v>19367</v>
      </c>
      <c r="N7011">
        <v>1.9922222220000001</v>
      </c>
      <c r="O7011">
        <v>0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1.9922219999999999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2683096</v>
      </c>
      <c r="B7012">
        <v>1</v>
      </c>
      <c r="C7012" t="s">
        <v>77</v>
      </c>
      <c r="D7012" t="s">
        <v>123</v>
      </c>
      <c r="E7012" t="s">
        <v>156</v>
      </c>
      <c r="F7012" t="s">
        <v>4138</v>
      </c>
      <c r="G7012" t="s">
        <v>169</v>
      </c>
      <c r="H7012" t="s">
        <v>47</v>
      </c>
      <c r="I7012" t="s">
        <v>129</v>
      </c>
      <c r="J7012" t="s">
        <v>130</v>
      </c>
      <c r="K7012" t="s">
        <v>131</v>
      </c>
      <c r="L7012" t="s">
        <v>19368</v>
      </c>
      <c r="M7012" t="s">
        <v>19369</v>
      </c>
      <c r="N7012">
        <v>3.6205555550000001</v>
      </c>
      <c r="O7012">
        <v>51</v>
      </c>
      <c r="P7012">
        <v>27</v>
      </c>
      <c r="Q7012">
        <v>0</v>
      </c>
      <c r="R7012">
        <v>0</v>
      </c>
      <c r="S7012">
        <v>0</v>
      </c>
      <c r="T7012">
        <v>0</v>
      </c>
      <c r="U7012">
        <v>184.64833300000001</v>
      </c>
      <c r="V7012">
        <v>97.754999999999995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2683103</v>
      </c>
      <c r="B7013">
        <v>1</v>
      </c>
      <c r="C7013" t="s">
        <v>77</v>
      </c>
      <c r="D7013" t="s">
        <v>108</v>
      </c>
      <c r="E7013" t="s">
        <v>152</v>
      </c>
      <c r="F7013" t="s">
        <v>19370</v>
      </c>
      <c r="G7013" t="s">
        <v>169</v>
      </c>
      <c r="H7013" t="s">
        <v>47</v>
      </c>
      <c r="I7013" t="s">
        <v>129</v>
      </c>
      <c r="J7013" t="s">
        <v>130</v>
      </c>
      <c r="K7013" t="s">
        <v>131</v>
      </c>
      <c r="L7013" t="s">
        <v>19371</v>
      </c>
      <c r="M7013" t="s">
        <v>19372</v>
      </c>
      <c r="N7013">
        <v>0.61416666600000003</v>
      </c>
      <c r="O7013">
        <v>78</v>
      </c>
      <c r="P7013">
        <v>604</v>
      </c>
      <c r="Q7013">
        <v>0</v>
      </c>
      <c r="R7013">
        <v>0</v>
      </c>
      <c r="S7013">
        <v>38</v>
      </c>
      <c r="T7013">
        <v>529</v>
      </c>
      <c r="U7013">
        <v>47.905000000000001</v>
      </c>
      <c r="V7013">
        <v>370.95666599999998</v>
      </c>
      <c r="W7013">
        <v>0</v>
      </c>
      <c r="X7013">
        <v>0</v>
      </c>
      <c r="Y7013">
        <v>23.338332999999999</v>
      </c>
      <c r="Z7013">
        <v>324.89416599999998</v>
      </c>
    </row>
    <row r="7014" spans="1:26" x14ac:dyDescent="0.3">
      <c r="A7014">
        <v>2683110</v>
      </c>
      <c r="B7014">
        <v>1</v>
      </c>
      <c r="C7014" t="s">
        <v>76</v>
      </c>
      <c r="D7014" t="s">
        <v>87</v>
      </c>
      <c r="E7014" t="s">
        <v>156</v>
      </c>
      <c r="F7014" t="s">
        <v>19373</v>
      </c>
      <c r="G7014" t="s">
        <v>128</v>
      </c>
      <c r="H7014" t="s">
        <v>47</v>
      </c>
      <c r="I7014" t="s">
        <v>129</v>
      </c>
      <c r="J7014" t="s">
        <v>130</v>
      </c>
      <c r="K7014" t="s">
        <v>131</v>
      </c>
      <c r="L7014" t="s">
        <v>19374</v>
      </c>
      <c r="M7014" t="s">
        <v>19375</v>
      </c>
      <c r="N7014">
        <v>1.8177777770000001</v>
      </c>
      <c r="O7014">
        <v>0</v>
      </c>
      <c r="P7014">
        <v>0</v>
      </c>
      <c r="Q7014">
        <v>5</v>
      </c>
      <c r="R7014">
        <v>224</v>
      </c>
      <c r="S7014">
        <v>0</v>
      </c>
      <c r="T7014">
        <v>0</v>
      </c>
      <c r="U7014">
        <v>0</v>
      </c>
      <c r="V7014">
        <v>0</v>
      </c>
      <c r="W7014">
        <v>9.088889</v>
      </c>
      <c r="X7014">
        <v>407.18222200000002</v>
      </c>
      <c r="Y7014">
        <v>0</v>
      </c>
      <c r="Z7014">
        <v>0</v>
      </c>
    </row>
    <row r="7015" spans="1:26" x14ac:dyDescent="0.3">
      <c r="A7015">
        <v>2683109</v>
      </c>
      <c r="B7015">
        <v>1</v>
      </c>
      <c r="C7015" t="s">
        <v>76</v>
      </c>
      <c r="D7015" t="s">
        <v>79</v>
      </c>
      <c r="E7015" t="s">
        <v>144</v>
      </c>
      <c r="F7015" t="s">
        <v>19376</v>
      </c>
      <c r="G7015" t="s">
        <v>136</v>
      </c>
      <c r="H7015" t="s">
        <v>46</v>
      </c>
      <c r="I7015" t="s">
        <v>129</v>
      </c>
      <c r="J7015" t="s">
        <v>130</v>
      </c>
      <c r="K7015" t="s">
        <v>131</v>
      </c>
      <c r="L7015" t="s">
        <v>19377</v>
      </c>
      <c r="M7015" t="s">
        <v>19378</v>
      </c>
      <c r="N7015">
        <v>3.108333333</v>
      </c>
      <c r="O7015">
        <v>0</v>
      </c>
      <c r="P7015">
        <v>13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40.408332999999999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2683108</v>
      </c>
      <c r="B7016">
        <v>1</v>
      </c>
      <c r="C7016" t="s">
        <v>76</v>
      </c>
      <c r="D7016" t="s">
        <v>82</v>
      </c>
      <c r="E7016" t="s">
        <v>210</v>
      </c>
      <c r="F7016" t="s">
        <v>19379</v>
      </c>
      <c r="G7016" t="s">
        <v>290</v>
      </c>
      <c r="H7016" t="s">
        <v>46</v>
      </c>
      <c r="I7016" t="s">
        <v>129</v>
      </c>
      <c r="J7016" t="s">
        <v>130</v>
      </c>
      <c r="K7016" t="s">
        <v>131</v>
      </c>
      <c r="L7016" t="s">
        <v>19380</v>
      </c>
      <c r="M7016" t="s">
        <v>19381</v>
      </c>
      <c r="N7016">
        <v>2.355555555</v>
      </c>
      <c r="O7016">
        <v>0</v>
      </c>
      <c r="P7016">
        <v>2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4.7111109999999998</v>
      </c>
      <c r="W7016">
        <v>0</v>
      </c>
      <c r="X7016">
        <v>0</v>
      </c>
      <c r="Y7016">
        <v>0</v>
      </c>
      <c r="Z7016">
        <v>0</v>
      </c>
    </row>
    <row r="7017" spans="1:26" x14ac:dyDescent="0.3">
      <c r="A7017">
        <v>2683112</v>
      </c>
      <c r="B7017">
        <v>1</v>
      </c>
      <c r="C7017" t="s">
        <v>76</v>
      </c>
      <c r="D7017" t="s">
        <v>101</v>
      </c>
      <c r="E7017" t="s">
        <v>172</v>
      </c>
      <c r="F7017" t="s">
        <v>19382</v>
      </c>
      <c r="G7017" t="s">
        <v>136</v>
      </c>
      <c r="H7017" t="s">
        <v>46</v>
      </c>
      <c r="I7017" t="s">
        <v>129</v>
      </c>
      <c r="J7017" t="s">
        <v>130</v>
      </c>
      <c r="K7017" t="s">
        <v>131</v>
      </c>
      <c r="L7017" t="s">
        <v>19383</v>
      </c>
      <c r="M7017" t="s">
        <v>19384</v>
      </c>
      <c r="N7017">
        <v>4.1411111109999998</v>
      </c>
      <c r="O7017">
        <v>0</v>
      </c>
      <c r="P7017">
        <v>29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120.09222200000001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2683114</v>
      </c>
      <c r="B7018">
        <v>1</v>
      </c>
      <c r="C7018" t="s">
        <v>76</v>
      </c>
      <c r="D7018" t="s">
        <v>98</v>
      </c>
      <c r="E7018" t="s">
        <v>152</v>
      </c>
      <c r="F7018" t="s">
        <v>5180</v>
      </c>
      <c r="G7018" t="s">
        <v>169</v>
      </c>
      <c r="H7018" t="s">
        <v>47</v>
      </c>
      <c r="I7018" t="s">
        <v>129</v>
      </c>
      <c r="J7018" t="s">
        <v>130</v>
      </c>
      <c r="K7018" t="s">
        <v>131</v>
      </c>
      <c r="L7018" t="s">
        <v>19385</v>
      </c>
      <c r="M7018" t="s">
        <v>19386</v>
      </c>
      <c r="N7018">
        <v>0.66555555499999997</v>
      </c>
      <c r="O7018">
        <v>0</v>
      </c>
      <c r="P7018">
        <v>0</v>
      </c>
      <c r="Q7018">
        <v>22</v>
      </c>
      <c r="R7018">
        <v>106</v>
      </c>
      <c r="S7018">
        <v>41</v>
      </c>
      <c r="T7018">
        <v>747</v>
      </c>
      <c r="U7018">
        <v>0</v>
      </c>
      <c r="V7018">
        <v>0</v>
      </c>
      <c r="W7018">
        <v>14.642222</v>
      </c>
      <c r="X7018">
        <v>70.548889000000003</v>
      </c>
      <c r="Y7018">
        <v>27.287777999999999</v>
      </c>
      <c r="Z7018">
        <v>497.17</v>
      </c>
    </row>
    <row r="7019" spans="1:26" x14ac:dyDescent="0.3">
      <c r="A7019">
        <v>2683120</v>
      </c>
      <c r="B7019">
        <v>1</v>
      </c>
      <c r="C7019" t="s">
        <v>77</v>
      </c>
      <c r="D7019" t="s">
        <v>115</v>
      </c>
      <c r="E7019" t="s">
        <v>210</v>
      </c>
      <c r="F7019" t="s">
        <v>19387</v>
      </c>
      <c r="G7019" t="s">
        <v>290</v>
      </c>
      <c r="H7019" t="s">
        <v>46</v>
      </c>
      <c r="I7019" t="s">
        <v>129</v>
      </c>
      <c r="J7019" t="s">
        <v>130</v>
      </c>
      <c r="K7019" t="s">
        <v>131</v>
      </c>
      <c r="L7019" t="s">
        <v>19388</v>
      </c>
      <c r="M7019" t="s">
        <v>19389</v>
      </c>
      <c r="N7019">
        <v>9.2702777770000004</v>
      </c>
      <c r="O7019">
        <v>0</v>
      </c>
      <c r="P7019">
        <v>0</v>
      </c>
      <c r="Q7019">
        <v>0</v>
      </c>
      <c r="R7019">
        <v>1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9.2702779999999994</v>
      </c>
      <c r="Y7019">
        <v>0</v>
      </c>
      <c r="Z7019">
        <v>0</v>
      </c>
    </row>
    <row r="7020" spans="1:26" x14ac:dyDescent="0.3">
      <c r="A7020">
        <v>2683122</v>
      </c>
      <c r="B7020">
        <v>1</v>
      </c>
      <c r="C7020" t="s">
        <v>77</v>
      </c>
      <c r="D7020" t="s">
        <v>118</v>
      </c>
      <c r="E7020" t="s">
        <v>156</v>
      </c>
      <c r="F7020" t="s">
        <v>13599</v>
      </c>
      <c r="G7020" t="s">
        <v>169</v>
      </c>
      <c r="H7020" t="s">
        <v>47</v>
      </c>
      <c r="I7020" t="s">
        <v>129</v>
      </c>
      <c r="J7020" t="s">
        <v>130</v>
      </c>
      <c r="K7020" t="s">
        <v>131</v>
      </c>
      <c r="L7020" t="s">
        <v>19390</v>
      </c>
      <c r="M7020" t="s">
        <v>19391</v>
      </c>
      <c r="N7020">
        <v>0.75694444400000005</v>
      </c>
      <c r="O7020">
        <v>2</v>
      </c>
      <c r="P7020">
        <v>1065</v>
      </c>
      <c r="Q7020">
        <v>0</v>
      </c>
      <c r="R7020">
        <v>0</v>
      </c>
      <c r="S7020">
        <v>0</v>
      </c>
      <c r="T7020">
        <v>0</v>
      </c>
      <c r="U7020">
        <v>1.513889</v>
      </c>
      <c r="V7020">
        <v>806.14583300000004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2683123</v>
      </c>
      <c r="B7021">
        <v>1</v>
      </c>
      <c r="C7021" t="s">
        <v>76</v>
      </c>
      <c r="D7021" t="s">
        <v>78</v>
      </c>
      <c r="E7021" t="s">
        <v>210</v>
      </c>
      <c r="F7021" t="s">
        <v>19392</v>
      </c>
      <c r="G7021" t="s">
        <v>290</v>
      </c>
      <c r="H7021" t="s">
        <v>46</v>
      </c>
      <c r="I7021" t="s">
        <v>129</v>
      </c>
      <c r="J7021" t="s">
        <v>130</v>
      </c>
      <c r="K7021" t="s">
        <v>131</v>
      </c>
      <c r="L7021" t="s">
        <v>19393</v>
      </c>
      <c r="M7021" t="s">
        <v>19394</v>
      </c>
      <c r="N7021">
        <v>1.288611111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1.288611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2683124</v>
      </c>
      <c r="B7022">
        <v>1</v>
      </c>
      <c r="C7022" t="s">
        <v>76</v>
      </c>
      <c r="D7022" t="s">
        <v>80</v>
      </c>
      <c r="E7022" t="s">
        <v>126</v>
      </c>
      <c r="F7022" t="s">
        <v>9199</v>
      </c>
      <c r="G7022" t="s">
        <v>169</v>
      </c>
      <c r="H7022" t="s">
        <v>47</v>
      </c>
      <c r="I7022" t="s">
        <v>129</v>
      </c>
      <c r="J7022" t="s">
        <v>130</v>
      </c>
      <c r="K7022" t="s">
        <v>131</v>
      </c>
      <c r="L7022" t="s">
        <v>19395</v>
      </c>
      <c r="M7022" t="s">
        <v>19396</v>
      </c>
      <c r="N7022">
        <v>2.610833333</v>
      </c>
      <c r="O7022">
        <v>11</v>
      </c>
      <c r="P7022">
        <v>894</v>
      </c>
      <c r="Q7022">
        <v>0</v>
      </c>
      <c r="R7022">
        <v>0</v>
      </c>
      <c r="S7022">
        <v>0</v>
      </c>
      <c r="T7022">
        <v>0</v>
      </c>
      <c r="U7022">
        <v>28.719166999999999</v>
      </c>
      <c r="V7022">
        <v>2334.085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2683127</v>
      </c>
      <c r="B7023">
        <v>1</v>
      </c>
      <c r="C7023" t="s">
        <v>77</v>
      </c>
      <c r="D7023" t="s">
        <v>109</v>
      </c>
      <c r="E7023" t="s">
        <v>210</v>
      </c>
      <c r="F7023" t="s">
        <v>19397</v>
      </c>
      <c r="G7023" t="s">
        <v>212</v>
      </c>
      <c r="H7023" t="s">
        <v>46</v>
      </c>
      <c r="I7023" t="s">
        <v>129</v>
      </c>
      <c r="J7023" t="s">
        <v>130</v>
      </c>
      <c r="K7023" t="s">
        <v>131</v>
      </c>
      <c r="L7023" t="s">
        <v>19398</v>
      </c>
      <c r="M7023" t="s">
        <v>19399</v>
      </c>
      <c r="N7023">
        <v>6.8272222219999996</v>
      </c>
      <c r="O7023">
        <v>0</v>
      </c>
      <c r="P7023">
        <v>1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6.8272219999999999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2683126</v>
      </c>
      <c r="B7024">
        <v>1</v>
      </c>
      <c r="C7024" t="s">
        <v>77</v>
      </c>
      <c r="D7024" t="s">
        <v>118</v>
      </c>
      <c r="E7024" t="s">
        <v>156</v>
      </c>
      <c r="F7024" t="s">
        <v>7759</v>
      </c>
      <c r="G7024" t="s">
        <v>169</v>
      </c>
      <c r="H7024" t="s">
        <v>47</v>
      </c>
      <c r="I7024" t="s">
        <v>129</v>
      </c>
      <c r="J7024" t="s">
        <v>130</v>
      </c>
      <c r="K7024" t="s">
        <v>131</v>
      </c>
      <c r="L7024" t="s">
        <v>19400</v>
      </c>
      <c r="M7024" t="s">
        <v>19401</v>
      </c>
      <c r="N7024">
        <v>1.0208333329999999</v>
      </c>
      <c r="O7024">
        <v>0</v>
      </c>
      <c r="P7024">
        <v>133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135.77083300000001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2683134</v>
      </c>
      <c r="B7025">
        <v>1</v>
      </c>
      <c r="C7025" t="s">
        <v>76</v>
      </c>
      <c r="D7025" t="s">
        <v>94</v>
      </c>
      <c r="E7025" t="s">
        <v>156</v>
      </c>
      <c r="F7025" t="s">
        <v>19402</v>
      </c>
      <c r="G7025" t="s">
        <v>169</v>
      </c>
      <c r="H7025" t="s">
        <v>47</v>
      </c>
      <c r="I7025" t="s">
        <v>129</v>
      </c>
      <c r="J7025" t="s">
        <v>130</v>
      </c>
      <c r="K7025" t="s">
        <v>131</v>
      </c>
      <c r="L7025" t="s">
        <v>19403</v>
      </c>
      <c r="M7025" t="s">
        <v>19404</v>
      </c>
      <c r="N7025">
        <v>0.84055555500000001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121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101.707222</v>
      </c>
    </row>
    <row r="7026" spans="1:26" x14ac:dyDescent="0.3">
      <c r="A7026">
        <v>2683131</v>
      </c>
      <c r="B7026">
        <v>1</v>
      </c>
      <c r="C7026" t="s">
        <v>76</v>
      </c>
      <c r="D7026" t="s">
        <v>100</v>
      </c>
      <c r="E7026" t="s">
        <v>126</v>
      </c>
      <c r="F7026" t="s">
        <v>19405</v>
      </c>
      <c r="G7026" t="s">
        <v>128</v>
      </c>
      <c r="H7026" t="s">
        <v>47</v>
      </c>
      <c r="I7026" t="s">
        <v>129</v>
      </c>
      <c r="J7026" t="s">
        <v>130</v>
      </c>
      <c r="K7026" t="s">
        <v>131</v>
      </c>
      <c r="L7026" t="s">
        <v>19406</v>
      </c>
      <c r="M7026" t="s">
        <v>19407</v>
      </c>
      <c r="N7026">
        <v>2.2794444440000001</v>
      </c>
      <c r="O7026">
        <v>72</v>
      </c>
      <c r="P7026">
        <v>38</v>
      </c>
      <c r="Q7026">
        <v>0</v>
      </c>
      <c r="R7026">
        <v>0</v>
      </c>
      <c r="S7026">
        <v>0</v>
      </c>
      <c r="T7026">
        <v>0</v>
      </c>
      <c r="U7026">
        <v>164.12</v>
      </c>
      <c r="V7026">
        <v>86.618888999999996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2683132</v>
      </c>
      <c r="B7027">
        <v>1</v>
      </c>
      <c r="C7027" t="s">
        <v>77</v>
      </c>
      <c r="D7027" t="s">
        <v>112</v>
      </c>
      <c r="E7027" t="s">
        <v>152</v>
      </c>
      <c r="F7027" t="s">
        <v>1057</v>
      </c>
      <c r="G7027" t="s">
        <v>169</v>
      </c>
      <c r="H7027" t="s">
        <v>47</v>
      </c>
      <c r="I7027" t="s">
        <v>129</v>
      </c>
      <c r="J7027" t="s">
        <v>130</v>
      </c>
      <c r="K7027" t="s">
        <v>131</v>
      </c>
      <c r="L7027" t="s">
        <v>19408</v>
      </c>
      <c r="M7027" t="s">
        <v>19409</v>
      </c>
      <c r="N7027">
        <v>1.4427777770000001</v>
      </c>
      <c r="O7027">
        <v>0</v>
      </c>
      <c r="P7027">
        <v>0</v>
      </c>
      <c r="Q7027">
        <v>0</v>
      </c>
      <c r="R7027">
        <v>0</v>
      </c>
      <c r="S7027">
        <v>1</v>
      </c>
      <c r="T7027">
        <v>1035</v>
      </c>
      <c r="U7027">
        <v>0</v>
      </c>
      <c r="V7027">
        <v>0</v>
      </c>
      <c r="W7027">
        <v>0</v>
      </c>
      <c r="X7027">
        <v>0</v>
      </c>
      <c r="Y7027">
        <v>1.4427779999999999</v>
      </c>
      <c r="Z7027">
        <v>1493.274999</v>
      </c>
    </row>
    <row r="7028" spans="1:26" x14ac:dyDescent="0.3">
      <c r="A7028">
        <v>2683133</v>
      </c>
      <c r="B7028">
        <v>1</v>
      </c>
      <c r="C7028" t="s">
        <v>77</v>
      </c>
      <c r="D7028" t="s">
        <v>109</v>
      </c>
      <c r="E7028" t="s">
        <v>152</v>
      </c>
      <c r="F7028" t="s">
        <v>4174</v>
      </c>
      <c r="G7028" t="s">
        <v>805</v>
      </c>
      <c r="H7028" t="s">
        <v>47</v>
      </c>
      <c r="I7028" t="s">
        <v>129</v>
      </c>
      <c r="J7028" t="s">
        <v>130</v>
      </c>
      <c r="K7028" t="s">
        <v>131</v>
      </c>
      <c r="L7028" t="s">
        <v>19410</v>
      </c>
      <c r="M7028" t="s">
        <v>19411</v>
      </c>
      <c r="N7028">
        <v>3.0561111109999999</v>
      </c>
      <c r="O7028">
        <v>13</v>
      </c>
      <c r="P7028">
        <v>1926</v>
      </c>
      <c r="Q7028">
        <v>0</v>
      </c>
      <c r="R7028">
        <v>0</v>
      </c>
      <c r="S7028">
        <v>0</v>
      </c>
      <c r="T7028">
        <v>0</v>
      </c>
      <c r="U7028">
        <v>39.729444000000001</v>
      </c>
      <c r="V7028">
        <v>5886.07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2683149</v>
      </c>
      <c r="B7029">
        <v>1</v>
      </c>
      <c r="C7029" t="s">
        <v>77</v>
      </c>
      <c r="D7029" t="s">
        <v>109</v>
      </c>
      <c r="E7029" t="s">
        <v>325</v>
      </c>
      <c r="F7029" t="s">
        <v>4269</v>
      </c>
      <c r="G7029" t="s">
        <v>169</v>
      </c>
      <c r="H7029" t="s">
        <v>47</v>
      </c>
      <c r="I7029" t="s">
        <v>129</v>
      </c>
      <c r="J7029" t="s">
        <v>130</v>
      </c>
      <c r="K7029" t="s">
        <v>131</v>
      </c>
      <c r="L7029" t="s">
        <v>19412</v>
      </c>
      <c r="M7029" t="s">
        <v>19413</v>
      </c>
      <c r="N7029">
        <v>0.705555555</v>
      </c>
      <c r="O7029">
        <v>113</v>
      </c>
      <c r="P7029">
        <v>850</v>
      </c>
      <c r="Q7029">
        <v>0</v>
      </c>
      <c r="R7029">
        <v>0</v>
      </c>
      <c r="S7029">
        <v>26</v>
      </c>
      <c r="T7029">
        <v>507</v>
      </c>
      <c r="U7029">
        <v>79.727778000000001</v>
      </c>
      <c r="V7029">
        <v>599.72222199999999</v>
      </c>
      <c r="W7029">
        <v>0</v>
      </c>
      <c r="X7029">
        <v>0</v>
      </c>
      <c r="Y7029">
        <v>18.344443999999999</v>
      </c>
      <c r="Z7029">
        <v>357.71666599999998</v>
      </c>
    </row>
    <row r="7030" spans="1:26" x14ac:dyDescent="0.3">
      <c r="A7030">
        <v>2683136</v>
      </c>
      <c r="B7030">
        <v>1</v>
      </c>
      <c r="C7030" t="s">
        <v>76</v>
      </c>
      <c r="D7030" t="s">
        <v>89</v>
      </c>
      <c r="E7030" t="s">
        <v>144</v>
      </c>
      <c r="F7030" t="s">
        <v>19414</v>
      </c>
      <c r="G7030" t="s">
        <v>136</v>
      </c>
      <c r="H7030" t="s">
        <v>46</v>
      </c>
      <c r="I7030" t="s">
        <v>129</v>
      </c>
      <c r="J7030" t="s">
        <v>130</v>
      </c>
      <c r="K7030" t="s">
        <v>131</v>
      </c>
      <c r="L7030" t="s">
        <v>19415</v>
      </c>
      <c r="M7030" t="s">
        <v>19416</v>
      </c>
      <c r="N7030">
        <v>3.801388888</v>
      </c>
      <c r="O7030">
        <v>0</v>
      </c>
      <c r="P7030">
        <v>16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60.822221999999996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2683140</v>
      </c>
      <c r="B7031">
        <v>1</v>
      </c>
      <c r="C7031" t="s">
        <v>76</v>
      </c>
      <c r="D7031" t="s">
        <v>96</v>
      </c>
      <c r="E7031" t="s">
        <v>152</v>
      </c>
      <c r="F7031" t="s">
        <v>19417</v>
      </c>
      <c r="G7031" t="s">
        <v>169</v>
      </c>
      <c r="H7031" t="s">
        <v>47</v>
      </c>
      <c r="I7031" t="s">
        <v>129</v>
      </c>
      <c r="J7031" t="s">
        <v>130</v>
      </c>
      <c r="K7031" t="s">
        <v>131</v>
      </c>
      <c r="L7031" t="s">
        <v>19418</v>
      </c>
      <c r="M7031" t="s">
        <v>19419</v>
      </c>
      <c r="N7031">
        <v>0.36555555499999998</v>
      </c>
      <c r="O7031">
        <v>93</v>
      </c>
      <c r="P7031">
        <v>168</v>
      </c>
      <c r="Q7031">
        <v>0</v>
      </c>
      <c r="R7031">
        <v>0</v>
      </c>
      <c r="S7031">
        <v>0</v>
      </c>
      <c r="T7031">
        <v>0</v>
      </c>
      <c r="U7031">
        <v>33.996667000000002</v>
      </c>
      <c r="V7031">
        <v>61.413333000000002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2683139</v>
      </c>
      <c r="B7032">
        <v>1</v>
      </c>
      <c r="C7032" t="s">
        <v>77</v>
      </c>
      <c r="D7032" t="s">
        <v>111</v>
      </c>
      <c r="E7032" t="s">
        <v>144</v>
      </c>
      <c r="F7032" t="s">
        <v>19420</v>
      </c>
      <c r="G7032" t="s">
        <v>146</v>
      </c>
      <c r="H7032" t="s">
        <v>46</v>
      </c>
      <c r="I7032" t="s">
        <v>129</v>
      </c>
      <c r="J7032" t="s">
        <v>130</v>
      </c>
      <c r="K7032" t="s">
        <v>131</v>
      </c>
      <c r="L7032" t="s">
        <v>19421</v>
      </c>
      <c r="M7032" t="s">
        <v>19422</v>
      </c>
      <c r="N7032">
        <v>0.28249999999999997</v>
      </c>
      <c r="O7032">
        <v>0</v>
      </c>
      <c r="P7032">
        <v>0</v>
      </c>
      <c r="Q7032">
        <v>0</v>
      </c>
      <c r="R7032">
        <v>22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6.2149999999999999</v>
      </c>
      <c r="Y7032">
        <v>0</v>
      </c>
      <c r="Z7032">
        <v>0</v>
      </c>
    </row>
    <row r="7033" spans="1:26" x14ac:dyDescent="0.3">
      <c r="A7033">
        <v>2683152</v>
      </c>
      <c r="B7033">
        <v>1</v>
      </c>
      <c r="C7033" t="s">
        <v>76</v>
      </c>
      <c r="D7033" t="s">
        <v>89</v>
      </c>
      <c r="E7033" t="s">
        <v>144</v>
      </c>
      <c r="F7033" t="s">
        <v>19423</v>
      </c>
      <c r="G7033" t="s">
        <v>136</v>
      </c>
      <c r="H7033" t="s">
        <v>46</v>
      </c>
      <c r="I7033" t="s">
        <v>129</v>
      </c>
      <c r="J7033" t="s">
        <v>130</v>
      </c>
      <c r="K7033" t="s">
        <v>131</v>
      </c>
      <c r="L7033" t="s">
        <v>19424</v>
      </c>
      <c r="M7033" t="s">
        <v>19425</v>
      </c>
      <c r="N7033">
        <v>0.74583333299999999</v>
      </c>
      <c r="O7033">
        <v>0</v>
      </c>
      <c r="P7033">
        <v>106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79.058333000000005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2683151</v>
      </c>
      <c r="B7034">
        <v>1</v>
      </c>
      <c r="C7034" t="s">
        <v>77</v>
      </c>
      <c r="D7034" t="s">
        <v>124</v>
      </c>
      <c r="E7034" t="s">
        <v>210</v>
      </c>
      <c r="F7034" t="s">
        <v>19426</v>
      </c>
      <c r="G7034" t="s">
        <v>306</v>
      </c>
      <c r="H7034" t="s">
        <v>46</v>
      </c>
      <c r="I7034" t="s">
        <v>129</v>
      </c>
      <c r="J7034" t="s">
        <v>15</v>
      </c>
      <c r="K7034" t="s">
        <v>131</v>
      </c>
      <c r="L7034" t="s">
        <v>19427</v>
      </c>
      <c r="M7034" t="s">
        <v>19428</v>
      </c>
      <c r="N7034">
        <v>2.1158333329999999</v>
      </c>
      <c r="O7034">
        <v>0</v>
      </c>
      <c r="P7034">
        <v>6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12.695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2683146</v>
      </c>
      <c r="B7035">
        <v>1</v>
      </c>
      <c r="C7035" t="s">
        <v>76</v>
      </c>
      <c r="D7035" t="s">
        <v>79</v>
      </c>
      <c r="E7035" t="s">
        <v>210</v>
      </c>
      <c r="F7035" t="s">
        <v>19429</v>
      </c>
      <c r="G7035" t="s">
        <v>212</v>
      </c>
      <c r="H7035" t="s">
        <v>46</v>
      </c>
      <c r="I7035" t="s">
        <v>129</v>
      </c>
      <c r="J7035" t="s">
        <v>130</v>
      </c>
      <c r="K7035" t="s">
        <v>131</v>
      </c>
      <c r="L7035" t="s">
        <v>19430</v>
      </c>
      <c r="M7035" t="s">
        <v>19431</v>
      </c>
      <c r="N7035">
        <v>3.3105555550000001</v>
      </c>
      <c r="O7035">
        <v>0</v>
      </c>
      <c r="P7035">
        <v>18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59.59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2683150</v>
      </c>
      <c r="B7036">
        <v>1</v>
      </c>
      <c r="C7036" t="s">
        <v>76</v>
      </c>
      <c r="D7036" t="s">
        <v>93</v>
      </c>
      <c r="E7036" t="s">
        <v>144</v>
      </c>
      <c r="F7036" t="s">
        <v>19432</v>
      </c>
      <c r="G7036" t="s">
        <v>136</v>
      </c>
      <c r="H7036" t="s">
        <v>46</v>
      </c>
      <c r="I7036" t="s">
        <v>129</v>
      </c>
      <c r="J7036" t="s">
        <v>130</v>
      </c>
      <c r="K7036" t="s">
        <v>131</v>
      </c>
      <c r="L7036" t="s">
        <v>19433</v>
      </c>
      <c r="M7036" t="s">
        <v>19434</v>
      </c>
      <c r="N7036">
        <v>2.519722222</v>
      </c>
      <c r="O7036">
        <v>0</v>
      </c>
      <c r="P7036">
        <v>22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55.433889000000001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2683156</v>
      </c>
      <c r="B7037">
        <v>1</v>
      </c>
      <c r="C7037" t="s">
        <v>77</v>
      </c>
      <c r="D7037" t="s">
        <v>110</v>
      </c>
      <c r="E7037" t="s">
        <v>152</v>
      </c>
      <c r="F7037" t="s">
        <v>19435</v>
      </c>
      <c r="G7037" t="s">
        <v>169</v>
      </c>
      <c r="H7037" t="s">
        <v>47</v>
      </c>
      <c r="I7037" t="s">
        <v>129</v>
      </c>
      <c r="J7037" t="s">
        <v>130</v>
      </c>
      <c r="K7037" t="s">
        <v>131</v>
      </c>
      <c r="L7037" t="s">
        <v>19436</v>
      </c>
      <c r="M7037" t="s">
        <v>19437</v>
      </c>
      <c r="N7037">
        <v>0.38916666599999999</v>
      </c>
      <c r="O7037">
        <v>0</v>
      </c>
      <c r="P7037">
        <v>0</v>
      </c>
      <c r="Q7037">
        <v>0</v>
      </c>
      <c r="R7037">
        <v>0</v>
      </c>
      <c r="S7037">
        <v>14</v>
      </c>
      <c r="T7037">
        <v>901</v>
      </c>
      <c r="U7037">
        <v>0</v>
      </c>
      <c r="V7037">
        <v>0</v>
      </c>
      <c r="W7037">
        <v>0</v>
      </c>
      <c r="X7037">
        <v>0</v>
      </c>
      <c r="Y7037">
        <v>5.4483329999999999</v>
      </c>
      <c r="Z7037">
        <v>350.63916599999999</v>
      </c>
    </row>
    <row r="7038" spans="1:26" x14ac:dyDescent="0.3">
      <c r="A7038">
        <v>2683163</v>
      </c>
      <c r="B7038">
        <v>1</v>
      </c>
      <c r="C7038" t="s">
        <v>76</v>
      </c>
      <c r="D7038" t="s">
        <v>85</v>
      </c>
      <c r="E7038" t="s">
        <v>134</v>
      </c>
      <c r="F7038" t="s">
        <v>19438</v>
      </c>
      <c r="G7038" t="s">
        <v>140</v>
      </c>
      <c r="H7038" t="s">
        <v>46</v>
      </c>
      <c r="I7038" t="s">
        <v>129</v>
      </c>
      <c r="J7038" t="s">
        <v>130</v>
      </c>
      <c r="K7038" t="s">
        <v>141</v>
      </c>
      <c r="L7038" t="s">
        <v>19439</v>
      </c>
      <c r="M7038" t="s">
        <v>19440</v>
      </c>
      <c r="N7038">
        <v>0.93777777699999998</v>
      </c>
      <c r="O7038">
        <v>0</v>
      </c>
      <c r="P7038">
        <v>101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94.715554999999995</v>
      </c>
      <c r="W7038">
        <v>0</v>
      </c>
      <c r="X7038">
        <v>0</v>
      </c>
      <c r="Y7038">
        <v>0</v>
      </c>
      <c r="Z7038">
        <v>0</v>
      </c>
    </row>
    <row r="7039" spans="1:26" x14ac:dyDescent="0.3">
      <c r="A7039">
        <v>2683164</v>
      </c>
      <c r="B7039">
        <v>1</v>
      </c>
      <c r="C7039" t="s">
        <v>76</v>
      </c>
      <c r="D7039" t="s">
        <v>103</v>
      </c>
      <c r="E7039" t="s">
        <v>210</v>
      </c>
      <c r="F7039" t="s">
        <v>19441</v>
      </c>
      <c r="G7039" t="s">
        <v>212</v>
      </c>
      <c r="H7039" t="s">
        <v>46</v>
      </c>
      <c r="I7039" t="s">
        <v>129</v>
      </c>
      <c r="J7039" t="s">
        <v>130</v>
      </c>
      <c r="K7039" t="s">
        <v>131</v>
      </c>
      <c r="L7039" t="s">
        <v>19442</v>
      </c>
      <c r="M7039" t="s">
        <v>19443</v>
      </c>
      <c r="N7039">
        <v>4.278888888</v>
      </c>
      <c r="O7039">
        <v>0</v>
      </c>
      <c r="P7039">
        <v>0</v>
      </c>
      <c r="Q7039">
        <v>0</v>
      </c>
      <c r="R7039">
        <v>1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4.2788890000000004</v>
      </c>
      <c r="Y7039">
        <v>0</v>
      </c>
      <c r="Z7039">
        <v>0</v>
      </c>
    </row>
    <row r="7040" spans="1:26" x14ac:dyDescent="0.3">
      <c r="A7040">
        <v>2683209</v>
      </c>
      <c r="B7040">
        <v>1</v>
      </c>
      <c r="C7040" t="s">
        <v>77</v>
      </c>
      <c r="D7040" t="s">
        <v>117</v>
      </c>
      <c r="E7040" t="s">
        <v>126</v>
      </c>
      <c r="F7040" t="s">
        <v>19444</v>
      </c>
      <c r="G7040" t="s">
        <v>128</v>
      </c>
      <c r="H7040" t="s">
        <v>47</v>
      </c>
      <c r="I7040" t="s">
        <v>129</v>
      </c>
      <c r="J7040" t="s">
        <v>130</v>
      </c>
      <c r="K7040" t="s">
        <v>131</v>
      </c>
      <c r="L7040" t="s">
        <v>19445</v>
      </c>
      <c r="M7040" t="s">
        <v>19446</v>
      </c>
      <c r="N7040">
        <v>7.181944444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95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682.28472199999999</v>
      </c>
    </row>
    <row r="7041" spans="1:26" x14ac:dyDescent="0.3">
      <c r="A7041">
        <v>2683165</v>
      </c>
      <c r="B7041">
        <v>1</v>
      </c>
      <c r="C7041" t="s">
        <v>76</v>
      </c>
      <c r="D7041" t="s">
        <v>90</v>
      </c>
      <c r="E7041" t="s">
        <v>210</v>
      </c>
      <c r="F7041" t="s">
        <v>19447</v>
      </c>
      <c r="G7041" t="s">
        <v>290</v>
      </c>
      <c r="H7041" t="s">
        <v>46</v>
      </c>
      <c r="I7041" t="s">
        <v>129</v>
      </c>
      <c r="J7041" t="s">
        <v>130</v>
      </c>
      <c r="K7041" t="s">
        <v>131</v>
      </c>
      <c r="L7041" t="s">
        <v>19448</v>
      </c>
      <c r="M7041" t="s">
        <v>19449</v>
      </c>
      <c r="N7041">
        <v>1.5227777769999999</v>
      </c>
      <c r="O7041">
        <v>0</v>
      </c>
      <c r="P7041">
        <v>0</v>
      </c>
      <c r="Q7041">
        <v>0</v>
      </c>
      <c r="R7041">
        <v>1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1.522778</v>
      </c>
      <c r="Y7041">
        <v>0</v>
      </c>
      <c r="Z7041">
        <v>0</v>
      </c>
    </row>
    <row r="7042" spans="1:26" x14ac:dyDescent="0.3">
      <c r="A7042">
        <v>2683178</v>
      </c>
      <c r="B7042">
        <v>1</v>
      </c>
      <c r="C7042" t="s">
        <v>77</v>
      </c>
      <c r="D7042" t="s">
        <v>112</v>
      </c>
      <c r="E7042" t="s">
        <v>156</v>
      </c>
      <c r="F7042" t="s">
        <v>7152</v>
      </c>
      <c r="G7042" t="s">
        <v>169</v>
      </c>
      <c r="H7042" t="s">
        <v>47</v>
      </c>
      <c r="I7042" t="s">
        <v>129</v>
      </c>
      <c r="J7042" t="s">
        <v>130</v>
      </c>
      <c r="K7042" t="s">
        <v>131</v>
      </c>
      <c r="L7042" t="s">
        <v>19450</v>
      </c>
      <c r="M7042" t="s">
        <v>19451</v>
      </c>
      <c r="N7042">
        <v>1.171944444</v>
      </c>
      <c r="O7042">
        <v>0</v>
      </c>
      <c r="P7042">
        <v>0</v>
      </c>
      <c r="Q7042">
        <v>0</v>
      </c>
      <c r="R7042">
        <v>0</v>
      </c>
      <c r="S7042">
        <v>3</v>
      </c>
      <c r="T7042">
        <v>335</v>
      </c>
      <c r="U7042">
        <v>0</v>
      </c>
      <c r="V7042">
        <v>0</v>
      </c>
      <c r="W7042">
        <v>0</v>
      </c>
      <c r="X7042">
        <v>0</v>
      </c>
      <c r="Y7042">
        <v>3.5158330000000002</v>
      </c>
      <c r="Z7042">
        <v>392.60138899999998</v>
      </c>
    </row>
    <row r="7043" spans="1:26" x14ac:dyDescent="0.3">
      <c r="A7043">
        <v>2683167</v>
      </c>
      <c r="B7043">
        <v>1</v>
      </c>
      <c r="C7043" t="s">
        <v>77</v>
      </c>
      <c r="D7043" t="s">
        <v>124</v>
      </c>
      <c r="E7043" t="s">
        <v>210</v>
      </c>
      <c r="F7043" t="s">
        <v>19452</v>
      </c>
      <c r="G7043" t="s">
        <v>290</v>
      </c>
      <c r="H7043" t="s">
        <v>46</v>
      </c>
      <c r="I7043" t="s">
        <v>129</v>
      </c>
      <c r="J7043" t="s">
        <v>130</v>
      </c>
      <c r="K7043" t="s">
        <v>131</v>
      </c>
      <c r="L7043" t="s">
        <v>19453</v>
      </c>
      <c r="M7043" t="s">
        <v>19454</v>
      </c>
      <c r="N7043">
        <v>2.8919444439999999</v>
      </c>
      <c r="O7043">
        <v>0</v>
      </c>
      <c r="P7043">
        <v>24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69.406666999999999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2683166</v>
      </c>
      <c r="B7044">
        <v>1</v>
      </c>
      <c r="C7044" t="s">
        <v>76</v>
      </c>
      <c r="D7044" t="s">
        <v>99</v>
      </c>
      <c r="E7044" t="s">
        <v>210</v>
      </c>
      <c r="F7044" t="s">
        <v>19455</v>
      </c>
      <c r="G7044" t="s">
        <v>290</v>
      </c>
      <c r="H7044" t="s">
        <v>46</v>
      </c>
      <c r="I7044" t="s">
        <v>129</v>
      </c>
      <c r="J7044" t="s">
        <v>130</v>
      </c>
      <c r="K7044" t="s">
        <v>131</v>
      </c>
      <c r="L7044" t="s">
        <v>19456</v>
      </c>
      <c r="M7044" t="s">
        <v>19457</v>
      </c>
      <c r="N7044">
        <v>4.517222222</v>
      </c>
      <c r="O7044">
        <v>0</v>
      </c>
      <c r="P7044">
        <v>2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9.0344440000000006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2683169</v>
      </c>
      <c r="B7045">
        <v>1</v>
      </c>
      <c r="C7045" t="s">
        <v>76</v>
      </c>
      <c r="D7045" t="s">
        <v>79</v>
      </c>
      <c r="E7045" t="s">
        <v>126</v>
      </c>
      <c r="F7045" t="s">
        <v>19458</v>
      </c>
      <c r="G7045" t="s">
        <v>140</v>
      </c>
      <c r="H7045" t="s">
        <v>47</v>
      </c>
      <c r="I7045" t="s">
        <v>129</v>
      </c>
      <c r="J7045" t="s">
        <v>130</v>
      </c>
      <c r="K7045" t="s">
        <v>141</v>
      </c>
      <c r="L7045" t="s">
        <v>19459</v>
      </c>
      <c r="M7045" t="s">
        <v>19460</v>
      </c>
      <c r="N7045">
        <v>2.1088888880000001</v>
      </c>
      <c r="O7045">
        <v>1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2.108889</v>
      </c>
      <c r="V7045">
        <v>0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2683170</v>
      </c>
      <c r="B7046">
        <v>1</v>
      </c>
      <c r="C7046" t="s">
        <v>77</v>
      </c>
      <c r="D7046" t="s">
        <v>123</v>
      </c>
      <c r="E7046" t="s">
        <v>134</v>
      </c>
      <c r="F7046" t="s">
        <v>19461</v>
      </c>
      <c r="G7046" t="s">
        <v>140</v>
      </c>
      <c r="H7046" t="s">
        <v>46</v>
      </c>
      <c r="I7046" t="s">
        <v>129</v>
      </c>
      <c r="J7046" t="s">
        <v>130</v>
      </c>
      <c r="K7046" t="s">
        <v>141</v>
      </c>
      <c r="L7046" t="s">
        <v>19462</v>
      </c>
      <c r="M7046" t="s">
        <v>19463</v>
      </c>
      <c r="N7046">
        <v>1.7636111109999999</v>
      </c>
      <c r="O7046">
        <v>0</v>
      </c>
      <c r="P7046">
        <v>819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1444.3975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2683175</v>
      </c>
      <c r="B7047">
        <v>1</v>
      </c>
      <c r="C7047" t="s">
        <v>76</v>
      </c>
      <c r="D7047" t="s">
        <v>99</v>
      </c>
      <c r="E7047" t="s">
        <v>152</v>
      </c>
      <c r="F7047" t="s">
        <v>19464</v>
      </c>
      <c r="G7047" t="s">
        <v>169</v>
      </c>
      <c r="H7047" t="s">
        <v>47</v>
      </c>
      <c r="I7047" t="s">
        <v>129</v>
      </c>
      <c r="J7047" t="s">
        <v>130</v>
      </c>
      <c r="K7047" t="s">
        <v>131</v>
      </c>
      <c r="L7047" t="s">
        <v>19465</v>
      </c>
      <c r="M7047" t="s">
        <v>19466</v>
      </c>
      <c r="N7047">
        <v>1.62</v>
      </c>
      <c r="O7047">
        <v>9</v>
      </c>
      <c r="P7047">
        <v>1134</v>
      </c>
      <c r="Q7047">
        <v>0</v>
      </c>
      <c r="R7047">
        <v>0</v>
      </c>
      <c r="S7047">
        <v>0</v>
      </c>
      <c r="T7047">
        <v>0</v>
      </c>
      <c r="U7047">
        <v>14.58</v>
      </c>
      <c r="V7047">
        <v>1837.08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2683177</v>
      </c>
      <c r="B7048">
        <v>1</v>
      </c>
      <c r="C7048" t="s">
        <v>76</v>
      </c>
      <c r="D7048" t="s">
        <v>90</v>
      </c>
      <c r="E7048" t="s">
        <v>134</v>
      </c>
      <c r="F7048" t="s">
        <v>19467</v>
      </c>
      <c r="G7048" t="s">
        <v>240</v>
      </c>
      <c r="H7048" t="s">
        <v>46</v>
      </c>
      <c r="I7048" t="s">
        <v>129</v>
      </c>
      <c r="J7048" t="s">
        <v>130</v>
      </c>
      <c r="K7048" t="s">
        <v>131</v>
      </c>
      <c r="L7048" t="s">
        <v>19468</v>
      </c>
      <c r="M7048" t="s">
        <v>19469</v>
      </c>
      <c r="N7048">
        <v>1.0363888880000001</v>
      </c>
      <c r="O7048">
        <v>0</v>
      </c>
      <c r="P7048">
        <v>10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10.363889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2683179</v>
      </c>
      <c r="B7049">
        <v>1</v>
      </c>
      <c r="C7049" t="s">
        <v>77</v>
      </c>
      <c r="D7049" t="s">
        <v>118</v>
      </c>
      <c r="E7049" t="s">
        <v>126</v>
      </c>
      <c r="F7049" t="s">
        <v>19470</v>
      </c>
      <c r="G7049" t="s">
        <v>128</v>
      </c>
      <c r="H7049" t="s">
        <v>47</v>
      </c>
      <c r="I7049" t="s">
        <v>129</v>
      </c>
      <c r="J7049" t="s">
        <v>130</v>
      </c>
      <c r="K7049" t="s">
        <v>131</v>
      </c>
      <c r="L7049" t="s">
        <v>19471</v>
      </c>
      <c r="M7049" t="s">
        <v>19472</v>
      </c>
      <c r="N7049">
        <v>1.1572222219999999</v>
      </c>
      <c r="O7049">
        <v>0</v>
      </c>
      <c r="P7049">
        <v>156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180.526667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2683176</v>
      </c>
      <c r="B7050">
        <v>1</v>
      </c>
      <c r="C7050" t="s">
        <v>76</v>
      </c>
      <c r="D7050" t="s">
        <v>78</v>
      </c>
      <c r="E7050" t="s">
        <v>134</v>
      </c>
      <c r="F7050" t="s">
        <v>19473</v>
      </c>
      <c r="G7050" t="s">
        <v>146</v>
      </c>
      <c r="H7050" t="s">
        <v>46</v>
      </c>
      <c r="I7050" t="s">
        <v>129</v>
      </c>
      <c r="J7050" t="s">
        <v>130</v>
      </c>
      <c r="K7050" t="s">
        <v>131</v>
      </c>
      <c r="L7050" t="s">
        <v>19474</v>
      </c>
      <c r="M7050" t="s">
        <v>19475</v>
      </c>
      <c r="N7050">
        <v>0.48972222199999998</v>
      </c>
      <c r="O7050">
        <v>0</v>
      </c>
      <c r="P7050">
        <v>797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390.30861099999998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2683182</v>
      </c>
      <c r="B7051">
        <v>1</v>
      </c>
      <c r="C7051" t="s">
        <v>76</v>
      </c>
      <c r="D7051" t="s">
        <v>104</v>
      </c>
      <c r="E7051" t="s">
        <v>210</v>
      </c>
      <c r="F7051" t="s">
        <v>19476</v>
      </c>
      <c r="G7051" t="s">
        <v>290</v>
      </c>
      <c r="H7051" t="s">
        <v>46</v>
      </c>
      <c r="I7051" t="s">
        <v>129</v>
      </c>
      <c r="J7051" t="s">
        <v>130</v>
      </c>
      <c r="K7051" t="s">
        <v>131</v>
      </c>
      <c r="L7051" t="s">
        <v>19477</v>
      </c>
      <c r="M7051" t="s">
        <v>19478</v>
      </c>
      <c r="N7051">
        <v>6.3555555549999996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1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6.355556</v>
      </c>
    </row>
    <row r="7052" spans="1:26" x14ac:dyDescent="0.3">
      <c r="A7052">
        <v>2683181</v>
      </c>
      <c r="B7052">
        <v>1</v>
      </c>
      <c r="C7052" t="s">
        <v>76</v>
      </c>
      <c r="D7052" t="s">
        <v>103</v>
      </c>
      <c r="E7052" t="s">
        <v>156</v>
      </c>
      <c r="F7052" t="s">
        <v>19479</v>
      </c>
      <c r="G7052" t="s">
        <v>169</v>
      </c>
      <c r="H7052" t="s">
        <v>47</v>
      </c>
      <c r="I7052" t="s">
        <v>129</v>
      </c>
      <c r="J7052" t="s">
        <v>130</v>
      </c>
      <c r="K7052" t="s">
        <v>131</v>
      </c>
      <c r="L7052" t="s">
        <v>19480</v>
      </c>
      <c r="M7052" t="s">
        <v>19481</v>
      </c>
      <c r="N7052">
        <v>0.25638888799999998</v>
      </c>
      <c r="O7052">
        <v>0</v>
      </c>
      <c r="P7052">
        <v>0</v>
      </c>
      <c r="Q7052">
        <v>7</v>
      </c>
      <c r="R7052">
        <v>216</v>
      </c>
      <c r="S7052">
        <v>58</v>
      </c>
      <c r="T7052">
        <v>185</v>
      </c>
      <c r="U7052">
        <v>0</v>
      </c>
      <c r="V7052">
        <v>0</v>
      </c>
      <c r="W7052">
        <v>1.7947219999999999</v>
      </c>
      <c r="X7052">
        <v>55.38</v>
      </c>
      <c r="Y7052">
        <v>14.870556000000001</v>
      </c>
      <c r="Z7052">
        <v>47.431944000000001</v>
      </c>
    </row>
    <row r="7053" spans="1:26" x14ac:dyDescent="0.3">
      <c r="A7053">
        <v>2683185</v>
      </c>
      <c r="B7053">
        <v>1</v>
      </c>
      <c r="C7053" t="s">
        <v>76</v>
      </c>
      <c r="D7053" t="s">
        <v>92</v>
      </c>
      <c r="E7053" t="s">
        <v>210</v>
      </c>
      <c r="F7053" t="s">
        <v>11985</v>
      </c>
      <c r="G7053" t="s">
        <v>627</v>
      </c>
      <c r="H7053" t="s">
        <v>46</v>
      </c>
      <c r="I7053" t="s">
        <v>129</v>
      </c>
      <c r="J7053" t="s">
        <v>130</v>
      </c>
      <c r="K7053" t="s">
        <v>131</v>
      </c>
      <c r="L7053" t="s">
        <v>19482</v>
      </c>
      <c r="M7053" t="s">
        <v>19483</v>
      </c>
      <c r="N7053">
        <v>1.9441666660000001</v>
      </c>
      <c r="O7053">
        <v>0</v>
      </c>
      <c r="P7053">
        <v>0</v>
      </c>
      <c r="Q7053">
        <v>0</v>
      </c>
      <c r="R7053">
        <v>1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1.944167</v>
      </c>
      <c r="Y7053">
        <v>0</v>
      </c>
      <c r="Z7053">
        <v>0</v>
      </c>
    </row>
    <row r="7054" spans="1:26" x14ac:dyDescent="0.3">
      <c r="A7054">
        <v>2683188</v>
      </c>
      <c r="B7054">
        <v>1</v>
      </c>
      <c r="C7054" t="s">
        <v>76</v>
      </c>
      <c r="D7054" t="s">
        <v>102</v>
      </c>
      <c r="E7054" t="s">
        <v>144</v>
      </c>
      <c r="F7054" t="s">
        <v>19484</v>
      </c>
      <c r="G7054" t="s">
        <v>136</v>
      </c>
      <c r="H7054" t="s">
        <v>46</v>
      </c>
      <c r="I7054" t="s">
        <v>129</v>
      </c>
      <c r="J7054" t="s">
        <v>130</v>
      </c>
      <c r="K7054" t="s">
        <v>131</v>
      </c>
      <c r="L7054" t="s">
        <v>19485</v>
      </c>
      <c r="M7054" t="s">
        <v>19486</v>
      </c>
      <c r="N7054">
        <v>2.3447222220000001</v>
      </c>
      <c r="O7054">
        <v>0</v>
      </c>
      <c r="P7054">
        <v>24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56.273333000000001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2683186</v>
      </c>
      <c r="B7055">
        <v>1</v>
      </c>
      <c r="C7055" t="s">
        <v>76</v>
      </c>
      <c r="D7055" t="s">
        <v>90</v>
      </c>
      <c r="E7055" t="s">
        <v>144</v>
      </c>
      <c r="F7055" t="s">
        <v>19487</v>
      </c>
      <c r="G7055" t="s">
        <v>146</v>
      </c>
      <c r="H7055" t="s">
        <v>46</v>
      </c>
      <c r="I7055" t="s">
        <v>129</v>
      </c>
      <c r="J7055" t="s">
        <v>130</v>
      </c>
      <c r="K7055" t="s">
        <v>131</v>
      </c>
      <c r="L7055" t="s">
        <v>19488</v>
      </c>
      <c r="M7055" t="s">
        <v>19489</v>
      </c>
      <c r="N7055">
        <v>0.21222222199999999</v>
      </c>
      <c r="O7055">
        <v>0</v>
      </c>
      <c r="P7055">
        <v>3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0.63666699999999998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2683187</v>
      </c>
      <c r="B7056">
        <v>1</v>
      </c>
      <c r="C7056" t="s">
        <v>76</v>
      </c>
      <c r="D7056" t="s">
        <v>91</v>
      </c>
      <c r="E7056" t="s">
        <v>126</v>
      </c>
      <c r="F7056" t="s">
        <v>19490</v>
      </c>
      <c r="G7056" t="s">
        <v>1939</v>
      </c>
      <c r="H7056" t="s">
        <v>47</v>
      </c>
      <c r="I7056" t="s">
        <v>129</v>
      </c>
      <c r="J7056" t="s">
        <v>130</v>
      </c>
      <c r="K7056" t="s">
        <v>131</v>
      </c>
      <c r="L7056" t="s">
        <v>19491</v>
      </c>
      <c r="M7056" t="s">
        <v>19492</v>
      </c>
      <c r="N7056">
        <v>2.6405555550000002</v>
      </c>
      <c r="O7056">
        <v>2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5.2811110000000001</v>
      </c>
      <c r="V7056">
        <v>0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2683189</v>
      </c>
      <c r="B7057">
        <v>1</v>
      </c>
      <c r="C7057" t="s">
        <v>77</v>
      </c>
      <c r="D7057" t="s">
        <v>117</v>
      </c>
      <c r="E7057" t="s">
        <v>172</v>
      </c>
      <c r="F7057" t="s">
        <v>19493</v>
      </c>
      <c r="G7057" t="s">
        <v>306</v>
      </c>
      <c r="H7057" t="s">
        <v>46</v>
      </c>
      <c r="I7057" t="s">
        <v>129</v>
      </c>
      <c r="J7057" t="s">
        <v>15</v>
      </c>
      <c r="K7057" t="s">
        <v>131</v>
      </c>
      <c r="L7057" t="s">
        <v>19494</v>
      </c>
      <c r="M7057" t="s">
        <v>19495</v>
      </c>
      <c r="N7057">
        <v>1.988888888</v>
      </c>
      <c r="O7057">
        <v>0</v>
      </c>
      <c r="P7057">
        <v>0</v>
      </c>
      <c r="Q7057">
        <v>0</v>
      </c>
      <c r="R7057">
        <v>66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131.26666700000001</v>
      </c>
      <c r="Y7057">
        <v>0</v>
      </c>
      <c r="Z7057">
        <v>0</v>
      </c>
    </row>
    <row r="7058" spans="1:26" x14ac:dyDescent="0.3">
      <c r="A7058">
        <v>2683199</v>
      </c>
      <c r="B7058">
        <v>1</v>
      </c>
      <c r="C7058" t="s">
        <v>76</v>
      </c>
      <c r="D7058" t="s">
        <v>78</v>
      </c>
      <c r="E7058" t="s">
        <v>210</v>
      </c>
      <c r="F7058" t="s">
        <v>19496</v>
      </c>
      <c r="G7058" t="s">
        <v>290</v>
      </c>
      <c r="H7058" t="s">
        <v>46</v>
      </c>
      <c r="I7058" t="s">
        <v>129</v>
      </c>
      <c r="J7058" t="s">
        <v>130</v>
      </c>
      <c r="K7058" t="s">
        <v>131</v>
      </c>
      <c r="L7058" t="s">
        <v>19497</v>
      </c>
      <c r="M7058" t="s">
        <v>19498</v>
      </c>
      <c r="N7058">
        <v>0.78805555500000002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0.78805599999999998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2683196</v>
      </c>
      <c r="B7059">
        <v>1</v>
      </c>
      <c r="C7059" t="s">
        <v>77</v>
      </c>
      <c r="D7059" t="s">
        <v>123</v>
      </c>
      <c r="E7059" t="s">
        <v>126</v>
      </c>
      <c r="F7059" t="s">
        <v>2222</v>
      </c>
      <c r="G7059" t="s">
        <v>169</v>
      </c>
      <c r="H7059" t="s">
        <v>47</v>
      </c>
      <c r="I7059" t="s">
        <v>129</v>
      </c>
      <c r="J7059" t="s">
        <v>130</v>
      </c>
      <c r="K7059" t="s">
        <v>131</v>
      </c>
      <c r="L7059" t="s">
        <v>19499</v>
      </c>
      <c r="M7059" t="s">
        <v>19500</v>
      </c>
      <c r="N7059">
        <v>1.005833333</v>
      </c>
      <c r="O7059">
        <v>107</v>
      </c>
      <c r="P7059">
        <v>710</v>
      </c>
      <c r="Q7059">
        <v>0</v>
      </c>
      <c r="R7059">
        <v>0</v>
      </c>
      <c r="S7059">
        <v>0</v>
      </c>
      <c r="T7059">
        <v>0</v>
      </c>
      <c r="U7059">
        <v>107.624167</v>
      </c>
      <c r="V7059">
        <v>714.14166599999999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2683197</v>
      </c>
      <c r="B7060">
        <v>1</v>
      </c>
      <c r="C7060" t="s">
        <v>76</v>
      </c>
      <c r="D7060" t="s">
        <v>99</v>
      </c>
      <c r="E7060" t="s">
        <v>210</v>
      </c>
      <c r="F7060" t="s">
        <v>19501</v>
      </c>
      <c r="G7060" t="s">
        <v>290</v>
      </c>
      <c r="H7060" t="s">
        <v>46</v>
      </c>
      <c r="I7060" t="s">
        <v>129</v>
      </c>
      <c r="J7060" t="s">
        <v>130</v>
      </c>
      <c r="K7060" t="s">
        <v>131</v>
      </c>
      <c r="L7060" t="s">
        <v>19502</v>
      </c>
      <c r="M7060" t="s">
        <v>19503</v>
      </c>
      <c r="N7060">
        <v>2.139444444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2.1394440000000001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2683203</v>
      </c>
      <c r="B7061">
        <v>1</v>
      </c>
      <c r="C7061" t="s">
        <v>77</v>
      </c>
      <c r="D7061" t="s">
        <v>114</v>
      </c>
      <c r="E7061" t="s">
        <v>126</v>
      </c>
      <c r="F7061" t="s">
        <v>6460</v>
      </c>
      <c r="G7061" t="s">
        <v>128</v>
      </c>
      <c r="H7061" t="s">
        <v>47</v>
      </c>
      <c r="I7061" t="s">
        <v>129</v>
      </c>
      <c r="J7061" t="s">
        <v>130</v>
      </c>
      <c r="K7061" t="s">
        <v>131</v>
      </c>
      <c r="L7061" t="s">
        <v>19504</v>
      </c>
      <c r="M7061" t="s">
        <v>19505</v>
      </c>
      <c r="N7061">
        <v>5.8730555549999997</v>
      </c>
      <c r="O7061">
        <v>13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76.349722</v>
      </c>
      <c r="V7061">
        <v>0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2683201</v>
      </c>
      <c r="B7062">
        <v>1</v>
      </c>
      <c r="C7062" t="s">
        <v>76</v>
      </c>
      <c r="D7062" t="s">
        <v>78</v>
      </c>
      <c r="E7062" t="s">
        <v>210</v>
      </c>
      <c r="F7062" t="s">
        <v>19506</v>
      </c>
      <c r="G7062" t="s">
        <v>627</v>
      </c>
      <c r="H7062" t="s">
        <v>46</v>
      </c>
      <c r="I7062" t="s">
        <v>129</v>
      </c>
      <c r="J7062" t="s">
        <v>130</v>
      </c>
      <c r="K7062" t="s">
        <v>131</v>
      </c>
      <c r="L7062" t="s">
        <v>19507</v>
      </c>
      <c r="M7062" t="s">
        <v>19508</v>
      </c>
      <c r="N7062">
        <v>1.8291666660000001</v>
      </c>
      <c r="O7062">
        <v>0</v>
      </c>
      <c r="P7062">
        <v>25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45.729166999999997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2683198</v>
      </c>
      <c r="B7063">
        <v>1</v>
      </c>
      <c r="C7063" t="s">
        <v>77</v>
      </c>
      <c r="D7063" t="s">
        <v>114</v>
      </c>
      <c r="E7063" t="s">
        <v>126</v>
      </c>
      <c r="F7063" t="s">
        <v>10965</v>
      </c>
      <c r="G7063" t="s">
        <v>306</v>
      </c>
      <c r="H7063" t="s">
        <v>47</v>
      </c>
      <c r="I7063" t="s">
        <v>129</v>
      </c>
      <c r="J7063" t="s">
        <v>15</v>
      </c>
      <c r="K7063" t="s">
        <v>131</v>
      </c>
      <c r="L7063" t="s">
        <v>19509</v>
      </c>
      <c r="M7063" t="s">
        <v>19510</v>
      </c>
      <c r="N7063">
        <v>1.585555555</v>
      </c>
      <c r="O7063">
        <v>0</v>
      </c>
      <c r="P7063">
        <v>0</v>
      </c>
      <c r="Q7063">
        <v>0</v>
      </c>
      <c r="R7063">
        <v>0</v>
      </c>
      <c r="S7063">
        <v>11</v>
      </c>
      <c r="T7063">
        <v>467</v>
      </c>
      <c r="U7063">
        <v>0</v>
      </c>
      <c r="V7063">
        <v>0</v>
      </c>
      <c r="W7063">
        <v>0</v>
      </c>
      <c r="X7063">
        <v>0</v>
      </c>
      <c r="Y7063">
        <v>17.441110999999999</v>
      </c>
      <c r="Z7063">
        <v>740.45444399999997</v>
      </c>
    </row>
    <row r="7064" spans="1:26" x14ac:dyDescent="0.3">
      <c r="A7064">
        <v>2683202</v>
      </c>
      <c r="B7064">
        <v>1</v>
      </c>
      <c r="C7064" t="s">
        <v>77</v>
      </c>
      <c r="D7064" t="s">
        <v>117</v>
      </c>
      <c r="E7064" t="s">
        <v>134</v>
      </c>
      <c r="F7064" t="s">
        <v>13027</v>
      </c>
      <c r="G7064" t="s">
        <v>240</v>
      </c>
      <c r="H7064" t="s">
        <v>46</v>
      </c>
      <c r="I7064" t="s">
        <v>129</v>
      </c>
      <c r="J7064" t="s">
        <v>130</v>
      </c>
      <c r="K7064" t="s">
        <v>131</v>
      </c>
      <c r="L7064" t="s">
        <v>19511</v>
      </c>
      <c r="M7064" t="s">
        <v>19512</v>
      </c>
      <c r="N7064">
        <v>1.04</v>
      </c>
      <c r="O7064">
        <v>0</v>
      </c>
      <c r="P7064">
        <v>0</v>
      </c>
      <c r="Q7064">
        <v>0</v>
      </c>
      <c r="R7064">
        <v>32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33.28</v>
      </c>
      <c r="Y7064">
        <v>0</v>
      </c>
      <c r="Z7064">
        <v>0</v>
      </c>
    </row>
    <row r="7065" spans="1:26" x14ac:dyDescent="0.3">
      <c r="A7065">
        <v>2683204</v>
      </c>
      <c r="B7065">
        <v>1</v>
      </c>
      <c r="C7065" t="s">
        <v>76</v>
      </c>
      <c r="D7065" t="s">
        <v>90</v>
      </c>
      <c r="E7065" t="s">
        <v>152</v>
      </c>
      <c r="F7065" t="s">
        <v>4374</v>
      </c>
      <c r="G7065" t="s">
        <v>169</v>
      </c>
      <c r="H7065" t="s">
        <v>47</v>
      </c>
      <c r="I7065" t="s">
        <v>129</v>
      </c>
      <c r="J7065" t="s">
        <v>130</v>
      </c>
      <c r="K7065" t="s">
        <v>131</v>
      </c>
      <c r="L7065" t="s">
        <v>19513</v>
      </c>
      <c r="M7065" t="s">
        <v>19514</v>
      </c>
      <c r="N7065">
        <v>2.6150000000000002</v>
      </c>
      <c r="O7065">
        <v>0</v>
      </c>
      <c r="P7065">
        <v>0</v>
      </c>
      <c r="Q7065">
        <v>0</v>
      </c>
      <c r="R7065">
        <v>0</v>
      </c>
      <c r="S7065">
        <v>6</v>
      </c>
      <c r="T7065">
        <v>69</v>
      </c>
      <c r="U7065">
        <v>0</v>
      </c>
      <c r="V7065">
        <v>0</v>
      </c>
      <c r="W7065">
        <v>0</v>
      </c>
      <c r="X7065">
        <v>0</v>
      </c>
      <c r="Y7065">
        <v>15.69</v>
      </c>
      <c r="Z7065">
        <v>180.435</v>
      </c>
    </row>
    <row r="7066" spans="1:26" x14ac:dyDescent="0.3">
      <c r="A7066">
        <v>2683205</v>
      </c>
      <c r="B7066">
        <v>1</v>
      </c>
      <c r="C7066" t="s">
        <v>76</v>
      </c>
      <c r="D7066" t="s">
        <v>91</v>
      </c>
      <c r="E7066" t="s">
        <v>325</v>
      </c>
      <c r="F7066" t="s">
        <v>19515</v>
      </c>
      <c r="G7066" t="s">
        <v>169</v>
      </c>
      <c r="H7066" t="s">
        <v>47</v>
      </c>
      <c r="I7066" t="s">
        <v>129</v>
      </c>
      <c r="J7066" t="s">
        <v>130</v>
      </c>
      <c r="K7066" t="s">
        <v>131</v>
      </c>
      <c r="L7066" t="s">
        <v>19516</v>
      </c>
      <c r="M7066" t="s">
        <v>19517</v>
      </c>
      <c r="N7066">
        <v>0.65944444400000002</v>
      </c>
      <c r="O7066">
        <v>17</v>
      </c>
      <c r="P7066">
        <v>826</v>
      </c>
      <c r="Q7066">
        <v>0</v>
      </c>
      <c r="R7066">
        <v>0</v>
      </c>
      <c r="S7066">
        <v>0</v>
      </c>
      <c r="T7066">
        <v>0</v>
      </c>
      <c r="U7066">
        <v>11.210556</v>
      </c>
      <c r="V7066">
        <v>544.70111099999997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2683206</v>
      </c>
      <c r="B7067">
        <v>1</v>
      </c>
      <c r="C7067" t="s">
        <v>76</v>
      </c>
      <c r="D7067" t="s">
        <v>90</v>
      </c>
      <c r="E7067" t="s">
        <v>152</v>
      </c>
      <c r="F7067" t="s">
        <v>9835</v>
      </c>
      <c r="G7067" t="s">
        <v>169</v>
      </c>
      <c r="H7067" t="s">
        <v>47</v>
      </c>
      <c r="I7067" t="s">
        <v>129</v>
      </c>
      <c r="J7067" t="s">
        <v>130</v>
      </c>
      <c r="K7067" t="s">
        <v>131</v>
      </c>
      <c r="L7067" t="s">
        <v>19518</v>
      </c>
      <c r="M7067" t="s">
        <v>19519</v>
      </c>
      <c r="N7067">
        <v>0.382222222</v>
      </c>
      <c r="O7067">
        <v>7</v>
      </c>
      <c r="P7067">
        <v>0</v>
      </c>
      <c r="Q7067">
        <v>3</v>
      </c>
      <c r="R7067">
        <v>7</v>
      </c>
      <c r="S7067">
        <v>55</v>
      </c>
      <c r="T7067">
        <v>928</v>
      </c>
      <c r="U7067">
        <v>2.6755559999999998</v>
      </c>
      <c r="V7067">
        <v>0</v>
      </c>
      <c r="W7067">
        <v>1.1466670000000001</v>
      </c>
      <c r="X7067">
        <v>2.6755559999999998</v>
      </c>
      <c r="Y7067">
        <v>21.022221999999999</v>
      </c>
      <c r="Z7067">
        <v>354.70222200000001</v>
      </c>
    </row>
    <row r="7068" spans="1:26" x14ac:dyDescent="0.3">
      <c r="A7068">
        <v>2683207</v>
      </c>
      <c r="B7068">
        <v>1</v>
      </c>
      <c r="C7068" t="s">
        <v>77</v>
      </c>
      <c r="D7068" t="s">
        <v>111</v>
      </c>
      <c r="E7068" t="s">
        <v>152</v>
      </c>
      <c r="F7068" t="s">
        <v>9190</v>
      </c>
      <c r="G7068" t="s">
        <v>169</v>
      </c>
      <c r="H7068" t="s">
        <v>47</v>
      </c>
      <c r="I7068" t="s">
        <v>129</v>
      </c>
      <c r="J7068" t="s">
        <v>130</v>
      </c>
      <c r="K7068" t="s">
        <v>131</v>
      </c>
      <c r="L7068" t="s">
        <v>19520</v>
      </c>
      <c r="M7068" t="s">
        <v>19521</v>
      </c>
      <c r="N7068">
        <v>0.54583333300000003</v>
      </c>
      <c r="O7068">
        <v>0</v>
      </c>
      <c r="P7068">
        <v>0</v>
      </c>
      <c r="Q7068">
        <v>5</v>
      </c>
      <c r="R7068">
        <v>664</v>
      </c>
      <c r="S7068">
        <v>5</v>
      </c>
      <c r="T7068">
        <v>139</v>
      </c>
      <c r="U7068">
        <v>0</v>
      </c>
      <c r="V7068">
        <v>0</v>
      </c>
      <c r="W7068">
        <v>2.7291669999999999</v>
      </c>
      <c r="X7068">
        <v>362.433333</v>
      </c>
      <c r="Y7068">
        <v>2.7291669999999999</v>
      </c>
      <c r="Z7068">
        <v>75.870833000000005</v>
      </c>
    </row>
    <row r="7069" spans="1:26" x14ac:dyDescent="0.3">
      <c r="A7069">
        <v>2683213</v>
      </c>
      <c r="B7069">
        <v>1</v>
      </c>
      <c r="C7069" t="s">
        <v>77</v>
      </c>
      <c r="D7069" t="s">
        <v>108</v>
      </c>
      <c r="E7069" t="s">
        <v>152</v>
      </c>
      <c r="F7069" t="s">
        <v>3372</v>
      </c>
      <c r="G7069" t="s">
        <v>169</v>
      </c>
      <c r="H7069" t="s">
        <v>47</v>
      </c>
      <c r="I7069" t="s">
        <v>129</v>
      </c>
      <c r="J7069" t="s">
        <v>130</v>
      </c>
      <c r="K7069" t="s">
        <v>131</v>
      </c>
      <c r="L7069" t="s">
        <v>19522</v>
      </c>
      <c r="M7069" t="s">
        <v>19523</v>
      </c>
      <c r="N7069">
        <v>1.0974999999999999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421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462.04750000000001</v>
      </c>
    </row>
    <row r="7070" spans="1:26" x14ac:dyDescent="0.3">
      <c r="A7070">
        <v>2683210</v>
      </c>
      <c r="B7070">
        <v>1</v>
      </c>
      <c r="C7070" t="s">
        <v>77</v>
      </c>
      <c r="D7070" t="s">
        <v>112</v>
      </c>
      <c r="E7070" t="s">
        <v>156</v>
      </c>
      <c r="F7070" t="s">
        <v>19524</v>
      </c>
      <c r="G7070" t="s">
        <v>169</v>
      </c>
      <c r="H7070" t="s">
        <v>47</v>
      </c>
      <c r="I7070" t="s">
        <v>129</v>
      </c>
      <c r="J7070" t="s">
        <v>130</v>
      </c>
      <c r="K7070" t="s">
        <v>131</v>
      </c>
      <c r="L7070" t="s">
        <v>19525</v>
      </c>
      <c r="M7070" t="s">
        <v>19526</v>
      </c>
      <c r="N7070">
        <v>0.88472222199999995</v>
      </c>
      <c r="O7070">
        <v>0</v>
      </c>
      <c r="P7070">
        <v>0</v>
      </c>
      <c r="Q7070">
        <v>148</v>
      </c>
      <c r="R7070">
        <v>84</v>
      </c>
      <c r="S7070">
        <v>0</v>
      </c>
      <c r="T7070">
        <v>0</v>
      </c>
      <c r="U7070">
        <v>0</v>
      </c>
      <c r="V7070">
        <v>0</v>
      </c>
      <c r="W7070">
        <v>130.93888899999999</v>
      </c>
      <c r="X7070">
        <v>74.316666999999995</v>
      </c>
      <c r="Y7070">
        <v>0</v>
      </c>
      <c r="Z7070">
        <v>0</v>
      </c>
    </row>
    <row r="7071" spans="1:26" x14ac:dyDescent="0.3">
      <c r="A7071">
        <v>2683211</v>
      </c>
      <c r="B7071">
        <v>1</v>
      </c>
      <c r="C7071" t="s">
        <v>77</v>
      </c>
      <c r="D7071" t="s">
        <v>122</v>
      </c>
      <c r="E7071" t="s">
        <v>144</v>
      </c>
      <c r="F7071" t="s">
        <v>19527</v>
      </c>
      <c r="G7071" t="s">
        <v>136</v>
      </c>
      <c r="H7071" t="s">
        <v>46</v>
      </c>
      <c r="I7071" t="s">
        <v>129</v>
      </c>
      <c r="J7071" t="s">
        <v>130</v>
      </c>
      <c r="K7071" t="s">
        <v>131</v>
      </c>
      <c r="L7071" t="s">
        <v>19528</v>
      </c>
      <c r="M7071" t="s">
        <v>19529</v>
      </c>
      <c r="N7071">
        <v>0.47722222199999997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7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3.3405559999999999</v>
      </c>
    </row>
    <row r="7072" spans="1:26" x14ac:dyDescent="0.3">
      <c r="A7072">
        <v>2683219</v>
      </c>
      <c r="B7072">
        <v>1</v>
      </c>
      <c r="C7072" t="s">
        <v>76</v>
      </c>
      <c r="D7072" t="s">
        <v>105</v>
      </c>
      <c r="E7072" t="s">
        <v>152</v>
      </c>
      <c r="F7072" t="s">
        <v>19530</v>
      </c>
      <c r="G7072" t="s">
        <v>169</v>
      </c>
      <c r="H7072" t="s">
        <v>47</v>
      </c>
      <c r="I7072" t="s">
        <v>129</v>
      </c>
      <c r="J7072" t="s">
        <v>130</v>
      </c>
      <c r="K7072" t="s">
        <v>131</v>
      </c>
      <c r="L7072" t="s">
        <v>19531</v>
      </c>
      <c r="M7072" t="s">
        <v>19532</v>
      </c>
      <c r="N7072">
        <v>0.26111111100000001</v>
      </c>
      <c r="O7072">
        <v>0</v>
      </c>
      <c r="P7072">
        <v>0</v>
      </c>
      <c r="Q7072">
        <v>7</v>
      </c>
      <c r="R7072">
        <v>204</v>
      </c>
      <c r="S7072">
        <v>3</v>
      </c>
      <c r="T7072">
        <v>850</v>
      </c>
      <c r="U7072">
        <v>0</v>
      </c>
      <c r="V7072">
        <v>0</v>
      </c>
      <c r="W7072">
        <v>1.8277779999999999</v>
      </c>
      <c r="X7072">
        <v>53.266666999999998</v>
      </c>
      <c r="Y7072">
        <v>0.78333299999999995</v>
      </c>
      <c r="Z7072">
        <v>221.944444</v>
      </c>
    </row>
    <row r="7073" spans="1:26" x14ac:dyDescent="0.3">
      <c r="A7073">
        <v>2690860</v>
      </c>
      <c r="B7073">
        <v>2</v>
      </c>
      <c r="C7073" t="s">
        <v>76</v>
      </c>
      <c r="D7073" t="s">
        <v>99</v>
      </c>
      <c r="E7073" t="s">
        <v>156</v>
      </c>
      <c r="F7073" t="s">
        <v>4620</v>
      </c>
      <c r="G7073" t="s">
        <v>128</v>
      </c>
      <c r="H7073" t="s">
        <v>47</v>
      </c>
      <c r="I7073" t="s">
        <v>129</v>
      </c>
      <c r="J7073" t="s">
        <v>130</v>
      </c>
      <c r="K7073" t="s">
        <v>131</v>
      </c>
      <c r="L7073" t="s">
        <v>19147</v>
      </c>
      <c r="M7073" t="s">
        <v>19533</v>
      </c>
      <c r="N7073">
        <v>0.54944444400000003</v>
      </c>
      <c r="O7073">
        <v>131</v>
      </c>
      <c r="P7073">
        <v>3778</v>
      </c>
      <c r="Q7073">
        <v>0</v>
      </c>
      <c r="R7073">
        <v>0</v>
      </c>
      <c r="S7073">
        <v>0</v>
      </c>
      <c r="T7073">
        <v>0</v>
      </c>
      <c r="U7073">
        <v>71.977221999999998</v>
      </c>
      <c r="V7073">
        <v>2075.801109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2683229</v>
      </c>
      <c r="B7074">
        <v>1</v>
      </c>
      <c r="C7074" t="s">
        <v>76</v>
      </c>
      <c r="D7074" t="s">
        <v>93</v>
      </c>
      <c r="E7074" t="s">
        <v>152</v>
      </c>
      <c r="F7074" t="s">
        <v>18984</v>
      </c>
      <c r="G7074" t="s">
        <v>306</v>
      </c>
      <c r="H7074" t="s">
        <v>47</v>
      </c>
      <c r="I7074" t="s">
        <v>129</v>
      </c>
      <c r="J7074" t="s">
        <v>130</v>
      </c>
      <c r="K7074" t="s">
        <v>131</v>
      </c>
      <c r="L7074" t="s">
        <v>19534</v>
      </c>
      <c r="M7074" t="s">
        <v>19535</v>
      </c>
      <c r="N7074">
        <v>4.6858333329999997</v>
      </c>
      <c r="O7074">
        <v>36</v>
      </c>
      <c r="P7074">
        <v>1384</v>
      </c>
      <c r="Q7074">
        <v>0</v>
      </c>
      <c r="R7074">
        <v>0</v>
      </c>
      <c r="S7074">
        <v>0</v>
      </c>
      <c r="T7074">
        <v>0</v>
      </c>
      <c r="U7074">
        <v>168.69</v>
      </c>
      <c r="V7074">
        <v>6485.1933330000002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2683228</v>
      </c>
      <c r="B7075">
        <v>1</v>
      </c>
      <c r="C7075" t="s">
        <v>77</v>
      </c>
      <c r="D7075" t="s">
        <v>114</v>
      </c>
      <c r="E7075" t="s">
        <v>144</v>
      </c>
      <c r="F7075" t="s">
        <v>19536</v>
      </c>
      <c r="G7075" t="s">
        <v>136</v>
      </c>
      <c r="H7075" t="s">
        <v>46</v>
      </c>
      <c r="I7075" t="s">
        <v>129</v>
      </c>
      <c r="J7075" t="s">
        <v>130</v>
      </c>
      <c r="K7075" t="s">
        <v>131</v>
      </c>
      <c r="L7075" t="s">
        <v>19537</v>
      </c>
      <c r="M7075" t="s">
        <v>19538</v>
      </c>
      <c r="N7075">
        <v>1.616944444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10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16.169443999999999</v>
      </c>
    </row>
    <row r="7076" spans="1:26" x14ac:dyDescent="0.3">
      <c r="A7076">
        <v>2683131</v>
      </c>
      <c r="B7076">
        <v>2</v>
      </c>
      <c r="C7076" t="s">
        <v>76</v>
      </c>
      <c r="D7076" t="s">
        <v>100</v>
      </c>
      <c r="E7076" t="s">
        <v>156</v>
      </c>
      <c r="F7076" t="s">
        <v>15477</v>
      </c>
      <c r="G7076" t="s">
        <v>128</v>
      </c>
      <c r="H7076" t="s">
        <v>47</v>
      </c>
      <c r="I7076" t="s">
        <v>129</v>
      </c>
      <c r="J7076" t="s">
        <v>130</v>
      </c>
      <c r="K7076" t="s">
        <v>131</v>
      </c>
      <c r="L7076" t="s">
        <v>19407</v>
      </c>
      <c r="M7076" t="s">
        <v>19539</v>
      </c>
      <c r="N7076">
        <v>0.241388888</v>
      </c>
      <c r="O7076">
        <v>0</v>
      </c>
      <c r="P7076">
        <v>102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24.621666999999999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2683165</v>
      </c>
      <c r="B7077">
        <v>2</v>
      </c>
      <c r="C7077" t="s">
        <v>76</v>
      </c>
      <c r="D7077" t="s">
        <v>90</v>
      </c>
      <c r="E7077" t="s">
        <v>144</v>
      </c>
      <c r="F7077" t="s">
        <v>4758</v>
      </c>
      <c r="G7077" t="s">
        <v>290</v>
      </c>
      <c r="H7077" t="s">
        <v>46</v>
      </c>
      <c r="I7077" t="s">
        <v>129</v>
      </c>
      <c r="J7077" t="s">
        <v>130</v>
      </c>
      <c r="K7077" t="s">
        <v>131</v>
      </c>
      <c r="L7077" t="s">
        <v>19449</v>
      </c>
      <c r="M7077" t="s">
        <v>19540</v>
      </c>
      <c r="N7077">
        <v>0.53027777700000001</v>
      </c>
      <c r="O7077">
        <v>0</v>
      </c>
      <c r="P7077">
        <v>0</v>
      </c>
      <c r="Q7077">
        <v>0</v>
      </c>
      <c r="R7077">
        <v>138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73.178332999999995</v>
      </c>
      <c r="Y7077">
        <v>0</v>
      </c>
      <c r="Z7077">
        <v>0</v>
      </c>
    </row>
    <row r="7078" spans="1:26" x14ac:dyDescent="0.3">
      <c r="A7078">
        <v>2683250</v>
      </c>
      <c r="B7078">
        <v>1</v>
      </c>
      <c r="C7078" t="s">
        <v>77</v>
      </c>
      <c r="D7078" t="s">
        <v>109</v>
      </c>
      <c r="E7078" t="s">
        <v>210</v>
      </c>
      <c r="F7078" t="s">
        <v>19337</v>
      </c>
      <c r="G7078" t="s">
        <v>290</v>
      </c>
      <c r="H7078" t="s">
        <v>46</v>
      </c>
      <c r="I7078" t="s">
        <v>129</v>
      </c>
      <c r="J7078" t="s">
        <v>130</v>
      </c>
      <c r="K7078" t="s">
        <v>131</v>
      </c>
      <c r="L7078" t="s">
        <v>19541</v>
      </c>
      <c r="M7078" t="s">
        <v>19542</v>
      </c>
      <c r="N7078">
        <v>3.185277777</v>
      </c>
      <c r="O7078">
        <v>0</v>
      </c>
      <c r="P7078">
        <v>1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3.1852779999999998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2683240</v>
      </c>
      <c r="B7079">
        <v>1</v>
      </c>
      <c r="C7079" t="s">
        <v>77</v>
      </c>
      <c r="D7079" t="s">
        <v>117</v>
      </c>
      <c r="E7079" t="s">
        <v>156</v>
      </c>
      <c r="F7079" t="s">
        <v>4551</v>
      </c>
      <c r="G7079" t="s">
        <v>169</v>
      </c>
      <c r="H7079" t="s">
        <v>47</v>
      </c>
      <c r="I7079" t="s">
        <v>129</v>
      </c>
      <c r="J7079" t="s">
        <v>130</v>
      </c>
      <c r="K7079" t="s">
        <v>131</v>
      </c>
      <c r="L7079" t="s">
        <v>19543</v>
      </c>
      <c r="M7079" t="s">
        <v>19544</v>
      </c>
      <c r="N7079">
        <v>2.8941666659999998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411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1189.5025000000001</v>
      </c>
    </row>
    <row r="7080" spans="1:26" x14ac:dyDescent="0.3">
      <c r="A7080">
        <v>2683236</v>
      </c>
      <c r="B7080">
        <v>1</v>
      </c>
      <c r="C7080" t="s">
        <v>76</v>
      </c>
      <c r="D7080" t="s">
        <v>107</v>
      </c>
      <c r="E7080" t="s">
        <v>134</v>
      </c>
      <c r="F7080" t="s">
        <v>6780</v>
      </c>
      <c r="G7080" t="s">
        <v>824</v>
      </c>
      <c r="H7080" t="s">
        <v>46</v>
      </c>
      <c r="I7080" t="s">
        <v>129</v>
      </c>
      <c r="J7080" t="s">
        <v>130</v>
      </c>
      <c r="K7080" t="s">
        <v>131</v>
      </c>
      <c r="L7080" t="s">
        <v>19545</v>
      </c>
      <c r="M7080" t="s">
        <v>19546</v>
      </c>
      <c r="N7080">
        <v>2.7308333330000001</v>
      </c>
      <c r="O7080">
        <v>0</v>
      </c>
      <c r="P7080">
        <v>15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40.962499999999999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2683238</v>
      </c>
      <c r="B7081">
        <v>1</v>
      </c>
      <c r="C7081" t="s">
        <v>76</v>
      </c>
      <c r="D7081" t="s">
        <v>80</v>
      </c>
      <c r="E7081" t="s">
        <v>210</v>
      </c>
      <c r="F7081" t="s">
        <v>19547</v>
      </c>
      <c r="G7081" t="s">
        <v>212</v>
      </c>
      <c r="H7081" t="s">
        <v>46</v>
      </c>
      <c r="I7081" t="s">
        <v>129</v>
      </c>
      <c r="J7081" t="s">
        <v>130</v>
      </c>
      <c r="K7081" t="s">
        <v>131</v>
      </c>
      <c r="L7081" t="s">
        <v>19548</v>
      </c>
      <c r="M7081" t="s">
        <v>19549</v>
      </c>
      <c r="N7081">
        <v>1.503333333</v>
      </c>
      <c r="O7081">
        <v>0</v>
      </c>
      <c r="P7081">
        <v>6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9.02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2683239</v>
      </c>
      <c r="B7082">
        <v>1</v>
      </c>
      <c r="C7082" t="s">
        <v>76</v>
      </c>
      <c r="D7082" t="s">
        <v>79</v>
      </c>
      <c r="E7082" t="s">
        <v>210</v>
      </c>
      <c r="F7082" t="s">
        <v>19550</v>
      </c>
      <c r="G7082" t="s">
        <v>212</v>
      </c>
      <c r="H7082" t="s">
        <v>46</v>
      </c>
      <c r="I7082" t="s">
        <v>129</v>
      </c>
      <c r="J7082" t="s">
        <v>130</v>
      </c>
      <c r="K7082" t="s">
        <v>131</v>
      </c>
      <c r="L7082" t="s">
        <v>19551</v>
      </c>
      <c r="M7082" t="s">
        <v>19552</v>
      </c>
      <c r="N7082">
        <v>1.9227777770000001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1.9227780000000001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2683244</v>
      </c>
      <c r="B7083">
        <v>1</v>
      </c>
      <c r="C7083" t="s">
        <v>77</v>
      </c>
      <c r="D7083" t="s">
        <v>115</v>
      </c>
      <c r="E7083" t="s">
        <v>126</v>
      </c>
      <c r="F7083" t="s">
        <v>19553</v>
      </c>
      <c r="G7083" t="s">
        <v>128</v>
      </c>
      <c r="H7083" t="s">
        <v>47</v>
      </c>
      <c r="I7083" t="s">
        <v>129</v>
      </c>
      <c r="J7083" t="s">
        <v>130</v>
      </c>
      <c r="K7083" t="s">
        <v>131</v>
      </c>
      <c r="L7083" t="s">
        <v>19554</v>
      </c>
      <c r="M7083" t="s">
        <v>19555</v>
      </c>
      <c r="N7083">
        <v>7.8797222219999998</v>
      </c>
      <c r="O7083">
        <v>0</v>
      </c>
      <c r="P7083">
        <v>0</v>
      </c>
      <c r="Q7083">
        <v>1</v>
      </c>
      <c r="R7083">
        <v>36</v>
      </c>
      <c r="S7083">
        <v>0</v>
      </c>
      <c r="T7083">
        <v>0</v>
      </c>
      <c r="U7083">
        <v>0</v>
      </c>
      <c r="V7083">
        <v>0</v>
      </c>
      <c r="W7083">
        <v>7.8797220000000001</v>
      </c>
      <c r="X7083">
        <v>283.67</v>
      </c>
      <c r="Y7083">
        <v>0</v>
      </c>
      <c r="Z7083">
        <v>0</v>
      </c>
    </row>
    <row r="7084" spans="1:26" x14ac:dyDescent="0.3">
      <c r="A7084">
        <v>2683249</v>
      </c>
      <c r="B7084">
        <v>1</v>
      </c>
      <c r="C7084" t="s">
        <v>77</v>
      </c>
      <c r="D7084" t="s">
        <v>124</v>
      </c>
      <c r="E7084" t="s">
        <v>210</v>
      </c>
      <c r="F7084" t="s">
        <v>19556</v>
      </c>
      <c r="G7084" t="s">
        <v>627</v>
      </c>
      <c r="H7084" t="s">
        <v>46</v>
      </c>
      <c r="I7084" t="s">
        <v>129</v>
      </c>
      <c r="J7084" t="s">
        <v>130</v>
      </c>
      <c r="K7084" t="s">
        <v>131</v>
      </c>
      <c r="L7084" t="s">
        <v>19557</v>
      </c>
      <c r="M7084" t="s">
        <v>19558</v>
      </c>
      <c r="N7084">
        <v>1.1555555550000001</v>
      </c>
      <c r="O7084">
        <v>0</v>
      </c>
      <c r="P7084">
        <v>2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2.3111109999999999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2683245</v>
      </c>
      <c r="B7085">
        <v>1</v>
      </c>
      <c r="C7085" t="s">
        <v>77</v>
      </c>
      <c r="D7085" t="s">
        <v>114</v>
      </c>
      <c r="E7085" t="s">
        <v>126</v>
      </c>
      <c r="F7085" t="s">
        <v>19559</v>
      </c>
      <c r="G7085" t="s">
        <v>7114</v>
      </c>
      <c r="H7085" t="s">
        <v>47</v>
      </c>
      <c r="I7085" t="s">
        <v>129</v>
      </c>
      <c r="J7085" t="s">
        <v>130</v>
      </c>
      <c r="K7085" t="s">
        <v>131</v>
      </c>
      <c r="L7085" t="s">
        <v>19560</v>
      </c>
      <c r="M7085" t="s">
        <v>19561</v>
      </c>
      <c r="N7085">
        <v>2.3388888880000001</v>
      </c>
      <c r="O7085">
        <v>0</v>
      </c>
      <c r="P7085">
        <v>14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32.744444000000001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2683251</v>
      </c>
      <c r="B7086">
        <v>1</v>
      </c>
      <c r="C7086" t="s">
        <v>76</v>
      </c>
      <c r="D7086" t="s">
        <v>96</v>
      </c>
      <c r="E7086" t="s">
        <v>144</v>
      </c>
      <c r="F7086" t="s">
        <v>19562</v>
      </c>
      <c r="G7086" t="s">
        <v>136</v>
      </c>
      <c r="H7086" t="s">
        <v>46</v>
      </c>
      <c r="I7086" t="s">
        <v>129</v>
      </c>
      <c r="J7086" t="s">
        <v>130</v>
      </c>
      <c r="K7086" t="s">
        <v>131</v>
      </c>
      <c r="L7086" t="s">
        <v>19378</v>
      </c>
      <c r="M7086" t="s">
        <v>19563</v>
      </c>
      <c r="N7086">
        <v>0.959166666</v>
      </c>
      <c r="O7086">
        <v>0</v>
      </c>
      <c r="P7086">
        <v>49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46.999167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2683252</v>
      </c>
      <c r="B7087">
        <v>1</v>
      </c>
      <c r="C7087" t="s">
        <v>77</v>
      </c>
      <c r="D7087" t="s">
        <v>117</v>
      </c>
      <c r="E7087" t="s">
        <v>144</v>
      </c>
      <c r="F7087" t="s">
        <v>18024</v>
      </c>
      <c r="G7087" t="s">
        <v>136</v>
      </c>
      <c r="H7087" t="s">
        <v>46</v>
      </c>
      <c r="I7087" t="s">
        <v>129</v>
      </c>
      <c r="J7087" t="s">
        <v>130</v>
      </c>
      <c r="K7087" t="s">
        <v>131</v>
      </c>
      <c r="L7087" t="s">
        <v>19564</v>
      </c>
      <c r="M7087" t="s">
        <v>19565</v>
      </c>
      <c r="N7087">
        <v>0.760833333</v>
      </c>
      <c r="O7087">
        <v>0</v>
      </c>
      <c r="P7087">
        <v>0</v>
      </c>
      <c r="Q7087">
        <v>0</v>
      </c>
      <c r="R7087">
        <v>10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7.608333</v>
      </c>
      <c r="Y7087">
        <v>0</v>
      </c>
      <c r="Z7087">
        <v>0</v>
      </c>
    </row>
    <row r="7088" spans="1:26" x14ac:dyDescent="0.3">
      <c r="A7088">
        <v>2683253</v>
      </c>
      <c r="B7088">
        <v>1</v>
      </c>
      <c r="C7088" t="s">
        <v>77</v>
      </c>
      <c r="D7088" t="s">
        <v>114</v>
      </c>
      <c r="E7088" t="s">
        <v>210</v>
      </c>
      <c r="F7088" t="s">
        <v>19566</v>
      </c>
      <c r="G7088" t="s">
        <v>290</v>
      </c>
      <c r="H7088" t="s">
        <v>46</v>
      </c>
      <c r="I7088" t="s">
        <v>129</v>
      </c>
      <c r="J7088" t="s">
        <v>130</v>
      </c>
      <c r="K7088" t="s">
        <v>131</v>
      </c>
      <c r="L7088" t="s">
        <v>19567</v>
      </c>
      <c r="M7088" t="s">
        <v>19568</v>
      </c>
      <c r="N7088">
        <v>3.2936111110000001</v>
      </c>
      <c r="O7088">
        <v>0</v>
      </c>
      <c r="P7088">
        <v>2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6.5872219999999997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2683264</v>
      </c>
      <c r="B7089">
        <v>1</v>
      </c>
      <c r="C7089" t="s">
        <v>76</v>
      </c>
      <c r="D7089" t="s">
        <v>89</v>
      </c>
      <c r="E7089" t="s">
        <v>210</v>
      </c>
      <c r="F7089" t="s">
        <v>18987</v>
      </c>
      <c r="G7089" t="s">
        <v>306</v>
      </c>
      <c r="H7089" t="s">
        <v>46</v>
      </c>
      <c r="I7089" t="s">
        <v>129</v>
      </c>
      <c r="J7089" t="s">
        <v>130</v>
      </c>
      <c r="K7089" t="s">
        <v>131</v>
      </c>
      <c r="L7089" t="s">
        <v>19569</v>
      </c>
      <c r="M7089" t="s">
        <v>19570</v>
      </c>
      <c r="N7089">
        <v>1.359722222</v>
      </c>
      <c r="O7089">
        <v>0</v>
      </c>
      <c r="P7089">
        <v>18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24.475000000000001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2683258</v>
      </c>
      <c r="B7090">
        <v>1</v>
      </c>
      <c r="C7090" t="s">
        <v>76</v>
      </c>
      <c r="D7090" t="s">
        <v>105</v>
      </c>
      <c r="E7090" t="s">
        <v>126</v>
      </c>
      <c r="F7090" t="s">
        <v>19571</v>
      </c>
      <c r="G7090" t="s">
        <v>1939</v>
      </c>
      <c r="H7090" t="s">
        <v>47</v>
      </c>
      <c r="I7090" t="s">
        <v>129</v>
      </c>
      <c r="J7090" t="s">
        <v>130</v>
      </c>
      <c r="K7090" t="s">
        <v>131</v>
      </c>
      <c r="L7090" t="s">
        <v>19572</v>
      </c>
      <c r="M7090" t="s">
        <v>19573</v>
      </c>
      <c r="N7090">
        <v>6.5255555550000004</v>
      </c>
      <c r="O7090">
        <v>0</v>
      </c>
      <c r="P7090">
        <v>0</v>
      </c>
      <c r="Q7090">
        <v>0</v>
      </c>
      <c r="R7090">
        <v>45</v>
      </c>
      <c r="S7090">
        <v>0</v>
      </c>
      <c r="T7090">
        <v>17</v>
      </c>
      <c r="U7090">
        <v>0</v>
      </c>
      <c r="V7090">
        <v>0</v>
      </c>
      <c r="W7090">
        <v>0</v>
      </c>
      <c r="X7090">
        <v>293.64999999999998</v>
      </c>
      <c r="Y7090">
        <v>0</v>
      </c>
      <c r="Z7090">
        <v>110.934444</v>
      </c>
    </row>
    <row r="7091" spans="1:26" x14ac:dyDescent="0.3">
      <c r="A7091">
        <v>2683257</v>
      </c>
      <c r="B7091">
        <v>1</v>
      </c>
      <c r="C7091" t="s">
        <v>77</v>
      </c>
      <c r="D7091" t="s">
        <v>123</v>
      </c>
      <c r="E7091" t="s">
        <v>126</v>
      </c>
      <c r="F7091" t="s">
        <v>19574</v>
      </c>
      <c r="G7091" t="s">
        <v>169</v>
      </c>
      <c r="H7091" t="s">
        <v>47</v>
      </c>
      <c r="I7091" t="s">
        <v>129</v>
      </c>
      <c r="J7091" t="s">
        <v>130</v>
      </c>
      <c r="K7091" t="s">
        <v>131</v>
      </c>
      <c r="L7091" t="s">
        <v>19575</v>
      </c>
      <c r="M7091" t="s">
        <v>19576</v>
      </c>
      <c r="N7091">
        <v>4.181944444</v>
      </c>
      <c r="O7091">
        <v>13</v>
      </c>
      <c r="P7091">
        <v>10</v>
      </c>
      <c r="Q7091">
        <v>0</v>
      </c>
      <c r="R7091">
        <v>0</v>
      </c>
      <c r="S7091">
        <v>0</v>
      </c>
      <c r="T7091">
        <v>0</v>
      </c>
      <c r="U7091">
        <v>54.365278000000004</v>
      </c>
      <c r="V7091">
        <v>41.819443999999997</v>
      </c>
      <c r="W7091">
        <v>0</v>
      </c>
      <c r="X7091">
        <v>0</v>
      </c>
      <c r="Y7091">
        <v>0</v>
      </c>
      <c r="Z7091">
        <v>0</v>
      </c>
    </row>
    <row r="7092" spans="1:26" x14ac:dyDescent="0.3">
      <c r="A7092">
        <v>2683270</v>
      </c>
      <c r="B7092">
        <v>1</v>
      </c>
      <c r="C7092" t="s">
        <v>76</v>
      </c>
      <c r="D7092" t="s">
        <v>80</v>
      </c>
      <c r="E7092" t="s">
        <v>144</v>
      </c>
      <c r="F7092" t="s">
        <v>19577</v>
      </c>
      <c r="G7092" t="s">
        <v>146</v>
      </c>
      <c r="H7092" t="s">
        <v>46</v>
      </c>
      <c r="I7092" t="s">
        <v>129</v>
      </c>
      <c r="J7092" t="s">
        <v>130</v>
      </c>
      <c r="K7092" t="s">
        <v>131</v>
      </c>
      <c r="L7092" t="s">
        <v>19578</v>
      </c>
      <c r="M7092" t="s">
        <v>19579</v>
      </c>
      <c r="N7092">
        <v>3.3136111110000002</v>
      </c>
      <c r="O7092">
        <v>0</v>
      </c>
      <c r="P7092">
        <v>181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599.76361099999997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2683262</v>
      </c>
      <c r="B7093">
        <v>1</v>
      </c>
      <c r="C7093" t="s">
        <v>77</v>
      </c>
      <c r="D7093" t="s">
        <v>112</v>
      </c>
      <c r="E7093" t="s">
        <v>210</v>
      </c>
      <c r="F7093" t="s">
        <v>19580</v>
      </c>
      <c r="G7093" t="s">
        <v>290</v>
      </c>
      <c r="H7093" t="s">
        <v>46</v>
      </c>
      <c r="I7093" t="s">
        <v>129</v>
      </c>
      <c r="J7093" t="s">
        <v>130</v>
      </c>
      <c r="K7093" t="s">
        <v>131</v>
      </c>
      <c r="L7093" t="s">
        <v>19581</v>
      </c>
      <c r="M7093" t="s">
        <v>19582</v>
      </c>
      <c r="N7093">
        <v>2.3055555550000002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1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2.3055560000000002</v>
      </c>
    </row>
    <row r="7094" spans="1:26" x14ac:dyDescent="0.3">
      <c r="A7094">
        <v>2683271</v>
      </c>
      <c r="B7094">
        <v>1</v>
      </c>
      <c r="C7094" t="s">
        <v>77</v>
      </c>
      <c r="D7094" t="s">
        <v>108</v>
      </c>
      <c r="E7094" t="s">
        <v>172</v>
      </c>
      <c r="F7094" t="s">
        <v>19583</v>
      </c>
      <c r="G7094" t="s">
        <v>2655</v>
      </c>
      <c r="H7094" t="s">
        <v>46</v>
      </c>
      <c r="I7094" t="s">
        <v>129</v>
      </c>
      <c r="J7094" t="s">
        <v>130</v>
      </c>
      <c r="K7094" t="s">
        <v>131</v>
      </c>
      <c r="L7094" t="s">
        <v>19584</v>
      </c>
      <c r="M7094" t="s">
        <v>19585</v>
      </c>
      <c r="N7094">
        <v>1.8786111109999999</v>
      </c>
      <c r="O7094">
        <v>0</v>
      </c>
      <c r="P7094">
        <v>51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95.809167000000002</v>
      </c>
      <c r="W7094">
        <v>0</v>
      </c>
      <c r="X7094">
        <v>0</v>
      </c>
      <c r="Y7094">
        <v>0</v>
      </c>
      <c r="Z7094">
        <v>0</v>
      </c>
    </row>
    <row r="7095" spans="1:26" x14ac:dyDescent="0.3">
      <c r="A7095">
        <v>2683269</v>
      </c>
      <c r="B7095">
        <v>1</v>
      </c>
      <c r="C7095" t="s">
        <v>76</v>
      </c>
      <c r="D7095" t="s">
        <v>78</v>
      </c>
      <c r="E7095" t="s">
        <v>210</v>
      </c>
      <c r="F7095" t="s">
        <v>19586</v>
      </c>
      <c r="G7095" t="s">
        <v>290</v>
      </c>
      <c r="H7095" t="s">
        <v>46</v>
      </c>
      <c r="I7095" t="s">
        <v>129</v>
      </c>
      <c r="J7095" t="s">
        <v>130</v>
      </c>
      <c r="K7095" t="s">
        <v>131</v>
      </c>
      <c r="L7095" t="s">
        <v>19587</v>
      </c>
      <c r="M7095" t="s">
        <v>19588</v>
      </c>
      <c r="N7095">
        <v>3.4980555550000001</v>
      </c>
      <c r="O7095">
        <v>0</v>
      </c>
      <c r="P7095">
        <v>2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6.996111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2683267</v>
      </c>
      <c r="B7096">
        <v>1</v>
      </c>
      <c r="C7096" t="s">
        <v>76</v>
      </c>
      <c r="D7096" t="s">
        <v>78</v>
      </c>
      <c r="E7096" t="s">
        <v>210</v>
      </c>
      <c r="F7096" t="s">
        <v>19589</v>
      </c>
      <c r="G7096" t="s">
        <v>290</v>
      </c>
      <c r="H7096" t="s">
        <v>46</v>
      </c>
      <c r="I7096" t="s">
        <v>129</v>
      </c>
      <c r="J7096" t="s">
        <v>130</v>
      </c>
      <c r="K7096" t="s">
        <v>131</v>
      </c>
      <c r="L7096" t="s">
        <v>19590</v>
      </c>
      <c r="M7096" t="s">
        <v>19591</v>
      </c>
      <c r="N7096">
        <v>2.3005555549999999</v>
      </c>
      <c r="O7096">
        <v>0</v>
      </c>
      <c r="P7096">
        <v>2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4.6011110000000004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2683273</v>
      </c>
      <c r="B7097">
        <v>1</v>
      </c>
      <c r="C7097" t="s">
        <v>77</v>
      </c>
      <c r="D7097" t="s">
        <v>113</v>
      </c>
      <c r="E7097" t="s">
        <v>126</v>
      </c>
      <c r="F7097" t="s">
        <v>19592</v>
      </c>
      <c r="G7097" t="s">
        <v>128</v>
      </c>
      <c r="H7097" t="s">
        <v>47</v>
      </c>
      <c r="I7097" t="s">
        <v>129</v>
      </c>
      <c r="J7097" t="s">
        <v>130</v>
      </c>
      <c r="K7097" t="s">
        <v>131</v>
      </c>
      <c r="L7097" t="s">
        <v>19593</v>
      </c>
      <c r="M7097" t="s">
        <v>19594</v>
      </c>
      <c r="N7097">
        <v>3.688055555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24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88.513333000000003</v>
      </c>
    </row>
    <row r="7098" spans="1:26" x14ac:dyDescent="0.3">
      <c r="A7098">
        <v>2683275</v>
      </c>
      <c r="B7098">
        <v>1</v>
      </c>
      <c r="C7098" t="s">
        <v>76</v>
      </c>
      <c r="D7098" t="s">
        <v>100</v>
      </c>
      <c r="E7098" t="s">
        <v>210</v>
      </c>
      <c r="F7098" t="s">
        <v>19595</v>
      </c>
      <c r="G7098" t="s">
        <v>627</v>
      </c>
      <c r="H7098" t="s">
        <v>46</v>
      </c>
      <c r="I7098" t="s">
        <v>129</v>
      </c>
      <c r="J7098" t="s">
        <v>130</v>
      </c>
      <c r="K7098" t="s">
        <v>131</v>
      </c>
      <c r="L7098" t="s">
        <v>19596</v>
      </c>
      <c r="M7098" t="s">
        <v>19597</v>
      </c>
      <c r="N7098">
        <v>1.904722222</v>
      </c>
      <c r="O7098">
        <v>0</v>
      </c>
      <c r="P7098">
        <v>6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11.428333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2683305</v>
      </c>
      <c r="B7099">
        <v>1</v>
      </c>
      <c r="C7099" t="s">
        <v>77</v>
      </c>
      <c r="D7099" t="s">
        <v>115</v>
      </c>
      <c r="E7099" t="s">
        <v>126</v>
      </c>
      <c r="F7099" t="s">
        <v>19598</v>
      </c>
      <c r="G7099" t="s">
        <v>128</v>
      </c>
      <c r="H7099" t="s">
        <v>47</v>
      </c>
      <c r="I7099" t="s">
        <v>129</v>
      </c>
      <c r="J7099" t="s">
        <v>130</v>
      </c>
      <c r="K7099" t="s">
        <v>131</v>
      </c>
      <c r="L7099" t="s">
        <v>19599</v>
      </c>
      <c r="M7099" t="s">
        <v>19600</v>
      </c>
      <c r="N7099">
        <v>4.2363888879999996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19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80.491388999999998</v>
      </c>
    </row>
    <row r="7100" spans="1:26" x14ac:dyDescent="0.3">
      <c r="A7100">
        <v>2683279</v>
      </c>
      <c r="B7100">
        <v>1</v>
      </c>
      <c r="C7100" t="s">
        <v>76</v>
      </c>
      <c r="D7100" t="s">
        <v>98</v>
      </c>
      <c r="E7100" t="s">
        <v>126</v>
      </c>
      <c r="F7100" t="s">
        <v>19601</v>
      </c>
      <c r="G7100" t="s">
        <v>837</v>
      </c>
      <c r="H7100" t="s">
        <v>47</v>
      </c>
      <c r="I7100" t="s">
        <v>129</v>
      </c>
      <c r="J7100" t="s">
        <v>130</v>
      </c>
      <c r="K7100" t="s">
        <v>131</v>
      </c>
      <c r="L7100" t="s">
        <v>19602</v>
      </c>
      <c r="M7100" t="s">
        <v>19603</v>
      </c>
      <c r="N7100">
        <v>2.114166666</v>
      </c>
      <c r="O7100">
        <v>0</v>
      </c>
      <c r="P7100">
        <v>0</v>
      </c>
      <c r="Q7100">
        <v>0</v>
      </c>
      <c r="R7100">
        <v>9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19.0275</v>
      </c>
      <c r="Y7100">
        <v>0</v>
      </c>
      <c r="Z7100">
        <v>0</v>
      </c>
    </row>
    <row r="7101" spans="1:26" x14ac:dyDescent="0.3">
      <c r="A7101">
        <v>2683301</v>
      </c>
      <c r="B7101">
        <v>1</v>
      </c>
      <c r="C7101" t="s">
        <v>77</v>
      </c>
      <c r="D7101" t="s">
        <v>112</v>
      </c>
      <c r="E7101" t="s">
        <v>210</v>
      </c>
      <c r="F7101" t="s">
        <v>19604</v>
      </c>
      <c r="G7101" t="s">
        <v>290</v>
      </c>
      <c r="H7101" t="s">
        <v>46</v>
      </c>
      <c r="I7101" t="s">
        <v>129</v>
      </c>
      <c r="J7101" t="s">
        <v>130</v>
      </c>
      <c r="K7101" t="s">
        <v>131</v>
      </c>
      <c r="L7101" t="s">
        <v>19605</v>
      </c>
      <c r="M7101" t="s">
        <v>19606</v>
      </c>
      <c r="N7101">
        <v>2.8394444440000002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1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2.8394439999999999</v>
      </c>
    </row>
    <row r="7102" spans="1:26" x14ac:dyDescent="0.3">
      <c r="A7102">
        <v>2683291</v>
      </c>
      <c r="B7102">
        <v>1</v>
      </c>
      <c r="C7102" t="s">
        <v>76</v>
      </c>
      <c r="D7102" t="s">
        <v>96</v>
      </c>
      <c r="E7102" t="s">
        <v>210</v>
      </c>
      <c r="F7102" t="s">
        <v>19607</v>
      </c>
      <c r="G7102" t="s">
        <v>290</v>
      </c>
      <c r="H7102" t="s">
        <v>46</v>
      </c>
      <c r="I7102" t="s">
        <v>129</v>
      </c>
      <c r="J7102" t="s">
        <v>130</v>
      </c>
      <c r="K7102" t="s">
        <v>131</v>
      </c>
      <c r="L7102" t="s">
        <v>19608</v>
      </c>
      <c r="M7102" t="s">
        <v>19609</v>
      </c>
      <c r="N7102">
        <v>2.313055555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2.313056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2683289</v>
      </c>
      <c r="B7103">
        <v>1</v>
      </c>
      <c r="C7103" t="s">
        <v>76</v>
      </c>
      <c r="D7103" t="s">
        <v>101</v>
      </c>
      <c r="E7103" t="s">
        <v>210</v>
      </c>
      <c r="F7103" t="s">
        <v>19610</v>
      </c>
      <c r="G7103" t="s">
        <v>212</v>
      </c>
      <c r="H7103" t="s">
        <v>46</v>
      </c>
      <c r="I7103" t="s">
        <v>129</v>
      </c>
      <c r="J7103" t="s">
        <v>130</v>
      </c>
      <c r="K7103" t="s">
        <v>131</v>
      </c>
      <c r="L7103" t="s">
        <v>19611</v>
      </c>
      <c r="M7103" t="s">
        <v>19612</v>
      </c>
      <c r="N7103">
        <v>6.613888888</v>
      </c>
      <c r="O7103">
        <v>0</v>
      </c>
      <c r="P7103">
        <v>3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19.841667000000001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2683294</v>
      </c>
      <c r="B7104">
        <v>1</v>
      </c>
      <c r="C7104" t="s">
        <v>76</v>
      </c>
      <c r="D7104" t="s">
        <v>101</v>
      </c>
      <c r="E7104" t="s">
        <v>144</v>
      </c>
      <c r="F7104" t="s">
        <v>19613</v>
      </c>
      <c r="G7104" t="s">
        <v>1592</v>
      </c>
      <c r="H7104" t="s">
        <v>46</v>
      </c>
      <c r="I7104" t="s">
        <v>129</v>
      </c>
      <c r="J7104" t="s">
        <v>130</v>
      </c>
      <c r="K7104" t="s">
        <v>131</v>
      </c>
      <c r="L7104" t="s">
        <v>19614</v>
      </c>
      <c r="M7104" t="s">
        <v>19615</v>
      </c>
      <c r="N7104">
        <v>1.2322222220000001</v>
      </c>
      <c r="O7104">
        <v>0</v>
      </c>
      <c r="P7104">
        <v>42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51.753332999999998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2683306</v>
      </c>
      <c r="B7105">
        <v>1</v>
      </c>
      <c r="C7105" t="s">
        <v>76</v>
      </c>
      <c r="D7105" t="s">
        <v>78</v>
      </c>
      <c r="E7105" t="s">
        <v>210</v>
      </c>
      <c r="F7105" t="s">
        <v>19616</v>
      </c>
      <c r="G7105" t="s">
        <v>290</v>
      </c>
      <c r="H7105" t="s">
        <v>46</v>
      </c>
      <c r="I7105" t="s">
        <v>129</v>
      </c>
      <c r="J7105" t="s">
        <v>130</v>
      </c>
      <c r="K7105" t="s">
        <v>131</v>
      </c>
      <c r="L7105" t="s">
        <v>19617</v>
      </c>
      <c r="M7105" t="s">
        <v>19618</v>
      </c>
      <c r="N7105">
        <v>4.1950000000000003</v>
      </c>
      <c r="O7105">
        <v>0</v>
      </c>
      <c r="P7105">
        <v>2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8.39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2683308</v>
      </c>
      <c r="B7106">
        <v>1</v>
      </c>
      <c r="C7106" t="s">
        <v>76</v>
      </c>
      <c r="D7106" t="s">
        <v>93</v>
      </c>
      <c r="E7106" t="s">
        <v>144</v>
      </c>
      <c r="F7106" t="s">
        <v>19619</v>
      </c>
      <c r="G7106" t="s">
        <v>136</v>
      </c>
      <c r="H7106" t="s">
        <v>46</v>
      </c>
      <c r="I7106" t="s">
        <v>129</v>
      </c>
      <c r="J7106" t="s">
        <v>130</v>
      </c>
      <c r="K7106" t="s">
        <v>131</v>
      </c>
      <c r="L7106" t="s">
        <v>19620</v>
      </c>
      <c r="M7106" t="s">
        <v>19621</v>
      </c>
      <c r="N7106">
        <v>0.65638888799999995</v>
      </c>
      <c r="O7106">
        <v>0</v>
      </c>
      <c r="P7106">
        <v>25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16.409721999999999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2683312</v>
      </c>
      <c r="B7107">
        <v>1</v>
      </c>
      <c r="C7107" t="s">
        <v>77</v>
      </c>
      <c r="D7107" t="s">
        <v>114</v>
      </c>
      <c r="E7107" t="s">
        <v>210</v>
      </c>
      <c r="F7107" t="s">
        <v>19622</v>
      </c>
      <c r="G7107" t="s">
        <v>290</v>
      </c>
      <c r="H7107" t="s">
        <v>46</v>
      </c>
      <c r="I7107" t="s">
        <v>129</v>
      </c>
      <c r="J7107" t="s">
        <v>130</v>
      </c>
      <c r="K7107" t="s">
        <v>131</v>
      </c>
      <c r="L7107" t="s">
        <v>19623</v>
      </c>
      <c r="M7107" t="s">
        <v>19624</v>
      </c>
      <c r="N7107">
        <v>3.9111111109999999</v>
      </c>
      <c r="O7107">
        <v>0</v>
      </c>
      <c r="P7107">
        <v>1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3.911111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2683315</v>
      </c>
      <c r="B7108">
        <v>1</v>
      </c>
      <c r="C7108" t="s">
        <v>76</v>
      </c>
      <c r="D7108" t="s">
        <v>78</v>
      </c>
      <c r="E7108" t="s">
        <v>210</v>
      </c>
      <c r="F7108" t="s">
        <v>19625</v>
      </c>
      <c r="G7108" t="s">
        <v>290</v>
      </c>
      <c r="H7108" t="s">
        <v>46</v>
      </c>
      <c r="I7108" t="s">
        <v>129</v>
      </c>
      <c r="J7108" t="s">
        <v>130</v>
      </c>
      <c r="K7108" t="s">
        <v>131</v>
      </c>
      <c r="L7108" t="s">
        <v>19626</v>
      </c>
      <c r="M7108" t="s">
        <v>19627</v>
      </c>
      <c r="N7108">
        <v>3.0355555550000002</v>
      </c>
      <c r="O7108">
        <v>0</v>
      </c>
      <c r="P7108">
        <v>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6.0711110000000001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2683279</v>
      </c>
      <c r="B7109">
        <v>2</v>
      </c>
      <c r="C7109" t="s">
        <v>76</v>
      </c>
      <c r="D7109" t="s">
        <v>98</v>
      </c>
      <c r="E7109" t="s">
        <v>126</v>
      </c>
      <c r="F7109" t="s">
        <v>19628</v>
      </c>
      <c r="G7109" t="s">
        <v>837</v>
      </c>
      <c r="H7109" t="s">
        <v>47</v>
      </c>
      <c r="I7109" t="s">
        <v>129</v>
      </c>
      <c r="J7109" t="s">
        <v>130</v>
      </c>
      <c r="K7109" t="s">
        <v>131</v>
      </c>
      <c r="L7109" t="s">
        <v>19603</v>
      </c>
      <c r="M7109" t="s">
        <v>19629</v>
      </c>
      <c r="N7109">
        <v>1.3788888880000001</v>
      </c>
      <c r="O7109">
        <v>0</v>
      </c>
      <c r="P7109">
        <v>12</v>
      </c>
      <c r="Q7109">
        <v>2</v>
      </c>
      <c r="R7109">
        <v>110</v>
      </c>
      <c r="S7109">
        <v>0</v>
      </c>
      <c r="T7109">
        <v>104</v>
      </c>
      <c r="U7109">
        <v>0</v>
      </c>
      <c r="V7109">
        <v>16.546666999999999</v>
      </c>
      <c r="W7109">
        <v>2.7577780000000001</v>
      </c>
      <c r="X7109">
        <v>151.67777799999999</v>
      </c>
      <c r="Y7109">
        <v>0</v>
      </c>
      <c r="Z7109">
        <v>143.40444400000001</v>
      </c>
    </row>
    <row r="7110" spans="1:26" x14ac:dyDescent="0.3">
      <c r="A7110">
        <v>2683322</v>
      </c>
      <c r="B7110">
        <v>1</v>
      </c>
      <c r="C7110" t="s">
        <v>77</v>
      </c>
      <c r="D7110" t="s">
        <v>124</v>
      </c>
      <c r="E7110" t="s">
        <v>144</v>
      </c>
      <c r="F7110" t="s">
        <v>15764</v>
      </c>
      <c r="G7110" t="s">
        <v>136</v>
      </c>
      <c r="H7110" t="s">
        <v>46</v>
      </c>
      <c r="I7110" t="s">
        <v>129</v>
      </c>
      <c r="J7110" t="s">
        <v>130</v>
      </c>
      <c r="K7110" t="s">
        <v>131</v>
      </c>
      <c r="L7110" t="s">
        <v>19630</v>
      </c>
      <c r="M7110" t="s">
        <v>19631</v>
      </c>
      <c r="N7110">
        <v>3.5730555549999998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14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50.022778000000002</v>
      </c>
    </row>
    <row r="7111" spans="1:26" x14ac:dyDescent="0.3">
      <c r="A7111">
        <v>2683323</v>
      </c>
      <c r="B7111">
        <v>1</v>
      </c>
      <c r="C7111" t="s">
        <v>77</v>
      </c>
      <c r="D7111" t="s">
        <v>119</v>
      </c>
      <c r="E7111" t="s">
        <v>126</v>
      </c>
      <c r="F7111" t="s">
        <v>19632</v>
      </c>
      <c r="G7111" t="s">
        <v>169</v>
      </c>
      <c r="H7111" t="s">
        <v>47</v>
      </c>
      <c r="I7111" t="s">
        <v>129</v>
      </c>
      <c r="J7111" t="s">
        <v>130</v>
      </c>
      <c r="K7111" t="s">
        <v>131</v>
      </c>
      <c r="L7111" t="s">
        <v>19633</v>
      </c>
      <c r="M7111" t="s">
        <v>19634</v>
      </c>
      <c r="N7111">
        <v>0.83583333299999996</v>
      </c>
      <c r="O7111">
        <v>1</v>
      </c>
      <c r="P7111">
        <v>48</v>
      </c>
      <c r="Q7111">
        <v>0</v>
      </c>
      <c r="R7111">
        <v>0</v>
      </c>
      <c r="S7111">
        <v>0</v>
      </c>
      <c r="T7111">
        <v>0</v>
      </c>
      <c r="U7111">
        <v>0.83583300000000005</v>
      </c>
      <c r="V7111">
        <v>40.119999999999997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2683327</v>
      </c>
      <c r="B7112">
        <v>1</v>
      </c>
      <c r="C7112" t="s">
        <v>77</v>
      </c>
      <c r="D7112" t="s">
        <v>117</v>
      </c>
      <c r="E7112" t="s">
        <v>126</v>
      </c>
      <c r="F7112" t="s">
        <v>19635</v>
      </c>
      <c r="G7112" t="s">
        <v>128</v>
      </c>
      <c r="H7112" t="s">
        <v>47</v>
      </c>
      <c r="I7112" t="s">
        <v>129</v>
      </c>
      <c r="J7112" t="s">
        <v>130</v>
      </c>
      <c r="K7112" t="s">
        <v>131</v>
      </c>
      <c r="L7112" t="s">
        <v>19636</v>
      </c>
      <c r="M7112" t="s">
        <v>19637</v>
      </c>
      <c r="N7112">
        <v>0.55722222200000004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162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90.27</v>
      </c>
    </row>
    <row r="7113" spans="1:26" x14ac:dyDescent="0.3">
      <c r="A7113">
        <v>2683332</v>
      </c>
      <c r="B7113">
        <v>1</v>
      </c>
      <c r="C7113" t="s">
        <v>76</v>
      </c>
      <c r="D7113" t="s">
        <v>83</v>
      </c>
      <c r="E7113" t="s">
        <v>210</v>
      </c>
      <c r="F7113" t="s">
        <v>19638</v>
      </c>
      <c r="G7113" t="s">
        <v>290</v>
      </c>
      <c r="H7113" t="s">
        <v>46</v>
      </c>
      <c r="I7113" t="s">
        <v>129</v>
      </c>
      <c r="J7113" t="s">
        <v>130</v>
      </c>
      <c r="K7113" t="s">
        <v>131</v>
      </c>
      <c r="L7113" t="s">
        <v>19639</v>
      </c>
      <c r="M7113" t="s">
        <v>19640</v>
      </c>
      <c r="N7113">
        <v>1.621111111</v>
      </c>
      <c r="O7113">
        <v>0</v>
      </c>
      <c r="P7113">
        <v>3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4.8633329999999999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2683333</v>
      </c>
      <c r="B7114">
        <v>1</v>
      </c>
      <c r="C7114" t="s">
        <v>76</v>
      </c>
      <c r="D7114" t="s">
        <v>101</v>
      </c>
      <c r="E7114" t="s">
        <v>210</v>
      </c>
      <c r="F7114" t="s">
        <v>16376</v>
      </c>
      <c r="G7114" t="s">
        <v>212</v>
      </c>
      <c r="H7114" t="s">
        <v>46</v>
      </c>
      <c r="I7114" t="s">
        <v>129</v>
      </c>
      <c r="J7114" t="s">
        <v>130</v>
      </c>
      <c r="K7114" t="s">
        <v>131</v>
      </c>
      <c r="L7114" t="s">
        <v>19641</v>
      </c>
      <c r="M7114" t="s">
        <v>19642</v>
      </c>
      <c r="N7114">
        <v>3.2463888879999998</v>
      </c>
      <c r="O7114">
        <v>0</v>
      </c>
      <c r="P7114">
        <v>9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29.217500000000001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2683338</v>
      </c>
      <c r="B7115">
        <v>1</v>
      </c>
      <c r="C7115" t="s">
        <v>76</v>
      </c>
      <c r="D7115" t="s">
        <v>80</v>
      </c>
      <c r="E7115" t="s">
        <v>144</v>
      </c>
      <c r="F7115" t="s">
        <v>19643</v>
      </c>
      <c r="G7115" t="s">
        <v>136</v>
      </c>
      <c r="H7115" t="s">
        <v>46</v>
      </c>
      <c r="I7115" t="s">
        <v>129</v>
      </c>
      <c r="J7115" t="s">
        <v>130</v>
      </c>
      <c r="K7115" t="s">
        <v>131</v>
      </c>
      <c r="L7115" t="s">
        <v>19644</v>
      </c>
      <c r="M7115" t="s">
        <v>19645</v>
      </c>
      <c r="N7115">
        <v>1.1200000000000001</v>
      </c>
      <c r="O7115">
        <v>0</v>
      </c>
      <c r="P7115">
        <v>480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537.6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2683344</v>
      </c>
      <c r="B7116">
        <v>1</v>
      </c>
      <c r="C7116" t="s">
        <v>77</v>
      </c>
      <c r="D7116" t="s">
        <v>119</v>
      </c>
      <c r="E7116" t="s">
        <v>134</v>
      </c>
      <c r="F7116" t="s">
        <v>19646</v>
      </c>
      <c r="G7116" t="s">
        <v>240</v>
      </c>
      <c r="H7116" t="s">
        <v>46</v>
      </c>
      <c r="I7116" t="s">
        <v>129</v>
      </c>
      <c r="J7116" t="s">
        <v>130</v>
      </c>
      <c r="K7116" t="s">
        <v>131</v>
      </c>
      <c r="L7116" t="s">
        <v>19647</v>
      </c>
      <c r="M7116" t="s">
        <v>19648</v>
      </c>
      <c r="N7116">
        <v>2.173611111</v>
      </c>
      <c r="O7116">
        <v>0</v>
      </c>
      <c r="P7116">
        <v>113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245.618056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2683347</v>
      </c>
      <c r="B7117">
        <v>1</v>
      </c>
      <c r="C7117" t="s">
        <v>77</v>
      </c>
      <c r="D7117" t="s">
        <v>124</v>
      </c>
      <c r="E7117" t="s">
        <v>156</v>
      </c>
      <c r="F7117" t="s">
        <v>14701</v>
      </c>
      <c r="G7117" t="s">
        <v>169</v>
      </c>
      <c r="H7117" t="s">
        <v>47</v>
      </c>
      <c r="I7117" t="s">
        <v>129</v>
      </c>
      <c r="J7117" t="s">
        <v>130</v>
      </c>
      <c r="K7117" t="s">
        <v>131</v>
      </c>
      <c r="L7117" t="s">
        <v>19649</v>
      </c>
      <c r="M7117" t="s">
        <v>19650</v>
      </c>
      <c r="N7117">
        <v>1.425277777</v>
      </c>
      <c r="O7117">
        <v>61</v>
      </c>
      <c r="P7117">
        <v>1649</v>
      </c>
      <c r="Q7117">
        <v>0</v>
      </c>
      <c r="R7117">
        <v>0</v>
      </c>
      <c r="S7117">
        <v>0</v>
      </c>
      <c r="T7117">
        <v>0</v>
      </c>
      <c r="U7117">
        <v>86.941944000000007</v>
      </c>
      <c r="V7117">
        <v>2350.283054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2683348</v>
      </c>
      <c r="B7118">
        <v>1</v>
      </c>
      <c r="C7118" t="s">
        <v>76</v>
      </c>
      <c r="D7118" t="s">
        <v>105</v>
      </c>
      <c r="E7118" t="s">
        <v>152</v>
      </c>
      <c r="F7118" t="s">
        <v>19651</v>
      </c>
      <c r="G7118" t="s">
        <v>146</v>
      </c>
      <c r="H7118" t="s">
        <v>47</v>
      </c>
      <c r="I7118" t="s">
        <v>129</v>
      </c>
      <c r="J7118" t="s">
        <v>130</v>
      </c>
      <c r="K7118" t="s">
        <v>131</v>
      </c>
      <c r="L7118" t="s">
        <v>19652</v>
      </c>
      <c r="M7118" t="s">
        <v>19653</v>
      </c>
      <c r="N7118">
        <v>1.554166666</v>
      </c>
      <c r="O7118">
        <v>0</v>
      </c>
      <c r="P7118">
        <v>0</v>
      </c>
      <c r="Q7118">
        <v>7</v>
      </c>
      <c r="R7118">
        <v>159</v>
      </c>
      <c r="S7118">
        <v>3</v>
      </c>
      <c r="T7118">
        <v>833</v>
      </c>
      <c r="U7118">
        <v>0</v>
      </c>
      <c r="V7118">
        <v>0</v>
      </c>
      <c r="W7118">
        <v>10.879167000000001</v>
      </c>
      <c r="X7118">
        <v>247.11250000000001</v>
      </c>
      <c r="Y7118">
        <v>4.6624999999999996</v>
      </c>
      <c r="Z7118">
        <v>1294.6208329999999</v>
      </c>
    </row>
    <row r="7119" spans="1:26" x14ac:dyDescent="0.3">
      <c r="A7119">
        <v>2683351</v>
      </c>
      <c r="B7119">
        <v>1</v>
      </c>
      <c r="C7119" t="s">
        <v>77</v>
      </c>
      <c r="D7119" t="s">
        <v>114</v>
      </c>
      <c r="E7119" t="s">
        <v>134</v>
      </c>
      <c r="F7119" t="s">
        <v>19654</v>
      </c>
      <c r="G7119" t="s">
        <v>140</v>
      </c>
      <c r="H7119" t="s">
        <v>46</v>
      </c>
      <c r="I7119" t="s">
        <v>129</v>
      </c>
      <c r="J7119" t="s">
        <v>130</v>
      </c>
      <c r="K7119" t="s">
        <v>141</v>
      </c>
      <c r="L7119" t="s">
        <v>19655</v>
      </c>
      <c r="M7119" t="s">
        <v>19656</v>
      </c>
      <c r="N7119">
        <v>3.7830555549999998</v>
      </c>
      <c r="O7119">
        <v>0</v>
      </c>
      <c r="P7119">
        <v>756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2859.99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2683352</v>
      </c>
      <c r="B7120">
        <v>1</v>
      </c>
      <c r="C7120" t="s">
        <v>77</v>
      </c>
      <c r="D7120" t="s">
        <v>114</v>
      </c>
      <c r="E7120" t="s">
        <v>134</v>
      </c>
      <c r="F7120" t="s">
        <v>19657</v>
      </c>
      <c r="G7120" t="s">
        <v>140</v>
      </c>
      <c r="H7120" t="s">
        <v>46</v>
      </c>
      <c r="I7120" t="s">
        <v>129</v>
      </c>
      <c r="J7120" t="s">
        <v>130</v>
      </c>
      <c r="K7120" t="s">
        <v>141</v>
      </c>
      <c r="L7120" t="s">
        <v>19658</v>
      </c>
      <c r="M7120" t="s">
        <v>19659</v>
      </c>
      <c r="N7120">
        <v>3.7441666659999999</v>
      </c>
      <c r="O7120">
        <v>0</v>
      </c>
      <c r="P7120">
        <v>746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2793.1483330000001</v>
      </c>
      <c r="W7120">
        <v>0</v>
      </c>
      <c r="X7120">
        <v>0</v>
      </c>
      <c r="Y7120">
        <v>0</v>
      </c>
      <c r="Z7120">
        <v>0</v>
      </c>
    </row>
    <row r="7121" spans="1:26" x14ac:dyDescent="0.3">
      <c r="A7121">
        <v>2683356</v>
      </c>
      <c r="B7121">
        <v>1</v>
      </c>
      <c r="C7121" t="s">
        <v>76</v>
      </c>
      <c r="D7121" t="s">
        <v>97</v>
      </c>
      <c r="E7121" t="s">
        <v>144</v>
      </c>
      <c r="F7121" t="s">
        <v>9140</v>
      </c>
      <c r="G7121" t="s">
        <v>146</v>
      </c>
      <c r="H7121" t="s">
        <v>46</v>
      </c>
      <c r="I7121" t="s">
        <v>129</v>
      </c>
      <c r="J7121" t="s">
        <v>130</v>
      </c>
      <c r="K7121" t="s">
        <v>131</v>
      </c>
      <c r="L7121" t="s">
        <v>19660</v>
      </c>
      <c r="M7121" t="s">
        <v>19661</v>
      </c>
      <c r="N7121">
        <v>0.77583333300000001</v>
      </c>
      <c r="O7121">
        <v>0</v>
      </c>
      <c r="P7121">
        <v>57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44.222499999999997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2683358</v>
      </c>
      <c r="B7122">
        <v>1</v>
      </c>
      <c r="C7122" t="s">
        <v>76</v>
      </c>
      <c r="D7122" t="s">
        <v>107</v>
      </c>
      <c r="E7122" t="s">
        <v>126</v>
      </c>
      <c r="F7122" t="s">
        <v>19662</v>
      </c>
      <c r="G7122" t="s">
        <v>567</v>
      </c>
      <c r="H7122" t="s">
        <v>47</v>
      </c>
      <c r="I7122" t="s">
        <v>129</v>
      </c>
      <c r="J7122" t="s">
        <v>130</v>
      </c>
      <c r="K7122" t="s">
        <v>131</v>
      </c>
      <c r="L7122" t="s">
        <v>19663</v>
      </c>
      <c r="M7122" t="s">
        <v>19664</v>
      </c>
      <c r="N7122">
        <v>8.7222222000000002E-2</v>
      </c>
      <c r="O7122">
        <v>1</v>
      </c>
      <c r="P7122">
        <v>429</v>
      </c>
      <c r="Q7122">
        <v>0</v>
      </c>
      <c r="R7122">
        <v>0</v>
      </c>
      <c r="S7122">
        <v>0</v>
      </c>
      <c r="T7122">
        <v>0</v>
      </c>
      <c r="U7122">
        <v>8.7221999999999994E-2</v>
      </c>
      <c r="V7122">
        <v>37.418332999999997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2683360</v>
      </c>
      <c r="B7123">
        <v>1</v>
      </c>
      <c r="C7123" t="s">
        <v>76</v>
      </c>
      <c r="D7123" t="s">
        <v>107</v>
      </c>
      <c r="E7123" t="s">
        <v>126</v>
      </c>
      <c r="F7123" t="s">
        <v>19665</v>
      </c>
      <c r="G7123" t="s">
        <v>567</v>
      </c>
      <c r="H7123" t="s">
        <v>47</v>
      </c>
      <c r="I7123" t="s">
        <v>129</v>
      </c>
      <c r="J7123" t="s">
        <v>130</v>
      </c>
      <c r="K7123" t="s">
        <v>131</v>
      </c>
      <c r="L7123" t="s">
        <v>19666</v>
      </c>
      <c r="M7123" t="s">
        <v>19667</v>
      </c>
      <c r="N7123">
        <v>0.10722222200000001</v>
      </c>
      <c r="O7123">
        <v>0</v>
      </c>
      <c r="P7123">
        <v>563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60.366110999999997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2683361</v>
      </c>
      <c r="B7124">
        <v>1</v>
      </c>
      <c r="C7124" t="s">
        <v>77</v>
      </c>
      <c r="D7124" t="s">
        <v>119</v>
      </c>
      <c r="E7124" t="s">
        <v>156</v>
      </c>
      <c r="F7124" t="s">
        <v>752</v>
      </c>
      <c r="G7124" t="s">
        <v>169</v>
      </c>
      <c r="H7124" t="s">
        <v>47</v>
      </c>
      <c r="I7124" t="s">
        <v>129</v>
      </c>
      <c r="J7124" t="s">
        <v>130</v>
      </c>
      <c r="K7124" t="s">
        <v>131</v>
      </c>
      <c r="L7124" t="s">
        <v>19668</v>
      </c>
      <c r="M7124" t="s">
        <v>19669</v>
      </c>
      <c r="N7124">
        <v>0.67777777699999997</v>
      </c>
      <c r="O7124">
        <v>55</v>
      </c>
      <c r="P7124">
        <v>2115</v>
      </c>
      <c r="Q7124">
        <v>20</v>
      </c>
      <c r="R7124">
        <v>6</v>
      </c>
      <c r="S7124">
        <v>38</v>
      </c>
      <c r="T7124">
        <v>0</v>
      </c>
      <c r="U7124">
        <v>37.277777999999998</v>
      </c>
      <c r="V7124">
        <v>1433.499998</v>
      </c>
      <c r="W7124">
        <v>13.555555999999999</v>
      </c>
      <c r="X7124">
        <v>4.0666669999999998</v>
      </c>
      <c r="Y7124">
        <v>25.755555999999999</v>
      </c>
      <c r="Z7124">
        <v>0</v>
      </c>
    </row>
    <row r="7125" spans="1:26" x14ac:dyDescent="0.3">
      <c r="A7125">
        <v>2683362</v>
      </c>
      <c r="B7125">
        <v>1</v>
      </c>
      <c r="C7125" t="s">
        <v>77</v>
      </c>
      <c r="D7125" t="s">
        <v>108</v>
      </c>
      <c r="E7125" t="s">
        <v>156</v>
      </c>
      <c r="F7125" t="s">
        <v>4680</v>
      </c>
      <c r="G7125" t="s">
        <v>169</v>
      </c>
      <c r="H7125" t="s">
        <v>47</v>
      </c>
      <c r="I7125" t="s">
        <v>129</v>
      </c>
      <c r="J7125" t="s">
        <v>130</v>
      </c>
      <c r="K7125" t="s">
        <v>131</v>
      </c>
      <c r="L7125" t="s">
        <v>19670</v>
      </c>
      <c r="M7125" t="s">
        <v>19671</v>
      </c>
      <c r="N7125">
        <v>0.90555555499999996</v>
      </c>
      <c r="O7125">
        <v>0</v>
      </c>
      <c r="P7125">
        <v>0</v>
      </c>
      <c r="Q7125">
        <v>1</v>
      </c>
      <c r="R7125">
        <v>11</v>
      </c>
      <c r="S7125">
        <v>246</v>
      </c>
      <c r="T7125">
        <v>1922</v>
      </c>
      <c r="U7125">
        <v>0</v>
      </c>
      <c r="V7125">
        <v>0</v>
      </c>
      <c r="W7125">
        <v>0.90555600000000003</v>
      </c>
      <c r="X7125">
        <v>9.9611110000000007</v>
      </c>
      <c r="Y7125">
        <v>222.76666700000001</v>
      </c>
      <c r="Z7125">
        <v>1740.4777770000001</v>
      </c>
    </row>
    <row r="7126" spans="1:26" x14ac:dyDescent="0.3">
      <c r="A7126">
        <v>2683370</v>
      </c>
      <c r="B7126">
        <v>1</v>
      </c>
      <c r="C7126" t="s">
        <v>76</v>
      </c>
      <c r="D7126" t="s">
        <v>79</v>
      </c>
      <c r="E7126" t="s">
        <v>325</v>
      </c>
      <c r="F7126" t="s">
        <v>19672</v>
      </c>
      <c r="G7126" t="s">
        <v>567</v>
      </c>
      <c r="H7126" t="s">
        <v>47</v>
      </c>
      <c r="I7126" t="s">
        <v>129</v>
      </c>
      <c r="J7126" t="s">
        <v>130</v>
      </c>
      <c r="K7126" t="s">
        <v>141</v>
      </c>
      <c r="L7126" t="s">
        <v>19673</v>
      </c>
      <c r="M7126" t="s">
        <v>19674</v>
      </c>
      <c r="N7126">
        <v>0.41055555500000002</v>
      </c>
      <c r="O7126">
        <v>27</v>
      </c>
      <c r="P7126">
        <v>21004</v>
      </c>
      <c r="Q7126">
        <v>0</v>
      </c>
      <c r="R7126">
        <v>0</v>
      </c>
      <c r="S7126">
        <v>0</v>
      </c>
      <c r="T7126">
        <v>0</v>
      </c>
      <c r="U7126">
        <v>11.085000000000001</v>
      </c>
      <c r="V7126">
        <v>8623.3088769999995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2683367</v>
      </c>
      <c r="B7127">
        <v>1</v>
      </c>
      <c r="C7127" t="s">
        <v>76</v>
      </c>
      <c r="D7127" t="s">
        <v>79</v>
      </c>
      <c r="E7127" t="s">
        <v>126</v>
      </c>
      <c r="F7127" t="s">
        <v>19675</v>
      </c>
      <c r="G7127" t="s">
        <v>169</v>
      </c>
      <c r="H7127" t="s">
        <v>47</v>
      </c>
      <c r="I7127" t="s">
        <v>129</v>
      </c>
      <c r="J7127" t="s">
        <v>130</v>
      </c>
      <c r="K7127" t="s">
        <v>131</v>
      </c>
      <c r="L7127" t="s">
        <v>19676</v>
      </c>
      <c r="M7127" t="s">
        <v>19677</v>
      </c>
      <c r="N7127">
        <v>0.204444444</v>
      </c>
      <c r="O7127">
        <v>4</v>
      </c>
      <c r="P7127">
        <v>2073</v>
      </c>
      <c r="Q7127">
        <v>0</v>
      </c>
      <c r="R7127">
        <v>0</v>
      </c>
      <c r="S7127">
        <v>0</v>
      </c>
      <c r="T7127">
        <v>0</v>
      </c>
      <c r="U7127">
        <v>0.817778</v>
      </c>
      <c r="V7127">
        <v>423.813332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2683372</v>
      </c>
      <c r="B7128">
        <v>1</v>
      </c>
      <c r="C7128" t="s">
        <v>76</v>
      </c>
      <c r="D7128" t="s">
        <v>97</v>
      </c>
      <c r="E7128" t="s">
        <v>134</v>
      </c>
      <c r="F7128" t="s">
        <v>19678</v>
      </c>
      <c r="G7128" t="s">
        <v>146</v>
      </c>
      <c r="H7128" t="s">
        <v>46</v>
      </c>
      <c r="I7128" t="s">
        <v>129</v>
      </c>
      <c r="J7128" t="s">
        <v>130</v>
      </c>
      <c r="K7128" t="s">
        <v>131</v>
      </c>
      <c r="L7128" t="s">
        <v>19679</v>
      </c>
      <c r="M7128" t="s">
        <v>19680</v>
      </c>
      <c r="N7128">
        <v>0.61166666599999997</v>
      </c>
      <c r="O7128">
        <v>0</v>
      </c>
      <c r="P7128">
        <v>52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31.806667000000001</v>
      </c>
      <c r="W7128">
        <v>0</v>
      </c>
      <c r="X7128">
        <v>0</v>
      </c>
      <c r="Y7128">
        <v>0</v>
      </c>
      <c r="Z7128">
        <v>0</v>
      </c>
    </row>
    <row r="7129" spans="1:26" x14ac:dyDescent="0.3">
      <c r="A7129">
        <v>2683374</v>
      </c>
      <c r="B7129">
        <v>1</v>
      </c>
      <c r="C7129" t="s">
        <v>77</v>
      </c>
      <c r="D7129" t="s">
        <v>110</v>
      </c>
      <c r="E7129" t="s">
        <v>156</v>
      </c>
      <c r="F7129" t="s">
        <v>19681</v>
      </c>
      <c r="G7129" t="s">
        <v>169</v>
      </c>
      <c r="H7129" t="s">
        <v>47</v>
      </c>
      <c r="I7129" t="s">
        <v>129</v>
      </c>
      <c r="J7129" t="s">
        <v>130</v>
      </c>
      <c r="K7129" t="s">
        <v>131</v>
      </c>
      <c r="L7129" t="s">
        <v>19682</v>
      </c>
      <c r="M7129" t="s">
        <v>19683</v>
      </c>
      <c r="N7129">
        <v>0.646666666</v>
      </c>
      <c r="O7129">
        <v>0</v>
      </c>
      <c r="P7129">
        <v>0</v>
      </c>
      <c r="Q7129">
        <v>0</v>
      </c>
      <c r="R7129">
        <v>0</v>
      </c>
      <c r="S7129">
        <v>4</v>
      </c>
      <c r="T7129">
        <v>218</v>
      </c>
      <c r="U7129">
        <v>0</v>
      </c>
      <c r="V7129">
        <v>0</v>
      </c>
      <c r="W7129">
        <v>0</v>
      </c>
      <c r="X7129">
        <v>0</v>
      </c>
      <c r="Y7129">
        <v>2.5866669999999998</v>
      </c>
      <c r="Z7129">
        <v>140.973333</v>
      </c>
    </row>
    <row r="7130" spans="1:26" x14ac:dyDescent="0.3">
      <c r="A7130">
        <v>2683375</v>
      </c>
      <c r="B7130">
        <v>1</v>
      </c>
      <c r="C7130" t="s">
        <v>76</v>
      </c>
      <c r="D7130" t="s">
        <v>92</v>
      </c>
      <c r="E7130" t="s">
        <v>156</v>
      </c>
      <c r="F7130" t="s">
        <v>19684</v>
      </c>
      <c r="G7130" t="s">
        <v>169</v>
      </c>
      <c r="H7130" t="s">
        <v>47</v>
      </c>
      <c r="I7130" t="s">
        <v>129</v>
      </c>
      <c r="J7130" t="s">
        <v>130</v>
      </c>
      <c r="K7130" t="s">
        <v>131</v>
      </c>
      <c r="L7130" t="s">
        <v>19685</v>
      </c>
      <c r="M7130" t="s">
        <v>19686</v>
      </c>
      <c r="N7130">
        <v>9.4444444000000002E-2</v>
      </c>
      <c r="O7130">
        <v>5</v>
      </c>
      <c r="P7130">
        <v>451</v>
      </c>
      <c r="Q7130">
        <v>0</v>
      </c>
      <c r="R7130">
        <v>0</v>
      </c>
      <c r="S7130">
        <v>19</v>
      </c>
      <c r="T7130">
        <v>522</v>
      </c>
      <c r="U7130">
        <v>0.47222199999999998</v>
      </c>
      <c r="V7130">
        <v>42.594444000000003</v>
      </c>
      <c r="W7130">
        <v>0</v>
      </c>
      <c r="X7130">
        <v>0</v>
      </c>
      <c r="Y7130">
        <v>1.7944439999999999</v>
      </c>
      <c r="Z7130">
        <v>49.3</v>
      </c>
    </row>
    <row r="7131" spans="1:26" x14ac:dyDescent="0.3">
      <c r="A7131">
        <v>2683376</v>
      </c>
      <c r="B7131">
        <v>1</v>
      </c>
      <c r="C7131" t="s">
        <v>77</v>
      </c>
      <c r="D7131" t="s">
        <v>114</v>
      </c>
      <c r="E7131" t="s">
        <v>126</v>
      </c>
      <c r="F7131" t="s">
        <v>19687</v>
      </c>
      <c r="G7131" t="s">
        <v>146</v>
      </c>
      <c r="H7131" t="s">
        <v>47</v>
      </c>
      <c r="I7131" t="s">
        <v>129</v>
      </c>
      <c r="J7131" t="s">
        <v>130</v>
      </c>
      <c r="K7131" t="s">
        <v>131</v>
      </c>
      <c r="L7131" t="s">
        <v>19688</v>
      </c>
      <c r="M7131" t="s">
        <v>19689</v>
      </c>
      <c r="N7131">
        <v>0.26027777699999999</v>
      </c>
      <c r="O7131">
        <v>0</v>
      </c>
      <c r="P7131">
        <v>91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23.685278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2683377</v>
      </c>
      <c r="B7132">
        <v>1</v>
      </c>
      <c r="C7132" t="s">
        <v>77</v>
      </c>
      <c r="D7132" t="s">
        <v>108</v>
      </c>
      <c r="E7132" t="s">
        <v>156</v>
      </c>
      <c r="F7132" t="s">
        <v>4680</v>
      </c>
      <c r="G7132" t="s">
        <v>169</v>
      </c>
      <c r="H7132" t="s">
        <v>47</v>
      </c>
      <c r="I7132" t="s">
        <v>129</v>
      </c>
      <c r="J7132" t="s">
        <v>130</v>
      </c>
      <c r="K7132" t="s">
        <v>131</v>
      </c>
      <c r="L7132" t="s">
        <v>19690</v>
      </c>
      <c r="M7132" t="s">
        <v>19691</v>
      </c>
      <c r="N7132">
        <v>2.4811111110000001</v>
      </c>
      <c r="O7132">
        <v>0</v>
      </c>
      <c r="P7132">
        <v>0</v>
      </c>
      <c r="Q7132">
        <v>1</v>
      </c>
      <c r="R7132">
        <v>11</v>
      </c>
      <c r="S7132">
        <v>246</v>
      </c>
      <c r="T7132">
        <v>1922</v>
      </c>
      <c r="U7132">
        <v>0</v>
      </c>
      <c r="V7132">
        <v>0</v>
      </c>
      <c r="W7132">
        <v>2.4811109999999998</v>
      </c>
      <c r="X7132">
        <v>27.292221999999999</v>
      </c>
      <c r="Y7132">
        <v>610.35333300000002</v>
      </c>
      <c r="Z7132">
        <v>4768.6955550000002</v>
      </c>
    </row>
    <row r="7133" spans="1:26" x14ac:dyDescent="0.3">
      <c r="A7133">
        <v>2683379</v>
      </c>
      <c r="B7133">
        <v>1</v>
      </c>
      <c r="C7133" t="s">
        <v>76</v>
      </c>
      <c r="D7133" t="s">
        <v>91</v>
      </c>
      <c r="E7133" t="s">
        <v>126</v>
      </c>
      <c r="F7133" t="s">
        <v>19692</v>
      </c>
      <c r="G7133" t="s">
        <v>837</v>
      </c>
      <c r="H7133" t="s">
        <v>47</v>
      </c>
      <c r="I7133" t="s">
        <v>129</v>
      </c>
      <c r="J7133" t="s">
        <v>130</v>
      </c>
      <c r="K7133" t="s">
        <v>131</v>
      </c>
      <c r="L7133" t="s">
        <v>19693</v>
      </c>
      <c r="M7133" t="s">
        <v>19694</v>
      </c>
      <c r="N7133">
        <v>1.2013888880000001</v>
      </c>
      <c r="O7133">
        <v>0</v>
      </c>
      <c r="P7133">
        <v>0</v>
      </c>
      <c r="Q7133">
        <v>0</v>
      </c>
      <c r="R7133">
        <v>135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162.1875</v>
      </c>
      <c r="Y7133">
        <v>0</v>
      </c>
      <c r="Z7133">
        <v>0</v>
      </c>
    </row>
    <row r="7134" spans="1:26" x14ac:dyDescent="0.3">
      <c r="A7134">
        <v>2683380</v>
      </c>
      <c r="B7134">
        <v>1</v>
      </c>
      <c r="C7134" t="s">
        <v>76</v>
      </c>
      <c r="D7134" t="s">
        <v>101</v>
      </c>
      <c r="E7134" t="s">
        <v>126</v>
      </c>
      <c r="F7134" t="s">
        <v>19695</v>
      </c>
      <c r="G7134" t="s">
        <v>169</v>
      </c>
      <c r="H7134" t="s">
        <v>47</v>
      </c>
      <c r="I7134" t="s">
        <v>129</v>
      </c>
      <c r="J7134" t="s">
        <v>130</v>
      </c>
      <c r="K7134" t="s">
        <v>131</v>
      </c>
      <c r="L7134" t="s">
        <v>19696</v>
      </c>
      <c r="M7134" t="s">
        <v>19697</v>
      </c>
      <c r="N7134">
        <v>0.42499999999999999</v>
      </c>
      <c r="O7134">
        <v>1</v>
      </c>
      <c r="P7134">
        <v>695</v>
      </c>
      <c r="Q7134">
        <v>0</v>
      </c>
      <c r="R7134">
        <v>0</v>
      </c>
      <c r="S7134">
        <v>0</v>
      </c>
      <c r="T7134">
        <v>0</v>
      </c>
      <c r="U7134">
        <v>0.42499999999999999</v>
      </c>
      <c r="V7134">
        <v>295.375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2683379</v>
      </c>
      <c r="B7135">
        <v>2</v>
      </c>
      <c r="C7135" t="s">
        <v>76</v>
      </c>
      <c r="D7135" t="s">
        <v>91</v>
      </c>
      <c r="E7135" t="s">
        <v>152</v>
      </c>
      <c r="F7135" t="s">
        <v>19698</v>
      </c>
      <c r="G7135" t="s">
        <v>837</v>
      </c>
      <c r="H7135" t="s">
        <v>47</v>
      </c>
      <c r="I7135" t="s">
        <v>129</v>
      </c>
      <c r="J7135" t="s">
        <v>130</v>
      </c>
      <c r="K7135" t="s">
        <v>131</v>
      </c>
      <c r="L7135" t="s">
        <v>19694</v>
      </c>
      <c r="M7135" t="s">
        <v>19699</v>
      </c>
      <c r="N7135">
        <v>1.5905555549999999</v>
      </c>
      <c r="O7135">
        <v>0</v>
      </c>
      <c r="P7135">
        <v>3</v>
      </c>
      <c r="Q7135">
        <v>2</v>
      </c>
      <c r="R7135">
        <v>2553</v>
      </c>
      <c r="S7135">
        <v>0</v>
      </c>
      <c r="T7135">
        <v>0</v>
      </c>
      <c r="U7135">
        <v>0</v>
      </c>
      <c r="V7135">
        <v>4.7716669999999999</v>
      </c>
      <c r="W7135">
        <v>3.181111</v>
      </c>
      <c r="X7135">
        <v>4060.6883320000002</v>
      </c>
      <c r="Y7135">
        <v>0</v>
      </c>
      <c r="Z7135">
        <v>0</v>
      </c>
    </row>
    <row r="7136" spans="1:26" x14ac:dyDescent="0.3">
      <c r="A7136">
        <v>2683387</v>
      </c>
      <c r="B7136">
        <v>1</v>
      </c>
      <c r="C7136" t="s">
        <v>76</v>
      </c>
      <c r="D7136" t="s">
        <v>91</v>
      </c>
      <c r="E7136" t="s">
        <v>156</v>
      </c>
      <c r="F7136" t="s">
        <v>19700</v>
      </c>
      <c r="G7136" t="s">
        <v>169</v>
      </c>
      <c r="H7136" t="s">
        <v>47</v>
      </c>
      <c r="I7136" t="s">
        <v>129</v>
      </c>
      <c r="J7136" t="s">
        <v>130</v>
      </c>
      <c r="K7136" t="s">
        <v>131</v>
      </c>
      <c r="L7136" t="s">
        <v>19701</v>
      </c>
      <c r="M7136" t="s">
        <v>19702</v>
      </c>
      <c r="N7136">
        <v>1.85</v>
      </c>
      <c r="O7136">
        <v>44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81.400000000000006</v>
      </c>
      <c r="V7136">
        <v>0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2683391</v>
      </c>
      <c r="B7137">
        <v>1</v>
      </c>
      <c r="C7137" t="s">
        <v>76</v>
      </c>
      <c r="D7137" t="s">
        <v>101</v>
      </c>
      <c r="E7137" t="s">
        <v>126</v>
      </c>
      <c r="F7137" t="s">
        <v>19703</v>
      </c>
      <c r="G7137" t="s">
        <v>506</v>
      </c>
      <c r="H7137" t="s">
        <v>47</v>
      </c>
      <c r="I7137" t="s">
        <v>129</v>
      </c>
      <c r="J7137" t="s">
        <v>130</v>
      </c>
      <c r="K7137" t="s">
        <v>131</v>
      </c>
      <c r="L7137" t="s">
        <v>19704</v>
      </c>
      <c r="M7137" t="s">
        <v>19705</v>
      </c>
      <c r="N7137">
        <v>7.2358333330000004</v>
      </c>
      <c r="O7137">
        <v>1</v>
      </c>
      <c r="P7137">
        <v>446</v>
      </c>
      <c r="Q7137">
        <v>0</v>
      </c>
      <c r="R7137">
        <v>0</v>
      </c>
      <c r="S7137">
        <v>0</v>
      </c>
      <c r="T7137">
        <v>0</v>
      </c>
      <c r="U7137">
        <v>7.2358330000000004</v>
      </c>
      <c r="V7137">
        <v>3227.1816669999998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2694948</v>
      </c>
      <c r="B7138">
        <v>1</v>
      </c>
      <c r="C7138" t="s">
        <v>77</v>
      </c>
      <c r="D7138" t="s">
        <v>122</v>
      </c>
      <c r="E7138" t="s">
        <v>156</v>
      </c>
      <c r="F7138" t="s">
        <v>2271</v>
      </c>
      <c r="G7138" t="s">
        <v>169</v>
      </c>
      <c r="H7138" t="s">
        <v>47</v>
      </c>
      <c r="I7138" t="s">
        <v>247</v>
      </c>
      <c r="J7138" t="s">
        <v>130</v>
      </c>
      <c r="K7138" t="s">
        <v>131</v>
      </c>
      <c r="L7138" t="s">
        <v>19706</v>
      </c>
      <c r="M7138" t="s">
        <v>19707</v>
      </c>
      <c r="N7138">
        <v>0.04</v>
      </c>
      <c r="O7138">
        <v>0</v>
      </c>
      <c r="P7138">
        <v>0</v>
      </c>
      <c r="Q7138">
        <v>12</v>
      </c>
      <c r="R7138">
        <v>141</v>
      </c>
      <c r="S7138">
        <v>50</v>
      </c>
      <c r="T7138">
        <v>985</v>
      </c>
      <c r="U7138">
        <v>0</v>
      </c>
      <c r="V7138">
        <v>0</v>
      </c>
      <c r="W7138">
        <v>0.48</v>
      </c>
      <c r="X7138">
        <v>5.64</v>
      </c>
      <c r="Y7138">
        <v>2</v>
      </c>
      <c r="Z7138">
        <v>39.4</v>
      </c>
    </row>
    <row r="7139" spans="1:26" x14ac:dyDescent="0.3">
      <c r="A7139">
        <v>2683390</v>
      </c>
      <c r="B7139">
        <v>1</v>
      </c>
      <c r="C7139" t="s">
        <v>77</v>
      </c>
      <c r="D7139" t="s">
        <v>122</v>
      </c>
      <c r="E7139" t="s">
        <v>156</v>
      </c>
      <c r="F7139" t="s">
        <v>13827</v>
      </c>
      <c r="G7139" t="s">
        <v>169</v>
      </c>
      <c r="H7139" t="s">
        <v>47</v>
      </c>
      <c r="I7139" t="s">
        <v>247</v>
      </c>
      <c r="J7139" t="s">
        <v>130</v>
      </c>
      <c r="K7139" t="s">
        <v>131</v>
      </c>
      <c r="L7139" t="s">
        <v>19708</v>
      </c>
      <c r="M7139" t="s">
        <v>19709</v>
      </c>
      <c r="N7139">
        <v>4.8055555E-2</v>
      </c>
      <c r="O7139">
        <v>0</v>
      </c>
      <c r="P7139">
        <v>0</v>
      </c>
      <c r="Q7139">
        <v>0</v>
      </c>
      <c r="R7139">
        <v>0</v>
      </c>
      <c r="S7139">
        <v>2</v>
      </c>
      <c r="T7139">
        <v>1116</v>
      </c>
      <c r="U7139">
        <v>0</v>
      </c>
      <c r="V7139">
        <v>0</v>
      </c>
      <c r="W7139">
        <v>0</v>
      </c>
      <c r="X7139">
        <v>0</v>
      </c>
      <c r="Y7139">
        <v>9.6111000000000002E-2</v>
      </c>
      <c r="Z7139">
        <v>53.629998999999998</v>
      </c>
    </row>
    <row r="7140" spans="1:26" x14ac:dyDescent="0.3">
      <c r="A7140">
        <v>2683394</v>
      </c>
      <c r="B7140">
        <v>1</v>
      </c>
      <c r="C7140" t="s">
        <v>76</v>
      </c>
      <c r="D7140" t="s">
        <v>89</v>
      </c>
      <c r="E7140" t="s">
        <v>144</v>
      </c>
      <c r="F7140" t="s">
        <v>19710</v>
      </c>
      <c r="G7140" t="s">
        <v>136</v>
      </c>
      <c r="H7140" t="s">
        <v>46</v>
      </c>
      <c r="I7140" t="s">
        <v>129</v>
      </c>
      <c r="J7140" t="s">
        <v>130</v>
      </c>
      <c r="K7140" t="s">
        <v>131</v>
      </c>
      <c r="L7140" t="s">
        <v>19711</v>
      </c>
      <c r="M7140" t="s">
        <v>19712</v>
      </c>
      <c r="N7140">
        <v>4.346666666</v>
      </c>
      <c r="O7140">
        <v>0</v>
      </c>
      <c r="P7140">
        <v>22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95.626666999999998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2683398</v>
      </c>
      <c r="B7141">
        <v>1</v>
      </c>
      <c r="C7141" t="s">
        <v>77</v>
      </c>
      <c r="D7141" t="s">
        <v>115</v>
      </c>
      <c r="E7141" t="s">
        <v>210</v>
      </c>
      <c r="F7141" t="s">
        <v>19713</v>
      </c>
      <c r="G7141" t="s">
        <v>290</v>
      </c>
      <c r="H7141" t="s">
        <v>46</v>
      </c>
      <c r="I7141" t="s">
        <v>129</v>
      </c>
      <c r="J7141" t="s">
        <v>130</v>
      </c>
      <c r="K7141" t="s">
        <v>131</v>
      </c>
      <c r="L7141" t="s">
        <v>19714</v>
      </c>
      <c r="M7141" t="s">
        <v>19715</v>
      </c>
      <c r="N7141">
        <v>1.9583333329999999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1.9583330000000001</v>
      </c>
    </row>
    <row r="7142" spans="1:26" x14ac:dyDescent="0.3">
      <c r="A7142">
        <v>2683409</v>
      </c>
      <c r="B7142">
        <v>1</v>
      </c>
      <c r="C7142" t="s">
        <v>77</v>
      </c>
      <c r="D7142" t="s">
        <v>114</v>
      </c>
      <c r="E7142" t="s">
        <v>172</v>
      </c>
      <c r="F7142" t="s">
        <v>19716</v>
      </c>
      <c r="G7142" t="s">
        <v>703</v>
      </c>
      <c r="H7142" t="s">
        <v>46</v>
      </c>
      <c r="I7142" t="s">
        <v>129</v>
      </c>
      <c r="J7142" t="s">
        <v>130</v>
      </c>
      <c r="K7142" t="s">
        <v>131</v>
      </c>
      <c r="L7142" t="s">
        <v>19717</v>
      </c>
      <c r="M7142" t="s">
        <v>19718</v>
      </c>
      <c r="N7142">
        <v>2.8916666659999999</v>
      </c>
      <c r="O7142">
        <v>0</v>
      </c>
      <c r="P7142">
        <v>6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17.350000000000001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2683399</v>
      </c>
      <c r="B7143">
        <v>1</v>
      </c>
      <c r="C7143" t="s">
        <v>77</v>
      </c>
      <c r="D7143" t="s">
        <v>118</v>
      </c>
      <c r="E7143" t="s">
        <v>152</v>
      </c>
      <c r="F7143" t="s">
        <v>10446</v>
      </c>
      <c r="G7143" t="s">
        <v>169</v>
      </c>
      <c r="H7143" t="s">
        <v>47</v>
      </c>
      <c r="I7143" t="s">
        <v>129</v>
      </c>
      <c r="J7143" t="s">
        <v>130</v>
      </c>
      <c r="K7143" t="s">
        <v>131</v>
      </c>
      <c r="L7143" t="s">
        <v>19719</v>
      </c>
      <c r="M7143" t="s">
        <v>19720</v>
      </c>
      <c r="N7143">
        <v>0.32777777699999999</v>
      </c>
      <c r="O7143">
        <v>41</v>
      </c>
      <c r="P7143">
        <v>411</v>
      </c>
      <c r="Q7143">
        <v>156</v>
      </c>
      <c r="R7143">
        <v>430</v>
      </c>
      <c r="S7143">
        <v>33</v>
      </c>
      <c r="T7143">
        <v>51</v>
      </c>
      <c r="U7143">
        <v>13.438889</v>
      </c>
      <c r="V7143">
        <v>134.716666</v>
      </c>
      <c r="W7143">
        <v>51.133333</v>
      </c>
      <c r="X7143">
        <v>140.944444</v>
      </c>
      <c r="Y7143">
        <v>10.816667000000001</v>
      </c>
      <c r="Z7143">
        <v>16.716667000000001</v>
      </c>
    </row>
    <row r="7144" spans="1:26" x14ac:dyDescent="0.3">
      <c r="A7144">
        <v>2683404</v>
      </c>
      <c r="B7144">
        <v>1</v>
      </c>
      <c r="C7144" t="s">
        <v>77</v>
      </c>
      <c r="D7144" t="s">
        <v>113</v>
      </c>
      <c r="E7144" t="s">
        <v>156</v>
      </c>
      <c r="F7144" t="s">
        <v>6575</v>
      </c>
      <c r="G7144" t="s">
        <v>169</v>
      </c>
      <c r="H7144" t="s">
        <v>47</v>
      </c>
      <c r="I7144" t="s">
        <v>129</v>
      </c>
      <c r="J7144" t="s">
        <v>130</v>
      </c>
      <c r="K7144" t="s">
        <v>131</v>
      </c>
      <c r="L7144" t="s">
        <v>19721</v>
      </c>
      <c r="M7144" t="s">
        <v>19722</v>
      </c>
      <c r="N7144">
        <v>0.18666666600000001</v>
      </c>
      <c r="O7144">
        <v>0</v>
      </c>
      <c r="P7144">
        <v>0</v>
      </c>
      <c r="Q7144">
        <v>17</v>
      </c>
      <c r="R7144">
        <v>1238</v>
      </c>
      <c r="S7144">
        <v>0</v>
      </c>
      <c r="T7144">
        <v>0</v>
      </c>
      <c r="U7144">
        <v>0</v>
      </c>
      <c r="V7144">
        <v>0</v>
      </c>
      <c r="W7144">
        <v>3.173333</v>
      </c>
      <c r="X7144">
        <v>231.093333</v>
      </c>
      <c r="Y7144">
        <v>0</v>
      </c>
      <c r="Z7144">
        <v>0</v>
      </c>
    </row>
    <row r="7145" spans="1:26" x14ac:dyDescent="0.3">
      <c r="A7145">
        <v>2683400</v>
      </c>
      <c r="B7145">
        <v>1</v>
      </c>
      <c r="C7145" t="s">
        <v>77</v>
      </c>
      <c r="D7145" t="s">
        <v>108</v>
      </c>
      <c r="E7145" t="s">
        <v>156</v>
      </c>
      <c r="F7145" t="s">
        <v>19723</v>
      </c>
      <c r="G7145" t="s">
        <v>169</v>
      </c>
      <c r="H7145" t="s">
        <v>47</v>
      </c>
      <c r="I7145" t="s">
        <v>129</v>
      </c>
      <c r="J7145" t="s">
        <v>130</v>
      </c>
      <c r="K7145" t="s">
        <v>131</v>
      </c>
      <c r="L7145" t="s">
        <v>19724</v>
      </c>
      <c r="M7145" t="s">
        <v>19725</v>
      </c>
      <c r="N7145">
        <v>1.0375000000000001</v>
      </c>
      <c r="O7145">
        <v>71</v>
      </c>
      <c r="P7145">
        <v>0</v>
      </c>
      <c r="Q7145">
        <v>81</v>
      </c>
      <c r="R7145">
        <v>111</v>
      </c>
      <c r="S7145">
        <v>55</v>
      </c>
      <c r="T7145">
        <v>0</v>
      </c>
      <c r="U7145">
        <v>73.662499999999994</v>
      </c>
      <c r="V7145">
        <v>0</v>
      </c>
      <c r="W7145">
        <v>84.037499999999994</v>
      </c>
      <c r="X7145">
        <v>115.16249999999999</v>
      </c>
      <c r="Y7145">
        <v>57.0625</v>
      </c>
      <c r="Z7145">
        <v>0</v>
      </c>
    </row>
    <row r="7146" spans="1:26" x14ac:dyDescent="0.3">
      <c r="A7146">
        <v>2683401</v>
      </c>
      <c r="B7146">
        <v>1</v>
      </c>
      <c r="C7146" t="s">
        <v>77</v>
      </c>
      <c r="D7146" t="s">
        <v>109</v>
      </c>
      <c r="E7146" t="s">
        <v>156</v>
      </c>
      <c r="F7146" t="s">
        <v>19726</v>
      </c>
      <c r="G7146" t="s">
        <v>169</v>
      </c>
      <c r="H7146" t="s">
        <v>47</v>
      </c>
      <c r="I7146" t="s">
        <v>247</v>
      </c>
      <c r="J7146" t="s">
        <v>130</v>
      </c>
      <c r="K7146" t="s">
        <v>131</v>
      </c>
      <c r="L7146" t="s">
        <v>19727</v>
      </c>
      <c r="M7146" t="s">
        <v>19728</v>
      </c>
      <c r="N7146">
        <v>2.1944444E-2</v>
      </c>
      <c r="O7146">
        <v>12</v>
      </c>
      <c r="P7146">
        <v>1088</v>
      </c>
      <c r="Q7146">
        <v>0</v>
      </c>
      <c r="R7146">
        <v>0</v>
      </c>
      <c r="S7146">
        <v>0</v>
      </c>
      <c r="T7146">
        <v>0</v>
      </c>
      <c r="U7146">
        <v>0.26333299999999998</v>
      </c>
      <c r="V7146">
        <v>23.875554999999999</v>
      </c>
      <c r="W7146">
        <v>0</v>
      </c>
      <c r="X7146">
        <v>0</v>
      </c>
      <c r="Y7146">
        <v>0</v>
      </c>
      <c r="Z7146">
        <v>0</v>
      </c>
    </row>
    <row r="7147" spans="1:26" x14ac:dyDescent="0.3">
      <c r="A7147">
        <v>2683403</v>
      </c>
      <c r="B7147">
        <v>1</v>
      </c>
      <c r="C7147" t="s">
        <v>76</v>
      </c>
      <c r="D7147" t="s">
        <v>95</v>
      </c>
      <c r="E7147" t="s">
        <v>152</v>
      </c>
      <c r="F7147" t="s">
        <v>10284</v>
      </c>
      <c r="G7147" t="s">
        <v>169</v>
      </c>
      <c r="H7147" t="s">
        <v>47</v>
      </c>
      <c r="I7147" t="s">
        <v>129</v>
      </c>
      <c r="J7147" t="s">
        <v>130</v>
      </c>
      <c r="K7147" t="s">
        <v>131</v>
      </c>
      <c r="L7147" t="s">
        <v>19729</v>
      </c>
      <c r="M7147" t="s">
        <v>19730</v>
      </c>
      <c r="N7147">
        <v>7.3055554999999994E-2</v>
      </c>
      <c r="O7147">
        <v>0</v>
      </c>
      <c r="P7147">
        <v>0</v>
      </c>
      <c r="Q7147">
        <v>0</v>
      </c>
      <c r="R7147">
        <v>0</v>
      </c>
      <c r="S7147">
        <v>8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0.58444399999999996</v>
      </c>
      <c r="Z7147">
        <v>0</v>
      </c>
    </row>
    <row r="7148" spans="1:26" x14ac:dyDescent="0.3">
      <c r="A7148">
        <v>2683405</v>
      </c>
      <c r="B7148">
        <v>1</v>
      </c>
      <c r="C7148" t="s">
        <v>76</v>
      </c>
      <c r="D7148" t="s">
        <v>93</v>
      </c>
      <c r="E7148" t="s">
        <v>156</v>
      </c>
      <c r="F7148" t="s">
        <v>18197</v>
      </c>
      <c r="G7148" t="s">
        <v>169</v>
      </c>
      <c r="H7148" t="s">
        <v>47</v>
      </c>
      <c r="I7148" t="s">
        <v>129</v>
      </c>
      <c r="J7148" t="s">
        <v>130</v>
      </c>
      <c r="K7148" t="s">
        <v>131</v>
      </c>
      <c r="L7148" t="s">
        <v>19731</v>
      </c>
      <c r="M7148" t="s">
        <v>19732</v>
      </c>
      <c r="N7148">
        <v>0.16</v>
      </c>
      <c r="O7148">
        <v>20</v>
      </c>
      <c r="P7148">
        <v>5372</v>
      </c>
      <c r="Q7148">
        <v>0</v>
      </c>
      <c r="R7148">
        <v>0</v>
      </c>
      <c r="S7148">
        <v>0</v>
      </c>
      <c r="T7148">
        <v>0</v>
      </c>
      <c r="U7148">
        <v>3.2</v>
      </c>
      <c r="V7148">
        <v>859.52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2683402</v>
      </c>
      <c r="B7149">
        <v>1</v>
      </c>
      <c r="C7149" t="s">
        <v>76</v>
      </c>
      <c r="D7149" t="s">
        <v>93</v>
      </c>
      <c r="E7149" t="s">
        <v>152</v>
      </c>
      <c r="F7149" t="s">
        <v>19733</v>
      </c>
      <c r="G7149" t="s">
        <v>169</v>
      </c>
      <c r="H7149" t="s">
        <v>47</v>
      </c>
      <c r="I7149" t="s">
        <v>247</v>
      </c>
      <c r="J7149" t="s">
        <v>130</v>
      </c>
      <c r="K7149" t="s">
        <v>131</v>
      </c>
      <c r="L7149" t="s">
        <v>19734</v>
      </c>
      <c r="M7149" t="s">
        <v>19735</v>
      </c>
      <c r="N7149">
        <v>4.1111110999999999E-2</v>
      </c>
      <c r="O7149">
        <v>3</v>
      </c>
      <c r="P7149">
        <v>1348</v>
      </c>
      <c r="Q7149">
        <v>0</v>
      </c>
      <c r="R7149">
        <v>0</v>
      </c>
      <c r="S7149">
        <v>0</v>
      </c>
      <c r="T7149">
        <v>0</v>
      </c>
      <c r="U7149">
        <v>0.123333</v>
      </c>
      <c r="V7149">
        <v>55.417777999999998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2683407</v>
      </c>
      <c r="B7150">
        <v>1</v>
      </c>
      <c r="C7150" t="s">
        <v>77</v>
      </c>
      <c r="D7150" t="s">
        <v>118</v>
      </c>
      <c r="E7150" t="s">
        <v>152</v>
      </c>
      <c r="F7150" t="s">
        <v>19736</v>
      </c>
      <c r="G7150" t="s">
        <v>169</v>
      </c>
      <c r="H7150" t="s">
        <v>47</v>
      </c>
      <c r="I7150" t="s">
        <v>129</v>
      </c>
      <c r="J7150" t="s">
        <v>130</v>
      </c>
      <c r="K7150" t="s">
        <v>131</v>
      </c>
      <c r="L7150" t="s">
        <v>19737</v>
      </c>
      <c r="M7150" t="s">
        <v>19738</v>
      </c>
      <c r="N7150">
        <v>0.64277777700000005</v>
      </c>
      <c r="O7150">
        <v>26</v>
      </c>
      <c r="P7150">
        <v>349</v>
      </c>
      <c r="Q7150">
        <v>0</v>
      </c>
      <c r="R7150">
        <v>0</v>
      </c>
      <c r="S7150">
        <v>0</v>
      </c>
      <c r="T7150">
        <v>0</v>
      </c>
      <c r="U7150">
        <v>16.712222000000001</v>
      </c>
      <c r="V7150">
        <v>224.329444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2683410</v>
      </c>
      <c r="B7151">
        <v>1</v>
      </c>
      <c r="C7151" t="s">
        <v>77</v>
      </c>
      <c r="D7151" t="s">
        <v>117</v>
      </c>
      <c r="E7151" t="s">
        <v>126</v>
      </c>
      <c r="F7151" t="s">
        <v>19739</v>
      </c>
      <c r="G7151" t="s">
        <v>128</v>
      </c>
      <c r="H7151" t="s">
        <v>47</v>
      </c>
      <c r="I7151" t="s">
        <v>129</v>
      </c>
      <c r="J7151" t="s">
        <v>130</v>
      </c>
      <c r="K7151" t="s">
        <v>131</v>
      </c>
      <c r="L7151" t="s">
        <v>19740</v>
      </c>
      <c r="M7151" t="s">
        <v>19741</v>
      </c>
      <c r="N7151">
        <v>2.0877777769999999</v>
      </c>
      <c r="O7151">
        <v>0</v>
      </c>
      <c r="P7151">
        <v>0</v>
      </c>
      <c r="Q7151">
        <v>1</v>
      </c>
      <c r="R7151">
        <v>64</v>
      </c>
      <c r="S7151">
        <v>0</v>
      </c>
      <c r="T7151">
        <v>0</v>
      </c>
      <c r="U7151">
        <v>0</v>
      </c>
      <c r="V7151">
        <v>0</v>
      </c>
      <c r="W7151">
        <v>2.0877780000000001</v>
      </c>
      <c r="X7151">
        <v>133.61777799999999</v>
      </c>
      <c r="Y7151">
        <v>0</v>
      </c>
      <c r="Z7151">
        <v>0</v>
      </c>
    </row>
    <row r="7152" spans="1:26" x14ac:dyDescent="0.3">
      <c r="A7152">
        <v>2683413</v>
      </c>
      <c r="B7152">
        <v>1</v>
      </c>
      <c r="C7152" t="s">
        <v>76</v>
      </c>
      <c r="D7152" t="s">
        <v>93</v>
      </c>
      <c r="E7152" t="s">
        <v>144</v>
      </c>
      <c r="F7152" t="s">
        <v>19742</v>
      </c>
      <c r="G7152" t="s">
        <v>136</v>
      </c>
      <c r="H7152" t="s">
        <v>46</v>
      </c>
      <c r="I7152" t="s">
        <v>129</v>
      </c>
      <c r="J7152" t="s">
        <v>130</v>
      </c>
      <c r="K7152" t="s">
        <v>131</v>
      </c>
      <c r="L7152" t="s">
        <v>19743</v>
      </c>
      <c r="M7152" t="s">
        <v>19744</v>
      </c>
      <c r="N7152">
        <v>2.866666666</v>
      </c>
      <c r="O7152">
        <v>0</v>
      </c>
      <c r="P7152">
        <v>28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80.266666999999998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2683415</v>
      </c>
      <c r="B7153">
        <v>1</v>
      </c>
      <c r="C7153" t="s">
        <v>77</v>
      </c>
      <c r="D7153" t="s">
        <v>111</v>
      </c>
      <c r="E7153" t="s">
        <v>156</v>
      </c>
      <c r="F7153" t="s">
        <v>19745</v>
      </c>
      <c r="G7153" t="s">
        <v>169</v>
      </c>
      <c r="H7153" t="s">
        <v>47</v>
      </c>
      <c r="I7153" t="s">
        <v>129</v>
      </c>
      <c r="J7153" t="s">
        <v>130</v>
      </c>
      <c r="K7153" t="s">
        <v>131</v>
      </c>
      <c r="L7153" t="s">
        <v>19746</v>
      </c>
      <c r="M7153" t="s">
        <v>19747</v>
      </c>
      <c r="N7153">
        <v>0.391944444</v>
      </c>
      <c r="O7153">
        <v>0</v>
      </c>
      <c r="P7153">
        <v>0</v>
      </c>
      <c r="Q7153">
        <v>8</v>
      </c>
      <c r="R7153">
        <v>510</v>
      </c>
      <c r="S7153">
        <v>1</v>
      </c>
      <c r="T7153">
        <v>159</v>
      </c>
      <c r="U7153">
        <v>0</v>
      </c>
      <c r="V7153">
        <v>0</v>
      </c>
      <c r="W7153">
        <v>3.1355559999999998</v>
      </c>
      <c r="X7153">
        <v>199.89166599999999</v>
      </c>
      <c r="Y7153">
        <v>0.39194400000000001</v>
      </c>
      <c r="Z7153">
        <v>62.319167</v>
      </c>
    </row>
    <row r="7154" spans="1:26" x14ac:dyDescent="0.3">
      <c r="A7154">
        <v>2683416</v>
      </c>
      <c r="B7154">
        <v>1</v>
      </c>
      <c r="C7154" t="s">
        <v>77</v>
      </c>
      <c r="D7154" t="s">
        <v>124</v>
      </c>
      <c r="E7154" t="s">
        <v>152</v>
      </c>
      <c r="F7154" t="s">
        <v>6592</v>
      </c>
      <c r="G7154" t="s">
        <v>169</v>
      </c>
      <c r="H7154" t="s">
        <v>47</v>
      </c>
      <c r="I7154" t="s">
        <v>129</v>
      </c>
      <c r="J7154" t="s">
        <v>130</v>
      </c>
      <c r="K7154" t="s">
        <v>131</v>
      </c>
      <c r="L7154" t="s">
        <v>19748</v>
      </c>
      <c r="M7154" t="s">
        <v>19749</v>
      </c>
      <c r="N7154">
        <v>0.72</v>
      </c>
      <c r="O7154">
        <v>346</v>
      </c>
      <c r="P7154">
        <v>294</v>
      </c>
      <c r="Q7154">
        <v>0</v>
      </c>
      <c r="R7154">
        <v>0</v>
      </c>
      <c r="S7154">
        <v>0</v>
      </c>
      <c r="T7154">
        <v>0</v>
      </c>
      <c r="U7154">
        <v>249.12</v>
      </c>
      <c r="V7154">
        <v>211.68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2683417</v>
      </c>
      <c r="B7155">
        <v>1</v>
      </c>
      <c r="C7155" t="s">
        <v>77</v>
      </c>
      <c r="D7155" t="s">
        <v>113</v>
      </c>
      <c r="E7155" t="s">
        <v>156</v>
      </c>
      <c r="F7155" t="s">
        <v>6575</v>
      </c>
      <c r="G7155" t="s">
        <v>169</v>
      </c>
      <c r="H7155" t="s">
        <v>47</v>
      </c>
      <c r="I7155" t="s">
        <v>129</v>
      </c>
      <c r="J7155" t="s">
        <v>130</v>
      </c>
      <c r="K7155" t="s">
        <v>131</v>
      </c>
      <c r="L7155" t="s">
        <v>19750</v>
      </c>
      <c r="M7155" t="s">
        <v>19751</v>
      </c>
      <c r="N7155">
        <v>9.7500000000000003E-2</v>
      </c>
      <c r="O7155">
        <v>0</v>
      </c>
      <c r="P7155">
        <v>0</v>
      </c>
      <c r="Q7155">
        <v>17</v>
      </c>
      <c r="R7155">
        <v>1238</v>
      </c>
      <c r="S7155">
        <v>0</v>
      </c>
      <c r="T7155">
        <v>0</v>
      </c>
      <c r="U7155">
        <v>0</v>
      </c>
      <c r="V7155">
        <v>0</v>
      </c>
      <c r="W7155">
        <v>1.6575</v>
      </c>
      <c r="X7155">
        <v>120.705</v>
      </c>
      <c r="Y7155">
        <v>0</v>
      </c>
      <c r="Z7155">
        <v>0</v>
      </c>
    </row>
    <row r="7156" spans="1:26" x14ac:dyDescent="0.3">
      <c r="A7156">
        <v>2683421</v>
      </c>
      <c r="B7156">
        <v>1</v>
      </c>
      <c r="C7156" t="s">
        <v>76</v>
      </c>
      <c r="D7156" t="s">
        <v>93</v>
      </c>
      <c r="E7156" t="s">
        <v>126</v>
      </c>
      <c r="F7156" t="s">
        <v>19752</v>
      </c>
      <c r="G7156" t="s">
        <v>128</v>
      </c>
      <c r="H7156" t="s">
        <v>47</v>
      </c>
      <c r="I7156" t="s">
        <v>129</v>
      </c>
      <c r="J7156" t="s">
        <v>130</v>
      </c>
      <c r="K7156" t="s">
        <v>131</v>
      </c>
      <c r="L7156" t="s">
        <v>19753</v>
      </c>
      <c r="M7156" t="s">
        <v>19754</v>
      </c>
      <c r="N7156">
        <v>0.29944444399999998</v>
      </c>
      <c r="O7156">
        <v>0</v>
      </c>
      <c r="P7156">
        <v>65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19.463889000000002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2683420</v>
      </c>
      <c r="B7157">
        <v>1</v>
      </c>
      <c r="C7157" t="s">
        <v>76</v>
      </c>
      <c r="D7157" t="s">
        <v>96</v>
      </c>
      <c r="E7157" t="s">
        <v>152</v>
      </c>
      <c r="F7157" t="s">
        <v>19755</v>
      </c>
      <c r="G7157" t="s">
        <v>169</v>
      </c>
      <c r="H7157" t="s">
        <v>47</v>
      </c>
      <c r="I7157" t="s">
        <v>129</v>
      </c>
      <c r="J7157" t="s">
        <v>130</v>
      </c>
      <c r="K7157" t="s">
        <v>131</v>
      </c>
      <c r="L7157" t="s">
        <v>19756</v>
      </c>
      <c r="M7157" t="s">
        <v>19757</v>
      </c>
      <c r="N7157">
        <v>0.62888888799999998</v>
      </c>
      <c r="O7157">
        <v>0</v>
      </c>
      <c r="P7157">
        <v>375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235.83333300000001</v>
      </c>
      <c r="W7157">
        <v>0</v>
      </c>
      <c r="X7157">
        <v>0</v>
      </c>
      <c r="Y7157">
        <v>0</v>
      </c>
      <c r="Z7157">
        <v>0</v>
      </c>
    </row>
    <row r="7158" spans="1:26" x14ac:dyDescent="0.3">
      <c r="A7158">
        <v>2683424</v>
      </c>
      <c r="B7158">
        <v>1</v>
      </c>
      <c r="C7158" t="s">
        <v>77</v>
      </c>
      <c r="D7158" t="s">
        <v>124</v>
      </c>
      <c r="E7158" t="s">
        <v>210</v>
      </c>
      <c r="F7158" t="s">
        <v>19758</v>
      </c>
      <c r="G7158" t="s">
        <v>212</v>
      </c>
      <c r="H7158" t="s">
        <v>46</v>
      </c>
      <c r="I7158" t="s">
        <v>129</v>
      </c>
      <c r="J7158" t="s">
        <v>130</v>
      </c>
      <c r="K7158" t="s">
        <v>131</v>
      </c>
      <c r="L7158" t="s">
        <v>19759</v>
      </c>
      <c r="M7158" t="s">
        <v>19760</v>
      </c>
      <c r="N7158">
        <v>3.1575000000000002</v>
      </c>
      <c r="O7158">
        <v>0</v>
      </c>
      <c r="P7158">
        <v>1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3.1575000000000002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2683425</v>
      </c>
      <c r="B7159">
        <v>1</v>
      </c>
      <c r="C7159" t="s">
        <v>76</v>
      </c>
      <c r="D7159" t="s">
        <v>92</v>
      </c>
      <c r="E7159" t="s">
        <v>210</v>
      </c>
      <c r="F7159" t="s">
        <v>11985</v>
      </c>
      <c r="G7159" t="s">
        <v>627</v>
      </c>
      <c r="H7159" t="s">
        <v>46</v>
      </c>
      <c r="I7159" t="s">
        <v>129</v>
      </c>
      <c r="J7159" t="s">
        <v>130</v>
      </c>
      <c r="K7159" t="s">
        <v>131</v>
      </c>
      <c r="L7159" t="s">
        <v>19761</v>
      </c>
      <c r="M7159" t="s">
        <v>19762</v>
      </c>
      <c r="N7159">
        <v>1.4622222220000001</v>
      </c>
      <c r="O7159">
        <v>0</v>
      </c>
      <c r="P7159">
        <v>0</v>
      </c>
      <c r="Q7159">
        <v>0</v>
      </c>
      <c r="R7159">
        <v>1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1.4622219999999999</v>
      </c>
      <c r="Y7159">
        <v>0</v>
      </c>
      <c r="Z7159">
        <v>0</v>
      </c>
    </row>
    <row r="7160" spans="1:26" x14ac:dyDescent="0.3">
      <c r="A7160">
        <v>2683426</v>
      </c>
      <c r="B7160">
        <v>1</v>
      </c>
      <c r="C7160" t="s">
        <v>77</v>
      </c>
      <c r="D7160" t="s">
        <v>112</v>
      </c>
      <c r="E7160" t="s">
        <v>156</v>
      </c>
      <c r="F7160" t="s">
        <v>4710</v>
      </c>
      <c r="G7160" t="s">
        <v>169</v>
      </c>
      <c r="H7160" t="s">
        <v>47</v>
      </c>
      <c r="I7160" t="s">
        <v>129</v>
      </c>
      <c r="J7160" t="s">
        <v>130</v>
      </c>
      <c r="K7160" t="s">
        <v>131</v>
      </c>
      <c r="L7160" t="s">
        <v>19763</v>
      </c>
      <c r="M7160" t="s">
        <v>19764</v>
      </c>
      <c r="N7160">
        <v>0.12555555500000001</v>
      </c>
      <c r="O7160">
        <v>0</v>
      </c>
      <c r="P7160">
        <v>0</v>
      </c>
      <c r="Q7160">
        <v>0</v>
      </c>
      <c r="R7160">
        <v>0</v>
      </c>
      <c r="S7160">
        <v>3</v>
      </c>
      <c r="T7160">
        <v>335</v>
      </c>
      <c r="U7160">
        <v>0</v>
      </c>
      <c r="V7160">
        <v>0</v>
      </c>
      <c r="W7160">
        <v>0</v>
      </c>
      <c r="X7160">
        <v>0</v>
      </c>
      <c r="Y7160">
        <v>0.37666699999999997</v>
      </c>
      <c r="Z7160">
        <v>42.061110999999997</v>
      </c>
    </row>
    <row r="7161" spans="1:26" x14ac:dyDescent="0.3">
      <c r="A7161">
        <v>2683428</v>
      </c>
      <c r="B7161">
        <v>1</v>
      </c>
      <c r="C7161" t="s">
        <v>77</v>
      </c>
      <c r="D7161" t="s">
        <v>122</v>
      </c>
      <c r="E7161" t="s">
        <v>156</v>
      </c>
      <c r="F7161" t="s">
        <v>2271</v>
      </c>
      <c r="G7161" t="s">
        <v>260</v>
      </c>
      <c r="H7161" t="s">
        <v>47</v>
      </c>
      <c r="I7161" t="s">
        <v>129</v>
      </c>
      <c r="J7161" t="s">
        <v>130</v>
      </c>
      <c r="K7161" t="s">
        <v>141</v>
      </c>
      <c r="L7161" t="s">
        <v>19765</v>
      </c>
      <c r="M7161" t="s">
        <v>19766</v>
      </c>
      <c r="N7161">
        <v>1.368055555</v>
      </c>
      <c r="O7161">
        <v>0</v>
      </c>
      <c r="P7161">
        <v>0</v>
      </c>
      <c r="Q7161">
        <v>11</v>
      </c>
      <c r="R7161">
        <v>141</v>
      </c>
      <c r="S7161">
        <v>50</v>
      </c>
      <c r="T7161">
        <v>985</v>
      </c>
      <c r="U7161">
        <v>0</v>
      </c>
      <c r="V7161">
        <v>0</v>
      </c>
      <c r="W7161">
        <v>15.048610999999999</v>
      </c>
      <c r="X7161">
        <v>192.89583300000001</v>
      </c>
      <c r="Y7161">
        <v>68.402777999999998</v>
      </c>
      <c r="Z7161">
        <v>1347.5347220000001</v>
      </c>
    </row>
    <row r="7162" spans="1:26" x14ac:dyDescent="0.3">
      <c r="A7162">
        <v>2683429</v>
      </c>
      <c r="B7162">
        <v>1</v>
      </c>
      <c r="C7162" t="s">
        <v>77</v>
      </c>
      <c r="D7162" t="s">
        <v>116</v>
      </c>
      <c r="E7162" t="s">
        <v>144</v>
      </c>
      <c r="F7162" t="s">
        <v>12197</v>
      </c>
      <c r="G7162" t="s">
        <v>260</v>
      </c>
      <c r="H7162" t="s">
        <v>46</v>
      </c>
      <c r="I7162" t="s">
        <v>129</v>
      </c>
      <c r="J7162" t="s">
        <v>130</v>
      </c>
      <c r="K7162" t="s">
        <v>141</v>
      </c>
      <c r="L7162" t="s">
        <v>19767</v>
      </c>
      <c r="M7162" t="s">
        <v>19768</v>
      </c>
      <c r="N7162">
        <v>7.159166666</v>
      </c>
      <c r="O7162">
        <v>0</v>
      </c>
      <c r="P7162">
        <v>32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229.093333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2683433</v>
      </c>
      <c r="B7163">
        <v>1</v>
      </c>
      <c r="C7163" t="s">
        <v>76</v>
      </c>
      <c r="D7163" t="s">
        <v>86</v>
      </c>
      <c r="E7163" t="s">
        <v>210</v>
      </c>
      <c r="F7163" t="s">
        <v>19769</v>
      </c>
      <c r="G7163" t="s">
        <v>212</v>
      </c>
      <c r="H7163" t="s">
        <v>46</v>
      </c>
      <c r="I7163" t="s">
        <v>129</v>
      </c>
      <c r="J7163" t="s">
        <v>130</v>
      </c>
      <c r="K7163" t="s">
        <v>131</v>
      </c>
      <c r="L7163" t="s">
        <v>19770</v>
      </c>
      <c r="M7163" t="s">
        <v>19771</v>
      </c>
      <c r="N7163">
        <v>3.923888888</v>
      </c>
      <c r="O7163">
        <v>0</v>
      </c>
      <c r="P7163">
        <v>7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27.467222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2683431</v>
      </c>
      <c r="B7164">
        <v>1</v>
      </c>
      <c r="C7164" t="s">
        <v>77</v>
      </c>
      <c r="D7164" t="s">
        <v>114</v>
      </c>
      <c r="E7164" t="s">
        <v>144</v>
      </c>
      <c r="F7164" t="s">
        <v>19772</v>
      </c>
      <c r="G7164" t="s">
        <v>136</v>
      </c>
      <c r="H7164" t="s">
        <v>46</v>
      </c>
      <c r="I7164" t="s">
        <v>129</v>
      </c>
      <c r="J7164" t="s">
        <v>130</v>
      </c>
      <c r="K7164" t="s">
        <v>131</v>
      </c>
      <c r="L7164" t="s">
        <v>19773</v>
      </c>
      <c r="M7164" t="s">
        <v>19774</v>
      </c>
      <c r="N7164">
        <v>1.9736111110000001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18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35.524999999999999</v>
      </c>
    </row>
    <row r="7165" spans="1:26" x14ac:dyDescent="0.3">
      <c r="A7165">
        <v>2683421</v>
      </c>
      <c r="B7165">
        <v>2</v>
      </c>
      <c r="C7165" t="s">
        <v>76</v>
      </c>
      <c r="D7165" t="s">
        <v>93</v>
      </c>
      <c r="E7165" t="s">
        <v>152</v>
      </c>
      <c r="F7165" t="s">
        <v>5359</v>
      </c>
      <c r="G7165" t="s">
        <v>128</v>
      </c>
      <c r="H7165" t="s">
        <v>47</v>
      </c>
      <c r="I7165" t="s">
        <v>129</v>
      </c>
      <c r="J7165" t="s">
        <v>130</v>
      </c>
      <c r="K7165" t="s">
        <v>131</v>
      </c>
      <c r="L7165" t="s">
        <v>19754</v>
      </c>
      <c r="M7165" t="s">
        <v>19775</v>
      </c>
      <c r="N7165">
        <v>0.51944444400000001</v>
      </c>
      <c r="O7165">
        <v>29</v>
      </c>
      <c r="P7165">
        <v>211</v>
      </c>
      <c r="Q7165">
        <v>0</v>
      </c>
      <c r="R7165">
        <v>0</v>
      </c>
      <c r="S7165">
        <v>0</v>
      </c>
      <c r="T7165">
        <v>0</v>
      </c>
      <c r="U7165">
        <v>15.063889</v>
      </c>
      <c r="V7165">
        <v>109.602778</v>
      </c>
      <c r="W7165">
        <v>0</v>
      </c>
      <c r="X7165">
        <v>0</v>
      </c>
      <c r="Y7165">
        <v>0</v>
      </c>
      <c r="Z7165">
        <v>0</v>
      </c>
    </row>
    <row r="7166" spans="1:26" x14ac:dyDescent="0.3">
      <c r="A7166">
        <v>2683436</v>
      </c>
      <c r="B7166">
        <v>1</v>
      </c>
      <c r="C7166" t="s">
        <v>76</v>
      </c>
      <c r="D7166" t="s">
        <v>93</v>
      </c>
      <c r="E7166" t="s">
        <v>144</v>
      </c>
      <c r="F7166" t="s">
        <v>14918</v>
      </c>
      <c r="G7166" t="s">
        <v>260</v>
      </c>
      <c r="H7166" t="s">
        <v>46</v>
      </c>
      <c r="I7166" t="s">
        <v>129</v>
      </c>
      <c r="J7166" t="s">
        <v>130</v>
      </c>
      <c r="K7166" t="s">
        <v>141</v>
      </c>
      <c r="L7166" t="s">
        <v>19776</v>
      </c>
      <c r="M7166" t="s">
        <v>19777</v>
      </c>
      <c r="N7166">
        <v>8.2183333330000004</v>
      </c>
      <c r="O7166">
        <v>0</v>
      </c>
      <c r="P7166">
        <v>71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583.501667</v>
      </c>
      <c r="W7166">
        <v>0</v>
      </c>
      <c r="X7166">
        <v>0</v>
      </c>
      <c r="Y7166">
        <v>0</v>
      </c>
      <c r="Z7166">
        <v>0</v>
      </c>
    </row>
    <row r="7167" spans="1:26" x14ac:dyDescent="0.3">
      <c r="A7167">
        <v>2683438</v>
      </c>
      <c r="B7167">
        <v>1</v>
      </c>
      <c r="C7167" t="s">
        <v>76</v>
      </c>
      <c r="D7167" t="s">
        <v>87</v>
      </c>
      <c r="E7167" t="s">
        <v>134</v>
      </c>
      <c r="F7167" t="s">
        <v>19778</v>
      </c>
      <c r="G7167" t="s">
        <v>140</v>
      </c>
      <c r="H7167" t="s">
        <v>46</v>
      </c>
      <c r="I7167" t="s">
        <v>129</v>
      </c>
      <c r="J7167" t="s">
        <v>130</v>
      </c>
      <c r="K7167" t="s">
        <v>141</v>
      </c>
      <c r="L7167" t="s">
        <v>19779</v>
      </c>
      <c r="M7167" t="s">
        <v>19780</v>
      </c>
      <c r="N7167">
        <v>6.767222222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217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1468.487222</v>
      </c>
    </row>
    <row r="7168" spans="1:26" x14ac:dyDescent="0.3">
      <c r="A7168">
        <v>2683439</v>
      </c>
      <c r="B7168">
        <v>1</v>
      </c>
      <c r="C7168" t="s">
        <v>76</v>
      </c>
      <c r="D7168" t="s">
        <v>92</v>
      </c>
      <c r="E7168" t="s">
        <v>144</v>
      </c>
      <c r="F7168" t="s">
        <v>19781</v>
      </c>
      <c r="G7168" t="s">
        <v>260</v>
      </c>
      <c r="H7168" t="s">
        <v>46</v>
      </c>
      <c r="I7168" t="s">
        <v>129</v>
      </c>
      <c r="J7168" t="s">
        <v>130</v>
      </c>
      <c r="K7168" t="s">
        <v>141</v>
      </c>
      <c r="L7168" t="s">
        <v>19782</v>
      </c>
      <c r="M7168" t="s">
        <v>19783</v>
      </c>
      <c r="N7168">
        <v>5.648055555</v>
      </c>
      <c r="O7168">
        <v>0</v>
      </c>
      <c r="P7168">
        <v>0</v>
      </c>
      <c r="Q7168">
        <v>0</v>
      </c>
      <c r="R7168">
        <v>31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175.08972199999999</v>
      </c>
      <c r="Y7168">
        <v>0</v>
      </c>
      <c r="Z7168">
        <v>0</v>
      </c>
    </row>
    <row r="7169" spans="1:26" x14ac:dyDescent="0.3">
      <c r="A7169">
        <v>2683440</v>
      </c>
      <c r="B7169">
        <v>1</v>
      </c>
      <c r="C7169" t="s">
        <v>76</v>
      </c>
      <c r="D7169" t="s">
        <v>85</v>
      </c>
      <c r="E7169" t="s">
        <v>152</v>
      </c>
      <c r="F7169" t="s">
        <v>3901</v>
      </c>
      <c r="G7169" t="s">
        <v>169</v>
      </c>
      <c r="H7169" t="s">
        <v>47</v>
      </c>
      <c r="I7169" t="s">
        <v>129</v>
      </c>
      <c r="J7169" t="s">
        <v>130</v>
      </c>
      <c r="K7169" t="s">
        <v>131</v>
      </c>
      <c r="L7169" t="s">
        <v>19784</v>
      </c>
      <c r="M7169" t="s">
        <v>19785</v>
      </c>
      <c r="N7169">
        <v>0.25527777699999998</v>
      </c>
      <c r="O7169">
        <v>4</v>
      </c>
      <c r="P7169">
        <v>537</v>
      </c>
      <c r="Q7169">
        <v>0</v>
      </c>
      <c r="R7169">
        <v>0</v>
      </c>
      <c r="S7169">
        <v>0</v>
      </c>
      <c r="T7169">
        <v>0</v>
      </c>
      <c r="U7169">
        <v>1.0211110000000001</v>
      </c>
      <c r="V7169">
        <v>137.08416600000001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2683442</v>
      </c>
      <c r="B7170">
        <v>1</v>
      </c>
      <c r="C7170" t="s">
        <v>76</v>
      </c>
      <c r="D7170" t="s">
        <v>90</v>
      </c>
      <c r="E7170" t="s">
        <v>144</v>
      </c>
      <c r="F7170" t="s">
        <v>19786</v>
      </c>
      <c r="G7170" t="s">
        <v>260</v>
      </c>
      <c r="H7170" t="s">
        <v>46</v>
      </c>
      <c r="I7170" t="s">
        <v>129</v>
      </c>
      <c r="J7170" t="s">
        <v>130</v>
      </c>
      <c r="K7170" t="s">
        <v>141</v>
      </c>
      <c r="L7170" t="s">
        <v>19787</v>
      </c>
      <c r="M7170" t="s">
        <v>19788</v>
      </c>
      <c r="N7170">
        <v>8.0391666659999999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44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353.72333300000003</v>
      </c>
    </row>
    <row r="7171" spans="1:26" x14ac:dyDescent="0.3">
      <c r="A7171">
        <v>2683444</v>
      </c>
      <c r="B7171">
        <v>1</v>
      </c>
      <c r="C7171" t="s">
        <v>76</v>
      </c>
      <c r="D7171" t="s">
        <v>99</v>
      </c>
      <c r="E7171" t="s">
        <v>126</v>
      </c>
      <c r="F7171" t="s">
        <v>19789</v>
      </c>
      <c r="G7171" t="s">
        <v>260</v>
      </c>
      <c r="H7171" t="s">
        <v>47</v>
      </c>
      <c r="I7171" t="s">
        <v>129</v>
      </c>
      <c r="J7171" t="s">
        <v>130</v>
      </c>
      <c r="K7171" t="s">
        <v>141</v>
      </c>
      <c r="L7171" t="s">
        <v>19790</v>
      </c>
      <c r="M7171" t="s">
        <v>19791</v>
      </c>
      <c r="N7171">
        <v>4.8602777770000003</v>
      </c>
      <c r="O7171">
        <v>20</v>
      </c>
      <c r="P7171">
        <v>246</v>
      </c>
      <c r="Q7171">
        <v>0</v>
      </c>
      <c r="R7171">
        <v>0</v>
      </c>
      <c r="S7171">
        <v>0</v>
      </c>
      <c r="T7171">
        <v>0</v>
      </c>
      <c r="U7171">
        <v>97.205556000000001</v>
      </c>
      <c r="V7171">
        <v>1195.6283330000001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2683445</v>
      </c>
      <c r="B7172">
        <v>1</v>
      </c>
      <c r="C7172" t="s">
        <v>76</v>
      </c>
      <c r="D7172" t="s">
        <v>102</v>
      </c>
      <c r="E7172" t="s">
        <v>210</v>
      </c>
      <c r="F7172" t="s">
        <v>19792</v>
      </c>
      <c r="G7172" t="s">
        <v>290</v>
      </c>
      <c r="H7172" t="s">
        <v>46</v>
      </c>
      <c r="I7172" t="s">
        <v>129</v>
      </c>
      <c r="J7172" t="s">
        <v>130</v>
      </c>
      <c r="K7172" t="s">
        <v>131</v>
      </c>
      <c r="L7172" t="s">
        <v>19793</v>
      </c>
      <c r="M7172" t="s">
        <v>19794</v>
      </c>
      <c r="N7172">
        <v>0.94527777700000004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0.94527799999999995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2683446</v>
      </c>
      <c r="B7173">
        <v>1</v>
      </c>
      <c r="C7173" t="s">
        <v>77</v>
      </c>
      <c r="D7173" t="s">
        <v>108</v>
      </c>
      <c r="E7173" t="s">
        <v>144</v>
      </c>
      <c r="F7173" t="s">
        <v>19795</v>
      </c>
      <c r="G7173" t="s">
        <v>146</v>
      </c>
      <c r="H7173" t="s">
        <v>46</v>
      </c>
      <c r="I7173" t="s">
        <v>129</v>
      </c>
      <c r="J7173" t="s">
        <v>130</v>
      </c>
      <c r="K7173" t="s">
        <v>131</v>
      </c>
      <c r="L7173" t="s">
        <v>19796</v>
      </c>
      <c r="M7173" t="s">
        <v>19797</v>
      </c>
      <c r="N7173">
        <v>0.21222222199999999</v>
      </c>
      <c r="O7173">
        <v>0</v>
      </c>
      <c r="P7173">
        <v>49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10.398889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2683469</v>
      </c>
      <c r="B7174">
        <v>1</v>
      </c>
      <c r="C7174" t="s">
        <v>77</v>
      </c>
      <c r="D7174" t="s">
        <v>124</v>
      </c>
      <c r="E7174" t="s">
        <v>144</v>
      </c>
      <c r="F7174" t="s">
        <v>19798</v>
      </c>
      <c r="G7174" t="s">
        <v>136</v>
      </c>
      <c r="H7174" t="s">
        <v>46</v>
      </c>
      <c r="I7174" t="s">
        <v>129</v>
      </c>
      <c r="J7174" t="s">
        <v>130</v>
      </c>
      <c r="K7174" t="s">
        <v>131</v>
      </c>
      <c r="L7174" t="s">
        <v>19799</v>
      </c>
      <c r="M7174" t="s">
        <v>19800</v>
      </c>
      <c r="N7174">
        <v>1.5422222219999999</v>
      </c>
      <c r="O7174">
        <v>0</v>
      </c>
      <c r="P7174">
        <v>4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6.1688890000000001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2683447</v>
      </c>
      <c r="B7175">
        <v>1</v>
      </c>
      <c r="C7175" t="s">
        <v>76</v>
      </c>
      <c r="D7175" t="s">
        <v>99</v>
      </c>
      <c r="E7175" t="s">
        <v>152</v>
      </c>
      <c r="F7175" t="s">
        <v>3890</v>
      </c>
      <c r="G7175" t="s">
        <v>169</v>
      </c>
      <c r="H7175" t="s">
        <v>47</v>
      </c>
      <c r="I7175" t="s">
        <v>129</v>
      </c>
      <c r="J7175" t="s">
        <v>130</v>
      </c>
      <c r="K7175" t="s">
        <v>131</v>
      </c>
      <c r="L7175" t="s">
        <v>19801</v>
      </c>
      <c r="M7175" t="s">
        <v>19802</v>
      </c>
      <c r="N7175">
        <v>0.33750000000000002</v>
      </c>
      <c r="O7175">
        <v>55</v>
      </c>
      <c r="P7175">
        <v>134</v>
      </c>
      <c r="Q7175">
        <v>0</v>
      </c>
      <c r="R7175">
        <v>0</v>
      </c>
      <c r="S7175">
        <v>0</v>
      </c>
      <c r="T7175">
        <v>0</v>
      </c>
      <c r="U7175">
        <v>18.5625</v>
      </c>
      <c r="V7175">
        <v>45.225000000000001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2683448</v>
      </c>
      <c r="B7176">
        <v>1</v>
      </c>
      <c r="C7176" t="s">
        <v>77</v>
      </c>
      <c r="D7176" t="s">
        <v>118</v>
      </c>
      <c r="E7176" t="s">
        <v>134</v>
      </c>
      <c r="F7176" t="s">
        <v>19803</v>
      </c>
      <c r="G7176" t="s">
        <v>140</v>
      </c>
      <c r="H7176" t="s">
        <v>46</v>
      </c>
      <c r="I7176" t="s">
        <v>129</v>
      </c>
      <c r="J7176" t="s">
        <v>130</v>
      </c>
      <c r="K7176" t="s">
        <v>141</v>
      </c>
      <c r="L7176" t="s">
        <v>19804</v>
      </c>
      <c r="M7176" t="s">
        <v>19805</v>
      </c>
      <c r="N7176">
        <v>5.4327777770000001</v>
      </c>
      <c r="O7176">
        <v>0</v>
      </c>
      <c r="P7176">
        <v>62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336.832222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2683450</v>
      </c>
      <c r="B7177">
        <v>1</v>
      </c>
      <c r="C7177" t="s">
        <v>77</v>
      </c>
      <c r="D7177" t="s">
        <v>114</v>
      </c>
      <c r="E7177" t="s">
        <v>210</v>
      </c>
      <c r="F7177" t="s">
        <v>19806</v>
      </c>
      <c r="G7177" t="s">
        <v>290</v>
      </c>
      <c r="H7177" t="s">
        <v>46</v>
      </c>
      <c r="I7177" t="s">
        <v>129</v>
      </c>
      <c r="J7177" t="s">
        <v>130</v>
      </c>
      <c r="K7177" t="s">
        <v>131</v>
      </c>
      <c r="L7177" t="s">
        <v>19807</v>
      </c>
      <c r="M7177" t="s">
        <v>19808</v>
      </c>
      <c r="N7177">
        <v>0.63638888800000004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0.63638899999999998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2683451</v>
      </c>
      <c r="B7178">
        <v>1</v>
      </c>
      <c r="C7178" t="s">
        <v>76</v>
      </c>
      <c r="D7178" t="s">
        <v>88</v>
      </c>
      <c r="E7178" t="s">
        <v>152</v>
      </c>
      <c r="F7178" t="s">
        <v>19809</v>
      </c>
      <c r="G7178" t="s">
        <v>140</v>
      </c>
      <c r="H7178" t="s">
        <v>47</v>
      </c>
      <c r="I7178" t="s">
        <v>129</v>
      </c>
      <c r="J7178" t="s">
        <v>130</v>
      </c>
      <c r="K7178" t="s">
        <v>141</v>
      </c>
      <c r="L7178" t="s">
        <v>19810</v>
      </c>
      <c r="M7178" t="s">
        <v>19811</v>
      </c>
      <c r="N7178">
        <v>5.4352777769999996</v>
      </c>
      <c r="O7178">
        <v>15</v>
      </c>
      <c r="P7178">
        <v>6823</v>
      </c>
      <c r="Q7178">
        <v>0</v>
      </c>
      <c r="R7178">
        <v>0</v>
      </c>
      <c r="S7178">
        <v>0</v>
      </c>
      <c r="T7178">
        <v>0</v>
      </c>
      <c r="U7178">
        <v>81.529167000000001</v>
      </c>
      <c r="V7178">
        <v>37084.900271999999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2683458</v>
      </c>
      <c r="B7179">
        <v>1</v>
      </c>
      <c r="C7179" t="s">
        <v>76</v>
      </c>
      <c r="D7179" t="s">
        <v>107</v>
      </c>
      <c r="E7179" t="s">
        <v>210</v>
      </c>
      <c r="F7179" t="s">
        <v>19812</v>
      </c>
      <c r="G7179" t="s">
        <v>627</v>
      </c>
      <c r="H7179" t="s">
        <v>46</v>
      </c>
      <c r="I7179" t="s">
        <v>129</v>
      </c>
      <c r="J7179" t="s">
        <v>130</v>
      </c>
      <c r="K7179" t="s">
        <v>131</v>
      </c>
      <c r="L7179" t="s">
        <v>19813</v>
      </c>
      <c r="M7179" t="s">
        <v>19814</v>
      </c>
      <c r="N7179">
        <v>2.1302777769999999</v>
      </c>
      <c r="O7179">
        <v>0</v>
      </c>
      <c r="P7179">
        <v>13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27.693611000000001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2683452</v>
      </c>
      <c r="B7180">
        <v>1</v>
      </c>
      <c r="C7180" t="s">
        <v>77</v>
      </c>
      <c r="D7180" t="s">
        <v>108</v>
      </c>
      <c r="E7180" t="s">
        <v>152</v>
      </c>
      <c r="F7180" t="s">
        <v>16574</v>
      </c>
      <c r="G7180" t="s">
        <v>260</v>
      </c>
      <c r="H7180" t="s">
        <v>47</v>
      </c>
      <c r="I7180" t="s">
        <v>129</v>
      </c>
      <c r="J7180" t="s">
        <v>130</v>
      </c>
      <c r="K7180" t="s">
        <v>141</v>
      </c>
      <c r="L7180" t="s">
        <v>19815</v>
      </c>
      <c r="M7180" t="s">
        <v>19816</v>
      </c>
      <c r="N7180">
        <v>7.8961111109999997</v>
      </c>
      <c r="O7180">
        <v>0</v>
      </c>
      <c r="P7180">
        <v>0</v>
      </c>
      <c r="Q7180">
        <v>5</v>
      </c>
      <c r="R7180">
        <v>184</v>
      </c>
      <c r="S7180">
        <v>10</v>
      </c>
      <c r="T7180">
        <v>1227</v>
      </c>
      <c r="U7180">
        <v>0</v>
      </c>
      <c r="V7180">
        <v>0</v>
      </c>
      <c r="W7180">
        <v>39.480556</v>
      </c>
      <c r="X7180">
        <v>1452.884444</v>
      </c>
      <c r="Y7180">
        <v>78.961111000000002</v>
      </c>
      <c r="Z7180">
        <v>9688.5283330000002</v>
      </c>
    </row>
    <row r="7181" spans="1:26" x14ac:dyDescent="0.3">
      <c r="A7181">
        <v>2683457</v>
      </c>
      <c r="B7181">
        <v>1</v>
      </c>
      <c r="C7181" t="s">
        <v>76</v>
      </c>
      <c r="D7181" t="s">
        <v>80</v>
      </c>
      <c r="E7181" t="s">
        <v>134</v>
      </c>
      <c r="F7181" t="s">
        <v>14108</v>
      </c>
      <c r="G7181" t="s">
        <v>260</v>
      </c>
      <c r="H7181" t="s">
        <v>46</v>
      </c>
      <c r="I7181" t="s">
        <v>129</v>
      </c>
      <c r="J7181" t="s">
        <v>130</v>
      </c>
      <c r="K7181" t="s">
        <v>141</v>
      </c>
      <c r="L7181" t="s">
        <v>19817</v>
      </c>
      <c r="M7181" t="s">
        <v>19818</v>
      </c>
      <c r="N7181">
        <v>7.5833333329999997</v>
      </c>
      <c r="O7181">
        <v>0</v>
      </c>
      <c r="P7181">
        <v>812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6157.6666660000001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2683460</v>
      </c>
      <c r="B7182">
        <v>1</v>
      </c>
      <c r="C7182" t="s">
        <v>76</v>
      </c>
      <c r="D7182" t="s">
        <v>90</v>
      </c>
      <c r="E7182" t="s">
        <v>134</v>
      </c>
      <c r="F7182" t="s">
        <v>19819</v>
      </c>
      <c r="G7182" t="s">
        <v>146</v>
      </c>
      <c r="H7182" t="s">
        <v>46</v>
      </c>
      <c r="I7182" t="s">
        <v>129</v>
      </c>
      <c r="J7182" t="s">
        <v>130</v>
      </c>
      <c r="K7182" t="s">
        <v>131</v>
      </c>
      <c r="L7182" t="s">
        <v>19820</v>
      </c>
      <c r="M7182" t="s">
        <v>19821</v>
      </c>
      <c r="N7182">
        <v>0.32138888799999998</v>
      </c>
      <c r="O7182">
        <v>0</v>
      </c>
      <c r="P7182">
        <v>60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19.283332999999999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2683462</v>
      </c>
      <c r="B7183">
        <v>1</v>
      </c>
      <c r="C7183" t="s">
        <v>77</v>
      </c>
      <c r="D7183" t="s">
        <v>108</v>
      </c>
      <c r="E7183" t="s">
        <v>152</v>
      </c>
      <c r="F7183" t="s">
        <v>11623</v>
      </c>
      <c r="G7183" t="s">
        <v>260</v>
      </c>
      <c r="H7183" t="s">
        <v>47</v>
      </c>
      <c r="I7183" t="s">
        <v>129</v>
      </c>
      <c r="J7183" t="s">
        <v>130</v>
      </c>
      <c r="K7183" t="s">
        <v>141</v>
      </c>
      <c r="L7183" t="s">
        <v>19822</v>
      </c>
      <c r="M7183" t="s">
        <v>19823</v>
      </c>
      <c r="N7183">
        <v>4.9347222220000004</v>
      </c>
      <c r="O7183">
        <v>0</v>
      </c>
      <c r="P7183">
        <v>0</v>
      </c>
      <c r="Q7183">
        <v>111</v>
      </c>
      <c r="R7183">
        <v>16</v>
      </c>
      <c r="S7183">
        <v>0</v>
      </c>
      <c r="T7183">
        <v>0</v>
      </c>
      <c r="U7183">
        <v>0</v>
      </c>
      <c r="V7183">
        <v>0</v>
      </c>
      <c r="W7183">
        <v>547.75416700000005</v>
      </c>
      <c r="X7183">
        <v>78.955556000000001</v>
      </c>
      <c r="Y7183">
        <v>0</v>
      </c>
      <c r="Z7183">
        <v>0</v>
      </c>
    </row>
    <row r="7184" spans="1:26" x14ac:dyDescent="0.3">
      <c r="A7184">
        <v>2683497</v>
      </c>
      <c r="B7184">
        <v>1</v>
      </c>
      <c r="C7184" t="s">
        <v>76</v>
      </c>
      <c r="D7184" t="s">
        <v>97</v>
      </c>
      <c r="E7184" t="s">
        <v>134</v>
      </c>
      <c r="F7184" t="s">
        <v>19824</v>
      </c>
      <c r="G7184" t="s">
        <v>140</v>
      </c>
      <c r="H7184" t="s">
        <v>46</v>
      </c>
      <c r="I7184" t="s">
        <v>129</v>
      </c>
      <c r="J7184" t="s">
        <v>130</v>
      </c>
      <c r="K7184" t="s">
        <v>141</v>
      </c>
      <c r="L7184" t="s">
        <v>19825</v>
      </c>
      <c r="M7184" t="s">
        <v>19826</v>
      </c>
      <c r="N7184">
        <v>5.8447222219999997</v>
      </c>
      <c r="O7184">
        <v>0</v>
      </c>
      <c r="P7184">
        <v>606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3541.9016670000001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2683463</v>
      </c>
      <c r="B7185">
        <v>1</v>
      </c>
      <c r="C7185" t="s">
        <v>77</v>
      </c>
      <c r="D7185" t="s">
        <v>115</v>
      </c>
      <c r="E7185" t="s">
        <v>156</v>
      </c>
      <c r="F7185" t="s">
        <v>2564</v>
      </c>
      <c r="G7185" t="s">
        <v>169</v>
      </c>
      <c r="H7185" t="s">
        <v>47</v>
      </c>
      <c r="I7185" t="s">
        <v>247</v>
      </c>
      <c r="J7185" t="s">
        <v>130</v>
      </c>
      <c r="K7185" t="s">
        <v>131</v>
      </c>
      <c r="L7185" t="s">
        <v>19827</v>
      </c>
      <c r="M7185" t="s">
        <v>19828</v>
      </c>
      <c r="N7185">
        <v>4.0833332999999999E-2</v>
      </c>
      <c r="O7185">
        <v>0</v>
      </c>
      <c r="P7185">
        <v>0</v>
      </c>
      <c r="Q7185">
        <v>34</v>
      </c>
      <c r="R7185">
        <v>741</v>
      </c>
      <c r="S7185">
        <v>104</v>
      </c>
      <c r="T7185">
        <v>1460</v>
      </c>
      <c r="U7185">
        <v>0</v>
      </c>
      <c r="V7185">
        <v>0</v>
      </c>
      <c r="W7185">
        <v>1.388333</v>
      </c>
      <c r="X7185">
        <v>30.2575</v>
      </c>
      <c r="Y7185">
        <v>4.2466670000000004</v>
      </c>
      <c r="Z7185">
        <v>59.616666000000002</v>
      </c>
    </row>
    <row r="7186" spans="1:26" x14ac:dyDescent="0.3">
      <c r="A7186">
        <v>2683464</v>
      </c>
      <c r="B7186">
        <v>1</v>
      </c>
      <c r="C7186" t="s">
        <v>76</v>
      </c>
      <c r="D7186" t="s">
        <v>104</v>
      </c>
      <c r="E7186" t="s">
        <v>134</v>
      </c>
      <c r="F7186" t="s">
        <v>3691</v>
      </c>
      <c r="G7186" t="s">
        <v>260</v>
      </c>
      <c r="H7186" t="s">
        <v>46</v>
      </c>
      <c r="I7186" t="s">
        <v>129</v>
      </c>
      <c r="J7186" t="s">
        <v>130</v>
      </c>
      <c r="K7186" t="s">
        <v>141</v>
      </c>
      <c r="L7186" t="s">
        <v>19829</v>
      </c>
      <c r="M7186" t="s">
        <v>19830</v>
      </c>
      <c r="N7186">
        <v>10.669722222000001</v>
      </c>
      <c r="O7186">
        <v>0</v>
      </c>
      <c r="P7186">
        <v>0</v>
      </c>
      <c r="Q7186">
        <v>0</v>
      </c>
      <c r="R7186">
        <v>47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501.476944</v>
      </c>
      <c r="Y7186">
        <v>0</v>
      </c>
      <c r="Z7186">
        <v>0</v>
      </c>
    </row>
    <row r="7187" spans="1:26" x14ac:dyDescent="0.3">
      <c r="A7187">
        <v>2683465</v>
      </c>
      <c r="B7187">
        <v>1</v>
      </c>
      <c r="C7187" t="s">
        <v>77</v>
      </c>
      <c r="D7187" t="s">
        <v>120</v>
      </c>
      <c r="E7187" t="s">
        <v>126</v>
      </c>
      <c r="F7187" t="s">
        <v>19831</v>
      </c>
      <c r="G7187" t="s">
        <v>128</v>
      </c>
      <c r="H7187" t="s">
        <v>47</v>
      </c>
      <c r="I7187" t="s">
        <v>129</v>
      </c>
      <c r="J7187" t="s">
        <v>130</v>
      </c>
      <c r="K7187" t="s">
        <v>131</v>
      </c>
      <c r="L7187" t="s">
        <v>19832</v>
      </c>
      <c r="M7187" t="s">
        <v>19833</v>
      </c>
      <c r="N7187">
        <v>1.5719444440000001</v>
      </c>
      <c r="O7187">
        <v>0</v>
      </c>
      <c r="P7187">
        <v>0</v>
      </c>
      <c r="Q7187">
        <v>0</v>
      </c>
      <c r="R7187">
        <v>0</v>
      </c>
      <c r="S7187">
        <v>9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14.147500000000001</v>
      </c>
      <c r="Z7187">
        <v>0</v>
      </c>
    </row>
    <row r="7188" spans="1:26" x14ac:dyDescent="0.3">
      <c r="A7188">
        <v>2683466</v>
      </c>
      <c r="B7188">
        <v>1</v>
      </c>
      <c r="C7188" t="s">
        <v>76</v>
      </c>
      <c r="D7188" t="s">
        <v>101</v>
      </c>
      <c r="E7188" t="s">
        <v>210</v>
      </c>
      <c r="F7188" t="s">
        <v>19834</v>
      </c>
      <c r="G7188" t="s">
        <v>627</v>
      </c>
      <c r="H7188" t="s">
        <v>46</v>
      </c>
      <c r="I7188" t="s">
        <v>129</v>
      </c>
      <c r="J7188" t="s">
        <v>130</v>
      </c>
      <c r="K7188" t="s">
        <v>131</v>
      </c>
      <c r="L7188" t="s">
        <v>19835</v>
      </c>
      <c r="M7188" t="s">
        <v>19836</v>
      </c>
      <c r="N7188">
        <v>6.0475000000000003</v>
      </c>
      <c r="O7188">
        <v>0</v>
      </c>
      <c r="P7188">
        <v>53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320.51749999999998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2683470</v>
      </c>
      <c r="B7189">
        <v>1</v>
      </c>
      <c r="C7189" t="s">
        <v>76</v>
      </c>
      <c r="D7189" t="s">
        <v>89</v>
      </c>
      <c r="E7189" t="s">
        <v>172</v>
      </c>
      <c r="F7189" t="s">
        <v>19837</v>
      </c>
      <c r="G7189" t="s">
        <v>260</v>
      </c>
      <c r="H7189" t="s">
        <v>46</v>
      </c>
      <c r="I7189" t="s">
        <v>129</v>
      </c>
      <c r="J7189" t="s">
        <v>130</v>
      </c>
      <c r="K7189" t="s">
        <v>141</v>
      </c>
      <c r="L7189" t="s">
        <v>19838</v>
      </c>
      <c r="M7189" t="s">
        <v>19839</v>
      </c>
      <c r="N7189">
        <v>5.3186111110000001</v>
      </c>
      <c r="O7189">
        <v>0</v>
      </c>
      <c r="P7189">
        <v>83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441.44472200000001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2683476</v>
      </c>
      <c r="B7190">
        <v>1</v>
      </c>
      <c r="C7190" t="s">
        <v>77</v>
      </c>
      <c r="D7190" t="s">
        <v>112</v>
      </c>
      <c r="E7190" t="s">
        <v>126</v>
      </c>
      <c r="F7190" t="s">
        <v>731</v>
      </c>
      <c r="G7190" t="s">
        <v>260</v>
      </c>
      <c r="H7190" t="s">
        <v>47</v>
      </c>
      <c r="I7190" t="s">
        <v>129</v>
      </c>
      <c r="J7190" t="s">
        <v>130</v>
      </c>
      <c r="K7190" t="s">
        <v>141</v>
      </c>
      <c r="L7190" t="s">
        <v>19840</v>
      </c>
      <c r="M7190" t="s">
        <v>19841</v>
      </c>
      <c r="N7190">
        <v>7.8766666660000002</v>
      </c>
      <c r="O7190">
        <v>0</v>
      </c>
      <c r="P7190">
        <v>0</v>
      </c>
      <c r="Q7190">
        <v>0</v>
      </c>
      <c r="R7190">
        <v>0</v>
      </c>
      <c r="S7190">
        <v>1</v>
      </c>
      <c r="T7190">
        <v>269</v>
      </c>
      <c r="U7190">
        <v>0</v>
      </c>
      <c r="V7190">
        <v>0</v>
      </c>
      <c r="W7190">
        <v>0</v>
      </c>
      <c r="X7190">
        <v>0</v>
      </c>
      <c r="Y7190">
        <v>7.8766670000000003</v>
      </c>
      <c r="Z7190">
        <v>2118.8233329999998</v>
      </c>
    </row>
    <row r="7191" spans="1:26" x14ac:dyDescent="0.3">
      <c r="A7191">
        <v>2683483</v>
      </c>
      <c r="B7191">
        <v>1</v>
      </c>
      <c r="C7191" t="s">
        <v>76</v>
      </c>
      <c r="D7191" t="s">
        <v>100</v>
      </c>
      <c r="E7191" t="s">
        <v>210</v>
      </c>
      <c r="F7191" t="s">
        <v>19842</v>
      </c>
      <c r="G7191" t="s">
        <v>627</v>
      </c>
      <c r="H7191" t="s">
        <v>46</v>
      </c>
      <c r="I7191" t="s">
        <v>129</v>
      </c>
      <c r="J7191" t="s">
        <v>130</v>
      </c>
      <c r="K7191" t="s">
        <v>131</v>
      </c>
      <c r="L7191" t="s">
        <v>19843</v>
      </c>
      <c r="M7191" t="s">
        <v>19844</v>
      </c>
      <c r="N7191">
        <v>3.363611111</v>
      </c>
      <c r="O7191">
        <v>0</v>
      </c>
      <c r="P7191">
        <v>9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30.272500000000001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2683552</v>
      </c>
      <c r="B7192">
        <v>1</v>
      </c>
      <c r="C7192" t="s">
        <v>76</v>
      </c>
      <c r="D7192" t="s">
        <v>97</v>
      </c>
      <c r="E7192" t="s">
        <v>134</v>
      </c>
      <c r="F7192" t="s">
        <v>19845</v>
      </c>
      <c r="G7192" t="s">
        <v>140</v>
      </c>
      <c r="H7192" t="s">
        <v>46</v>
      </c>
      <c r="I7192" t="s">
        <v>129</v>
      </c>
      <c r="J7192" t="s">
        <v>130</v>
      </c>
      <c r="K7192" t="s">
        <v>141</v>
      </c>
      <c r="L7192" t="s">
        <v>19846</v>
      </c>
      <c r="M7192" t="s">
        <v>19847</v>
      </c>
      <c r="N7192">
        <v>2.3491666659999999</v>
      </c>
      <c r="O7192">
        <v>0</v>
      </c>
      <c r="P7192">
        <v>104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244.313333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2683482</v>
      </c>
      <c r="B7193">
        <v>1</v>
      </c>
      <c r="C7193" t="s">
        <v>76</v>
      </c>
      <c r="D7193" t="s">
        <v>105</v>
      </c>
      <c r="E7193" t="s">
        <v>152</v>
      </c>
      <c r="F7193" t="s">
        <v>6354</v>
      </c>
      <c r="G7193" t="s">
        <v>169</v>
      </c>
      <c r="H7193" t="s">
        <v>47</v>
      </c>
      <c r="I7193" t="s">
        <v>247</v>
      </c>
      <c r="J7193" t="s">
        <v>130</v>
      </c>
      <c r="K7193" t="s">
        <v>131</v>
      </c>
      <c r="L7193" t="s">
        <v>19848</v>
      </c>
      <c r="M7193" t="s">
        <v>19849</v>
      </c>
      <c r="N7193">
        <v>3.2222222000000002E-2</v>
      </c>
      <c r="O7193">
        <v>0</v>
      </c>
      <c r="P7193">
        <v>0</v>
      </c>
      <c r="Q7193">
        <v>6</v>
      </c>
      <c r="R7193">
        <v>232</v>
      </c>
      <c r="S7193">
        <v>0</v>
      </c>
      <c r="T7193">
        <v>34</v>
      </c>
      <c r="U7193">
        <v>0</v>
      </c>
      <c r="V7193">
        <v>0</v>
      </c>
      <c r="W7193">
        <v>0.193333</v>
      </c>
      <c r="X7193">
        <v>7.4755560000000001</v>
      </c>
      <c r="Y7193">
        <v>0</v>
      </c>
      <c r="Z7193">
        <v>1.095556</v>
      </c>
    </row>
    <row r="7194" spans="1:26" x14ac:dyDescent="0.3">
      <c r="A7194">
        <v>2683484</v>
      </c>
      <c r="B7194">
        <v>1</v>
      </c>
      <c r="C7194" t="s">
        <v>77</v>
      </c>
      <c r="D7194" t="s">
        <v>109</v>
      </c>
      <c r="E7194" t="s">
        <v>134</v>
      </c>
      <c r="F7194" t="s">
        <v>19850</v>
      </c>
      <c r="G7194" t="s">
        <v>140</v>
      </c>
      <c r="H7194" t="s">
        <v>46</v>
      </c>
      <c r="I7194" t="s">
        <v>129</v>
      </c>
      <c r="J7194" t="s">
        <v>130</v>
      </c>
      <c r="K7194" t="s">
        <v>141</v>
      </c>
      <c r="L7194" t="s">
        <v>19851</v>
      </c>
      <c r="M7194" t="s">
        <v>19852</v>
      </c>
      <c r="N7194">
        <v>1.8825000000000001</v>
      </c>
      <c r="O7194">
        <v>0</v>
      </c>
      <c r="P7194">
        <v>806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1517.2950000000001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2683489</v>
      </c>
      <c r="B7195">
        <v>1</v>
      </c>
      <c r="C7195" t="s">
        <v>76</v>
      </c>
      <c r="D7195" t="s">
        <v>105</v>
      </c>
      <c r="E7195" t="s">
        <v>152</v>
      </c>
      <c r="F7195" t="s">
        <v>946</v>
      </c>
      <c r="G7195" t="s">
        <v>140</v>
      </c>
      <c r="H7195" t="s">
        <v>47</v>
      </c>
      <c r="I7195" t="s">
        <v>129</v>
      </c>
      <c r="J7195" t="s">
        <v>130</v>
      </c>
      <c r="K7195" t="s">
        <v>141</v>
      </c>
      <c r="L7195" t="s">
        <v>19853</v>
      </c>
      <c r="M7195" t="s">
        <v>19854</v>
      </c>
      <c r="N7195">
        <v>1.7469444439999999</v>
      </c>
      <c r="O7195">
        <v>0</v>
      </c>
      <c r="P7195">
        <v>0</v>
      </c>
      <c r="Q7195">
        <v>1</v>
      </c>
      <c r="R7195">
        <v>97</v>
      </c>
      <c r="S7195">
        <v>0</v>
      </c>
      <c r="T7195">
        <v>0</v>
      </c>
      <c r="U7195">
        <v>0</v>
      </c>
      <c r="V7195">
        <v>0</v>
      </c>
      <c r="W7195">
        <v>1.7469440000000001</v>
      </c>
      <c r="X7195">
        <v>169.453611</v>
      </c>
      <c r="Y7195">
        <v>0</v>
      </c>
      <c r="Z7195">
        <v>0</v>
      </c>
    </row>
    <row r="7196" spans="1:26" x14ac:dyDescent="0.3">
      <c r="A7196">
        <v>2683490</v>
      </c>
      <c r="B7196">
        <v>1</v>
      </c>
      <c r="C7196" t="s">
        <v>76</v>
      </c>
      <c r="D7196" t="s">
        <v>104</v>
      </c>
      <c r="E7196" t="s">
        <v>134</v>
      </c>
      <c r="F7196" t="s">
        <v>5297</v>
      </c>
      <c r="G7196" t="s">
        <v>260</v>
      </c>
      <c r="H7196" t="s">
        <v>46</v>
      </c>
      <c r="I7196" t="s">
        <v>129</v>
      </c>
      <c r="J7196" t="s">
        <v>130</v>
      </c>
      <c r="K7196" t="s">
        <v>141</v>
      </c>
      <c r="L7196" t="s">
        <v>19855</v>
      </c>
      <c r="M7196" t="s">
        <v>19856</v>
      </c>
      <c r="N7196">
        <v>9.3047222220000005</v>
      </c>
      <c r="O7196">
        <v>0</v>
      </c>
      <c r="P7196">
        <v>0</v>
      </c>
      <c r="Q7196">
        <v>0</v>
      </c>
      <c r="R7196">
        <v>49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455.93138900000002</v>
      </c>
      <c r="Y7196">
        <v>0</v>
      </c>
      <c r="Z7196">
        <v>0</v>
      </c>
    </row>
    <row r="7197" spans="1:26" x14ac:dyDescent="0.3">
      <c r="A7197">
        <v>2683498</v>
      </c>
      <c r="B7197">
        <v>1</v>
      </c>
      <c r="C7197" t="s">
        <v>77</v>
      </c>
      <c r="D7197" t="s">
        <v>122</v>
      </c>
      <c r="E7197" t="s">
        <v>144</v>
      </c>
      <c r="F7197" t="s">
        <v>19857</v>
      </c>
      <c r="G7197" t="s">
        <v>136</v>
      </c>
      <c r="H7197" t="s">
        <v>46</v>
      </c>
      <c r="I7197" t="s">
        <v>129</v>
      </c>
      <c r="J7197" t="s">
        <v>130</v>
      </c>
      <c r="K7197" t="s">
        <v>131</v>
      </c>
      <c r="L7197" t="s">
        <v>19858</v>
      </c>
      <c r="M7197" t="s">
        <v>19859</v>
      </c>
      <c r="N7197">
        <v>1.5069444439999999</v>
      </c>
      <c r="O7197">
        <v>0</v>
      </c>
      <c r="P7197">
        <v>0</v>
      </c>
      <c r="Q7197">
        <v>0</v>
      </c>
      <c r="R7197">
        <v>1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1.5069440000000001</v>
      </c>
      <c r="Y7197">
        <v>0</v>
      </c>
      <c r="Z7197">
        <v>0</v>
      </c>
    </row>
    <row r="7198" spans="1:26" x14ac:dyDescent="0.3">
      <c r="A7198">
        <v>2683491</v>
      </c>
      <c r="B7198">
        <v>1</v>
      </c>
      <c r="C7198" t="s">
        <v>77</v>
      </c>
      <c r="D7198" t="s">
        <v>109</v>
      </c>
      <c r="E7198" t="s">
        <v>126</v>
      </c>
      <c r="F7198" t="s">
        <v>19860</v>
      </c>
      <c r="G7198" t="s">
        <v>128</v>
      </c>
      <c r="H7198" t="s">
        <v>47</v>
      </c>
      <c r="I7198" t="s">
        <v>129</v>
      </c>
      <c r="J7198" t="s">
        <v>130</v>
      </c>
      <c r="K7198" t="s">
        <v>131</v>
      </c>
      <c r="L7198" t="s">
        <v>19861</v>
      </c>
      <c r="M7198" t="s">
        <v>19862</v>
      </c>
      <c r="N7198">
        <v>1.996111111</v>
      </c>
      <c r="O7198">
        <v>1</v>
      </c>
      <c r="P7198">
        <v>52</v>
      </c>
      <c r="Q7198">
        <v>0</v>
      </c>
      <c r="R7198">
        <v>0</v>
      </c>
      <c r="S7198">
        <v>0</v>
      </c>
      <c r="T7198">
        <v>0</v>
      </c>
      <c r="U7198">
        <v>1.996111</v>
      </c>
      <c r="V7198">
        <v>103.79777799999999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2683493</v>
      </c>
      <c r="B7199">
        <v>1</v>
      </c>
      <c r="C7199" t="s">
        <v>76</v>
      </c>
      <c r="D7199" t="s">
        <v>98</v>
      </c>
      <c r="E7199" t="s">
        <v>134</v>
      </c>
      <c r="F7199" t="s">
        <v>12281</v>
      </c>
      <c r="G7199" t="s">
        <v>146</v>
      </c>
      <c r="H7199" t="s">
        <v>46</v>
      </c>
      <c r="I7199" t="s">
        <v>129</v>
      </c>
      <c r="J7199" t="s">
        <v>130</v>
      </c>
      <c r="K7199" t="s">
        <v>131</v>
      </c>
      <c r="L7199" t="s">
        <v>19863</v>
      </c>
      <c r="M7199" t="s">
        <v>19864</v>
      </c>
      <c r="N7199">
        <v>0.561111111</v>
      </c>
      <c r="O7199">
        <v>0</v>
      </c>
      <c r="P7199">
        <v>0</v>
      </c>
      <c r="Q7199">
        <v>0</v>
      </c>
      <c r="R7199">
        <v>100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56.111111000000001</v>
      </c>
      <c r="Y7199">
        <v>0</v>
      </c>
      <c r="Z7199">
        <v>0</v>
      </c>
    </row>
    <row r="7200" spans="1:26" x14ac:dyDescent="0.3">
      <c r="A7200">
        <v>2683492</v>
      </c>
      <c r="B7200">
        <v>1</v>
      </c>
      <c r="C7200" t="s">
        <v>76</v>
      </c>
      <c r="D7200" t="s">
        <v>79</v>
      </c>
      <c r="E7200" t="s">
        <v>126</v>
      </c>
      <c r="F7200" t="s">
        <v>19865</v>
      </c>
      <c r="G7200" t="s">
        <v>146</v>
      </c>
      <c r="H7200" t="s">
        <v>47</v>
      </c>
      <c r="I7200" t="s">
        <v>129</v>
      </c>
      <c r="J7200" t="s">
        <v>130</v>
      </c>
      <c r="K7200" t="s">
        <v>131</v>
      </c>
      <c r="L7200" t="s">
        <v>19866</v>
      </c>
      <c r="M7200" t="s">
        <v>19867</v>
      </c>
      <c r="N7200">
        <v>0.175277777</v>
      </c>
      <c r="O7200">
        <v>0</v>
      </c>
      <c r="P7200">
        <v>119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20.858055</v>
      </c>
      <c r="W7200">
        <v>0</v>
      </c>
      <c r="X7200">
        <v>0</v>
      </c>
      <c r="Y7200">
        <v>0</v>
      </c>
      <c r="Z7200">
        <v>0</v>
      </c>
    </row>
    <row r="7201" spans="1:26" x14ac:dyDescent="0.3">
      <c r="A7201">
        <v>2683496</v>
      </c>
      <c r="B7201">
        <v>1</v>
      </c>
      <c r="C7201" t="s">
        <v>76</v>
      </c>
      <c r="D7201" t="s">
        <v>93</v>
      </c>
      <c r="E7201" t="s">
        <v>152</v>
      </c>
      <c r="F7201" t="s">
        <v>19868</v>
      </c>
      <c r="G7201" t="s">
        <v>260</v>
      </c>
      <c r="H7201" t="s">
        <v>47</v>
      </c>
      <c r="I7201" t="s">
        <v>129</v>
      </c>
      <c r="J7201" t="s">
        <v>130</v>
      </c>
      <c r="K7201" t="s">
        <v>141</v>
      </c>
      <c r="L7201" t="s">
        <v>19869</v>
      </c>
      <c r="M7201" t="s">
        <v>19870</v>
      </c>
      <c r="N7201">
        <v>6.7102777769999999</v>
      </c>
      <c r="O7201">
        <v>3</v>
      </c>
      <c r="P7201">
        <v>966</v>
      </c>
      <c r="Q7201">
        <v>0</v>
      </c>
      <c r="R7201">
        <v>0</v>
      </c>
      <c r="S7201">
        <v>0</v>
      </c>
      <c r="T7201">
        <v>0</v>
      </c>
      <c r="U7201">
        <v>20.130832999999999</v>
      </c>
      <c r="V7201">
        <v>6482.1283329999997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2683501</v>
      </c>
      <c r="B7202">
        <v>1</v>
      </c>
      <c r="C7202" t="s">
        <v>76</v>
      </c>
      <c r="D7202" t="s">
        <v>103</v>
      </c>
      <c r="E7202" t="s">
        <v>126</v>
      </c>
      <c r="F7202" t="s">
        <v>11788</v>
      </c>
      <c r="G7202" t="s">
        <v>128</v>
      </c>
      <c r="H7202" t="s">
        <v>47</v>
      </c>
      <c r="I7202" t="s">
        <v>129</v>
      </c>
      <c r="J7202" t="s">
        <v>130</v>
      </c>
      <c r="K7202" t="s">
        <v>131</v>
      </c>
      <c r="L7202" t="s">
        <v>19871</v>
      </c>
      <c r="M7202" t="s">
        <v>19872</v>
      </c>
      <c r="N7202">
        <v>3.0408333330000001</v>
      </c>
      <c r="O7202">
        <v>0</v>
      </c>
      <c r="P7202">
        <v>0</v>
      </c>
      <c r="Q7202">
        <v>0</v>
      </c>
      <c r="R7202">
        <v>23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69.939166999999998</v>
      </c>
      <c r="Y7202">
        <v>0</v>
      </c>
      <c r="Z7202">
        <v>0</v>
      </c>
    </row>
    <row r="7203" spans="1:26" x14ac:dyDescent="0.3">
      <c r="A7203">
        <v>2683507</v>
      </c>
      <c r="B7203">
        <v>1</v>
      </c>
      <c r="C7203" t="s">
        <v>76</v>
      </c>
      <c r="D7203" t="s">
        <v>103</v>
      </c>
      <c r="E7203" t="s">
        <v>156</v>
      </c>
      <c r="F7203" t="s">
        <v>15400</v>
      </c>
      <c r="G7203" t="s">
        <v>140</v>
      </c>
      <c r="H7203" t="s">
        <v>47</v>
      </c>
      <c r="I7203" t="s">
        <v>129</v>
      </c>
      <c r="J7203" t="s">
        <v>130</v>
      </c>
      <c r="K7203" t="s">
        <v>141</v>
      </c>
      <c r="L7203" t="s">
        <v>19873</v>
      </c>
      <c r="M7203" t="s">
        <v>19874</v>
      </c>
      <c r="N7203">
        <v>5.3794444439999998</v>
      </c>
      <c r="O7203">
        <v>0</v>
      </c>
      <c r="P7203">
        <v>0</v>
      </c>
      <c r="Q7203">
        <v>4</v>
      </c>
      <c r="R7203">
        <v>141</v>
      </c>
      <c r="S7203">
        <v>8</v>
      </c>
      <c r="T7203">
        <v>35</v>
      </c>
      <c r="U7203">
        <v>0</v>
      </c>
      <c r="V7203">
        <v>0</v>
      </c>
      <c r="W7203">
        <v>21.517778</v>
      </c>
      <c r="X7203">
        <v>758.501667</v>
      </c>
      <c r="Y7203">
        <v>43.035556</v>
      </c>
      <c r="Z7203">
        <v>188.28055599999999</v>
      </c>
    </row>
    <row r="7204" spans="1:26" x14ac:dyDescent="0.3">
      <c r="A7204">
        <v>2683506</v>
      </c>
      <c r="B7204">
        <v>1</v>
      </c>
      <c r="C7204" t="s">
        <v>76</v>
      </c>
      <c r="D7204" t="s">
        <v>89</v>
      </c>
      <c r="E7204" t="s">
        <v>134</v>
      </c>
      <c r="F7204" t="s">
        <v>19875</v>
      </c>
      <c r="G7204" t="s">
        <v>260</v>
      </c>
      <c r="H7204" t="s">
        <v>46</v>
      </c>
      <c r="I7204" t="s">
        <v>129</v>
      </c>
      <c r="J7204" t="s">
        <v>130</v>
      </c>
      <c r="K7204" t="s">
        <v>141</v>
      </c>
      <c r="L7204" t="s">
        <v>19876</v>
      </c>
      <c r="M7204" t="s">
        <v>19877</v>
      </c>
      <c r="N7204">
        <v>4.0941666659999996</v>
      </c>
      <c r="O7204">
        <v>0</v>
      </c>
      <c r="P7204">
        <v>282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1154.5550000000001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2683510</v>
      </c>
      <c r="B7205">
        <v>1</v>
      </c>
      <c r="C7205" t="s">
        <v>76</v>
      </c>
      <c r="D7205" t="s">
        <v>90</v>
      </c>
      <c r="E7205" t="s">
        <v>152</v>
      </c>
      <c r="F7205" t="s">
        <v>19878</v>
      </c>
      <c r="G7205" t="s">
        <v>169</v>
      </c>
      <c r="H7205" t="s">
        <v>47</v>
      </c>
      <c r="I7205" t="s">
        <v>129</v>
      </c>
      <c r="J7205" t="s">
        <v>130</v>
      </c>
      <c r="K7205" t="s">
        <v>131</v>
      </c>
      <c r="L7205" t="s">
        <v>19879</v>
      </c>
      <c r="M7205" t="s">
        <v>19880</v>
      </c>
      <c r="N7205">
        <v>0.1275</v>
      </c>
      <c r="O7205">
        <v>9</v>
      </c>
      <c r="P7205">
        <v>2288</v>
      </c>
      <c r="Q7205">
        <v>0</v>
      </c>
      <c r="R7205">
        <v>0</v>
      </c>
      <c r="S7205">
        <v>0</v>
      </c>
      <c r="T7205">
        <v>0</v>
      </c>
      <c r="U7205">
        <v>1.1475</v>
      </c>
      <c r="V7205">
        <v>291.72000000000003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2683511</v>
      </c>
      <c r="B7206">
        <v>1</v>
      </c>
      <c r="C7206" t="s">
        <v>77</v>
      </c>
      <c r="D7206" t="s">
        <v>124</v>
      </c>
      <c r="E7206" t="s">
        <v>134</v>
      </c>
      <c r="F7206" t="s">
        <v>19881</v>
      </c>
      <c r="G7206" t="s">
        <v>140</v>
      </c>
      <c r="H7206" t="s">
        <v>46</v>
      </c>
      <c r="I7206" t="s">
        <v>129</v>
      </c>
      <c r="J7206" t="s">
        <v>130</v>
      </c>
      <c r="K7206" t="s">
        <v>141</v>
      </c>
      <c r="L7206" t="s">
        <v>19882</v>
      </c>
      <c r="M7206" t="s">
        <v>19883</v>
      </c>
      <c r="N7206">
        <v>2.2349999999999999</v>
      </c>
      <c r="O7206">
        <v>0</v>
      </c>
      <c r="P7206">
        <v>524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1171.1400000000001</v>
      </c>
      <c r="W7206">
        <v>0</v>
      </c>
      <c r="X7206">
        <v>0</v>
      </c>
      <c r="Y7206">
        <v>0</v>
      </c>
      <c r="Z7206">
        <v>0</v>
      </c>
    </row>
    <row r="7207" spans="1:26" x14ac:dyDescent="0.3">
      <c r="A7207">
        <v>2683514</v>
      </c>
      <c r="B7207">
        <v>1</v>
      </c>
      <c r="C7207" t="s">
        <v>77</v>
      </c>
      <c r="D7207" t="s">
        <v>114</v>
      </c>
      <c r="E7207" t="s">
        <v>144</v>
      </c>
      <c r="F7207" t="s">
        <v>19884</v>
      </c>
      <c r="G7207" t="s">
        <v>260</v>
      </c>
      <c r="H7207" t="s">
        <v>46</v>
      </c>
      <c r="I7207" t="s">
        <v>129</v>
      </c>
      <c r="J7207" t="s">
        <v>130</v>
      </c>
      <c r="K7207" t="s">
        <v>141</v>
      </c>
      <c r="L7207" t="s">
        <v>19885</v>
      </c>
      <c r="M7207" t="s">
        <v>19886</v>
      </c>
      <c r="N7207">
        <v>0.566111111</v>
      </c>
      <c r="O7207">
        <v>0</v>
      </c>
      <c r="P7207">
        <v>164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92.842222000000007</v>
      </c>
      <c r="W7207">
        <v>0</v>
      </c>
      <c r="X7207">
        <v>0</v>
      </c>
      <c r="Y7207">
        <v>0</v>
      </c>
      <c r="Z7207">
        <v>0</v>
      </c>
    </row>
    <row r="7208" spans="1:26" x14ac:dyDescent="0.3">
      <c r="A7208">
        <v>2683515</v>
      </c>
      <c r="B7208">
        <v>1</v>
      </c>
      <c r="C7208" t="s">
        <v>77</v>
      </c>
      <c r="D7208" t="s">
        <v>117</v>
      </c>
      <c r="E7208" t="s">
        <v>156</v>
      </c>
      <c r="F7208" t="s">
        <v>19887</v>
      </c>
      <c r="G7208" t="s">
        <v>146</v>
      </c>
      <c r="H7208" t="s">
        <v>47</v>
      </c>
      <c r="I7208" t="s">
        <v>129</v>
      </c>
      <c r="J7208" t="s">
        <v>130</v>
      </c>
      <c r="K7208" t="s">
        <v>131</v>
      </c>
      <c r="L7208" t="s">
        <v>19888</v>
      </c>
      <c r="M7208" t="s">
        <v>19889</v>
      </c>
      <c r="N7208">
        <v>0.134722222</v>
      </c>
      <c r="O7208">
        <v>0</v>
      </c>
      <c r="P7208">
        <v>0</v>
      </c>
      <c r="Q7208">
        <v>7</v>
      </c>
      <c r="R7208">
        <v>334</v>
      </c>
      <c r="S7208">
        <v>0</v>
      </c>
      <c r="T7208">
        <v>20</v>
      </c>
      <c r="U7208">
        <v>0</v>
      </c>
      <c r="V7208">
        <v>0</v>
      </c>
      <c r="W7208">
        <v>0.94305600000000001</v>
      </c>
      <c r="X7208">
        <v>44.997222000000001</v>
      </c>
      <c r="Y7208">
        <v>0</v>
      </c>
      <c r="Z7208">
        <v>2.6944439999999998</v>
      </c>
    </row>
    <row r="7209" spans="1:26" x14ac:dyDescent="0.3">
      <c r="A7209">
        <v>2683517</v>
      </c>
      <c r="B7209">
        <v>1</v>
      </c>
      <c r="C7209" t="s">
        <v>76</v>
      </c>
      <c r="D7209" t="s">
        <v>95</v>
      </c>
      <c r="E7209" t="s">
        <v>134</v>
      </c>
      <c r="F7209" t="s">
        <v>2743</v>
      </c>
      <c r="G7209" t="s">
        <v>260</v>
      </c>
      <c r="H7209" t="s">
        <v>46</v>
      </c>
      <c r="I7209" t="s">
        <v>129</v>
      </c>
      <c r="J7209" t="s">
        <v>130</v>
      </c>
      <c r="K7209" t="s">
        <v>141</v>
      </c>
      <c r="L7209" t="s">
        <v>19890</v>
      </c>
      <c r="M7209" t="s">
        <v>19891</v>
      </c>
      <c r="N7209">
        <v>7.3822222220000002</v>
      </c>
      <c r="O7209">
        <v>0</v>
      </c>
      <c r="P7209">
        <v>0</v>
      </c>
      <c r="Q7209">
        <v>0</v>
      </c>
      <c r="R7209">
        <v>16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118.115556</v>
      </c>
      <c r="Y7209">
        <v>0</v>
      </c>
      <c r="Z7209">
        <v>0</v>
      </c>
    </row>
    <row r="7210" spans="1:26" x14ac:dyDescent="0.3">
      <c r="A7210">
        <v>2683521</v>
      </c>
      <c r="B7210">
        <v>1</v>
      </c>
      <c r="C7210" t="s">
        <v>76</v>
      </c>
      <c r="D7210" t="s">
        <v>79</v>
      </c>
      <c r="E7210" t="s">
        <v>144</v>
      </c>
      <c r="F7210" t="s">
        <v>17039</v>
      </c>
      <c r="G7210" t="s">
        <v>136</v>
      </c>
      <c r="H7210" t="s">
        <v>46</v>
      </c>
      <c r="I7210" t="s">
        <v>129</v>
      </c>
      <c r="J7210" t="s">
        <v>130</v>
      </c>
      <c r="K7210" t="s">
        <v>131</v>
      </c>
      <c r="L7210" t="s">
        <v>19892</v>
      </c>
      <c r="M7210" t="s">
        <v>19893</v>
      </c>
      <c r="N7210">
        <v>1.996111111</v>
      </c>
      <c r="O7210">
        <v>0</v>
      </c>
      <c r="P7210">
        <v>113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225.56055599999999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2683518</v>
      </c>
      <c r="B7211">
        <v>1</v>
      </c>
      <c r="C7211" t="s">
        <v>76</v>
      </c>
      <c r="D7211" t="s">
        <v>104</v>
      </c>
      <c r="E7211" t="s">
        <v>134</v>
      </c>
      <c r="F7211" t="s">
        <v>4689</v>
      </c>
      <c r="G7211" t="s">
        <v>260</v>
      </c>
      <c r="H7211" t="s">
        <v>46</v>
      </c>
      <c r="I7211" t="s">
        <v>129</v>
      </c>
      <c r="J7211" t="s">
        <v>130</v>
      </c>
      <c r="K7211" t="s">
        <v>141</v>
      </c>
      <c r="L7211" t="s">
        <v>19894</v>
      </c>
      <c r="M7211" t="s">
        <v>19895</v>
      </c>
      <c r="N7211">
        <v>8.7213888879999999</v>
      </c>
      <c r="O7211">
        <v>0</v>
      </c>
      <c r="P7211">
        <v>0</v>
      </c>
      <c r="Q7211">
        <v>0</v>
      </c>
      <c r="R7211">
        <v>40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348.85555599999998</v>
      </c>
      <c r="Y7211">
        <v>0</v>
      </c>
      <c r="Z7211">
        <v>0</v>
      </c>
    </row>
    <row r="7212" spans="1:26" x14ac:dyDescent="0.3">
      <c r="A7212">
        <v>2683524</v>
      </c>
      <c r="B7212">
        <v>1</v>
      </c>
      <c r="C7212" t="s">
        <v>76</v>
      </c>
      <c r="D7212" t="s">
        <v>80</v>
      </c>
      <c r="E7212" t="s">
        <v>144</v>
      </c>
      <c r="F7212" t="s">
        <v>19896</v>
      </c>
      <c r="G7212" t="s">
        <v>136</v>
      </c>
      <c r="H7212" t="s">
        <v>46</v>
      </c>
      <c r="I7212" t="s">
        <v>129</v>
      </c>
      <c r="J7212" t="s">
        <v>130</v>
      </c>
      <c r="K7212" t="s">
        <v>131</v>
      </c>
      <c r="L7212" t="s">
        <v>19897</v>
      </c>
      <c r="M7212" t="s">
        <v>19898</v>
      </c>
      <c r="N7212">
        <v>2.358055555</v>
      </c>
      <c r="O7212">
        <v>0</v>
      </c>
      <c r="P7212">
        <v>303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714.49083299999995</v>
      </c>
      <c r="W7212">
        <v>0</v>
      </c>
      <c r="X7212">
        <v>0</v>
      </c>
      <c r="Y7212">
        <v>0</v>
      </c>
      <c r="Z7212">
        <v>0</v>
      </c>
    </row>
    <row r="7213" spans="1:26" x14ac:dyDescent="0.3">
      <c r="A7213">
        <v>2683523</v>
      </c>
      <c r="B7213">
        <v>1</v>
      </c>
      <c r="C7213" t="s">
        <v>76</v>
      </c>
      <c r="D7213" t="s">
        <v>80</v>
      </c>
      <c r="E7213" t="s">
        <v>134</v>
      </c>
      <c r="F7213" t="s">
        <v>19899</v>
      </c>
      <c r="G7213" t="s">
        <v>260</v>
      </c>
      <c r="H7213" t="s">
        <v>46</v>
      </c>
      <c r="I7213" t="s">
        <v>129</v>
      </c>
      <c r="J7213" t="s">
        <v>130</v>
      </c>
      <c r="K7213" t="s">
        <v>141</v>
      </c>
      <c r="L7213" t="s">
        <v>19900</v>
      </c>
      <c r="M7213" t="s">
        <v>19901</v>
      </c>
      <c r="N7213">
        <v>5.801388888</v>
      </c>
      <c r="O7213">
        <v>0</v>
      </c>
      <c r="P7213">
        <v>464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2691.8444439999998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2683526</v>
      </c>
      <c r="B7214">
        <v>1</v>
      </c>
      <c r="C7214" t="s">
        <v>76</v>
      </c>
      <c r="D7214" t="s">
        <v>93</v>
      </c>
      <c r="E7214" t="s">
        <v>144</v>
      </c>
      <c r="F7214" t="s">
        <v>19902</v>
      </c>
      <c r="G7214" t="s">
        <v>1908</v>
      </c>
      <c r="H7214" t="s">
        <v>46</v>
      </c>
      <c r="I7214" t="s">
        <v>129</v>
      </c>
      <c r="J7214" t="s">
        <v>130</v>
      </c>
      <c r="K7214" t="s">
        <v>131</v>
      </c>
      <c r="L7214" t="s">
        <v>19903</v>
      </c>
      <c r="M7214" t="s">
        <v>19904</v>
      </c>
      <c r="N7214">
        <v>5.0724999999999998</v>
      </c>
      <c r="O7214">
        <v>0</v>
      </c>
      <c r="P7214">
        <v>45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228.26249999999999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2683530</v>
      </c>
      <c r="B7215">
        <v>1</v>
      </c>
      <c r="C7215" t="s">
        <v>76</v>
      </c>
      <c r="D7215" t="s">
        <v>96</v>
      </c>
      <c r="E7215" t="s">
        <v>134</v>
      </c>
      <c r="F7215" t="s">
        <v>19905</v>
      </c>
      <c r="G7215" t="s">
        <v>146</v>
      </c>
      <c r="H7215" t="s">
        <v>46</v>
      </c>
      <c r="I7215" t="s">
        <v>129</v>
      </c>
      <c r="J7215" t="s">
        <v>130</v>
      </c>
      <c r="K7215" t="s">
        <v>131</v>
      </c>
      <c r="L7215" t="s">
        <v>19906</v>
      </c>
      <c r="M7215" t="s">
        <v>19907</v>
      </c>
      <c r="N7215">
        <v>0.11083333300000001</v>
      </c>
      <c r="O7215">
        <v>0</v>
      </c>
      <c r="P7215">
        <v>16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1.773333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2683527</v>
      </c>
      <c r="B7216">
        <v>1</v>
      </c>
      <c r="C7216" t="s">
        <v>77</v>
      </c>
      <c r="D7216" t="s">
        <v>117</v>
      </c>
      <c r="E7216" t="s">
        <v>126</v>
      </c>
      <c r="F7216" t="s">
        <v>19908</v>
      </c>
      <c r="G7216" t="s">
        <v>169</v>
      </c>
      <c r="H7216" t="s">
        <v>47</v>
      </c>
      <c r="I7216" t="s">
        <v>129</v>
      </c>
      <c r="J7216" t="s">
        <v>130</v>
      </c>
      <c r="K7216" t="s">
        <v>131</v>
      </c>
      <c r="L7216" t="s">
        <v>19909</v>
      </c>
      <c r="M7216" t="s">
        <v>19910</v>
      </c>
      <c r="N7216">
        <v>0.27361111100000002</v>
      </c>
      <c r="O7216">
        <v>0</v>
      </c>
      <c r="P7216">
        <v>0</v>
      </c>
      <c r="Q7216">
        <v>1</v>
      </c>
      <c r="R7216">
        <v>666</v>
      </c>
      <c r="S7216">
        <v>0</v>
      </c>
      <c r="T7216">
        <v>0</v>
      </c>
      <c r="U7216">
        <v>0</v>
      </c>
      <c r="V7216">
        <v>0</v>
      </c>
      <c r="W7216">
        <v>0.27361099999999999</v>
      </c>
      <c r="X7216">
        <v>182.22499999999999</v>
      </c>
      <c r="Y7216">
        <v>0</v>
      </c>
      <c r="Z7216">
        <v>0</v>
      </c>
    </row>
    <row r="7217" spans="1:26" x14ac:dyDescent="0.3">
      <c r="A7217">
        <v>2683535</v>
      </c>
      <c r="B7217">
        <v>1</v>
      </c>
      <c r="C7217" t="s">
        <v>76</v>
      </c>
      <c r="D7217" t="s">
        <v>88</v>
      </c>
      <c r="E7217" t="s">
        <v>144</v>
      </c>
      <c r="F7217" t="s">
        <v>19911</v>
      </c>
      <c r="G7217" t="s">
        <v>406</v>
      </c>
      <c r="H7217" t="s">
        <v>46</v>
      </c>
      <c r="I7217" t="s">
        <v>129</v>
      </c>
      <c r="J7217" t="s">
        <v>130</v>
      </c>
      <c r="K7217" t="s">
        <v>131</v>
      </c>
      <c r="L7217" t="s">
        <v>19912</v>
      </c>
      <c r="M7217" t="s">
        <v>19913</v>
      </c>
      <c r="N7217">
        <v>3.4452777769999998</v>
      </c>
      <c r="O7217">
        <v>0</v>
      </c>
      <c r="P7217">
        <v>26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89.577222000000006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2683541</v>
      </c>
      <c r="B7218">
        <v>1</v>
      </c>
      <c r="C7218" t="s">
        <v>76</v>
      </c>
      <c r="D7218" t="s">
        <v>93</v>
      </c>
      <c r="E7218" t="s">
        <v>144</v>
      </c>
      <c r="F7218" t="s">
        <v>17747</v>
      </c>
      <c r="G7218" t="s">
        <v>260</v>
      </c>
      <c r="H7218" t="s">
        <v>46</v>
      </c>
      <c r="I7218" t="s">
        <v>129</v>
      </c>
      <c r="J7218" t="s">
        <v>130</v>
      </c>
      <c r="K7218" t="s">
        <v>141</v>
      </c>
      <c r="L7218" t="s">
        <v>19914</v>
      </c>
      <c r="M7218" t="s">
        <v>19915</v>
      </c>
      <c r="N7218">
        <v>7.4230555550000004</v>
      </c>
      <c r="O7218">
        <v>0</v>
      </c>
      <c r="P7218">
        <v>94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697.76722199999995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2683547</v>
      </c>
      <c r="B7219">
        <v>1</v>
      </c>
      <c r="C7219" t="s">
        <v>77</v>
      </c>
      <c r="D7219" t="s">
        <v>124</v>
      </c>
      <c r="E7219" t="s">
        <v>156</v>
      </c>
      <c r="F7219" t="s">
        <v>7641</v>
      </c>
      <c r="G7219" t="s">
        <v>146</v>
      </c>
      <c r="H7219" t="s">
        <v>47</v>
      </c>
      <c r="I7219" t="s">
        <v>129</v>
      </c>
      <c r="J7219" t="s">
        <v>130</v>
      </c>
      <c r="K7219" t="s">
        <v>131</v>
      </c>
      <c r="L7219" t="s">
        <v>19916</v>
      </c>
      <c r="M7219" t="s">
        <v>19917</v>
      </c>
      <c r="N7219">
        <v>4.7177777770000002</v>
      </c>
      <c r="O7219">
        <v>37</v>
      </c>
      <c r="P7219">
        <v>8</v>
      </c>
      <c r="Q7219">
        <v>0</v>
      </c>
      <c r="R7219">
        <v>0</v>
      </c>
      <c r="S7219">
        <v>0</v>
      </c>
      <c r="T7219">
        <v>0</v>
      </c>
      <c r="U7219">
        <v>174.55777800000001</v>
      </c>
      <c r="V7219">
        <v>37.742221999999998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2683549</v>
      </c>
      <c r="B7220">
        <v>1</v>
      </c>
      <c r="C7220" t="s">
        <v>77</v>
      </c>
      <c r="D7220" t="s">
        <v>123</v>
      </c>
      <c r="E7220" t="s">
        <v>156</v>
      </c>
      <c r="F7220" t="s">
        <v>157</v>
      </c>
      <c r="G7220" t="s">
        <v>169</v>
      </c>
      <c r="H7220" t="s">
        <v>47</v>
      </c>
      <c r="I7220" t="s">
        <v>129</v>
      </c>
      <c r="J7220" t="s">
        <v>130</v>
      </c>
      <c r="K7220" t="s">
        <v>131</v>
      </c>
      <c r="L7220" t="s">
        <v>19918</v>
      </c>
      <c r="M7220" t="s">
        <v>19919</v>
      </c>
      <c r="N7220">
        <v>0.50972222199999995</v>
      </c>
      <c r="O7220">
        <v>67</v>
      </c>
      <c r="P7220">
        <v>40</v>
      </c>
      <c r="Q7220">
        <v>0</v>
      </c>
      <c r="R7220">
        <v>0</v>
      </c>
      <c r="S7220">
        <v>0</v>
      </c>
      <c r="T7220">
        <v>0</v>
      </c>
      <c r="U7220">
        <v>34.151389000000002</v>
      </c>
      <c r="V7220">
        <v>20.388888999999999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2683554</v>
      </c>
      <c r="B7221">
        <v>1</v>
      </c>
      <c r="C7221" t="s">
        <v>76</v>
      </c>
      <c r="D7221" t="s">
        <v>89</v>
      </c>
      <c r="E7221" t="s">
        <v>134</v>
      </c>
      <c r="F7221" t="s">
        <v>19920</v>
      </c>
      <c r="G7221" t="s">
        <v>260</v>
      </c>
      <c r="H7221" t="s">
        <v>46</v>
      </c>
      <c r="I7221" t="s">
        <v>129</v>
      </c>
      <c r="J7221" t="s">
        <v>130</v>
      </c>
      <c r="K7221" t="s">
        <v>141</v>
      </c>
      <c r="L7221" t="s">
        <v>19921</v>
      </c>
      <c r="M7221" t="s">
        <v>19922</v>
      </c>
      <c r="N7221">
        <v>6.2249999999999996</v>
      </c>
      <c r="O7221">
        <v>0</v>
      </c>
      <c r="P7221">
        <v>20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124.5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2683551</v>
      </c>
      <c r="B7222">
        <v>1</v>
      </c>
      <c r="C7222" t="s">
        <v>77</v>
      </c>
      <c r="D7222" t="s">
        <v>111</v>
      </c>
      <c r="E7222" t="s">
        <v>144</v>
      </c>
      <c r="F7222" t="s">
        <v>3360</v>
      </c>
      <c r="G7222" t="s">
        <v>260</v>
      </c>
      <c r="H7222" t="s">
        <v>46</v>
      </c>
      <c r="I7222" t="s">
        <v>129</v>
      </c>
      <c r="J7222" t="s">
        <v>130</v>
      </c>
      <c r="K7222" t="s">
        <v>141</v>
      </c>
      <c r="L7222" t="s">
        <v>19923</v>
      </c>
      <c r="M7222" t="s">
        <v>19816</v>
      </c>
      <c r="N7222">
        <v>6.744444444</v>
      </c>
      <c r="O7222">
        <v>0</v>
      </c>
      <c r="P7222">
        <v>0</v>
      </c>
      <c r="Q7222">
        <v>0</v>
      </c>
      <c r="R7222">
        <v>31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209.077778</v>
      </c>
      <c r="Y7222">
        <v>0</v>
      </c>
      <c r="Z7222">
        <v>0</v>
      </c>
    </row>
    <row r="7223" spans="1:26" x14ac:dyDescent="0.3">
      <c r="A7223">
        <v>2683558</v>
      </c>
      <c r="B7223">
        <v>1</v>
      </c>
      <c r="C7223" t="s">
        <v>77</v>
      </c>
      <c r="D7223" t="s">
        <v>115</v>
      </c>
      <c r="E7223" t="s">
        <v>210</v>
      </c>
      <c r="F7223" t="s">
        <v>19924</v>
      </c>
      <c r="G7223" t="s">
        <v>290</v>
      </c>
      <c r="H7223" t="s">
        <v>46</v>
      </c>
      <c r="I7223" t="s">
        <v>129</v>
      </c>
      <c r="J7223" t="s">
        <v>130</v>
      </c>
      <c r="K7223" t="s">
        <v>131</v>
      </c>
      <c r="L7223" t="s">
        <v>19925</v>
      </c>
      <c r="M7223" t="s">
        <v>19926</v>
      </c>
      <c r="N7223">
        <v>4.2263888879999998</v>
      </c>
      <c r="O7223">
        <v>0</v>
      </c>
      <c r="P7223">
        <v>0</v>
      </c>
      <c r="Q7223">
        <v>0</v>
      </c>
      <c r="R7223">
        <v>11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46.490278000000004</v>
      </c>
      <c r="Y7223">
        <v>0</v>
      </c>
      <c r="Z7223">
        <v>0</v>
      </c>
    </row>
    <row r="7224" spans="1:26" x14ac:dyDescent="0.3">
      <c r="A7224">
        <v>2683560</v>
      </c>
      <c r="B7224">
        <v>1</v>
      </c>
      <c r="C7224" t="s">
        <v>77</v>
      </c>
      <c r="D7224" t="s">
        <v>116</v>
      </c>
      <c r="E7224" t="s">
        <v>126</v>
      </c>
      <c r="F7224" t="s">
        <v>19927</v>
      </c>
      <c r="G7224" t="s">
        <v>169</v>
      </c>
      <c r="H7224" t="s">
        <v>47</v>
      </c>
      <c r="I7224" t="s">
        <v>129</v>
      </c>
      <c r="J7224" t="s">
        <v>130</v>
      </c>
      <c r="K7224" t="s">
        <v>131</v>
      </c>
      <c r="L7224" t="s">
        <v>19928</v>
      </c>
      <c r="M7224" t="s">
        <v>19929</v>
      </c>
      <c r="N7224">
        <v>0.78777777699999996</v>
      </c>
      <c r="O7224">
        <v>1</v>
      </c>
      <c r="P7224">
        <v>141</v>
      </c>
      <c r="Q7224">
        <v>0</v>
      </c>
      <c r="R7224">
        <v>0</v>
      </c>
      <c r="S7224">
        <v>0</v>
      </c>
      <c r="T7224">
        <v>0</v>
      </c>
      <c r="U7224">
        <v>0.78777799999999998</v>
      </c>
      <c r="V7224">
        <v>111.076667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2683564</v>
      </c>
      <c r="B7225">
        <v>1</v>
      </c>
      <c r="C7225" t="s">
        <v>76</v>
      </c>
      <c r="D7225" t="s">
        <v>102</v>
      </c>
      <c r="E7225" t="s">
        <v>156</v>
      </c>
      <c r="F7225" t="s">
        <v>1031</v>
      </c>
      <c r="G7225" t="s">
        <v>169</v>
      </c>
      <c r="H7225" t="s">
        <v>47</v>
      </c>
      <c r="I7225" t="s">
        <v>129</v>
      </c>
      <c r="J7225" t="s">
        <v>130</v>
      </c>
      <c r="K7225" t="s">
        <v>131</v>
      </c>
      <c r="L7225" t="s">
        <v>19930</v>
      </c>
      <c r="M7225" t="s">
        <v>19931</v>
      </c>
      <c r="N7225">
        <v>0.38777777699999999</v>
      </c>
      <c r="O7225">
        <v>0</v>
      </c>
      <c r="P7225">
        <v>0</v>
      </c>
      <c r="Q7225">
        <v>0</v>
      </c>
      <c r="R7225">
        <v>0</v>
      </c>
      <c r="S7225">
        <v>29</v>
      </c>
      <c r="T7225">
        <v>1708</v>
      </c>
      <c r="U7225">
        <v>0</v>
      </c>
      <c r="V7225">
        <v>0</v>
      </c>
      <c r="W7225">
        <v>0</v>
      </c>
      <c r="X7225">
        <v>0</v>
      </c>
      <c r="Y7225">
        <v>11.245556000000001</v>
      </c>
      <c r="Z7225">
        <v>662.32444299999997</v>
      </c>
    </row>
    <row r="7226" spans="1:26" x14ac:dyDescent="0.3">
      <c r="A7226">
        <v>2683566</v>
      </c>
      <c r="B7226">
        <v>1</v>
      </c>
      <c r="C7226" t="s">
        <v>77</v>
      </c>
      <c r="D7226" t="s">
        <v>123</v>
      </c>
      <c r="E7226" t="s">
        <v>156</v>
      </c>
      <c r="F7226" t="s">
        <v>19932</v>
      </c>
      <c r="G7226" t="s">
        <v>169</v>
      </c>
      <c r="H7226" t="s">
        <v>47</v>
      </c>
      <c r="I7226" t="s">
        <v>129</v>
      </c>
      <c r="J7226" t="s">
        <v>130</v>
      </c>
      <c r="K7226" t="s">
        <v>131</v>
      </c>
      <c r="L7226" t="s">
        <v>19933</v>
      </c>
      <c r="M7226" t="s">
        <v>19934</v>
      </c>
      <c r="N7226">
        <v>0.79833333299999998</v>
      </c>
      <c r="O7226">
        <v>15</v>
      </c>
      <c r="P7226">
        <v>16</v>
      </c>
      <c r="Q7226">
        <v>0</v>
      </c>
      <c r="R7226">
        <v>0</v>
      </c>
      <c r="S7226">
        <v>0</v>
      </c>
      <c r="T7226">
        <v>0</v>
      </c>
      <c r="U7226">
        <v>11.975</v>
      </c>
      <c r="V7226">
        <v>12.773332999999999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2683576</v>
      </c>
      <c r="B7227">
        <v>1</v>
      </c>
      <c r="C7227" t="s">
        <v>76</v>
      </c>
      <c r="D7227" t="s">
        <v>101</v>
      </c>
      <c r="E7227" t="s">
        <v>152</v>
      </c>
      <c r="F7227" t="s">
        <v>15341</v>
      </c>
      <c r="G7227" t="s">
        <v>169</v>
      </c>
      <c r="H7227" t="s">
        <v>47</v>
      </c>
      <c r="I7227" t="s">
        <v>129</v>
      </c>
      <c r="J7227" t="s">
        <v>130</v>
      </c>
      <c r="K7227" t="s">
        <v>131</v>
      </c>
      <c r="L7227" t="s">
        <v>19935</v>
      </c>
      <c r="M7227" t="s">
        <v>19936</v>
      </c>
      <c r="N7227">
        <v>0.90944444400000002</v>
      </c>
      <c r="O7227">
        <v>60</v>
      </c>
      <c r="P7227">
        <v>5612</v>
      </c>
      <c r="Q7227">
        <v>0</v>
      </c>
      <c r="R7227">
        <v>0</v>
      </c>
      <c r="S7227">
        <v>0</v>
      </c>
      <c r="T7227">
        <v>0</v>
      </c>
      <c r="U7227">
        <v>54.566667000000002</v>
      </c>
      <c r="V7227">
        <v>5103.8022199999996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2683578</v>
      </c>
      <c r="B7228">
        <v>1</v>
      </c>
      <c r="C7228" t="s">
        <v>77</v>
      </c>
      <c r="D7228" t="s">
        <v>122</v>
      </c>
      <c r="E7228" t="s">
        <v>126</v>
      </c>
      <c r="F7228" t="s">
        <v>1372</v>
      </c>
      <c r="G7228" t="s">
        <v>169</v>
      </c>
      <c r="H7228" t="s">
        <v>47</v>
      </c>
      <c r="I7228" t="s">
        <v>129</v>
      </c>
      <c r="J7228" t="s">
        <v>130</v>
      </c>
      <c r="K7228" t="s">
        <v>131</v>
      </c>
      <c r="L7228" t="s">
        <v>19937</v>
      </c>
      <c r="M7228" t="s">
        <v>19938</v>
      </c>
      <c r="N7228">
        <v>0.118333333</v>
      </c>
      <c r="O7228">
        <v>0</v>
      </c>
      <c r="P7228">
        <v>0</v>
      </c>
      <c r="Q7228">
        <v>6</v>
      </c>
      <c r="R7228">
        <v>179</v>
      </c>
      <c r="S7228">
        <v>4</v>
      </c>
      <c r="T7228">
        <v>83</v>
      </c>
      <c r="U7228">
        <v>0</v>
      </c>
      <c r="V7228">
        <v>0</v>
      </c>
      <c r="W7228">
        <v>0.71</v>
      </c>
      <c r="X7228">
        <v>21.181667000000001</v>
      </c>
      <c r="Y7228">
        <v>0.473333</v>
      </c>
      <c r="Z7228">
        <v>9.8216669999999997</v>
      </c>
    </row>
    <row r="7229" spans="1:26" x14ac:dyDescent="0.3">
      <c r="A7229">
        <v>2683592</v>
      </c>
      <c r="B7229">
        <v>1</v>
      </c>
      <c r="C7229" t="s">
        <v>76</v>
      </c>
      <c r="D7229" t="s">
        <v>88</v>
      </c>
      <c r="E7229" t="s">
        <v>210</v>
      </c>
      <c r="F7229" t="s">
        <v>19939</v>
      </c>
      <c r="G7229" t="s">
        <v>627</v>
      </c>
      <c r="H7229" t="s">
        <v>46</v>
      </c>
      <c r="I7229" t="s">
        <v>129</v>
      </c>
      <c r="J7229" t="s">
        <v>130</v>
      </c>
      <c r="K7229" t="s">
        <v>131</v>
      </c>
      <c r="L7229" t="s">
        <v>19940</v>
      </c>
      <c r="M7229" t="s">
        <v>19941</v>
      </c>
      <c r="N7229">
        <v>1.618333333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1.618333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2683597</v>
      </c>
      <c r="B7230">
        <v>1</v>
      </c>
      <c r="C7230" t="s">
        <v>76</v>
      </c>
      <c r="D7230" t="s">
        <v>90</v>
      </c>
      <c r="E7230" t="s">
        <v>152</v>
      </c>
      <c r="F7230" t="s">
        <v>19942</v>
      </c>
      <c r="G7230" t="s">
        <v>169</v>
      </c>
      <c r="H7230" t="s">
        <v>47</v>
      </c>
      <c r="I7230" t="s">
        <v>129</v>
      </c>
      <c r="J7230" t="s">
        <v>130</v>
      </c>
      <c r="K7230" t="s">
        <v>131</v>
      </c>
      <c r="L7230" t="s">
        <v>19943</v>
      </c>
      <c r="M7230" t="s">
        <v>19944</v>
      </c>
      <c r="N7230">
        <v>0.34</v>
      </c>
      <c r="O7230">
        <v>0</v>
      </c>
      <c r="P7230">
        <v>0</v>
      </c>
      <c r="Q7230">
        <v>0</v>
      </c>
      <c r="R7230">
        <v>0</v>
      </c>
      <c r="S7230">
        <v>6</v>
      </c>
      <c r="T7230">
        <v>381</v>
      </c>
      <c r="U7230">
        <v>0</v>
      </c>
      <c r="V7230">
        <v>0</v>
      </c>
      <c r="W7230">
        <v>0</v>
      </c>
      <c r="X7230">
        <v>0</v>
      </c>
      <c r="Y7230">
        <v>2.04</v>
      </c>
      <c r="Z7230">
        <v>129.54</v>
      </c>
    </row>
    <row r="7231" spans="1:26" x14ac:dyDescent="0.3">
      <c r="A7231">
        <v>2683601</v>
      </c>
      <c r="B7231">
        <v>1</v>
      </c>
      <c r="C7231" t="s">
        <v>77</v>
      </c>
      <c r="D7231" t="s">
        <v>115</v>
      </c>
      <c r="E7231" t="s">
        <v>210</v>
      </c>
      <c r="F7231" t="s">
        <v>19945</v>
      </c>
      <c r="G7231" t="s">
        <v>290</v>
      </c>
      <c r="H7231" t="s">
        <v>46</v>
      </c>
      <c r="I7231" t="s">
        <v>129</v>
      </c>
      <c r="J7231" t="s">
        <v>130</v>
      </c>
      <c r="K7231" t="s">
        <v>131</v>
      </c>
      <c r="L7231" t="s">
        <v>19946</v>
      </c>
      <c r="M7231" t="s">
        <v>19947</v>
      </c>
      <c r="N7231">
        <v>5.1394444439999996</v>
      </c>
      <c r="O7231">
        <v>0</v>
      </c>
      <c r="P7231">
        <v>0</v>
      </c>
      <c r="Q7231">
        <v>0</v>
      </c>
      <c r="R7231">
        <v>1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5.1394440000000001</v>
      </c>
      <c r="Y7231">
        <v>0</v>
      </c>
      <c r="Z7231">
        <v>0</v>
      </c>
    </row>
    <row r="7232" spans="1:26" x14ac:dyDescent="0.3">
      <c r="A7232">
        <v>2683602</v>
      </c>
      <c r="B7232">
        <v>1</v>
      </c>
      <c r="C7232" t="s">
        <v>76</v>
      </c>
      <c r="D7232" t="s">
        <v>99</v>
      </c>
      <c r="E7232" t="s">
        <v>152</v>
      </c>
      <c r="F7232" t="s">
        <v>3890</v>
      </c>
      <c r="G7232" t="s">
        <v>169</v>
      </c>
      <c r="H7232" t="s">
        <v>47</v>
      </c>
      <c r="I7232" t="s">
        <v>129</v>
      </c>
      <c r="J7232" t="s">
        <v>130</v>
      </c>
      <c r="K7232" t="s">
        <v>131</v>
      </c>
      <c r="L7232" t="s">
        <v>19948</v>
      </c>
      <c r="M7232" t="s">
        <v>19949</v>
      </c>
      <c r="N7232">
        <v>5.9722221999999998E-2</v>
      </c>
      <c r="O7232">
        <v>55</v>
      </c>
      <c r="P7232">
        <v>134</v>
      </c>
      <c r="Q7232">
        <v>0</v>
      </c>
      <c r="R7232">
        <v>0</v>
      </c>
      <c r="S7232">
        <v>0</v>
      </c>
      <c r="T7232">
        <v>0</v>
      </c>
      <c r="U7232">
        <v>3.2847219999999999</v>
      </c>
      <c r="V7232">
        <v>8.0027779999999993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2683603</v>
      </c>
      <c r="B7233">
        <v>1</v>
      </c>
      <c r="C7233" t="s">
        <v>76</v>
      </c>
      <c r="D7233" t="s">
        <v>91</v>
      </c>
      <c r="E7233" t="s">
        <v>152</v>
      </c>
      <c r="F7233" t="s">
        <v>1597</v>
      </c>
      <c r="G7233" t="s">
        <v>169</v>
      </c>
      <c r="H7233" t="s">
        <v>47</v>
      </c>
      <c r="I7233" t="s">
        <v>129</v>
      </c>
      <c r="J7233" t="s">
        <v>130</v>
      </c>
      <c r="K7233" t="s">
        <v>131</v>
      </c>
      <c r="L7233" t="s">
        <v>19950</v>
      </c>
      <c r="M7233" t="s">
        <v>19951</v>
      </c>
      <c r="N7233">
        <v>0.230555555</v>
      </c>
      <c r="O7233">
        <v>64</v>
      </c>
      <c r="P7233">
        <v>813</v>
      </c>
      <c r="Q7233">
        <v>0</v>
      </c>
      <c r="R7233">
        <v>0</v>
      </c>
      <c r="S7233">
        <v>0</v>
      </c>
      <c r="T7233">
        <v>0</v>
      </c>
      <c r="U7233">
        <v>14.755556</v>
      </c>
      <c r="V7233">
        <v>187.441666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2683609</v>
      </c>
      <c r="B7234">
        <v>1</v>
      </c>
      <c r="C7234" t="s">
        <v>76</v>
      </c>
      <c r="D7234" t="s">
        <v>95</v>
      </c>
      <c r="E7234" t="s">
        <v>210</v>
      </c>
      <c r="F7234" t="s">
        <v>19952</v>
      </c>
      <c r="G7234" t="s">
        <v>212</v>
      </c>
      <c r="H7234" t="s">
        <v>46</v>
      </c>
      <c r="I7234" t="s">
        <v>129</v>
      </c>
      <c r="J7234" t="s">
        <v>130</v>
      </c>
      <c r="K7234" t="s">
        <v>131</v>
      </c>
      <c r="L7234" t="s">
        <v>19953</v>
      </c>
      <c r="M7234" t="s">
        <v>19954</v>
      </c>
      <c r="N7234">
        <v>1.7725</v>
      </c>
      <c r="O7234">
        <v>0</v>
      </c>
      <c r="P7234">
        <v>0</v>
      </c>
      <c r="Q7234">
        <v>0</v>
      </c>
      <c r="R7234">
        <v>1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1.7725</v>
      </c>
      <c r="Y7234">
        <v>0</v>
      </c>
      <c r="Z7234">
        <v>0</v>
      </c>
    </row>
    <row r="7235" spans="1:26" x14ac:dyDescent="0.3">
      <c r="A7235">
        <v>2683610</v>
      </c>
      <c r="B7235">
        <v>1</v>
      </c>
      <c r="C7235" t="s">
        <v>76</v>
      </c>
      <c r="D7235" t="s">
        <v>89</v>
      </c>
      <c r="E7235" t="s">
        <v>144</v>
      </c>
      <c r="F7235" t="s">
        <v>19955</v>
      </c>
      <c r="G7235" t="s">
        <v>136</v>
      </c>
      <c r="H7235" t="s">
        <v>46</v>
      </c>
      <c r="I7235" t="s">
        <v>129</v>
      </c>
      <c r="J7235" t="s">
        <v>130</v>
      </c>
      <c r="K7235" t="s">
        <v>131</v>
      </c>
      <c r="L7235" t="s">
        <v>19956</v>
      </c>
      <c r="M7235" t="s">
        <v>19957</v>
      </c>
      <c r="N7235">
        <v>3.537222222</v>
      </c>
      <c r="O7235">
        <v>0</v>
      </c>
      <c r="P7235">
        <v>3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10.611667000000001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2683664</v>
      </c>
      <c r="B7236">
        <v>1</v>
      </c>
      <c r="C7236" t="s">
        <v>77</v>
      </c>
      <c r="D7236" t="s">
        <v>114</v>
      </c>
      <c r="E7236" t="s">
        <v>144</v>
      </c>
      <c r="F7236" t="s">
        <v>19958</v>
      </c>
      <c r="G7236" t="s">
        <v>260</v>
      </c>
      <c r="H7236" t="s">
        <v>46</v>
      </c>
      <c r="I7236" t="s">
        <v>129</v>
      </c>
      <c r="J7236" t="s">
        <v>130</v>
      </c>
      <c r="K7236" t="s">
        <v>141</v>
      </c>
      <c r="L7236" t="s">
        <v>19959</v>
      </c>
      <c r="M7236" t="s">
        <v>19960</v>
      </c>
      <c r="N7236">
        <v>1.329722222</v>
      </c>
      <c r="O7236">
        <v>0</v>
      </c>
      <c r="P7236">
        <v>153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203.44749999999999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2683612</v>
      </c>
      <c r="B7237">
        <v>1</v>
      </c>
      <c r="C7237" t="s">
        <v>77</v>
      </c>
      <c r="D7237" t="s">
        <v>121</v>
      </c>
      <c r="E7237" t="s">
        <v>156</v>
      </c>
      <c r="F7237" t="s">
        <v>19961</v>
      </c>
      <c r="G7237" t="s">
        <v>260</v>
      </c>
      <c r="H7237" t="s">
        <v>47</v>
      </c>
      <c r="I7237" t="s">
        <v>129</v>
      </c>
      <c r="J7237" t="s">
        <v>130</v>
      </c>
      <c r="K7237" t="s">
        <v>141</v>
      </c>
      <c r="L7237" t="s">
        <v>19962</v>
      </c>
      <c r="M7237" t="s">
        <v>19963</v>
      </c>
      <c r="N7237">
        <v>2.9908333329999999</v>
      </c>
      <c r="O7237">
        <v>0</v>
      </c>
      <c r="P7237">
        <v>0</v>
      </c>
      <c r="Q7237">
        <v>56</v>
      </c>
      <c r="R7237">
        <v>53</v>
      </c>
      <c r="S7237">
        <v>8</v>
      </c>
      <c r="T7237">
        <v>0</v>
      </c>
      <c r="U7237">
        <v>0</v>
      </c>
      <c r="V7237">
        <v>0</v>
      </c>
      <c r="W7237">
        <v>167.48666700000001</v>
      </c>
      <c r="X7237">
        <v>158.51416699999999</v>
      </c>
      <c r="Y7237">
        <v>23.926666999999998</v>
      </c>
      <c r="Z7237">
        <v>0</v>
      </c>
    </row>
    <row r="7238" spans="1:26" x14ac:dyDescent="0.3">
      <c r="A7238">
        <v>2683614</v>
      </c>
      <c r="B7238">
        <v>1</v>
      </c>
      <c r="C7238" t="s">
        <v>76</v>
      </c>
      <c r="D7238" t="s">
        <v>92</v>
      </c>
      <c r="E7238" t="s">
        <v>210</v>
      </c>
      <c r="F7238" t="s">
        <v>19964</v>
      </c>
      <c r="G7238" t="s">
        <v>212</v>
      </c>
      <c r="H7238" t="s">
        <v>46</v>
      </c>
      <c r="I7238" t="s">
        <v>129</v>
      </c>
      <c r="J7238" t="s">
        <v>130</v>
      </c>
      <c r="K7238" t="s">
        <v>131</v>
      </c>
      <c r="L7238" t="s">
        <v>19965</v>
      </c>
      <c r="M7238" t="s">
        <v>19966</v>
      </c>
      <c r="N7238">
        <v>1.1105555549999999</v>
      </c>
      <c r="O7238">
        <v>0</v>
      </c>
      <c r="P7238">
        <v>0</v>
      </c>
      <c r="Q7238">
        <v>0</v>
      </c>
      <c r="R7238">
        <v>1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1.1105560000000001</v>
      </c>
      <c r="Y7238">
        <v>0</v>
      </c>
      <c r="Z7238">
        <v>0</v>
      </c>
    </row>
    <row r="7239" spans="1:26" x14ac:dyDescent="0.3">
      <c r="A7239">
        <v>2683620</v>
      </c>
      <c r="B7239">
        <v>1</v>
      </c>
      <c r="C7239" t="s">
        <v>76</v>
      </c>
      <c r="D7239" t="s">
        <v>91</v>
      </c>
      <c r="E7239" t="s">
        <v>144</v>
      </c>
      <c r="F7239" t="s">
        <v>19967</v>
      </c>
      <c r="G7239" t="s">
        <v>146</v>
      </c>
      <c r="H7239" t="s">
        <v>46</v>
      </c>
      <c r="I7239" t="s">
        <v>129</v>
      </c>
      <c r="J7239" t="s">
        <v>130</v>
      </c>
      <c r="K7239" t="s">
        <v>131</v>
      </c>
      <c r="L7239" t="s">
        <v>19968</v>
      </c>
      <c r="M7239" t="s">
        <v>19969</v>
      </c>
      <c r="N7239">
        <v>2.551111111</v>
      </c>
      <c r="O7239">
        <v>0</v>
      </c>
      <c r="P7239">
        <v>40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102.044444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2683619</v>
      </c>
      <c r="B7240">
        <v>1</v>
      </c>
      <c r="C7240" t="s">
        <v>76</v>
      </c>
      <c r="D7240" t="s">
        <v>105</v>
      </c>
      <c r="E7240" t="s">
        <v>144</v>
      </c>
      <c r="F7240" t="s">
        <v>19970</v>
      </c>
      <c r="G7240" t="s">
        <v>136</v>
      </c>
      <c r="H7240" t="s">
        <v>46</v>
      </c>
      <c r="I7240" t="s">
        <v>129</v>
      </c>
      <c r="J7240" t="s">
        <v>130</v>
      </c>
      <c r="K7240" t="s">
        <v>131</v>
      </c>
      <c r="L7240" t="s">
        <v>19971</v>
      </c>
      <c r="M7240" t="s">
        <v>19972</v>
      </c>
      <c r="N7240">
        <v>3.3911111109999998</v>
      </c>
      <c r="O7240">
        <v>0</v>
      </c>
      <c r="P7240">
        <v>0</v>
      </c>
      <c r="Q7240">
        <v>0</v>
      </c>
      <c r="R7240">
        <v>8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27.128889000000001</v>
      </c>
      <c r="Y7240">
        <v>0</v>
      </c>
      <c r="Z7240">
        <v>0</v>
      </c>
    </row>
    <row r="7241" spans="1:26" x14ac:dyDescent="0.3">
      <c r="A7241">
        <v>2683622</v>
      </c>
      <c r="B7241">
        <v>1</v>
      </c>
      <c r="C7241" t="s">
        <v>77</v>
      </c>
      <c r="D7241" t="s">
        <v>117</v>
      </c>
      <c r="E7241" t="s">
        <v>144</v>
      </c>
      <c r="F7241" t="s">
        <v>19973</v>
      </c>
      <c r="G7241" t="s">
        <v>140</v>
      </c>
      <c r="H7241" t="s">
        <v>46</v>
      </c>
      <c r="I7241" t="s">
        <v>129</v>
      </c>
      <c r="J7241" t="s">
        <v>130</v>
      </c>
      <c r="K7241" t="s">
        <v>141</v>
      </c>
      <c r="L7241" t="s">
        <v>19974</v>
      </c>
      <c r="M7241" t="s">
        <v>19975</v>
      </c>
      <c r="N7241">
        <v>5.2780555549999999</v>
      </c>
      <c r="O7241">
        <v>0</v>
      </c>
      <c r="P7241">
        <v>0</v>
      </c>
      <c r="Q7241">
        <v>0</v>
      </c>
      <c r="R7241">
        <v>1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5.2780560000000003</v>
      </c>
      <c r="Y7241">
        <v>0</v>
      </c>
      <c r="Z7241">
        <v>0</v>
      </c>
    </row>
    <row r="7242" spans="1:26" x14ac:dyDescent="0.3">
      <c r="A7242">
        <v>2683623</v>
      </c>
      <c r="B7242">
        <v>1</v>
      </c>
      <c r="C7242" t="s">
        <v>76</v>
      </c>
      <c r="D7242" t="s">
        <v>94</v>
      </c>
      <c r="E7242" t="s">
        <v>144</v>
      </c>
      <c r="F7242" t="s">
        <v>19976</v>
      </c>
      <c r="G7242" t="s">
        <v>136</v>
      </c>
      <c r="H7242" t="s">
        <v>46</v>
      </c>
      <c r="I7242" t="s">
        <v>129</v>
      </c>
      <c r="J7242" t="s">
        <v>130</v>
      </c>
      <c r="K7242" t="s">
        <v>131</v>
      </c>
      <c r="L7242" t="s">
        <v>19977</v>
      </c>
      <c r="M7242" t="s">
        <v>19978</v>
      </c>
      <c r="N7242">
        <v>1.216111111</v>
      </c>
      <c r="O7242">
        <v>0</v>
      </c>
      <c r="P7242">
        <v>10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12.161111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2683627</v>
      </c>
      <c r="B7243">
        <v>1</v>
      </c>
      <c r="C7243" t="s">
        <v>76</v>
      </c>
      <c r="D7243" t="s">
        <v>91</v>
      </c>
      <c r="E7243" t="s">
        <v>144</v>
      </c>
      <c r="F7243" t="s">
        <v>19979</v>
      </c>
      <c r="G7243" t="s">
        <v>306</v>
      </c>
      <c r="H7243" t="s">
        <v>46</v>
      </c>
      <c r="I7243" t="s">
        <v>129</v>
      </c>
      <c r="J7243" t="s">
        <v>15</v>
      </c>
      <c r="K7243" t="s">
        <v>131</v>
      </c>
      <c r="L7243" t="s">
        <v>19980</v>
      </c>
      <c r="M7243" t="s">
        <v>19981</v>
      </c>
      <c r="N7243">
        <v>1.5219444440000001</v>
      </c>
      <c r="O7243">
        <v>0</v>
      </c>
      <c r="P7243">
        <v>25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38.048611000000001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2683628</v>
      </c>
      <c r="B7244">
        <v>1</v>
      </c>
      <c r="C7244" t="s">
        <v>76</v>
      </c>
      <c r="D7244" t="s">
        <v>80</v>
      </c>
      <c r="E7244" t="s">
        <v>134</v>
      </c>
      <c r="F7244" t="s">
        <v>19982</v>
      </c>
      <c r="G7244" t="s">
        <v>146</v>
      </c>
      <c r="H7244" t="s">
        <v>46</v>
      </c>
      <c r="I7244" t="s">
        <v>129</v>
      </c>
      <c r="J7244" t="s">
        <v>130</v>
      </c>
      <c r="K7244" t="s">
        <v>131</v>
      </c>
      <c r="L7244" t="s">
        <v>19983</v>
      </c>
      <c r="M7244" t="s">
        <v>19984</v>
      </c>
      <c r="N7244">
        <v>5.8333333000000001E-2</v>
      </c>
      <c r="O7244">
        <v>0</v>
      </c>
      <c r="P7244">
        <v>585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34.125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2683631</v>
      </c>
      <c r="B7245">
        <v>1</v>
      </c>
      <c r="C7245" t="s">
        <v>76</v>
      </c>
      <c r="D7245" t="s">
        <v>80</v>
      </c>
      <c r="E7245" t="s">
        <v>210</v>
      </c>
      <c r="F7245" t="s">
        <v>19985</v>
      </c>
      <c r="G7245" t="s">
        <v>290</v>
      </c>
      <c r="H7245" t="s">
        <v>46</v>
      </c>
      <c r="I7245" t="s">
        <v>129</v>
      </c>
      <c r="J7245" t="s">
        <v>130</v>
      </c>
      <c r="K7245" t="s">
        <v>131</v>
      </c>
      <c r="L7245" t="s">
        <v>19986</v>
      </c>
      <c r="M7245" t="s">
        <v>19987</v>
      </c>
      <c r="N7245">
        <v>5.7066666660000003</v>
      </c>
      <c r="O7245">
        <v>0</v>
      </c>
      <c r="P7245">
        <v>3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17.12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2683633</v>
      </c>
      <c r="B7246">
        <v>1</v>
      </c>
      <c r="C7246" t="s">
        <v>76</v>
      </c>
      <c r="D7246" t="s">
        <v>89</v>
      </c>
      <c r="E7246" t="s">
        <v>152</v>
      </c>
      <c r="F7246" t="s">
        <v>6048</v>
      </c>
      <c r="G7246" t="s">
        <v>169</v>
      </c>
      <c r="H7246" t="s">
        <v>47</v>
      </c>
      <c r="I7246" t="s">
        <v>129</v>
      </c>
      <c r="J7246" t="s">
        <v>130</v>
      </c>
      <c r="K7246" t="s">
        <v>131</v>
      </c>
      <c r="L7246" t="s">
        <v>19988</v>
      </c>
      <c r="M7246" t="s">
        <v>19989</v>
      </c>
      <c r="N7246">
        <v>6.2222222000000001E-2</v>
      </c>
      <c r="O7246">
        <v>56</v>
      </c>
      <c r="P7246">
        <v>261</v>
      </c>
      <c r="Q7246">
        <v>0</v>
      </c>
      <c r="R7246">
        <v>0</v>
      </c>
      <c r="S7246">
        <v>0</v>
      </c>
      <c r="T7246">
        <v>0</v>
      </c>
      <c r="U7246">
        <v>3.4844439999999999</v>
      </c>
      <c r="V7246">
        <v>16.239999999999998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2683634</v>
      </c>
      <c r="B7247">
        <v>1</v>
      </c>
      <c r="C7247" t="s">
        <v>77</v>
      </c>
      <c r="D7247" t="s">
        <v>114</v>
      </c>
      <c r="E7247" t="s">
        <v>156</v>
      </c>
      <c r="F7247" t="s">
        <v>19990</v>
      </c>
      <c r="G7247" t="s">
        <v>169</v>
      </c>
      <c r="H7247" t="s">
        <v>47</v>
      </c>
      <c r="I7247" t="s">
        <v>247</v>
      </c>
      <c r="J7247" t="s">
        <v>130</v>
      </c>
      <c r="K7247" t="s">
        <v>131</v>
      </c>
      <c r="L7247" t="s">
        <v>19991</v>
      </c>
      <c r="M7247" t="s">
        <v>19992</v>
      </c>
      <c r="N7247">
        <v>9.7222220000000008E-3</v>
      </c>
      <c r="O7247">
        <v>38</v>
      </c>
      <c r="P7247">
        <v>13</v>
      </c>
      <c r="Q7247">
        <v>0</v>
      </c>
      <c r="R7247">
        <v>0</v>
      </c>
      <c r="S7247">
        <v>5</v>
      </c>
      <c r="T7247">
        <v>0</v>
      </c>
      <c r="U7247">
        <v>0.36944399999999999</v>
      </c>
      <c r="V7247">
        <v>0.126389</v>
      </c>
      <c r="W7247">
        <v>0</v>
      </c>
      <c r="X7247">
        <v>0</v>
      </c>
      <c r="Y7247">
        <v>4.8611000000000001E-2</v>
      </c>
      <c r="Z7247">
        <v>0</v>
      </c>
    </row>
    <row r="7248" spans="1:26" x14ac:dyDescent="0.3">
      <c r="A7248">
        <v>2683637</v>
      </c>
      <c r="B7248">
        <v>1</v>
      </c>
      <c r="C7248" t="s">
        <v>76</v>
      </c>
      <c r="D7248" t="s">
        <v>101</v>
      </c>
      <c r="E7248" t="s">
        <v>156</v>
      </c>
      <c r="F7248" t="s">
        <v>8551</v>
      </c>
      <c r="G7248" t="s">
        <v>506</v>
      </c>
      <c r="H7248" t="s">
        <v>47</v>
      </c>
      <c r="I7248" t="s">
        <v>129</v>
      </c>
      <c r="J7248" t="s">
        <v>130</v>
      </c>
      <c r="K7248" t="s">
        <v>131</v>
      </c>
      <c r="L7248" t="s">
        <v>19993</v>
      </c>
      <c r="M7248" t="s">
        <v>19994</v>
      </c>
      <c r="N7248">
        <v>2.6997222220000001</v>
      </c>
      <c r="O7248">
        <v>0</v>
      </c>
      <c r="P7248">
        <v>739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1995.094722</v>
      </c>
      <c r="W7248">
        <v>0</v>
      </c>
      <c r="X7248">
        <v>0</v>
      </c>
      <c r="Y7248">
        <v>0</v>
      </c>
      <c r="Z7248">
        <v>0</v>
      </c>
    </row>
    <row r="7249" spans="1:26" x14ac:dyDescent="0.3">
      <c r="A7249">
        <v>2683638</v>
      </c>
      <c r="B7249">
        <v>1</v>
      </c>
      <c r="C7249" t="s">
        <v>76</v>
      </c>
      <c r="D7249" t="s">
        <v>101</v>
      </c>
      <c r="E7249" t="s">
        <v>126</v>
      </c>
      <c r="F7249" t="s">
        <v>19995</v>
      </c>
      <c r="G7249" t="s">
        <v>169</v>
      </c>
      <c r="H7249" t="s">
        <v>47</v>
      </c>
      <c r="I7249" t="s">
        <v>129</v>
      </c>
      <c r="J7249" t="s">
        <v>130</v>
      </c>
      <c r="K7249" t="s">
        <v>131</v>
      </c>
      <c r="L7249" t="s">
        <v>19996</v>
      </c>
      <c r="M7249" t="s">
        <v>19997</v>
      </c>
      <c r="N7249">
        <v>0.573333333</v>
      </c>
      <c r="O7249">
        <v>2</v>
      </c>
      <c r="P7249">
        <v>376</v>
      </c>
      <c r="Q7249">
        <v>0</v>
      </c>
      <c r="R7249">
        <v>0</v>
      </c>
      <c r="S7249">
        <v>0</v>
      </c>
      <c r="T7249">
        <v>0</v>
      </c>
      <c r="U7249">
        <v>1.1466670000000001</v>
      </c>
      <c r="V7249">
        <v>215.57333299999999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2683641</v>
      </c>
      <c r="B7250">
        <v>1</v>
      </c>
      <c r="C7250" t="s">
        <v>76</v>
      </c>
      <c r="D7250" t="s">
        <v>81</v>
      </c>
      <c r="E7250" t="s">
        <v>172</v>
      </c>
      <c r="F7250" t="s">
        <v>17259</v>
      </c>
      <c r="G7250" t="s">
        <v>136</v>
      </c>
      <c r="H7250" t="s">
        <v>46</v>
      </c>
      <c r="I7250" t="s">
        <v>129</v>
      </c>
      <c r="J7250" t="s">
        <v>130</v>
      </c>
      <c r="K7250" t="s">
        <v>131</v>
      </c>
      <c r="L7250" t="s">
        <v>19998</v>
      </c>
      <c r="M7250" t="s">
        <v>19999</v>
      </c>
      <c r="N7250">
        <v>1.633611111</v>
      </c>
      <c r="O7250">
        <v>0</v>
      </c>
      <c r="P7250">
        <v>51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83.314166999999998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2683643</v>
      </c>
      <c r="B7251">
        <v>1</v>
      </c>
      <c r="C7251" t="s">
        <v>77</v>
      </c>
      <c r="D7251" t="s">
        <v>109</v>
      </c>
      <c r="E7251" t="s">
        <v>134</v>
      </c>
      <c r="F7251" t="s">
        <v>20000</v>
      </c>
      <c r="G7251" t="s">
        <v>140</v>
      </c>
      <c r="H7251" t="s">
        <v>46</v>
      </c>
      <c r="I7251" t="s">
        <v>129</v>
      </c>
      <c r="J7251" t="s">
        <v>130</v>
      </c>
      <c r="K7251" t="s">
        <v>141</v>
      </c>
      <c r="L7251" t="s">
        <v>20001</v>
      </c>
      <c r="M7251" t="s">
        <v>20002</v>
      </c>
      <c r="N7251">
        <v>0.37111111099999999</v>
      </c>
      <c r="O7251">
        <v>0</v>
      </c>
      <c r="P7251">
        <v>358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132.857778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2683646</v>
      </c>
      <c r="B7252">
        <v>1</v>
      </c>
      <c r="C7252" t="s">
        <v>76</v>
      </c>
      <c r="D7252" t="s">
        <v>101</v>
      </c>
      <c r="E7252" t="s">
        <v>325</v>
      </c>
      <c r="F7252" t="s">
        <v>20003</v>
      </c>
      <c r="G7252" t="s">
        <v>169</v>
      </c>
      <c r="H7252" t="s">
        <v>47</v>
      </c>
      <c r="I7252" t="s">
        <v>129</v>
      </c>
      <c r="J7252" t="s">
        <v>130</v>
      </c>
      <c r="K7252" t="s">
        <v>131</v>
      </c>
      <c r="L7252" t="s">
        <v>20004</v>
      </c>
      <c r="M7252" t="s">
        <v>20005</v>
      </c>
      <c r="N7252">
        <v>1.065555555</v>
      </c>
      <c r="O7252">
        <v>1</v>
      </c>
      <c r="P7252">
        <v>4134</v>
      </c>
      <c r="Q7252">
        <v>0</v>
      </c>
      <c r="R7252">
        <v>0</v>
      </c>
      <c r="S7252">
        <v>0</v>
      </c>
      <c r="T7252">
        <v>0</v>
      </c>
      <c r="U7252">
        <v>1.0655559999999999</v>
      </c>
      <c r="V7252">
        <v>4405.0066639999995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2683647</v>
      </c>
      <c r="B7253">
        <v>1</v>
      </c>
      <c r="C7253" t="s">
        <v>76</v>
      </c>
      <c r="D7253" t="s">
        <v>101</v>
      </c>
      <c r="E7253" t="s">
        <v>126</v>
      </c>
      <c r="F7253" t="s">
        <v>10947</v>
      </c>
      <c r="G7253" t="s">
        <v>169</v>
      </c>
      <c r="H7253" t="s">
        <v>47</v>
      </c>
      <c r="I7253" t="s">
        <v>129</v>
      </c>
      <c r="J7253" t="s">
        <v>130</v>
      </c>
      <c r="K7253" t="s">
        <v>131</v>
      </c>
      <c r="L7253" t="s">
        <v>20004</v>
      </c>
      <c r="M7253" t="s">
        <v>20006</v>
      </c>
      <c r="N7253">
        <v>1.4711111109999999</v>
      </c>
      <c r="O7253">
        <v>72</v>
      </c>
      <c r="P7253">
        <v>5739</v>
      </c>
      <c r="Q7253">
        <v>0</v>
      </c>
      <c r="R7253">
        <v>0</v>
      </c>
      <c r="S7253">
        <v>0</v>
      </c>
      <c r="T7253">
        <v>0</v>
      </c>
      <c r="U7253">
        <v>105.92</v>
      </c>
      <c r="V7253">
        <v>8442.706666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2683645</v>
      </c>
      <c r="B7254">
        <v>1</v>
      </c>
      <c r="C7254" t="s">
        <v>76</v>
      </c>
      <c r="D7254" t="s">
        <v>102</v>
      </c>
      <c r="E7254" t="s">
        <v>134</v>
      </c>
      <c r="F7254" t="s">
        <v>20007</v>
      </c>
      <c r="G7254" t="s">
        <v>240</v>
      </c>
      <c r="H7254" t="s">
        <v>46</v>
      </c>
      <c r="I7254" t="s">
        <v>129</v>
      </c>
      <c r="J7254" t="s">
        <v>130</v>
      </c>
      <c r="K7254" t="s">
        <v>131</v>
      </c>
      <c r="L7254" t="s">
        <v>20008</v>
      </c>
      <c r="M7254" t="s">
        <v>20009</v>
      </c>
      <c r="N7254">
        <v>1.6244444440000001</v>
      </c>
      <c r="O7254">
        <v>0</v>
      </c>
      <c r="P7254">
        <v>12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19.493333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2683655</v>
      </c>
      <c r="B7255">
        <v>1</v>
      </c>
      <c r="C7255" t="s">
        <v>77</v>
      </c>
      <c r="D7255" t="s">
        <v>112</v>
      </c>
      <c r="E7255" t="s">
        <v>152</v>
      </c>
      <c r="F7255" t="s">
        <v>20010</v>
      </c>
      <c r="G7255" t="s">
        <v>837</v>
      </c>
      <c r="H7255" t="s">
        <v>47</v>
      </c>
      <c r="I7255" t="s">
        <v>129</v>
      </c>
      <c r="J7255" t="s">
        <v>15</v>
      </c>
      <c r="K7255" t="s">
        <v>131</v>
      </c>
      <c r="L7255" t="s">
        <v>20011</v>
      </c>
      <c r="M7255" t="s">
        <v>20012</v>
      </c>
      <c r="N7255">
        <v>0.72111111100000003</v>
      </c>
      <c r="O7255">
        <v>0</v>
      </c>
      <c r="P7255">
        <v>0</v>
      </c>
      <c r="Q7255">
        <v>296</v>
      </c>
      <c r="R7255">
        <v>2878</v>
      </c>
      <c r="S7255">
        <v>2</v>
      </c>
      <c r="T7255">
        <v>860</v>
      </c>
      <c r="U7255">
        <v>0</v>
      </c>
      <c r="V7255">
        <v>0</v>
      </c>
      <c r="W7255">
        <v>213.44888900000001</v>
      </c>
      <c r="X7255">
        <v>2075.3577770000002</v>
      </c>
      <c r="Y7255">
        <v>1.4422219999999999</v>
      </c>
      <c r="Z7255">
        <v>620.15555500000005</v>
      </c>
    </row>
    <row r="7256" spans="1:26" x14ac:dyDescent="0.3">
      <c r="A7256">
        <v>2683672</v>
      </c>
      <c r="B7256">
        <v>1</v>
      </c>
      <c r="C7256" t="s">
        <v>76</v>
      </c>
      <c r="D7256" t="s">
        <v>92</v>
      </c>
      <c r="E7256" t="s">
        <v>152</v>
      </c>
      <c r="F7256" t="s">
        <v>20013</v>
      </c>
      <c r="G7256" t="s">
        <v>140</v>
      </c>
      <c r="H7256" t="s">
        <v>47</v>
      </c>
      <c r="I7256" t="s">
        <v>129</v>
      </c>
      <c r="J7256" t="s">
        <v>130</v>
      </c>
      <c r="K7256" t="s">
        <v>141</v>
      </c>
      <c r="L7256" t="s">
        <v>20014</v>
      </c>
      <c r="M7256" t="s">
        <v>20015</v>
      </c>
      <c r="N7256">
        <v>1.747777777</v>
      </c>
      <c r="O7256">
        <v>0</v>
      </c>
      <c r="P7256">
        <v>0</v>
      </c>
      <c r="Q7256">
        <v>160</v>
      </c>
      <c r="R7256">
        <v>16385</v>
      </c>
      <c r="S7256">
        <v>0</v>
      </c>
      <c r="T7256">
        <v>0</v>
      </c>
      <c r="U7256">
        <v>0</v>
      </c>
      <c r="V7256">
        <v>0</v>
      </c>
      <c r="W7256">
        <v>279.64444400000002</v>
      </c>
      <c r="X7256">
        <v>28637.338876000002</v>
      </c>
      <c r="Y7256">
        <v>0</v>
      </c>
      <c r="Z7256">
        <v>0</v>
      </c>
    </row>
    <row r="7257" spans="1:26" x14ac:dyDescent="0.3">
      <c r="A7257">
        <v>2683656</v>
      </c>
      <c r="B7257">
        <v>1</v>
      </c>
      <c r="C7257" t="s">
        <v>76</v>
      </c>
      <c r="D7257" t="s">
        <v>88</v>
      </c>
      <c r="E7257" t="s">
        <v>210</v>
      </c>
      <c r="F7257" t="s">
        <v>20016</v>
      </c>
      <c r="G7257" t="s">
        <v>627</v>
      </c>
      <c r="H7257" t="s">
        <v>46</v>
      </c>
      <c r="I7257" t="s">
        <v>129</v>
      </c>
      <c r="J7257" t="s">
        <v>130</v>
      </c>
      <c r="K7257" t="s">
        <v>131</v>
      </c>
      <c r="L7257" t="s">
        <v>20017</v>
      </c>
      <c r="M7257" t="s">
        <v>20018</v>
      </c>
      <c r="N7257">
        <v>1.298333333</v>
      </c>
      <c r="O7257">
        <v>0</v>
      </c>
      <c r="P7257">
        <v>8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10.386666999999999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2683657</v>
      </c>
      <c r="B7258">
        <v>1</v>
      </c>
      <c r="C7258" t="s">
        <v>76</v>
      </c>
      <c r="D7258" t="s">
        <v>89</v>
      </c>
      <c r="E7258" t="s">
        <v>156</v>
      </c>
      <c r="F7258" t="s">
        <v>20019</v>
      </c>
      <c r="G7258" t="s">
        <v>169</v>
      </c>
      <c r="H7258" t="s">
        <v>47</v>
      </c>
      <c r="I7258" t="s">
        <v>247</v>
      </c>
      <c r="J7258" t="s">
        <v>130</v>
      </c>
      <c r="K7258" t="s">
        <v>131</v>
      </c>
      <c r="L7258" t="s">
        <v>20020</v>
      </c>
      <c r="M7258" t="s">
        <v>20021</v>
      </c>
      <c r="N7258">
        <v>4.5277776999999998E-2</v>
      </c>
      <c r="O7258">
        <v>31</v>
      </c>
      <c r="P7258">
        <v>509</v>
      </c>
      <c r="Q7258">
        <v>0</v>
      </c>
      <c r="R7258">
        <v>0</v>
      </c>
      <c r="S7258">
        <v>0</v>
      </c>
      <c r="T7258">
        <v>0</v>
      </c>
      <c r="U7258">
        <v>1.4036109999999999</v>
      </c>
      <c r="V7258">
        <v>23.046388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2683666</v>
      </c>
      <c r="B7259">
        <v>1</v>
      </c>
      <c r="C7259" t="s">
        <v>76</v>
      </c>
      <c r="D7259" t="s">
        <v>97</v>
      </c>
      <c r="E7259" t="s">
        <v>156</v>
      </c>
      <c r="F7259" t="s">
        <v>20022</v>
      </c>
      <c r="G7259" t="s">
        <v>140</v>
      </c>
      <c r="H7259" t="s">
        <v>47</v>
      </c>
      <c r="I7259" t="s">
        <v>129</v>
      </c>
      <c r="J7259" t="s">
        <v>130</v>
      </c>
      <c r="K7259" t="s">
        <v>141</v>
      </c>
      <c r="L7259" t="s">
        <v>20023</v>
      </c>
      <c r="M7259" t="s">
        <v>20024</v>
      </c>
      <c r="N7259">
        <v>1.4197222220000001</v>
      </c>
      <c r="O7259">
        <v>15</v>
      </c>
      <c r="P7259">
        <v>20</v>
      </c>
      <c r="Q7259">
        <v>0</v>
      </c>
      <c r="R7259">
        <v>0</v>
      </c>
      <c r="S7259">
        <v>0</v>
      </c>
      <c r="T7259">
        <v>0</v>
      </c>
      <c r="U7259">
        <v>21.295832999999998</v>
      </c>
      <c r="V7259">
        <v>28.394444</v>
      </c>
      <c r="W7259">
        <v>0</v>
      </c>
      <c r="X7259">
        <v>0</v>
      </c>
      <c r="Y7259">
        <v>0</v>
      </c>
      <c r="Z7259">
        <v>0</v>
      </c>
    </row>
    <row r="7260" spans="1:26" x14ac:dyDescent="0.3">
      <c r="A7260">
        <v>2683678</v>
      </c>
      <c r="B7260">
        <v>1</v>
      </c>
      <c r="C7260" t="s">
        <v>76</v>
      </c>
      <c r="D7260" t="s">
        <v>78</v>
      </c>
      <c r="E7260" t="s">
        <v>172</v>
      </c>
      <c r="F7260" t="s">
        <v>20025</v>
      </c>
      <c r="G7260" t="s">
        <v>136</v>
      </c>
      <c r="H7260" t="s">
        <v>46</v>
      </c>
      <c r="I7260" t="s">
        <v>129</v>
      </c>
      <c r="J7260" t="s">
        <v>130</v>
      </c>
      <c r="K7260" t="s">
        <v>131</v>
      </c>
      <c r="L7260" t="s">
        <v>20026</v>
      </c>
      <c r="M7260" t="s">
        <v>20027</v>
      </c>
      <c r="N7260">
        <v>0.96194444400000001</v>
      </c>
      <c r="O7260">
        <v>0</v>
      </c>
      <c r="P7260">
        <v>50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48.097222000000002</v>
      </c>
      <c r="W7260">
        <v>0</v>
      </c>
      <c r="X7260">
        <v>0</v>
      </c>
      <c r="Y7260">
        <v>0</v>
      </c>
      <c r="Z7260">
        <v>0</v>
      </c>
    </row>
    <row r="7261" spans="1:26" x14ac:dyDescent="0.3">
      <c r="A7261">
        <v>2683679</v>
      </c>
      <c r="B7261">
        <v>1</v>
      </c>
      <c r="C7261" t="s">
        <v>76</v>
      </c>
      <c r="D7261" t="s">
        <v>101</v>
      </c>
      <c r="E7261" t="s">
        <v>152</v>
      </c>
      <c r="F7261" t="s">
        <v>12542</v>
      </c>
      <c r="G7261" t="s">
        <v>169</v>
      </c>
      <c r="H7261" t="s">
        <v>47</v>
      </c>
      <c r="I7261" t="s">
        <v>129</v>
      </c>
      <c r="J7261" t="s">
        <v>130</v>
      </c>
      <c r="K7261" t="s">
        <v>131</v>
      </c>
      <c r="L7261" t="s">
        <v>20028</v>
      </c>
      <c r="M7261" t="s">
        <v>20029</v>
      </c>
      <c r="N7261">
        <v>9.8611111000000001E-2</v>
      </c>
      <c r="O7261">
        <v>24</v>
      </c>
      <c r="P7261">
        <v>575</v>
      </c>
      <c r="Q7261">
        <v>0</v>
      </c>
      <c r="R7261">
        <v>0</v>
      </c>
      <c r="S7261">
        <v>0</v>
      </c>
      <c r="T7261">
        <v>0</v>
      </c>
      <c r="U7261">
        <v>2.3666670000000001</v>
      </c>
      <c r="V7261">
        <v>56.701388999999999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2683681</v>
      </c>
      <c r="B7262">
        <v>1</v>
      </c>
      <c r="C7262" t="s">
        <v>77</v>
      </c>
      <c r="D7262" t="s">
        <v>115</v>
      </c>
      <c r="E7262" t="s">
        <v>126</v>
      </c>
      <c r="F7262" t="s">
        <v>18192</v>
      </c>
      <c r="G7262" t="s">
        <v>128</v>
      </c>
      <c r="H7262" t="s">
        <v>47</v>
      </c>
      <c r="I7262" t="s">
        <v>129</v>
      </c>
      <c r="J7262" t="s">
        <v>130</v>
      </c>
      <c r="K7262" t="s">
        <v>131</v>
      </c>
      <c r="L7262" t="s">
        <v>20030</v>
      </c>
      <c r="M7262" t="s">
        <v>20031</v>
      </c>
      <c r="N7262">
        <v>0.48833333299999998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268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130.873333</v>
      </c>
    </row>
    <row r="7263" spans="1:26" x14ac:dyDescent="0.3">
      <c r="A7263">
        <v>2683685</v>
      </c>
      <c r="B7263">
        <v>1</v>
      </c>
      <c r="C7263" t="s">
        <v>76</v>
      </c>
      <c r="D7263" t="s">
        <v>99</v>
      </c>
      <c r="E7263" t="s">
        <v>152</v>
      </c>
      <c r="F7263" t="s">
        <v>20032</v>
      </c>
      <c r="G7263" t="s">
        <v>169</v>
      </c>
      <c r="H7263" t="s">
        <v>47</v>
      </c>
      <c r="I7263" t="s">
        <v>129</v>
      </c>
      <c r="J7263" t="s">
        <v>130</v>
      </c>
      <c r="K7263" t="s">
        <v>131</v>
      </c>
      <c r="L7263" t="s">
        <v>20033</v>
      </c>
      <c r="M7263" t="s">
        <v>20034</v>
      </c>
      <c r="N7263">
        <v>0.77416666599999995</v>
      </c>
      <c r="O7263">
        <v>55</v>
      </c>
      <c r="P7263">
        <v>78</v>
      </c>
      <c r="Q7263">
        <v>0</v>
      </c>
      <c r="R7263">
        <v>0</v>
      </c>
      <c r="S7263">
        <v>0</v>
      </c>
      <c r="T7263">
        <v>0</v>
      </c>
      <c r="U7263">
        <v>42.579166999999998</v>
      </c>
      <c r="V7263">
        <v>60.384999999999998</v>
      </c>
      <c r="W7263">
        <v>0</v>
      </c>
      <c r="X7263">
        <v>0</v>
      </c>
      <c r="Y7263">
        <v>0</v>
      </c>
      <c r="Z7263">
        <v>0</v>
      </c>
    </row>
    <row r="7264" spans="1:26" x14ac:dyDescent="0.3">
      <c r="A7264">
        <v>2683684</v>
      </c>
      <c r="B7264">
        <v>1</v>
      </c>
      <c r="C7264" t="s">
        <v>76</v>
      </c>
      <c r="D7264" t="s">
        <v>99</v>
      </c>
      <c r="E7264" t="s">
        <v>152</v>
      </c>
      <c r="F7264" t="s">
        <v>20035</v>
      </c>
      <c r="G7264" t="s">
        <v>169</v>
      </c>
      <c r="H7264" t="s">
        <v>47</v>
      </c>
      <c r="I7264" t="s">
        <v>129</v>
      </c>
      <c r="J7264" t="s">
        <v>130</v>
      </c>
      <c r="K7264" t="s">
        <v>131</v>
      </c>
      <c r="L7264" t="s">
        <v>20036</v>
      </c>
      <c r="M7264" t="s">
        <v>20037</v>
      </c>
      <c r="N7264">
        <v>0.32722222200000001</v>
      </c>
      <c r="O7264">
        <v>81</v>
      </c>
      <c r="P7264">
        <v>4246</v>
      </c>
      <c r="Q7264">
        <v>0</v>
      </c>
      <c r="R7264">
        <v>0</v>
      </c>
      <c r="S7264">
        <v>0</v>
      </c>
      <c r="T7264">
        <v>0</v>
      </c>
      <c r="U7264">
        <v>26.504999999999999</v>
      </c>
      <c r="V7264">
        <v>1389.3855550000001</v>
      </c>
      <c r="W7264">
        <v>0</v>
      </c>
      <c r="X7264">
        <v>0</v>
      </c>
      <c r="Y7264">
        <v>0</v>
      </c>
      <c r="Z7264">
        <v>0</v>
      </c>
    </row>
    <row r="7265" spans="1:26" x14ac:dyDescent="0.3">
      <c r="A7265">
        <v>2683686</v>
      </c>
      <c r="B7265">
        <v>1</v>
      </c>
      <c r="C7265" t="s">
        <v>76</v>
      </c>
      <c r="D7265" t="s">
        <v>96</v>
      </c>
      <c r="E7265" t="s">
        <v>152</v>
      </c>
      <c r="F7265" t="s">
        <v>20038</v>
      </c>
      <c r="G7265" t="s">
        <v>169</v>
      </c>
      <c r="H7265" t="s">
        <v>47</v>
      </c>
      <c r="I7265" t="s">
        <v>129</v>
      </c>
      <c r="J7265" t="s">
        <v>130</v>
      </c>
      <c r="K7265" t="s">
        <v>131</v>
      </c>
      <c r="L7265" t="s">
        <v>20036</v>
      </c>
      <c r="M7265" t="s">
        <v>20039</v>
      </c>
      <c r="N7265">
        <v>8.1388888000000006E-2</v>
      </c>
      <c r="O7265">
        <v>47</v>
      </c>
      <c r="P7265">
        <v>1444</v>
      </c>
      <c r="Q7265">
        <v>0</v>
      </c>
      <c r="R7265">
        <v>0</v>
      </c>
      <c r="S7265">
        <v>0</v>
      </c>
      <c r="T7265">
        <v>0</v>
      </c>
      <c r="U7265">
        <v>3.825278</v>
      </c>
      <c r="V7265">
        <v>117.525554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2683687</v>
      </c>
      <c r="B7266">
        <v>1</v>
      </c>
      <c r="C7266" t="s">
        <v>77</v>
      </c>
      <c r="D7266" t="s">
        <v>124</v>
      </c>
      <c r="E7266" t="s">
        <v>134</v>
      </c>
      <c r="F7266" t="s">
        <v>20040</v>
      </c>
      <c r="G7266" t="s">
        <v>140</v>
      </c>
      <c r="H7266" t="s">
        <v>46</v>
      </c>
      <c r="I7266" t="s">
        <v>129</v>
      </c>
      <c r="J7266" t="s">
        <v>130</v>
      </c>
      <c r="K7266" t="s">
        <v>141</v>
      </c>
      <c r="L7266" t="s">
        <v>20041</v>
      </c>
      <c r="M7266" t="s">
        <v>20042</v>
      </c>
      <c r="N7266">
        <v>3.931944444</v>
      </c>
      <c r="O7266">
        <v>0</v>
      </c>
      <c r="P7266">
        <v>720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2831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2683689</v>
      </c>
      <c r="B7267">
        <v>1</v>
      </c>
      <c r="C7267" t="s">
        <v>76</v>
      </c>
      <c r="D7267" t="s">
        <v>99</v>
      </c>
      <c r="E7267" t="s">
        <v>152</v>
      </c>
      <c r="F7267" t="s">
        <v>2478</v>
      </c>
      <c r="G7267" t="s">
        <v>169</v>
      </c>
      <c r="H7267" t="s">
        <v>47</v>
      </c>
      <c r="I7267" t="s">
        <v>129</v>
      </c>
      <c r="J7267" t="s">
        <v>130</v>
      </c>
      <c r="K7267" t="s">
        <v>131</v>
      </c>
      <c r="L7267" t="s">
        <v>20043</v>
      </c>
      <c r="M7267" t="s">
        <v>20044</v>
      </c>
      <c r="N7267">
        <v>0.70138888799999999</v>
      </c>
      <c r="O7267">
        <v>55</v>
      </c>
      <c r="P7267">
        <v>78</v>
      </c>
      <c r="Q7267">
        <v>0</v>
      </c>
      <c r="R7267">
        <v>0</v>
      </c>
      <c r="S7267">
        <v>0</v>
      </c>
      <c r="T7267">
        <v>0</v>
      </c>
      <c r="U7267">
        <v>38.576388999999999</v>
      </c>
      <c r="V7267">
        <v>54.708333000000003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2683690</v>
      </c>
      <c r="B7268">
        <v>1</v>
      </c>
      <c r="C7268" t="s">
        <v>76</v>
      </c>
      <c r="D7268" t="s">
        <v>99</v>
      </c>
      <c r="E7268" t="s">
        <v>126</v>
      </c>
      <c r="F7268" t="s">
        <v>20045</v>
      </c>
      <c r="G7268" t="s">
        <v>169</v>
      </c>
      <c r="H7268" t="s">
        <v>47</v>
      </c>
      <c r="I7268" t="s">
        <v>129</v>
      </c>
      <c r="J7268" t="s">
        <v>130</v>
      </c>
      <c r="K7268" t="s">
        <v>131</v>
      </c>
      <c r="L7268" t="s">
        <v>20043</v>
      </c>
      <c r="M7268" t="s">
        <v>20046</v>
      </c>
      <c r="N7268">
        <v>0.66777777699999996</v>
      </c>
      <c r="O7268">
        <v>11</v>
      </c>
      <c r="P7268">
        <v>2</v>
      </c>
      <c r="Q7268">
        <v>0</v>
      </c>
      <c r="R7268">
        <v>0</v>
      </c>
      <c r="S7268">
        <v>0</v>
      </c>
      <c r="T7268">
        <v>0</v>
      </c>
      <c r="U7268">
        <v>7.3455560000000002</v>
      </c>
      <c r="V7268">
        <v>1.335556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2683692</v>
      </c>
      <c r="B7269">
        <v>1</v>
      </c>
      <c r="C7269" t="s">
        <v>76</v>
      </c>
      <c r="D7269" t="s">
        <v>96</v>
      </c>
      <c r="E7269" t="s">
        <v>152</v>
      </c>
      <c r="F7269" t="s">
        <v>20047</v>
      </c>
      <c r="G7269" t="s">
        <v>169</v>
      </c>
      <c r="H7269" t="s">
        <v>47</v>
      </c>
      <c r="I7269" t="s">
        <v>129</v>
      </c>
      <c r="J7269" t="s">
        <v>130</v>
      </c>
      <c r="K7269" t="s">
        <v>131</v>
      </c>
      <c r="L7269" t="s">
        <v>20048</v>
      </c>
      <c r="M7269" t="s">
        <v>20049</v>
      </c>
      <c r="N7269">
        <v>0.53888888800000001</v>
      </c>
      <c r="O7269">
        <v>9</v>
      </c>
      <c r="P7269">
        <v>103</v>
      </c>
      <c r="Q7269">
        <v>0</v>
      </c>
      <c r="R7269">
        <v>0</v>
      </c>
      <c r="S7269">
        <v>0</v>
      </c>
      <c r="T7269">
        <v>0</v>
      </c>
      <c r="U7269">
        <v>4.8499999999999996</v>
      </c>
      <c r="V7269">
        <v>55.505555000000001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2683691</v>
      </c>
      <c r="B7270">
        <v>1</v>
      </c>
      <c r="C7270" t="s">
        <v>76</v>
      </c>
      <c r="D7270" t="s">
        <v>96</v>
      </c>
      <c r="E7270" t="s">
        <v>152</v>
      </c>
      <c r="F7270" t="s">
        <v>20050</v>
      </c>
      <c r="G7270" t="s">
        <v>169</v>
      </c>
      <c r="H7270" t="s">
        <v>47</v>
      </c>
      <c r="I7270" t="s">
        <v>129</v>
      </c>
      <c r="J7270" t="s">
        <v>130</v>
      </c>
      <c r="K7270" t="s">
        <v>131</v>
      </c>
      <c r="L7270" t="s">
        <v>20051</v>
      </c>
      <c r="M7270" t="s">
        <v>20052</v>
      </c>
      <c r="N7270">
        <v>0.181666666</v>
      </c>
      <c r="O7270">
        <v>47</v>
      </c>
      <c r="P7270">
        <v>1444</v>
      </c>
      <c r="Q7270">
        <v>0</v>
      </c>
      <c r="R7270">
        <v>0</v>
      </c>
      <c r="S7270">
        <v>0</v>
      </c>
      <c r="T7270">
        <v>0</v>
      </c>
      <c r="U7270">
        <v>8.5383329999999997</v>
      </c>
      <c r="V7270">
        <v>262.32666599999999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2683623</v>
      </c>
      <c r="B7271">
        <v>2</v>
      </c>
      <c r="C7271" t="s">
        <v>76</v>
      </c>
      <c r="D7271" t="s">
        <v>94</v>
      </c>
      <c r="E7271" t="s">
        <v>134</v>
      </c>
      <c r="F7271" t="s">
        <v>15573</v>
      </c>
      <c r="G7271" t="s">
        <v>136</v>
      </c>
      <c r="H7271" t="s">
        <v>46</v>
      </c>
      <c r="I7271" t="s">
        <v>129</v>
      </c>
      <c r="J7271" t="s">
        <v>130</v>
      </c>
      <c r="K7271" t="s">
        <v>131</v>
      </c>
      <c r="L7271" t="s">
        <v>19978</v>
      </c>
      <c r="M7271" t="s">
        <v>20053</v>
      </c>
      <c r="N7271">
        <v>1.3091666660000001</v>
      </c>
      <c r="O7271">
        <v>0</v>
      </c>
      <c r="P7271">
        <v>29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37.965833000000003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2683696</v>
      </c>
      <c r="B7272">
        <v>1</v>
      </c>
      <c r="C7272" t="s">
        <v>76</v>
      </c>
      <c r="D7272" t="s">
        <v>92</v>
      </c>
      <c r="E7272" t="s">
        <v>210</v>
      </c>
      <c r="F7272" t="s">
        <v>20054</v>
      </c>
      <c r="G7272" t="s">
        <v>212</v>
      </c>
      <c r="H7272" t="s">
        <v>46</v>
      </c>
      <c r="I7272" t="s">
        <v>129</v>
      </c>
      <c r="J7272" t="s">
        <v>130</v>
      </c>
      <c r="K7272" t="s">
        <v>131</v>
      </c>
      <c r="L7272" t="s">
        <v>20055</v>
      </c>
      <c r="M7272" t="s">
        <v>20056</v>
      </c>
      <c r="N7272">
        <v>1.383888888</v>
      </c>
      <c r="O7272">
        <v>0</v>
      </c>
      <c r="P7272">
        <v>0</v>
      </c>
      <c r="Q7272">
        <v>0</v>
      </c>
      <c r="R7272">
        <v>1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1.3838889999999999</v>
      </c>
      <c r="Y7272">
        <v>0</v>
      </c>
      <c r="Z7272">
        <v>0</v>
      </c>
    </row>
    <row r="7273" spans="1:26" x14ac:dyDescent="0.3">
      <c r="A7273">
        <v>2683700</v>
      </c>
      <c r="B7273">
        <v>1</v>
      </c>
      <c r="C7273" t="s">
        <v>76</v>
      </c>
      <c r="D7273" t="s">
        <v>104</v>
      </c>
      <c r="E7273" t="s">
        <v>144</v>
      </c>
      <c r="F7273" t="s">
        <v>20057</v>
      </c>
      <c r="G7273" t="s">
        <v>1908</v>
      </c>
      <c r="H7273" t="s">
        <v>46</v>
      </c>
      <c r="I7273" t="s">
        <v>129</v>
      </c>
      <c r="J7273" t="s">
        <v>130</v>
      </c>
      <c r="K7273" t="s">
        <v>131</v>
      </c>
      <c r="L7273" t="s">
        <v>20058</v>
      </c>
      <c r="M7273" t="s">
        <v>20059</v>
      </c>
      <c r="N7273">
        <v>8.4894444440000001</v>
      </c>
      <c r="O7273">
        <v>0</v>
      </c>
      <c r="P7273">
        <v>0</v>
      </c>
      <c r="Q7273">
        <v>0</v>
      </c>
      <c r="R7273">
        <v>18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152.81</v>
      </c>
      <c r="Y7273">
        <v>0</v>
      </c>
      <c r="Z7273">
        <v>0</v>
      </c>
    </row>
    <row r="7274" spans="1:26" x14ac:dyDescent="0.3">
      <c r="A7274">
        <v>2683701</v>
      </c>
      <c r="B7274">
        <v>1</v>
      </c>
      <c r="C7274" t="s">
        <v>77</v>
      </c>
      <c r="D7274" t="s">
        <v>112</v>
      </c>
      <c r="E7274" t="s">
        <v>126</v>
      </c>
      <c r="F7274" t="s">
        <v>20060</v>
      </c>
      <c r="G7274" t="s">
        <v>158</v>
      </c>
      <c r="H7274" t="s">
        <v>47</v>
      </c>
      <c r="I7274" t="s">
        <v>129</v>
      </c>
      <c r="J7274" t="s">
        <v>130</v>
      </c>
      <c r="K7274" t="s">
        <v>131</v>
      </c>
      <c r="L7274" t="s">
        <v>20061</v>
      </c>
      <c r="M7274" t="s">
        <v>20062</v>
      </c>
      <c r="N7274">
        <v>1.9102777769999999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92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175.745555</v>
      </c>
    </row>
    <row r="7275" spans="1:26" x14ac:dyDescent="0.3">
      <c r="A7275">
        <v>2683702</v>
      </c>
      <c r="B7275">
        <v>1</v>
      </c>
      <c r="C7275" t="s">
        <v>77</v>
      </c>
      <c r="D7275" t="s">
        <v>118</v>
      </c>
      <c r="E7275" t="s">
        <v>152</v>
      </c>
      <c r="F7275" t="s">
        <v>3313</v>
      </c>
      <c r="G7275" t="s">
        <v>169</v>
      </c>
      <c r="H7275" t="s">
        <v>47</v>
      </c>
      <c r="I7275" t="s">
        <v>129</v>
      </c>
      <c r="J7275" t="s">
        <v>130</v>
      </c>
      <c r="K7275" t="s">
        <v>131</v>
      </c>
      <c r="L7275" t="s">
        <v>20063</v>
      </c>
      <c r="M7275" t="s">
        <v>20064</v>
      </c>
      <c r="N7275">
        <v>0.101388888</v>
      </c>
      <c r="O7275">
        <v>2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0.20277800000000001</v>
      </c>
      <c r="V7275">
        <v>0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2683703</v>
      </c>
      <c r="B7276">
        <v>1</v>
      </c>
      <c r="C7276" t="s">
        <v>76</v>
      </c>
      <c r="D7276" t="s">
        <v>93</v>
      </c>
      <c r="E7276" t="s">
        <v>152</v>
      </c>
      <c r="F7276" t="s">
        <v>2847</v>
      </c>
      <c r="G7276" t="s">
        <v>169</v>
      </c>
      <c r="H7276" t="s">
        <v>47</v>
      </c>
      <c r="I7276" t="s">
        <v>129</v>
      </c>
      <c r="J7276" t="s">
        <v>130</v>
      </c>
      <c r="K7276" t="s">
        <v>131</v>
      </c>
      <c r="L7276" t="s">
        <v>20065</v>
      </c>
      <c r="M7276" t="s">
        <v>20066</v>
      </c>
      <c r="N7276">
        <v>0.35055555500000002</v>
      </c>
      <c r="O7276">
        <v>2</v>
      </c>
      <c r="P7276">
        <v>471</v>
      </c>
      <c r="Q7276">
        <v>0</v>
      </c>
      <c r="R7276">
        <v>0</v>
      </c>
      <c r="S7276">
        <v>0</v>
      </c>
      <c r="T7276">
        <v>0</v>
      </c>
      <c r="U7276">
        <v>0.70111100000000004</v>
      </c>
      <c r="V7276">
        <v>165.11166600000001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2683707</v>
      </c>
      <c r="B7277">
        <v>1</v>
      </c>
      <c r="C7277" t="s">
        <v>77</v>
      </c>
      <c r="D7277" t="s">
        <v>122</v>
      </c>
      <c r="E7277" t="s">
        <v>156</v>
      </c>
      <c r="F7277" t="s">
        <v>10101</v>
      </c>
      <c r="G7277" t="s">
        <v>169</v>
      </c>
      <c r="H7277" t="s">
        <v>47</v>
      </c>
      <c r="I7277" t="s">
        <v>129</v>
      </c>
      <c r="J7277" t="s">
        <v>130</v>
      </c>
      <c r="K7277" t="s">
        <v>131</v>
      </c>
      <c r="L7277" t="s">
        <v>19872</v>
      </c>
      <c r="M7277" t="s">
        <v>20067</v>
      </c>
      <c r="N7277">
        <v>0.23166666599999999</v>
      </c>
      <c r="O7277">
        <v>0</v>
      </c>
      <c r="P7277">
        <v>0</v>
      </c>
      <c r="Q7277">
        <v>40</v>
      </c>
      <c r="R7277">
        <v>363</v>
      </c>
      <c r="S7277">
        <v>12</v>
      </c>
      <c r="T7277">
        <v>111</v>
      </c>
      <c r="U7277">
        <v>0</v>
      </c>
      <c r="V7277">
        <v>0</v>
      </c>
      <c r="W7277">
        <v>9.266667</v>
      </c>
      <c r="X7277">
        <v>84.094999999999999</v>
      </c>
      <c r="Y7277">
        <v>2.78</v>
      </c>
      <c r="Z7277">
        <v>25.715</v>
      </c>
    </row>
    <row r="7278" spans="1:26" x14ac:dyDescent="0.3">
      <c r="A7278">
        <v>2683712</v>
      </c>
      <c r="B7278">
        <v>1</v>
      </c>
      <c r="C7278" t="s">
        <v>77</v>
      </c>
      <c r="D7278" t="s">
        <v>121</v>
      </c>
      <c r="E7278" t="s">
        <v>126</v>
      </c>
      <c r="F7278" t="s">
        <v>20068</v>
      </c>
      <c r="G7278" t="s">
        <v>169</v>
      </c>
      <c r="H7278" t="s">
        <v>47</v>
      </c>
      <c r="I7278" t="s">
        <v>129</v>
      </c>
      <c r="J7278" t="s">
        <v>130</v>
      </c>
      <c r="K7278" t="s">
        <v>131</v>
      </c>
      <c r="L7278" t="s">
        <v>20069</v>
      </c>
      <c r="M7278" t="s">
        <v>20070</v>
      </c>
      <c r="N7278">
        <v>0.16666666599999999</v>
      </c>
      <c r="O7278">
        <v>0</v>
      </c>
      <c r="P7278">
        <v>0</v>
      </c>
      <c r="Q7278">
        <v>2</v>
      </c>
      <c r="R7278">
        <v>3052</v>
      </c>
      <c r="S7278">
        <v>0</v>
      </c>
      <c r="T7278">
        <v>0</v>
      </c>
      <c r="U7278">
        <v>0</v>
      </c>
      <c r="V7278">
        <v>0</v>
      </c>
      <c r="W7278">
        <v>0.33333299999999999</v>
      </c>
      <c r="X7278">
        <v>508.66666500000002</v>
      </c>
      <c r="Y7278">
        <v>0</v>
      </c>
      <c r="Z7278">
        <v>0</v>
      </c>
    </row>
    <row r="7279" spans="1:26" x14ac:dyDescent="0.3">
      <c r="A7279">
        <v>2683719</v>
      </c>
      <c r="B7279">
        <v>1</v>
      </c>
      <c r="C7279" t="s">
        <v>77</v>
      </c>
      <c r="D7279" t="s">
        <v>124</v>
      </c>
      <c r="E7279" t="s">
        <v>325</v>
      </c>
      <c r="F7279" t="s">
        <v>995</v>
      </c>
      <c r="G7279" t="s">
        <v>169</v>
      </c>
      <c r="H7279" t="s">
        <v>47</v>
      </c>
      <c r="I7279" t="s">
        <v>129</v>
      </c>
      <c r="J7279" t="s">
        <v>130</v>
      </c>
      <c r="K7279" t="s">
        <v>131</v>
      </c>
      <c r="L7279" t="s">
        <v>20071</v>
      </c>
      <c r="M7279" t="s">
        <v>20072</v>
      </c>
      <c r="N7279">
        <v>1.3388888880000001</v>
      </c>
      <c r="O7279">
        <v>799</v>
      </c>
      <c r="P7279">
        <v>9475</v>
      </c>
      <c r="Q7279">
        <v>0</v>
      </c>
      <c r="R7279">
        <v>0</v>
      </c>
      <c r="S7279">
        <v>10</v>
      </c>
      <c r="T7279">
        <v>897</v>
      </c>
      <c r="U7279">
        <v>1069.7722220000001</v>
      </c>
      <c r="V7279">
        <v>12685.972213999999</v>
      </c>
      <c r="W7279">
        <v>0</v>
      </c>
      <c r="X7279">
        <v>0</v>
      </c>
      <c r="Y7279">
        <v>13.388889000000001</v>
      </c>
      <c r="Z7279">
        <v>1200.9833329999999</v>
      </c>
    </row>
    <row r="7280" spans="1:26" x14ac:dyDescent="0.3">
      <c r="A7280">
        <v>2683713</v>
      </c>
      <c r="B7280">
        <v>1</v>
      </c>
      <c r="C7280" t="s">
        <v>76</v>
      </c>
      <c r="D7280" t="s">
        <v>93</v>
      </c>
      <c r="E7280" t="s">
        <v>156</v>
      </c>
      <c r="F7280" t="s">
        <v>13056</v>
      </c>
      <c r="G7280" t="s">
        <v>169</v>
      </c>
      <c r="H7280" t="s">
        <v>47</v>
      </c>
      <c r="I7280" t="s">
        <v>129</v>
      </c>
      <c r="J7280" t="s">
        <v>130</v>
      </c>
      <c r="K7280" t="s">
        <v>131</v>
      </c>
      <c r="L7280" t="s">
        <v>20073</v>
      </c>
      <c r="M7280" t="s">
        <v>20074</v>
      </c>
      <c r="N7280">
        <v>0.58083333299999995</v>
      </c>
      <c r="O7280">
        <v>14</v>
      </c>
      <c r="P7280">
        <v>412</v>
      </c>
      <c r="Q7280">
        <v>0</v>
      </c>
      <c r="R7280">
        <v>0</v>
      </c>
      <c r="S7280">
        <v>28</v>
      </c>
      <c r="T7280">
        <v>570</v>
      </c>
      <c r="U7280">
        <v>8.1316670000000002</v>
      </c>
      <c r="V7280">
        <v>239.30333300000001</v>
      </c>
      <c r="W7280">
        <v>0</v>
      </c>
      <c r="X7280">
        <v>0</v>
      </c>
      <c r="Y7280">
        <v>16.263332999999999</v>
      </c>
      <c r="Z7280">
        <v>331.07499999999999</v>
      </c>
    </row>
    <row r="7281" spans="1:26" x14ac:dyDescent="0.3">
      <c r="A7281">
        <v>2683714</v>
      </c>
      <c r="B7281">
        <v>1</v>
      </c>
      <c r="C7281" t="s">
        <v>76</v>
      </c>
      <c r="D7281" t="s">
        <v>107</v>
      </c>
      <c r="E7281" t="s">
        <v>210</v>
      </c>
      <c r="F7281" t="s">
        <v>20075</v>
      </c>
      <c r="G7281" t="s">
        <v>627</v>
      </c>
      <c r="H7281" t="s">
        <v>46</v>
      </c>
      <c r="I7281" t="s">
        <v>129</v>
      </c>
      <c r="J7281" t="s">
        <v>130</v>
      </c>
      <c r="K7281" t="s">
        <v>131</v>
      </c>
      <c r="L7281" t="s">
        <v>20076</v>
      </c>
      <c r="M7281" t="s">
        <v>20077</v>
      </c>
      <c r="N7281">
        <v>1.9102777769999999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1.9102779999999999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2683720</v>
      </c>
      <c r="B7282">
        <v>1</v>
      </c>
      <c r="C7282" t="s">
        <v>77</v>
      </c>
      <c r="D7282" t="s">
        <v>124</v>
      </c>
      <c r="E7282" t="s">
        <v>325</v>
      </c>
      <c r="F7282" t="s">
        <v>980</v>
      </c>
      <c r="G7282" t="s">
        <v>146</v>
      </c>
      <c r="H7282" t="s">
        <v>47</v>
      </c>
      <c r="I7282" t="s">
        <v>129</v>
      </c>
      <c r="J7282" t="s">
        <v>130</v>
      </c>
      <c r="K7282" t="s">
        <v>131</v>
      </c>
      <c r="L7282" t="s">
        <v>20078</v>
      </c>
      <c r="M7282" t="s">
        <v>20079</v>
      </c>
      <c r="N7282">
        <v>1.0452777769999999</v>
      </c>
      <c r="O7282">
        <v>2</v>
      </c>
      <c r="P7282">
        <v>3007</v>
      </c>
      <c r="Q7282">
        <v>0</v>
      </c>
      <c r="R7282">
        <v>0</v>
      </c>
      <c r="S7282">
        <v>0</v>
      </c>
      <c r="T7282">
        <v>0</v>
      </c>
      <c r="U7282">
        <v>2.0905559999999999</v>
      </c>
      <c r="V7282">
        <v>3143.150275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2683726</v>
      </c>
      <c r="B7283">
        <v>1</v>
      </c>
      <c r="C7283" t="s">
        <v>77</v>
      </c>
      <c r="D7283" t="s">
        <v>124</v>
      </c>
      <c r="E7283" t="s">
        <v>210</v>
      </c>
      <c r="F7283" t="s">
        <v>20080</v>
      </c>
      <c r="G7283" t="s">
        <v>212</v>
      </c>
      <c r="H7283" t="s">
        <v>46</v>
      </c>
      <c r="I7283" t="s">
        <v>129</v>
      </c>
      <c r="J7283" t="s">
        <v>130</v>
      </c>
      <c r="K7283" t="s">
        <v>131</v>
      </c>
      <c r="L7283" t="s">
        <v>20081</v>
      </c>
      <c r="M7283" t="s">
        <v>20082</v>
      </c>
      <c r="N7283">
        <v>5.4172222220000004</v>
      </c>
      <c r="O7283">
        <v>0</v>
      </c>
      <c r="P7283">
        <v>6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32.503332999999998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2683723</v>
      </c>
      <c r="B7284">
        <v>1</v>
      </c>
      <c r="C7284" t="s">
        <v>76</v>
      </c>
      <c r="D7284" t="s">
        <v>79</v>
      </c>
      <c r="E7284" t="s">
        <v>210</v>
      </c>
      <c r="F7284" t="s">
        <v>20083</v>
      </c>
      <c r="G7284" t="s">
        <v>212</v>
      </c>
      <c r="H7284" t="s">
        <v>46</v>
      </c>
      <c r="I7284" t="s">
        <v>129</v>
      </c>
      <c r="J7284" t="s">
        <v>130</v>
      </c>
      <c r="K7284" t="s">
        <v>131</v>
      </c>
      <c r="L7284" t="s">
        <v>20066</v>
      </c>
      <c r="M7284" t="s">
        <v>20084</v>
      </c>
      <c r="N7284">
        <v>0.78805555500000002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0.78805599999999998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2683678</v>
      </c>
      <c r="B7285">
        <v>2</v>
      </c>
      <c r="C7285" t="s">
        <v>76</v>
      </c>
      <c r="D7285" t="s">
        <v>78</v>
      </c>
      <c r="E7285" t="s">
        <v>134</v>
      </c>
      <c r="F7285" t="s">
        <v>20085</v>
      </c>
      <c r="G7285" t="s">
        <v>136</v>
      </c>
      <c r="H7285" t="s">
        <v>46</v>
      </c>
      <c r="I7285" t="s">
        <v>129</v>
      </c>
      <c r="J7285" t="s">
        <v>130</v>
      </c>
      <c r="K7285" t="s">
        <v>131</v>
      </c>
      <c r="L7285" t="s">
        <v>20027</v>
      </c>
      <c r="M7285" t="s">
        <v>20086</v>
      </c>
      <c r="N7285">
        <v>0.36333333299999998</v>
      </c>
      <c r="O7285">
        <v>0</v>
      </c>
      <c r="P7285">
        <v>433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157.32333299999999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2683717</v>
      </c>
      <c r="B7286">
        <v>1</v>
      </c>
      <c r="C7286" t="s">
        <v>76</v>
      </c>
      <c r="D7286" t="s">
        <v>99</v>
      </c>
      <c r="E7286" t="s">
        <v>156</v>
      </c>
      <c r="F7286" t="s">
        <v>20087</v>
      </c>
      <c r="G7286" t="s">
        <v>169</v>
      </c>
      <c r="H7286" t="s">
        <v>47</v>
      </c>
      <c r="I7286" t="s">
        <v>129</v>
      </c>
      <c r="J7286" t="s">
        <v>130</v>
      </c>
      <c r="K7286" t="s">
        <v>131</v>
      </c>
      <c r="L7286" t="s">
        <v>20088</v>
      </c>
      <c r="M7286" t="s">
        <v>20089</v>
      </c>
      <c r="N7286">
        <v>0.56916666599999999</v>
      </c>
      <c r="O7286">
        <v>30</v>
      </c>
      <c r="P7286">
        <v>5</v>
      </c>
      <c r="Q7286">
        <v>0</v>
      </c>
      <c r="R7286">
        <v>0</v>
      </c>
      <c r="S7286">
        <v>0</v>
      </c>
      <c r="T7286">
        <v>0</v>
      </c>
      <c r="U7286">
        <v>17.074999999999999</v>
      </c>
      <c r="V7286">
        <v>2.8458329999999998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2683641</v>
      </c>
      <c r="B7287">
        <v>2</v>
      </c>
      <c r="C7287" t="s">
        <v>76</v>
      </c>
      <c r="D7287" t="s">
        <v>81</v>
      </c>
      <c r="E7287" t="s">
        <v>134</v>
      </c>
      <c r="F7287" t="s">
        <v>17274</v>
      </c>
      <c r="G7287" t="s">
        <v>136</v>
      </c>
      <c r="H7287" t="s">
        <v>46</v>
      </c>
      <c r="I7287" t="s">
        <v>129</v>
      </c>
      <c r="J7287" t="s">
        <v>130</v>
      </c>
      <c r="K7287" t="s">
        <v>131</v>
      </c>
      <c r="L7287" t="s">
        <v>19999</v>
      </c>
      <c r="M7287" t="s">
        <v>20090</v>
      </c>
      <c r="N7287">
        <v>0.14638888799999999</v>
      </c>
      <c r="O7287">
        <v>0</v>
      </c>
      <c r="P7287">
        <v>518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75.829443999999995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2684056</v>
      </c>
      <c r="B7288">
        <v>1</v>
      </c>
      <c r="C7288" t="s">
        <v>76</v>
      </c>
      <c r="D7288" t="s">
        <v>94</v>
      </c>
      <c r="E7288" t="s">
        <v>156</v>
      </c>
      <c r="F7288" t="s">
        <v>3141</v>
      </c>
      <c r="G7288" t="s">
        <v>3221</v>
      </c>
      <c r="H7288" t="s">
        <v>47</v>
      </c>
      <c r="I7288" t="s">
        <v>129</v>
      </c>
      <c r="J7288" t="s">
        <v>130</v>
      </c>
      <c r="K7288" t="s">
        <v>131</v>
      </c>
      <c r="L7288" t="s">
        <v>20091</v>
      </c>
      <c r="M7288" t="s">
        <v>20092</v>
      </c>
      <c r="N7288">
        <v>6.3166666659999997</v>
      </c>
      <c r="O7288">
        <v>8</v>
      </c>
      <c r="P7288">
        <v>1595</v>
      </c>
      <c r="Q7288">
        <v>0</v>
      </c>
      <c r="R7288">
        <v>205</v>
      </c>
      <c r="S7288">
        <v>0</v>
      </c>
      <c r="T7288">
        <v>0</v>
      </c>
      <c r="U7288">
        <v>50.533332999999999</v>
      </c>
      <c r="V7288">
        <v>10075.083332</v>
      </c>
      <c r="W7288">
        <v>0</v>
      </c>
      <c r="X7288">
        <v>1294.916667</v>
      </c>
      <c r="Y7288">
        <v>0</v>
      </c>
      <c r="Z7288">
        <v>0</v>
      </c>
    </row>
    <row r="7289" spans="1:26" x14ac:dyDescent="0.3">
      <c r="A7289">
        <v>2683740</v>
      </c>
      <c r="B7289">
        <v>1</v>
      </c>
      <c r="C7289" t="s">
        <v>77</v>
      </c>
      <c r="D7289" t="s">
        <v>109</v>
      </c>
      <c r="E7289" t="s">
        <v>156</v>
      </c>
      <c r="F7289" t="s">
        <v>20093</v>
      </c>
      <c r="G7289" t="s">
        <v>169</v>
      </c>
      <c r="H7289" t="s">
        <v>47</v>
      </c>
      <c r="I7289" t="s">
        <v>247</v>
      </c>
      <c r="J7289" t="s">
        <v>130</v>
      </c>
      <c r="K7289" t="s">
        <v>131</v>
      </c>
      <c r="L7289" t="s">
        <v>20094</v>
      </c>
      <c r="M7289" t="s">
        <v>20095</v>
      </c>
      <c r="N7289">
        <v>1.0833333000000001E-2</v>
      </c>
      <c r="O7289">
        <v>0</v>
      </c>
      <c r="P7289">
        <v>0</v>
      </c>
      <c r="Q7289">
        <v>0</v>
      </c>
      <c r="R7289">
        <v>0</v>
      </c>
      <c r="S7289">
        <v>1</v>
      </c>
      <c r="T7289">
        <v>453</v>
      </c>
      <c r="U7289">
        <v>0</v>
      </c>
      <c r="V7289">
        <v>0</v>
      </c>
      <c r="W7289">
        <v>0</v>
      </c>
      <c r="X7289">
        <v>0</v>
      </c>
      <c r="Y7289">
        <v>1.0833000000000001E-2</v>
      </c>
      <c r="Z7289">
        <v>4.9074999999999998</v>
      </c>
    </row>
    <row r="7290" spans="1:26" x14ac:dyDescent="0.3">
      <c r="A7290">
        <v>2683742</v>
      </c>
      <c r="B7290">
        <v>1</v>
      </c>
      <c r="C7290" t="s">
        <v>77</v>
      </c>
      <c r="D7290" t="s">
        <v>109</v>
      </c>
      <c r="E7290" t="s">
        <v>210</v>
      </c>
      <c r="F7290" t="s">
        <v>20096</v>
      </c>
      <c r="G7290" t="s">
        <v>290</v>
      </c>
      <c r="H7290" t="s">
        <v>46</v>
      </c>
      <c r="I7290" t="s">
        <v>129</v>
      </c>
      <c r="J7290" t="s">
        <v>130</v>
      </c>
      <c r="K7290" t="s">
        <v>131</v>
      </c>
      <c r="L7290" t="s">
        <v>20097</v>
      </c>
      <c r="M7290" t="s">
        <v>20098</v>
      </c>
      <c r="N7290">
        <v>1.927777777</v>
      </c>
      <c r="O7290">
        <v>0</v>
      </c>
      <c r="P7290">
        <v>2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3.855556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2683744</v>
      </c>
      <c r="B7291">
        <v>1</v>
      </c>
      <c r="C7291" t="s">
        <v>76</v>
      </c>
      <c r="D7291" t="s">
        <v>79</v>
      </c>
      <c r="E7291" t="s">
        <v>156</v>
      </c>
      <c r="F7291" t="s">
        <v>2297</v>
      </c>
      <c r="G7291" t="s">
        <v>169</v>
      </c>
      <c r="H7291" t="s">
        <v>47</v>
      </c>
      <c r="I7291" t="s">
        <v>129</v>
      </c>
      <c r="J7291" t="s">
        <v>130</v>
      </c>
      <c r="K7291" t="s">
        <v>131</v>
      </c>
      <c r="L7291" t="s">
        <v>20099</v>
      </c>
      <c r="M7291" t="s">
        <v>20100</v>
      </c>
      <c r="N7291">
        <v>0.21944444399999999</v>
      </c>
      <c r="O7291">
        <v>1</v>
      </c>
      <c r="P7291">
        <v>709</v>
      </c>
      <c r="Q7291">
        <v>0</v>
      </c>
      <c r="R7291">
        <v>0</v>
      </c>
      <c r="S7291">
        <v>0</v>
      </c>
      <c r="T7291">
        <v>0</v>
      </c>
      <c r="U7291">
        <v>0.219444</v>
      </c>
      <c r="V7291">
        <v>155.58611099999999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2683746</v>
      </c>
      <c r="B7292">
        <v>1</v>
      </c>
      <c r="C7292" t="s">
        <v>76</v>
      </c>
      <c r="D7292" t="s">
        <v>97</v>
      </c>
      <c r="E7292" t="s">
        <v>172</v>
      </c>
      <c r="F7292" t="s">
        <v>20101</v>
      </c>
      <c r="G7292" t="s">
        <v>146</v>
      </c>
      <c r="H7292" t="s">
        <v>46</v>
      </c>
      <c r="I7292" t="s">
        <v>129</v>
      </c>
      <c r="J7292" t="s">
        <v>130</v>
      </c>
      <c r="K7292" t="s">
        <v>131</v>
      </c>
      <c r="L7292" t="s">
        <v>20102</v>
      </c>
      <c r="M7292" t="s">
        <v>20103</v>
      </c>
      <c r="N7292">
        <v>1.0466666659999999</v>
      </c>
      <c r="O7292">
        <v>0</v>
      </c>
      <c r="P7292">
        <v>12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12.56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2683749</v>
      </c>
      <c r="B7293">
        <v>1</v>
      </c>
      <c r="C7293" t="s">
        <v>76</v>
      </c>
      <c r="D7293" t="s">
        <v>93</v>
      </c>
      <c r="E7293" t="s">
        <v>156</v>
      </c>
      <c r="F7293" t="s">
        <v>20104</v>
      </c>
      <c r="G7293" t="s">
        <v>169</v>
      </c>
      <c r="H7293" t="s">
        <v>47</v>
      </c>
      <c r="I7293" t="s">
        <v>129</v>
      </c>
      <c r="J7293" t="s">
        <v>130</v>
      </c>
      <c r="K7293" t="s">
        <v>131</v>
      </c>
      <c r="L7293" t="s">
        <v>20105</v>
      </c>
      <c r="M7293" t="s">
        <v>20106</v>
      </c>
      <c r="N7293">
        <v>0.178888888</v>
      </c>
      <c r="O7293">
        <v>14</v>
      </c>
      <c r="P7293">
        <v>412</v>
      </c>
      <c r="Q7293">
        <v>0</v>
      </c>
      <c r="R7293">
        <v>0</v>
      </c>
      <c r="S7293">
        <v>28</v>
      </c>
      <c r="T7293">
        <v>570</v>
      </c>
      <c r="U7293">
        <v>2.5044439999999999</v>
      </c>
      <c r="V7293">
        <v>73.702222000000006</v>
      </c>
      <c r="W7293">
        <v>0</v>
      </c>
      <c r="X7293">
        <v>0</v>
      </c>
      <c r="Y7293">
        <v>5.0088889999999999</v>
      </c>
      <c r="Z7293">
        <v>101.966666</v>
      </c>
    </row>
    <row r="7294" spans="1:26" x14ac:dyDescent="0.3">
      <c r="A7294">
        <v>2683753</v>
      </c>
      <c r="B7294">
        <v>1</v>
      </c>
      <c r="C7294" t="s">
        <v>76</v>
      </c>
      <c r="D7294" t="s">
        <v>101</v>
      </c>
      <c r="E7294" t="s">
        <v>126</v>
      </c>
      <c r="F7294" t="s">
        <v>10947</v>
      </c>
      <c r="G7294" t="s">
        <v>169</v>
      </c>
      <c r="H7294" t="s">
        <v>47</v>
      </c>
      <c r="I7294" t="s">
        <v>129</v>
      </c>
      <c r="J7294" t="s">
        <v>130</v>
      </c>
      <c r="K7294" t="s">
        <v>131</v>
      </c>
      <c r="L7294" t="s">
        <v>20107</v>
      </c>
      <c r="M7294" t="s">
        <v>20108</v>
      </c>
      <c r="N7294">
        <v>1.8472222220000001</v>
      </c>
      <c r="O7294">
        <v>72</v>
      </c>
      <c r="P7294">
        <v>5739</v>
      </c>
      <c r="Q7294">
        <v>0</v>
      </c>
      <c r="R7294">
        <v>0</v>
      </c>
      <c r="S7294">
        <v>0</v>
      </c>
      <c r="T7294">
        <v>0</v>
      </c>
      <c r="U7294">
        <v>133</v>
      </c>
      <c r="V7294">
        <v>10601.208332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2683755</v>
      </c>
      <c r="B7295">
        <v>1</v>
      </c>
      <c r="C7295" t="s">
        <v>76</v>
      </c>
      <c r="D7295" t="s">
        <v>88</v>
      </c>
      <c r="E7295" t="s">
        <v>210</v>
      </c>
      <c r="F7295" t="s">
        <v>20109</v>
      </c>
      <c r="G7295" t="s">
        <v>290</v>
      </c>
      <c r="H7295" t="s">
        <v>46</v>
      </c>
      <c r="I7295" t="s">
        <v>129</v>
      </c>
      <c r="J7295" t="s">
        <v>130</v>
      </c>
      <c r="K7295" t="s">
        <v>131</v>
      </c>
      <c r="L7295" t="s">
        <v>20110</v>
      </c>
      <c r="M7295" t="s">
        <v>20111</v>
      </c>
      <c r="N7295">
        <v>1.2655555549999999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1.2655559999999999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2683756</v>
      </c>
      <c r="B7296">
        <v>1</v>
      </c>
      <c r="C7296" t="s">
        <v>76</v>
      </c>
      <c r="D7296" t="s">
        <v>99</v>
      </c>
      <c r="E7296" t="s">
        <v>210</v>
      </c>
      <c r="F7296" t="s">
        <v>20112</v>
      </c>
      <c r="G7296" t="s">
        <v>290</v>
      </c>
      <c r="H7296" t="s">
        <v>46</v>
      </c>
      <c r="I7296" t="s">
        <v>129</v>
      </c>
      <c r="J7296" t="s">
        <v>130</v>
      </c>
      <c r="K7296" t="s">
        <v>131</v>
      </c>
      <c r="L7296" t="s">
        <v>20113</v>
      </c>
      <c r="M7296" t="s">
        <v>20114</v>
      </c>
      <c r="N7296">
        <v>4.0447222219999999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4.0447220000000002</v>
      </c>
      <c r="W7296">
        <v>0</v>
      </c>
      <c r="X7296">
        <v>0</v>
      </c>
      <c r="Y7296">
        <v>0</v>
      </c>
      <c r="Z7296">
        <v>0</v>
      </c>
    </row>
    <row r="7297" spans="1:26" x14ac:dyDescent="0.3">
      <c r="A7297">
        <v>2683770</v>
      </c>
      <c r="B7297">
        <v>1</v>
      </c>
      <c r="C7297" t="s">
        <v>76</v>
      </c>
      <c r="D7297" t="s">
        <v>106</v>
      </c>
      <c r="E7297" t="s">
        <v>144</v>
      </c>
      <c r="F7297" t="s">
        <v>20115</v>
      </c>
      <c r="G7297" t="s">
        <v>136</v>
      </c>
      <c r="H7297" t="s">
        <v>46</v>
      </c>
      <c r="I7297" t="s">
        <v>129</v>
      </c>
      <c r="J7297" t="s">
        <v>130</v>
      </c>
      <c r="K7297" t="s">
        <v>131</v>
      </c>
      <c r="L7297" t="s">
        <v>20116</v>
      </c>
      <c r="M7297" t="s">
        <v>20117</v>
      </c>
      <c r="N7297">
        <v>5.5425000000000004</v>
      </c>
      <c r="O7297">
        <v>0</v>
      </c>
      <c r="P7297">
        <v>22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121.935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2683836</v>
      </c>
      <c r="B7298">
        <v>1</v>
      </c>
      <c r="C7298" t="s">
        <v>76</v>
      </c>
      <c r="D7298" t="s">
        <v>89</v>
      </c>
      <c r="E7298" t="s">
        <v>134</v>
      </c>
      <c r="F7298" t="s">
        <v>20118</v>
      </c>
      <c r="G7298" t="s">
        <v>260</v>
      </c>
      <c r="H7298" t="s">
        <v>46</v>
      </c>
      <c r="I7298" t="s">
        <v>129</v>
      </c>
      <c r="J7298" t="s">
        <v>130</v>
      </c>
      <c r="K7298" t="s">
        <v>141</v>
      </c>
      <c r="L7298" t="s">
        <v>20119</v>
      </c>
      <c r="M7298" t="s">
        <v>20120</v>
      </c>
      <c r="N7298">
        <v>3.0636111110000002</v>
      </c>
      <c r="O7298">
        <v>0</v>
      </c>
      <c r="P7298">
        <v>952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2916.5577779999999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2683848</v>
      </c>
      <c r="B7299">
        <v>1</v>
      </c>
      <c r="C7299" t="s">
        <v>76</v>
      </c>
      <c r="D7299" t="s">
        <v>87</v>
      </c>
      <c r="E7299" t="s">
        <v>152</v>
      </c>
      <c r="F7299" t="s">
        <v>20121</v>
      </c>
      <c r="G7299" t="s">
        <v>306</v>
      </c>
      <c r="H7299" t="s">
        <v>47</v>
      </c>
      <c r="I7299" t="s">
        <v>129</v>
      </c>
      <c r="J7299" t="s">
        <v>15</v>
      </c>
      <c r="K7299" t="s">
        <v>131</v>
      </c>
      <c r="L7299" t="s">
        <v>20122</v>
      </c>
      <c r="M7299" t="s">
        <v>20123</v>
      </c>
      <c r="N7299">
        <v>4.7491666659999998</v>
      </c>
      <c r="O7299">
        <v>0</v>
      </c>
      <c r="P7299">
        <v>78</v>
      </c>
      <c r="Q7299">
        <v>0</v>
      </c>
      <c r="R7299">
        <v>2</v>
      </c>
      <c r="S7299">
        <v>0</v>
      </c>
      <c r="T7299">
        <v>0</v>
      </c>
      <c r="U7299">
        <v>0</v>
      </c>
      <c r="V7299">
        <v>370.435</v>
      </c>
      <c r="W7299">
        <v>0</v>
      </c>
      <c r="X7299">
        <v>9.4983330000000006</v>
      </c>
      <c r="Y7299">
        <v>0</v>
      </c>
      <c r="Z7299">
        <v>0</v>
      </c>
    </row>
    <row r="7300" spans="1:26" x14ac:dyDescent="0.3">
      <c r="A7300">
        <v>2683775</v>
      </c>
      <c r="B7300">
        <v>1</v>
      </c>
      <c r="C7300" t="s">
        <v>77</v>
      </c>
      <c r="D7300" t="s">
        <v>117</v>
      </c>
      <c r="E7300" t="s">
        <v>126</v>
      </c>
      <c r="F7300" t="s">
        <v>20124</v>
      </c>
      <c r="G7300" t="s">
        <v>169</v>
      </c>
      <c r="H7300" t="s">
        <v>47</v>
      </c>
      <c r="I7300" t="s">
        <v>129</v>
      </c>
      <c r="J7300" t="s">
        <v>130</v>
      </c>
      <c r="K7300" t="s">
        <v>131</v>
      </c>
      <c r="L7300" t="s">
        <v>20125</v>
      </c>
      <c r="M7300" t="s">
        <v>20126</v>
      </c>
      <c r="N7300">
        <v>3.335</v>
      </c>
      <c r="O7300">
        <v>0</v>
      </c>
      <c r="P7300">
        <v>0</v>
      </c>
      <c r="Q7300">
        <v>1</v>
      </c>
      <c r="R7300">
        <v>62</v>
      </c>
      <c r="S7300">
        <v>0</v>
      </c>
      <c r="T7300">
        <v>0</v>
      </c>
      <c r="U7300">
        <v>0</v>
      </c>
      <c r="V7300">
        <v>0</v>
      </c>
      <c r="W7300">
        <v>3.335</v>
      </c>
      <c r="X7300">
        <v>206.77</v>
      </c>
      <c r="Y7300">
        <v>0</v>
      </c>
      <c r="Z7300">
        <v>0</v>
      </c>
    </row>
    <row r="7301" spans="1:26" x14ac:dyDescent="0.3">
      <c r="A7301">
        <v>2683780</v>
      </c>
      <c r="B7301">
        <v>1</v>
      </c>
      <c r="C7301" t="s">
        <v>76</v>
      </c>
      <c r="D7301" t="s">
        <v>91</v>
      </c>
      <c r="E7301" t="s">
        <v>126</v>
      </c>
      <c r="F7301" t="s">
        <v>20127</v>
      </c>
      <c r="G7301" t="s">
        <v>146</v>
      </c>
      <c r="H7301" t="s">
        <v>47</v>
      </c>
      <c r="I7301" t="s">
        <v>129</v>
      </c>
      <c r="J7301" t="s">
        <v>130</v>
      </c>
      <c r="K7301" t="s">
        <v>131</v>
      </c>
      <c r="L7301" t="s">
        <v>20128</v>
      </c>
      <c r="M7301" t="s">
        <v>20129</v>
      </c>
      <c r="N7301">
        <v>0.15111111099999999</v>
      </c>
      <c r="O7301">
        <v>4</v>
      </c>
      <c r="P7301">
        <v>680</v>
      </c>
      <c r="Q7301">
        <v>0</v>
      </c>
      <c r="R7301">
        <v>0</v>
      </c>
      <c r="S7301">
        <v>0</v>
      </c>
      <c r="T7301">
        <v>0</v>
      </c>
      <c r="U7301">
        <v>0.60444399999999998</v>
      </c>
      <c r="V7301">
        <v>102.755555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2683778</v>
      </c>
      <c r="B7302">
        <v>1</v>
      </c>
      <c r="C7302" t="s">
        <v>76</v>
      </c>
      <c r="D7302" t="s">
        <v>79</v>
      </c>
      <c r="E7302" t="s">
        <v>144</v>
      </c>
      <c r="F7302" t="s">
        <v>20130</v>
      </c>
      <c r="G7302" t="s">
        <v>146</v>
      </c>
      <c r="H7302" t="s">
        <v>46</v>
      </c>
      <c r="I7302" t="s">
        <v>129</v>
      </c>
      <c r="J7302" t="s">
        <v>130</v>
      </c>
      <c r="K7302" t="s">
        <v>131</v>
      </c>
      <c r="L7302" t="s">
        <v>20131</v>
      </c>
      <c r="M7302" t="s">
        <v>20132</v>
      </c>
      <c r="N7302">
        <v>0.74055555500000003</v>
      </c>
      <c r="O7302">
        <v>0</v>
      </c>
      <c r="P7302">
        <v>86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63.687778000000002</v>
      </c>
      <c r="W7302">
        <v>0</v>
      </c>
      <c r="X7302">
        <v>0</v>
      </c>
      <c r="Y7302">
        <v>0</v>
      </c>
      <c r="Z7302">
        <v>0</v>
      </c>
    </row>
    <row r="7303" spans="1:26" x14ac:dyDescent="0.3">
      <c r="A7303">
        <v>2683781</v>
      </c>
      <c r="B7303">
        <v>1</v>
      </c>
      <c r="C7303" t="s">
        <v>76</v>
      </c>
      <c r="D7303" t="s">
        <v>79</v>
      </c>
      <c r="E7303" t="s">
        <v>156</v>
      </c>
      <c r="F7303" t="s">
        <v>2297</v>
      </c>
      <c r="G7303" t="s">
        <v>169</v>
      </c>
      <c r="H7303" t="s">
        <v>47</v>
      </c>
      <c r="I7303" t="s">
        <v>129</v>
      </c>
      <c r="J7303" t="s">
        <v>130</v>
      </c>
      <c r="K7303" t="s">
        <v>131</v>
      </c>
      <c r="L7303" t="s">
        <v>20133</v>
      </c>
      <c r="M7303" t="s">
        <v>20134</v>
      </c>
      <c r="N7303">
        <v>0.29333333299999997</v>
      </c>
      <c r="O7303">
        <v>1</v>
      </c>
      <c r="P7303">
        <v>709</v>
      </c>
      <c r="Q7303">
        <v>0</v>
      </c>
      <c r="R7303">
        <v>0</v>
      </c>
      <c r="S7303">
        <v>0</v>
      </c>
      <c r="T7303">
        <v>0</v>
      </c>
      <c r="U7303">
        <v>0.29333300000000001</v>
      </c>
      <c r="V7303">
        <v>207.973333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2683783</v>
      </c>
      <c r="B7304">
        <v>1</v>
      </c>
      <c r="C7304" t="s">
        <v>77</v>
      </c>
      <c r="D7304" t="s">
        <v>110</v>
      </c>
      <c r="E7304" t="s">
        <v>126</v>
      </c>
      <c r="F7304" t="s">
        <v>20135</v>
      </c>
      <c r="G7304" t="s">
        <v>128</v>
      </c>
      <c r="H7304" t="s">
        <v>47</v>
      </c>
      <c r="I7304" t="s">
        <v>129</v>
      </c>
      <c r="J7304" t="s">
        <v>130</v>
      </c>
      <c r="K7304" t="s">
        <v>131</v>
      </c>
      <c r="L7304" t="s">
        <v>20136</v>
      </c>
      <c r="M7304" t="s">
        <v>20137</v>
      </c>
      <c r="N7304">
        <v>0.76416666600000005</v>
      </c>
      <c r="O7304">
        <v>0</v>
      </c>
      <c r="P7304">
        <v>0</v>
      </c>
      <c r="Q7304">
        <v>0</v>
      </c>
      <c r="R7304">
        <v>0</v>
      </c>
      <c r="S7304">
        <v>3</v>
      </c>
      <c r="T7304">
        <v>11</v>
      </c>
      <c r="U7304">
        <v>0</v>
      </c>
      <c r="V7304">
        <v>0</v>
      </c>
      <c r="W7304">
        <v>0</v>
      </c>
      <c r="X7304">
        <v>0</v>
      </c>
      <c r="Y7304">
        <v>2.2925</v>
      </c>
      <c r="Z7304">
        <v>8.4058329999999994</v>
      </c>
    </row>
    <row r="7305" spans="1:26" x14ac:dyDescent="0.3">
      <c r="A7305">
        <v>2683799</v>
      </c>
      <c r="B7305">
        <v>1</v>
      </c>
      <c r="C7305" t="s">
        <v>77</v>
      </c>
      <c r="D7305" t="s">
        <v>122</v>
      </c>
      <c r="E7305" t="s">
        <v>156</v>
      </c>
      <c r="F7305" t="s">
        <v>13827</v>
      </c>
      <c r="G7305" t="s">
        <v>169</v>
      </c>
      <c r="H7305" t="s">
        <v>47</v>
      </c>
      <c r="I7305" t="s">
        <v>247</v>
      </c>
      <c r="J7305" t="s">
        <v>130</v>
      </c>
      <c r="K7305" t="s">
        <v>131</v>
      </c>
      <c r="L7305" t="s">
        <v>20138</v>
      </c>
      <c r="M7305" t="s">
        <v>20139</v>
      </c>
      <c r="N7305">
        <v>3.0555550000000002E-3</v>
      </c>
      <c r="O7305">
        <v>0</v>
      </c>
      <c r="P7305">
        <v>0</v>
      </c>
      <c r="Q7305">
        <v>0</v>
      </c>
      <c r="R7305">
        <v>0</v>
      </c>
      <c r="S7305">
        <v>2</v>
      </c>
      <c r="T7305">
        <v>1116</v>
      </c>
      <c r="U7305">
        <v>0</v>
      </c>
      <c r="V7305">
        <v>0</v>
      </c>
      <c r="W7305">
        <v>0</v>
      </c>
      <c r="X7305">
        <v>0</v>
      </c>
      <c r="Y7305">
        <v>6.1110000000000001E-3</v>
      </c>
      <c r="Z7305">
        <v>3.409999</v>
      </c>
    </row>
    <row r="7306" spans="1:26" x14ac:dyDescent="0.3">
      <c r="A7306">
        <v>2694944</v>
      </c>
      <c r="B7306">
        <v>1</v>
      </c>
      <c r="C7306" t="s">
        <v>77</v>
      </c>
      <c r="D7306" t="s">
        <v>122</v>
      </c>
      <c r="E7306" t="s">
        <v>156</v>
      </c>
      <c r="F7306" t="s">
        <v>10101</v>
      </c>
      <c r="G7306" t="s">
        <v>169</v>
      </c>
      <c r="H7306" t="s">
        <v>47</v>
      </c>
      <c r="I7306" t="s">
        <v>129</v>
      </c>
      <c r="J7306" t="s">
        <v>130</v>
      </c>
      <c r="K7306" t="s">
        <v>131</v>
      </c>
      <c r="L7306" t="s">
        <v>20138</v>
      </c>
      <c r="M7306" t="s">
        <v>20140</v>
      </c>
      <c r="N7306">
        <v>0.138333333</v>
      </c>
      <c r="O7306">
        <v>0</v>
      </c>
      <c r="P7306">
        <v>0</v>
      </c>
      <c r="Q7306">
        <v>41</v>
      </c>
      <c r="R7306">
        <v>363</v>
      </c>
      <c r="S7306">
        <v>12</v>
      </c>
      <c r="T7306">
        <v>111</v>
      </c>
      <c r="U7306">
        <v>0</v>
      </c>
      <c r="V7306">
        <v>0</v>
      </c>
      <c r="W7306">
        <v>5.6716670000000002</v>
      </c>
      <c r="X7306">
        <v>50.215000000000003</v>
      </c>
      <c r="Y7306">
        <v>1.66</v>
      </c>
      <c r="Z7306">
        <v>15.355</v>
      </c>
    </row>
    <row r="7307" spans="1:26" x14ac:dyDescent="0.3">
      <c r="A7307">
        <v>2683839</v>
      </c>
      <c r="B7307">
        <v>1</v>
      </c>
      <c r="C7307" t="s">
        <v>76</v>
      </c>
      <c r="D7307" t="s">
        <v>78</v>
      </c>
      <c r="E7307" t="s">
        <v>210</v>
      </c>
      <c r="F7307" t="s">
        <v>20141</v>
      </c>
      <c r="G7307" t="s">
        <v>290</v>
      </c>
      <c r="H7307" t="s">
        <v>46</v>
      </c>
      <c r="I7307" t="s">
        <v>129</v>
      </c>
      <c r="J7307" t="s">
        <v>130</v>
      </c>
      <c r="K7307" t="s">
        <v>131</v>
      </c>
      <c r="L7307" t="s">
        <v>20142</v>
      </c>
      <c r="M7307" t="s">
        <v>20143</v>
      </c>
      <c r="N7307">
        <v>3.028611111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3.0286110000000002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2683835</v>
      </c>
      <c r="B7308">
        <v>1</v>
      </c>
      <c r="C7308" t="s">
        <v>77</v>
      </c>
      <c r="D7308" t="s">
        <v>113</v>
      </c>
      <c r="E7308" t="s">
        <v>156</v>
      </c>
      <c r="F7308" t="s">
        <v>6575</v>
      </c>
      <c r="G7308" t="s">
        <v>169</v>
      </c>
      <c r="H7308" t="s">
        <v>47</v>
      </c>
      <c r="I7308" t="s">
        <v>129</v>
      </c>
      <c r="J7308" t="s">
        <v>130</v>
      </c>
      <c r="K7308" t="s">
        <v>131</v>
      </c>
      <c r="L7308" t="s">
        <v>20140</v>
      </c>
      <c r="M7308" t="s">
        <v>20144</v>
      </c>
      <c r="N7308">
        <v>0.230833333</v>
      </c>
      <c r="O7308">
        <v>0</v>
      </c>
      <c r="P7308">
        <v>0</v>
      </c>
      <c r="Q7308">
        <v>17</v>
      </c>
      <c r="R7308">
        <v>1238</v>
      </c>
      <c r="S7308">
        <v>0</v>
      </c>
      <c r="T7308">
        <v>0</v>
      </c>
      <c r="U7308">
        <v>0</v>
      </c>
      <c r="V7308">
        <v>0</v>
      </c>
      <c r="W7308">
        <v>3.9241670000000002</v>
      </c>
      <c r="X7308">
        <v>285.77166599999998</v>
      </c>
      <c r="Y7308">
        <v>0</v>
      </c>
      <c r="Z7308">
        <v>0</v>
      </c>
    </row>
    <row r="7309" spans="1:26" x14ac:dyDescent="0.3">
      <c r="A7309">
        <v>2683824</v>
      </c>
      <c r="B7309">
        <v>1</v>
      </c>
      <c r="C7309" t="s">
        <v>77</v>
      </c>
      <c r="D7309" t="s">
        <v>114</v>
      </c>
      <c r="E7309" t="s">
        <v>144</v>
      </c>
      <c r="F7309" t="s">
        <v>20145</v>
      </c>
      <c r="G7309" t="s">
        <v>140</v>
      </c>
      <c r="H7309" t="s">
        <v>46</v>
      </c>
      <c r="I7309" t="s">
        <v>129</v>
      </c>
      <c r="J7309" t="s">
        <v>130</v>
      </c>
      <c r="K7309" t="s">
        <v>141</v>
      </c>
      <c r="L7309" t="s">
        <v>20146</v>
      </c>
      <c r="M7309" t="s">
        <v>20147</v>
      </c>
      <c r="N7309">
        <v>1.370833333</v>
      </c>
      <c r="O7309">
        <v>0</v>
      </c>
      <c r="P7309">
        <v>114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156.27500000000001</v>
      </c>
      <c r="W7309">
        <v>0</v>
      </c>
      <c r="X7309">
        <v>0</v>
      </c>
      <c r="Y7309">
        <v>0</v>
      </c>
      <c r="Z7309">
        <v>0</v>
      </c>
    </row>
    <row r="7310" spans="1:26" x14ac:dyDescent="0.3">
      <c r="A7310">
        <v>2683837</v>
      </c>
      <c r="B7310">
        <v>1</v>
      </c>
      <c r="C7310" t="s">
        <v>76</v>
      </c>
      <c r="D7310" t="s">
        <v>80</v>
      </c>
      <c r="E7310" t="s">
        <v>210</v>
      </c>
      <c r="F7310" t="s">
        <v>20148</v>
      </c>
      <c r="G7310" t="s">
        <v>306</v>
      </c>
      <c r="H7310" t="s">
        <v>46</v>
      </c>
      <c r="I7310" t="s">
        <v>129</v>
      </c>
      <c r="J7310" t="s">
        <v>15</v>
      </c>
      <c r="K7310" t="s">
        <v>131</v>
      </c>
      <c r="L7310" t="s">
        <v>20149</v>
      </c>
      <c r="M7310" t="s">
        <v>20150</v>
      </c>
      <c r="N7310">
        <v>2.9249999999999998</v>
      </c>
      <c r="O7310">
        <v>0</v>
      </c>
      <c r="P7310">
        <v>7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20.475000000000001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2683846</v>
      </c>
      <c r="B7311">
        <v>1</v>
      </c>
      <c r="C7311" t="s">
        <v>76</v>
      </c>
      <c r="D7311" t="s">
        <v>81</v>
      </c>
      <c r="E7311" t="s">
        <v>172</v>
      </c>
      <c r="F7311" t="s">
        <v>17259</v>
      </c>
      <c r="G7311" t="s">
        <v>306</v>
      </c>
      <c r="H7311" t="s">
        <v>46</v>
      </c>
      <c r="I7311" t="s">
        <v>129</v>
      </c>
      <c r="J7311" t="s">
        <v>15</v>
      </c>
      <c r="K7311" t="s">
        <v>131</v>
      </c>
      <c r="L7311" t="s">
        <v>20151</v>
      </c>
      <c r="M7311" t="s">
        <v>20152</v>
      </c>
      <c r="N7311">
        <v>7.3886111110000003</v>
      </c>
      <c r="O7311">
        <v>0</v>
      </c>
      <c r="P7311">
        <v>51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376.81916699999999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2683853</v>
      </c>
      <c r="B7312">
        <v>1</v>
      </c>
      <c r="C7312" t="s">
        <v>76</v>
      </c>
      <c r="D7312" t="s">
        <v>79</v>
      </c>
      <c r="E7312" t="s">
        <v>210</v>
      </c>
      <c r="F7312" t="s">
        <v>20153</v>
      </c>
      <c r="G7312" t="s">
        <v>627</v>
      </c>
      <c r="H7312" t="s">
        <v>46</v>
      </c>
      <c r="I7312" t="s">
        <v>129</v>
      </c>
      <c r="J7312" t="s">
        <v>130</v>
      </c>
      <c r="K7312" t="s">
        <v>131</v>
      </c>
      <c r="L7312" t="s">
        <v>20154</v>
      </c>
      <c r="M7312" t="s">
        <v>20155</v>
      </c>
      <c r="N7312">
        <v>2.5772222220000001</v>
      </c>
      <c r="O7312">
        <v>0</v>
      </c>
      <c r="P7312">
        <v>8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20.617778000000001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2683857</v>
      </c>
      <c r="B7313">
        <v>1</v>
      </c>
      <c r="C7313" t="s">
        <v>77</v>
      </c>
      <c r="D7313" t="s">
        <v>113</v>
      </c>
      <c r="E7313" t="s">
        <v>126</v>
      </c>
      <c r="F7313" t="s">
        <v>20156</v>
      </c>
      <c r="G7313" t="s">
        <v>128</v>
      </c>
      <c r="H7313" t="s">
        <v>47</v>
      </c>
      <c r="I7313" t="s">
        <v>129</v>
      </c>
      <c r="J7313" t="s">
        <v>130</v>
      </c>
      <c r="K7313" t="s">
        <v>131</v>
      </c>
      <c r="L7313" t="s">
        <v>20157</v>
      </c>
      <c r="M7313" t="s">
        <v>20158</v>
      </c>
      <c r="N7313">
        <v>2.8916666659999999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37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106.99166700000001</v>
      </c>
    </row>
    <row r="7314" spans="1:26" x14ac:dyDescent="0.3">
      <c r="A7314">
        <v>2683852</v>
      </c>
      <c r="B7314">
        <v>1</v>
      </c>
      <c r="C7314" t="s">
        <v>77</v>
      </c>
      <c r="D7314" t="s">
        <v>123</v>
      </c>
      <c r="E7314" t="s">
        <v>156</v>
      </c>
      <c r="F7314" t="s">
        <v>7632</v>
      </c>
      <c r="G7314" t="s">
        <v>169</v>
      </c>
      <c r="H7314" t="s">
        <v>47</v>
      </c>
      <c r="I7314" t="s">
        <v>129</v>
      </c>
      <c r="J7314" t="s">
        <v>130</v>
      </c>
      <c r="K7314" t="s">
        <v>131</v>
      </c>
      <c r="L7314" t="s">
        <v>20159</v>
      </c>
      <c r="M7314" t="s">
        <v>20160</v>
      </c>
      <c r="N7314">
        <v>1.757222222</v>
      </c>
      <c r="O7314">
        <v>216</v>
      </c>
      <c r="P7314">
        <v>141</v>
      </c>
      <c r="Q7314">
        <v>0</v>
      </c>
      <c r="R7314">
        <v>0</v>
      </c>
      <c r="S7314">
        <v>0</v>
      </c>
      <c r="T7314">
        <v>0</v>
      </c>
      <c r="U7314">
        <v>379.56</v>
      </c>
      <c r="V7314">
        <v>247.76833300000001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2683860</v>
      </c>
      <c r="B7315">
        <v>1</v>
      </c>
      <c r="C7315" t="s">
        <v>77</v>
      </c>
      <c r="D7315" t="s">
        <v>109</v>
      </c>
      <c r="E7315" t="s">
        <v>134</v>
      </c>
      <c r="F7315" t="s">
        <v>20161</v>
      </c>
      <c r="G7315" t="s">
        <v>240</v>
      </c>
      <c r="H7315" t="s">
        <v>46</v>
      </c>
      <c r="I7315" t="s">
        <v>129</v>
      </c>
      <c r="J7315" t="s">
        <v>130</v>
      </c>
      <c r="K7315" t="s">
        <v>131</v>
      </c>
      <c r="L7315" t="s">
        <v>20162</v>
      </c>
      <c r="M7315" t="s">
        <v>20163</v>
      </c>
      <c r="N7315">
        <v>2.8222222220000002</v>
      </c>
      <c r="O7315">
        <v>0</v>
      </c>
      <c r="P7315">
        <v>3</v>
      </c>
      <c r="Q7315">
        <v>0</v>
      </c>
      <c r="R7315">
        <v>0</v>
      </c>
      <c r="S7315">
        <v>0</v>
      </c>
      <c r="T7315">
        <v>73</v>
      </c>
      <c r="U7315">
        <v>0</v>
      </c>
      <c r="V7315">
        <v>8.4666669999999993</v>
      </c>
      <c r="W7315">
        <v>0</v>
      </c>
      <c r="X7315">
        <v>0</v>
      </c>
      <c r="Y7315">
        <v>0</v>
      </c>
      <c r="Z7315">
        <v>206.022222</v>
      </c>
    </row>
    <row r="7316" spans="1:26" x14ac:dyDescent="0.3">
      <c r="A7316">
        <v>2683867</v>
      </c>
      <c r="B7316">
        <v>1</v>
      </c>
      <c r="C7316" t="s">
        <v>76</v>
      </c>
      <c r="D7316" t="s">
        <v>81</v>
      </c>
      <c r="E7316" t="s">
        <v>172</v>
      </c>
      <c r="F7316" t="s">
        <v>20164</v>
      </c>
      <c r="G7316" t="s">
        <v>136</v>
      </c>
      <c r="H7316" t="s">
        <v>46</v>
      </c>
      <c r="I7316" t="s">
        <v>129</v>
      </c>
      <c r="J7316" t="s">
        <v>130</v>
      </c>
      <c r="K7316" t="s">
        <v>131</v>
      </c>
      <c r="L7316" t="s">
        <v>20165</v>
      </c>
      <c r="M7316" t="s">
        <v>20166</v>
      </c>
      <c r="N7316">
        <v>1.2547222220000001</v>
      </c>
      <c r="O7316">
        <v>0</v>
      </c>
      <c r="P7316">
        <v>135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169.38749999999999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2683886</v>
      </c>
      <c r="B7317">
        <v>1</v>
      </c>
      <c r="C7317" t="s">
        <v>76</v>
      </c>
      <c r="D7317" t="s">
        <v>90</v>
      </c>
      <c r="E7317" t="s">
        <v>144</v>
      </c>
      <c r="F7317" t="s">
        <v>20167</v>
      </c>
      <c r="G7317" t="s">
        <v>136</v>
      </c>
      <c r="H7317" t="s">
        <v>46</v>
      </c>
      <c r="I7317" t="s">
        <v>129</v>
      </c>
      <c r="J7317" t="s">
        <v>130</v>
      </c>
      <c r="K7317" t="s">
        <v>131</v>
      </c>
      <c r="L7317" t="s">
        <v>20168</v>
      </c>
      <c r="M7317" t="s">
        <v>20169</v>
      </c>
      <c r="N7317">
        <v>0.79916666599999997</v>
      </c>
      <c r="O7317">
        <v>0</v>
      </c>
      <c r="P7317">
        <v>29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23.175833000000001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2683871</v>
      </c>
      <c r="B7318">
        <v>1</v>
      </c>
      <c r="C7318" t="s">
        <v>76</v>
      </c>
      <c r="D7318" t="s">
        <v>91</v>
      </c>
      <c r="E7318" t="s">
        <v>126</v>
      </c>
      <c r="F7318" t="s">
        <v>20127</v>
      </c>
      <c r="G7318" t="s">
        <v>128</v>
      </c>
      <c r="H7318" t="s">
        <v>47</v>
      </c>
      <c r="I7318" t="s">
        <v>129</v>
      </c>
      <c r="J7318" t="s">
        <v>130</v>
      </c>
      <c r="K7318" t="s">
        <v>131</v>
      </c>
      <c r="L7318" t="s">
        <v>20170</v>
      </c>
      <c r="M7318" t="s">
        <v>20171</v>
      </c>
      <c r="N7318">
        <v>0.41833333299999997</v>
      </c>
      <c r="O7318">
        <v>4</v>
      </c>
      <c r="P7318">
        <v>680</v>
      </c>
      <c r="Q7318">
        <v>0</v>
      </c>
      <c r="R7318">
        <v>0</v>
      </c>
      <c r="S7318">
        <v>0</v>
      </c>
      <c r="T7318">
        <v>0</v>
      </c>
      <c r="U7318">
        <v>1.673333</v>
      </c>
      <c r="V7318">
        <v>284.46666599999998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2683882</v>
      </c>
      <c r="B7319">
        <v>1</v>
      </c>
      <c r="C7319" t="s">
        <v>77</v>
      </c>
      <c r="D7319" t="s">
        <v>116</v>
      </c>
      <c r="E7319" t="s">
        <v>210</v>
      </c>
      <c r="F7319" t="s">
        <v>20172</v>
      </c>
      <c r="G7319" t="s">
        <v>212</v>
      </c>
      <c r="H7319" t="s">
        <v>46</v>
      </c>
      <c r="I7319" t="s">
        <v>129</v>
      </c>
      <c r="J7319" t="s">
        <v>130</v>
      </c>
      <c r="K7319" t="s">
        <v>131</v>
      </c>
      <c r="L7319" t="s">
        <v>20173</v>
      </c>
      <c r="M7319" t="s">
        <v>20174</v>
      </c>
      <c r="N7319">
        <v>3.0794444439999999</v>
      </c>
      <c r="O7319">
        <v>0</v>
      </c>
      <c r="P7319">
        <v>9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27.715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2683877</v>
      </c>
      <c r="B7320">
        <v>1</v>
      </c>
      <c r="C7320" t="s">
        <v>76</v>
      </c>
      <c r="D7320" t="s">
        <v>78</v>
      </c>
      <c r="E7320" t="s">
        <v>210</v>
      </c>
      <c r="F7320" t="s">
        <v>20175</v>
      </c>
      <c r="G7320" t="s">
        <v>290</v>
      </c>
      <c r="H7320" t="s">
        <v>46</v>
      </c>
      <c r="I7320" t="s">
        <v>129</v>
      </c>
      <c r="J7320" t="s">
        <v>130</v>
      </c>
      <c r="K7320" t="s">
        <v>131</v>
      </c>
      <c r="L7320" t="s">
        <v>20176</v>
      </c>
      <c r="M7320" t="s">
        <v>20177</v>
      </c>
      <c r="N7320">
        <v>1.339722222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1.3397220000000001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2683929</v>
      </c>
      <c r="B7321">
        <v>1</v>
      </c>
      <c r="C7321" t="s">
        <v>77</v>
      </c>
      <c r="D7321" t="s">
        <v>124</v>
      </c>
      <c r="E7321" t="s">
        <v>126</v>
      </c>
      <c r="F7321" t="s">
        <v>20178</v>
      </c>
      <c r="G7321" t="s">
        <v>319</v>
      </c>
      <c r="H7321" t="s">
        <v>47</v>
      </c>
      <c r="I7321" t="s">
        <v>129</v>
      </c>
      <c r="J7321" t="s">
        <v>130</v>
      </c>
      <c r="K7321" t="s">
        <v>141</v>
      </c>
      <c r="L7321" t="s">
        <v>20179</v>
      </c>
      <c r="M7321" t="s">
        <v>20180</v>
      </c>
      <c r="N7321">
        <v>3.7225000000000001</v>
      </c>
      <c r="O7321">
        <v>0</v>
      </c>
      <c r="P7321">
        <v>85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316.41250000000002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2683897</v>
      </c>
      <c r="B7322">
        <v>1</v>
      </c>
      <c r="C7322" t="s">
        <v>77</v>
      </c>
      <c r="D7322" t="s">
        <v>123</v>
      </c>
      <c r="E7322" t="s">
        <v>156</v>
      </c>
      <c r="F7322" t="s">
        <v>157</v>
      </c>
      <c r="G7322" t="s">
        <v>169</v>
      </c>
      <c r="H7322" t="s">
        <v>47</v>
      </c>
      <c r="I7322" t="s">
        <v>129</v>
      </c>
      <c r="J7322" t="s">
        <v>130</v>
      </c>
      <c r="K7322" t="s">
        <v>131</v>
      </c>
      <c r="L7322" t="s">
        <v>20181</v>
      </c>
      <c r="M7322" t="s">
        <v>20182</v>
      </c>
      <c r="N7322">
        <v>1.9444444439999999</v>
      </c>
      <c r="O7322">
        <v>67</v>
      </c>
      <c r="P7322">
        <v>40</v>
      </c>
      <c r="Q7322">
        <v>0</v>
      </c>
      <c r="R7322">
        <v>0</v>
      </c>
      <c r="S7322">
        <v>0</v>
      </c>
      <c r="T7322">
        <v>0</v>
      </c>
      <c r="U7322">
        <v>130.27777800000001</v>
      </c>
      <c r="V7322">
        <v>77.777777999999998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2683898</v>
      </c>
      <c r="B7323">
        <v>1</v>
      </c>
      <c r="C7323" t="s">
        <v>77</v>
      </c>
      <c r="D7323" t="s">
        <v>123</v>
      </c>
      <c r="E7323" t="s">
        <v>210</v>
      </c>
      <c r="F7323" t="s">
        <v>20183</v>
      </c>
      <c r="G7323" t="s">
        <v>627</v>
      </c>
      <c r="H7323" t="s">
        <v>46</v>
      </c>
      <c r="I7323" t="s">
        <v>129</v>
      </c>
      <c r="J7323" t="s">
        <v>130</v>
      </c>
      <c r="K7323" t="s">
        <v>131</v>
      </c>
      <c r="L7323" t="s">
        <v>20184</v>
      </c>
      <c r="M7323" t="s">
        <v>20185</v>
      </c>
      <c r="N7323">
        <v>1.497222222</v>
      </c>
      <c r="O7323">
        <v>0</v>
      </c>
      <c r="P7323">
        <v>24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35.933332999999998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2683901</v>
      </c>
      <c r="B7324">
        <v>1</v>
      </c>
      <c r="C7324" t="s">
        <v>76</v>
      </c>
      <c r="D7324" t="s">
        <v>92</v>
      </c>
      <c r="E7324" t="s">
        <v>126</v>
      </c>
      <c r="F7324" t="s">
        <v>20186</v>
      </c>
      <c r="G7324" t="s">
        <v>169</v>
      </c>
      <c r="H7324" t="s">
        <v>47</v>
      </c>
      <c r="I7324" t="s">
        <v>129</v>
      </c>
      <c r="J7324" t="s">
        <v>130</v>
      </c>
      <c r="K7324" t="s">
        <v>131</v>
      </c>
      <c r="L7324" t="s">
        <v>20187</v>
      </c>
      <c r="M7324" t="s">
        <v>20188</v>
      </c>
      <c r="N7324">
        <v>0.23722222200000001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56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13.284444000000001</v>
      </c>
    </row>
    <row r="7325" spans="1:26" x14ac:dyDescent="0.3">
      <c r="A7325">
        <v>2683906</v>
      </c>
      <c r="B7325">
        <v>1</v>
      </c>
      <c r="C7325" t="s">
        <v>76</v>
      </c>
      <c r="D7325" t="s">
        <v>100</v>
      </c>
      <c r="E7325" t="s">
        <v>156</v>
      </c>
      <c r="F7325" t="s">
        <v>6558</v>
      </c>
      <c r="G7325" t="s">
        <v>169</v>
      </c>
      <c r="H7325" t="s">
        <v>47</v>
      </c>
      <c r="I7325" t="s">
        <v>129</v>
      </c>
      <c r="J7325" t="s">
        <v>130</v>
      </c>
      <c r="K7325" t="s">
        <v>131</v>
      </c>
      <c r="L7325" t="s">
        <v>20189</v>
      </c>
      <c r="M7325" t="s">
        <v>20190</v>
      </c>
      <c r="N7325">
        <v>1.0263888880000001</v>
      </c>
      <c r="O7325">
        <v>42</v>
      </c>
      <c r="P7325">
        <v>495</v>
      </c>
      <c r="Q7325">
        <v>0</v>
      </c>
      <c r="R7325">
        <v>0</v>
      </c>
      <c r="S7325">
        <v>0</v>
      </c>
      <c r="T7325">
        <v>0</v>
      </c>
      <c r="U7325">
        <v>43.108333000000002</v>
      </c>
      <c r="V7325">
        <v>508.0625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2683905</v>
      </c>
      <c r="B7326">
        <v>1</v>
      </c>
      <c r="C7326" t="s">
        <v>76</v>
      </c>
      <c r="D7326" t="s">
        <v>106</v>
      </c>
      <c r="E7326" t="s">
        <v>210</v>
      </c>
      <c r="F7326" t="s">
        <v>20191</v>
      </c>
      <c r="G7326" t="s">
        <v>627</v>
      </c>
      <c r="H7326" t="s">
        <v>46</v>
      </c>
      <c r="I7326" t="s">
        <v>129</v>
      </c>
      <c r="J7326" t="s">
        <v>130</v>
      </c>
      <c r="K7326" t="s">
        <v>131</v>
      </c>
      <c r="L7326" t="s">
        <v>20192</v>
      </c>
      <c r="M7326" t="s">
        <v>20193</v>
      </c>
      <c r="N7326">
        <v>1.8883333330000001</v>
      </c>
      <c r="O7326">
        <v>0</v>
      </c>
      <c r="P7326">
        <v>5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9.4416670000000007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2683919</v>
      </c>
      <c r="B7327">
        <v>1</v>
      </c>
      <c r="C7327" t="s">
        <v>76</v>
      </c>
      <c r="D7327" t="s">
        <v>81</v>
      </c>
      <c r="E7327" t="s">
        <v>134</v>
      </c>
      <c r="F7327" t="s">
        <v>20194</v>
      </c>
      <c r="G7327" t="s">
        <v>240</v>
      </c>
      <c r="H7327" t="s">
        <v>46</v>
      </c>
      <c r="I7327" t="s">
        <v>129</v>
      </c>
      <c r="J7327" t="s">
        <v>130</v>
      </c>
      <c r="K7327" t="s">
        <v>131</v>
      </c>
      <c r="L7327" t="s">
        <v>20195</v>
      </c>
      <c r="M7327" t="s">
        <v>20196</v>
      </c>
      <c r="N7327">
        <v>4.1416666659999999</v>
      </c>
      <c r="O7327">
        <v>0</v>
      </c>
      <c r="P7327">
        <v>181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749.64166699999998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2683921</v>
      </c>
      <c r="B7328">
        <v>1</v>
      </c>
      <c r="C7328" t="s">
        <v>77</v>
      </c>
      <c r="D7328" t="s">
        <v>109</v>
      </c>
      <c r="E7328" t="s">
        <v>144</v>
      </c>
      <c r="F7328" t="s">
        <v>20197</v>
      </c>
      <c r="G7328" t="s">
        <v>306</v>
      </c>
      <c r="H7328" t="s">
        <v>46</v>
      </c>
      <c r="I7328" t="s">
        <v>129</v>
      </c>
      <c r="J7328" t="s">
        <v>15</v>
      </c>
      <c r="K7328" t="s">
        <v>131</v>
      </c>
      <c r="L7328" t="s">
        <v>20198</v>
      </c>
      <c r="M7328" t="s">
        <v>20199</v>
      </c>
      <c r="N7328">
        <v>2.3566666660000002</v>
      </c>
      <c r="O7328">
        <v>0</v>
      </c>
      <c r="P7328">
        <v>69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162.61000000000001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2683923</v>
      </c>
      <c r="B7329">
        <v>1</v>
      </c>
      <c r="C7329" t="s">
        <v>76</v>
      </c>
      <c r="D7329" t="s">
        <v>92</v>
      </c>
      <c r="E7329" t="s">
        <v>210</v>
      </c>
      <c r="F7329" t="s">
        <v>8021</v>
      </c>
      <c r="G7329" t="s">
        <v>212</v>
      </c>
      <c r="H7329" t="s">
        <v>46</v>
      </c>
      <c r="I7329" t="s">
        <v>129</v>
      </c>
      <c r="J7329" t="s">
        <v>130</v>
      </c>
      <c r="K7329" t="s">
        <v>131</v>
      </c>
      <c r="L7329" t="s">
        <v>20200</v>
      </c>
      <c r="M7329" t="s">
        <v>20201</v>
      </c>
      <c r="N7329">
        <v>3.7705555550000001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1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3.770556</v>
      </c>
    </row>
    <row r="7330" spans="1:26" x14ac:dyDescent="0.3">
      <c r="A7330">
        <v>2683924</v>
      </c>
      <c r="B7330">
        <v>1</v>
      </c>
      <c r="C7330" t="s">
        <v>76</v>
      </c>
      <c r="D7330" t="s">
        <v>91</v>
      </c>
      <c r="E7330" t="s">
        <v>126</v>
      </c>
      <c r="F7330" t="s">
        <v>20127</v>
      </c>
      <c r="G7330" t="s">
        <v>146</v>
      </c>
      <c r="H7330" t="s">
        <v>47</v>
      </c>
      <c r="I7330" t="s">
        <v>129</v>
      </c>
      <c r="J7330" t="s">
        <v>130</v>
      </c>
      <c r="K7330" t="s">
        <v>131</v>
      </c>
      <c r="L7330" t="s">
        <v>20202</v>
      </c>
      <c r="M7330" t="s">
        <v>20203</v>
      </c>
      <c r="N7330">
        <v>0.34861111099999997</v>
      </c>
      <c r="O7330">
        <v>4</v>
      </c>
      <c r="P7330">
        <v>680</v>
      </c>
      <c r="Q7330">
        <v>0</v>
      </c>
      <c r="R7330">
        <v>0</v>
      </c>
      <c r="S7330">
        <v>0</v>
      </c>
      <c r="T7330">
        <v>0</v>
      </c>
      <c r="U7330">
        <v>1.394444</v>
      </c>
      <c r="V7330">
        <v>237.055555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2683932</v>
      </c>
      <c r="B7331">
        <v>1</v>
      </c>
      <c r="C7331" t="s">
        <v>76</v>
      </c>
      <c r="D7331" t="s">
        <v>89</v>
      </c>
      <c r="E7331" t="s">
        <v>144</v>
      </c>
      <c r="F7331" t="s">
        <v>20204</v>
      </c>
      <c r="G7331" t="s">
        <v>136</v>
      </c>
      <c r="H7331" t="s">
        <v>46</v>
      </c>
      <c r="I7331" t="s">
        <v>129</v>
      </c>
      <c r="J7331" t="s">
        <v>130</v>
      </c>
      <c r="K7331" t="s">
        <v>131</v>
      </c>
      <c r="L7331" t="s">
        <v>20205</v>
      </c>
      <c r="M7331" t="s">
        <v>20206</v>
      </c>
      <c r="N7331">
        <v>2.3691666659999999</v>
      </c>
      <c r="O7331">
        <v>0</v>
      </c>
      <c r="P7331">
        <v>12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28.43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2683931</v>
      </c>
      <c r="B7332">
        <v>1</v>
      </c>
      <c r="C7332" t="s">
        <v>77</v>
      </c>
      <c r="D7332" t="s">
        <v>114</v>
      </c>
      <c r="E7332" t="s">
        <v>144</v>
      </c>
      <c r="F7332" t="s">
        <v>20207</v>
      </c>
      <c r="G7332" t="s">
        <v>140</v>
      </c>
      <c r="H7332" t="s">
        <v>46</v>
      </c>
      <c r="I7332" t="s">
        <v>129</v>
      </c>
      <c r="J7332" t="s">
        <v>130</v>
      </c>
      <c r="K7332" t="s">
        <v>141</v>
      </c>
      <c r="L7332" t="s">
        <v>20208</v>
      </c>
      <c r="M7332" t="s">
        <v>20209</v>
      </c>
      <c r="N7332">
        <v>0.379722222</v>
      </c>
      <c r="O7332">
        <v>0</v>
      </c>
      <c r="P7332">
        <v>191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72.526944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2683933</v>
      </c>
      <c r="B7333">
        <v>1</v>
      </c>
      <c r="C7333" t="s">
        <v>77</v>
      </c>
      <c r="D7333" t="s">
        <v>115</v>
      </c>
      <c r="E7333" t="s">
        <v>126</v>
      </c>
      <c r="F7333" t="s">
        <v>20210</v>
      </c>
      <c r="G7333" t="s">
        <v>1939</v>
      </c>
      <c r="H7333" t="s">
        <v>47</v>
      </c>
      <c r="I7333" t="s">
        <v>129</v>
      </c>
      <c r="J7333" t="s">
        <v>130</v>
      </c>
      <c r="K7333" t="s">
        <v>131</v>
      </c>
      <c r="L7333" t="s">
        <v>20211</v>
      </c>
      <c r="M7333" t="s">
        <v>20212</v>
      </c>
      <c r="N7333">
        <v>3.6844444439999999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44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162.115556</v>
      </c>
    </row>
    <row r="7334" spans="1:26" x14ac:dyDescent="0.3">
      <c r="A7334">
        <v>2683934</v>
      </c>
      <c r="B7334">
        <v>1</v>
      </c>
      <c r="C7334" t="s">
        <v>76</v>
      </c>
      <c r="D7334" t="s">
        <v>92</v>
      </c>
      <c r="E7334" t="s">
        <v>126</v>
      </c>
      <c r="F7334" t="s">
        <v>20186</v>
      </c>
      <c r="G7334" t="s">
        <v>158</v>
      </c>
      <c r="H7334" t="s">
        <v>47</v>
      </c>
      <c r="I7334" t="s">
        <v>129</v>
      </c>
      <c r="J7334" t="s">
        <v>130</v>
      </c>
      <c r="K7334" t="s">
        <v>131</v>
      </c>
      <c r="L7334" t="s">
        <v>20213</v>
      </c>
      <c r="M7334" t="s">
        <v>20214</v>
      </c>
      <c r="N7334">
        <v>0.52694444399999996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56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29.508889</v>
      </c>
    </row>
    <row r="7335" spans="1:26" x14ac:dyDescent="0.3">
      <c r="A7335">
        <v>2683937</v>
      </c>
      <c r="B7335">
        <v>1</v>
      </c>
      <c r="C7335" t="s">
        <v>76</v>
      </c>
      <c r="D7335" t="s">
        <v>90</v>
      </c>
      <c r="E7335" t="s">
        <v>210</v>
      </c>
      <c r="F7335" t="s">
        <v>20215</v>
      </c>
      <c r="G7335" t="s">
        <v>290</v>
      </c>
      <c r="H7335" t="s">
        <v>46</v>
      </c>
      <c r="I7335" t="s">
        <v>129</v>
      </c>
      <c r="J7335" t="s">
        <v>130</v>
      </c>
      <c r="K7335" t="s">
        <v>131</v>
      </c>
      <c r="L7335" t="s">
        <v>20216</v>
      </c>
      <c r="M7335" t="s">
        <v>20217</v>
      </c>
      <c r="N7335">
        <v>1.2408333330000001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1.2408330000000001</v>
      </c>
    </row>
    <row r="7336" spans="1:26" x14ac:dyDescent="0.3">
      <c r="A7336">
        <v>2683947</v>
      </c>
      <c r="B7336">
        <v>1</v>
      </c>
      <c r="C7336" t="s">
        <v>76</v>
      </c>
      <c r="D7336" t="s">
        <v>91</v>
      </c>
      <c r="E7336" t="s">
        <v>126</v>
      </c>
      <c r="F7336" t="s">
        <v>9230</v>
      </c>
      <c r="G7336" t="s">
        <v>128</v>
      </c>
      <c r="H7336" t="s">
        <v>47</v>
      </c>
      <c r="I7336" t="s">
        <v>129</v>
      </c>
      <c r="J7336" t="s">
        <v>130</v>
      </c>
      <c r="K7336" t="s">
        <v>131</v>
      </c>
      <c r="L7336" t="s">
        <v>20218</v>
      </c>
      <c r="M7336" t="s">
        <v>20219</v>
      </c>
      <c r="N7336">
        <v>2.9413888880000001</v>
      </c>
      <c r="O7336">
        <v>11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32.355277999999998</v>
      </c>
      <c r="V7336">
        <v>0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2683951</v>
      </c>
      <c r="B7337">
        <v>1</v>
      </c>
      <c r="C7337" t="s">
        <v>77</v>
      </c>
      <c r="D7337" t="s">
        <v>124</v>
      </c>
      <c r="E7337" t="s">
        <v>134</v>
      </c>
      <c r="F7337" t="s">
        <v>20220</v>
      </c>
      <c r="G7337" t="s">
        <v>140</v>
      </c>
      <c r="H7337" t="s">
        <v>46</v>
      </c>
      <c r="I7337" t="s">
        <v>129</v>
      </c>
      <c r="J7337" t="s">
        <v>130</v>
      </c>
      <c r="K7337" t="s">
        <v>141</v>
      </c>
      <c r="L7337" t="s">
        <v>20221</v>
      </c>
      <c r="M7337" t="s">
        <v>20222</v>
      </c>
      <c r="N7337">
        <v>1.1616666659999999</v>
      </c>
      <c r="O7337">
        <v>0</v>
      </c>
      <c r="P7337">
        <v>53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61.568333000000003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2683952</v>
      </c>
      <c r="B7338">
        <v>1</v>
      </c>
      <c r="C7338" t="s">
        <v>77</v>
      </c>
      <c r="D7338" t="s">
        <v>119</v>
      </c>
      <c r="E7338" t="s">
        <v>152</v>
      </c>
      <c r="F7338" t="s">
        <v>20223</v>
      </c>
      <c r="G7338" t="s">
        <v>169</v>
      </c>
      <c r="H7338" t="s">
        <v>47</v>
      </c>
      <c r="I7338" t="s">
        <v>129</v>
      </c>
      <c r="J7338" t="s">
        <v>130</v>
      </c>
      <c r="K7338" t="s">
        <v>131</v>
      </c>
      <c r="L7338" t="s">
        <v>20224</v>
      </c>
      <c r="M7338" t="s">
        <v>20225</v>
      </c>
      <c r="N7338">
        <v>0.15944444399999999</v>
      </c>
      <c r="O7338">
        <v>0</v>
      </c>
      <c r="P7338">
        <v>623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99.333888999999999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2683953</v>
      </c>
      <c r="B7339">
        <v>1</v>
      </c>
      <c r="C7339" t="s">
        <v>76</v>
      </c>
      <c r="D7339" t="s">
        <v>78</v>
      </c>
      <c r="E7339" t="s">
        <v>144</v>
      </c>
      <c r="F7339" t="s">
        <v>20226</v>
      </c>
      <c r="G7339" t="s">
        <v>136</v>
      </c>
      <c r="H7339" t="s">
        <v>46</v>
      </c>
      <c r="I7339" t="s">
        <v>129</v>
      </c>
      <c r="J7339" t="s">
        <v>130</v>
      </c>
      <c r="K7339" t="s">
        <v>131</v>
      </c>
      <c r="L7339" t="s">
        <v>20227</v>
      </c>
      <c r="M7339" t="s">
        <v>20228</v>
      </c>
      <c r="N7339">
        <v>1.916388888</v>
      </c>
      <c r="O7339">
        <v>0</v>
      </c>
      <c r="P7339">
        <v>99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189.7225</v>
      </c>
      <c r="W7339">
        <v>0</v>
      </c>
      <c r="X7339">
        <v>0</v>
      </c>
      <c r="Y7339">
        <v>0</v>
      </c>
      <c r="Z7339">
        <v>0</v>
      </c>
    </row>
    <row r="7340" spans="1:26" x14ac:dyDescent="0.3">
      <c r="A7340">
        <v>2683963</v>
      </c>
      <c r="B7340">
        <v>1</v>
      </c>
      <c r="C7340" t="s">
        <v>76</v>
      </c>
      <c r="D7340" t="s">
        <v>89</v>
      </c>
      <c r="E7340" t="s">
        <v>144</v>
      </c>
      <c r="F7340" t="s">
        <v>20229</v>
      </c>
      <c r="G7340" t="s">
        <v>136</v>
      </c>
      <c r="H7340" t="s">
        <v>46</v>
      </c>
      <c r="I7340" t="s">
        <v>129</v>
      </c>
      <c r="J7340" t="s">
        <v>130</v>
      </c>
      <c r="K7340" t="s">
        <v>131</v>
      </c>
      <c r="L7340" t="s">
        <v>20230</v>
      </c>
      <c r="M7340" t="s">
        <v>20231</v>
      </c>
      <c r="N7340">
        <v>2.1124999999999998</v>
      </c>
      <c r="O7340">
        <v>0</v>
      </c>
      <c r="P7340">
        <v>5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10.5625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2683968</v>
      </c>
      <c r="B7341">
        <v>1</v>
      </c>
      <c r="C7341" t="s">
        <v>76</v>
      </c>
      <c r="D7341" t="s">
        <v>80</v>
      </c>
      <c r="E7341" t="s">
        <v>144</v>
      </c>
      <c r="F7341" t="s">
        <v>10051</v>
      </c>
      <c r="G7341" t="s">
        <v>136</v>
      </c>
      <c r="H7341" t="s">
        <v>46</v>
      </c>
      <c r="I7341" t="s">
        <v>129</v>
      </c>
      <c r="J7341" t="s">
        <v>130</v>
      </c>
      <c r="K7341" t="s">
        <v>131</v>
      </c>
      <c r="L7341" t="s">
        <v>20232</v>
      </c>
      <c r="M7341" t="s">
        <v>20233</v>
      </c>
      <c r="N7341">
        <v>3.5930555549999998</v>
      </c>
      <c r="O7341">
        <v>0</v>
      </c>
      <c r="P7341">
        <v>28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100.60555600000001</v>
      </c>
      <c r="W7341">
        <v>0</v>
      </c>
      <c r="X7341">
        <v>0</v>
      </c>
      <c r="Y7341">
        <v>0</v>
      </c>
      <c r="Z7341">
        <v>0</v>
      </c>
    </row>
    <row r="7342" spans="1:26" x14ac:dyDescent="0.3">
      <c r="A7342">
        <v>2683967</v>
      </c>
      <c r="B7342">
        <v>1</v>
      </c>
      <c r="C7342" t="s">
        <v>76</v>
      </c>
      <c r="D7342" t="s">
        <v>107</v>
      </c>
      <c r="E7342" t="s">
        <v>172</v>
      </c>
      <c r="F7342" t="s">
        <v>20234</v>
      </c>
      <c r="G7342" t="s">
        <v>455</v>
      </c>
      <c r="H7342" t="s">
        <v>46</v>
      </c>
      <c r="I7342" t="s">
        <v>129</v>
      </c>
      <c r="J7342" t="s">
        <v>130</v>
      </c>
      <c r="K7342" t="s">
        <v>131</v>
      </c>
      <c r="L7342" t="s">
        <v>20235</v>
      </c>
      <c r="M7342" t="s">
        <v>20236</v>
      </c>
      <c r="N7342">
        <v>1.601111111</v>
      </c>
      <c r="O7342">
        <v>0</v>
      </c>
      <c r="P7342">
        <v>20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32.022221999999999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2683973</v>
      </c>
      <c r="B7343">
        <v>1</v>
      </c>
      <c r="C7343" t="s">
        <v>77</v>
      </c>
      <c r="D7343" t="s">
        <v>113</v>
      </c>
      <c r="E7343" t="s">
        <v>156</v>
      </c>
      <c r="F7343" t="s">
        <v>6575</v>
      </c>
      <c r="G7343" t="s">
        <v>169</v>
      </c>
      <c r="H7343" t="s">
        <v>47</v>
      </c>
      <c r="I7343" t="s">
        <v>129</v>
      </c>
      <c r="J7343" t="s">
        <v>130</v>
      </c>
      <c r="K7343" t="s">
        <v>131</v>
      </c>
      <c r="L7343" t="s">
        <v>20237</v>
      </c>
      <c r="M7343" t="s">
        <v>20238</v>
      </c>
      <c r="N7343">
        <v>0.14499999999999999</v>
      </c>
      <c r="O7343">
        <v>0</v>
      </c>
      <c r="P7343">
        <v>0</v>
      </c>
      <c r="Q7343">
        <v>17</v>
      </c>
      <c r="R7343">
        <v>1238</v>
      </c>
      <c r="S7343">
        <v>0</v>
      </c>
      <c r="T7343">
        <v>0</v>
      </c>
      <c r="U7343">
        <v>0</v>
      </c>
      <c r="V7343">
        <v>0</v>
      </c>
      <c r="W7343">
        <v>2.4649999999999999</v>
      </c>
      <c r="X7343">
        <v>179.51</v>
      </c>
      <c r="Y7343">
        <v>0</v>
      </c>
      <c r="Z7343">
        <v>0</v>
      </c>
    </row>
    <row r="7344" spans="1:26" x14ac:dyDescent="0.3">
      <c r="A7344">
        <v>2683972</v>
      </c>
      <c r="B7344">
        <v>1</v>
      </c>
      <c r="C7344" t="s">
        <v>77</v>
      </c>
      <c r="D7344" t="s">
        <v>122</v>
      </c>
      <c r="E7344" t="s">
        <v>156</v>
      </c>
      <c r="F7344" t="s">
        <v>17067</v>
      </c>
      <c r="G7344" t="s">
        <v>169</v>
      </c>
      <c r="H7344" t="s">
        <v>47</v>
      </c>
      <c r="I7344" t="s">
        <v>129</v>
      </c>
      <c r="J7344" t="s">
        <v>130</v>
      </c>
      <c r="K7344" t="s">
        <v>131</v>
      </c>
      <c r="L7344" t="s">
        <v>20239</v>
      </c>
      <c r="M7344" t="s">
        <v>20240</v>
      </c>
      <c r="N7344">
        <v>0.64583333300000001</v>
      </c>
      <c r="O7344">
        <v>0</v>
      </c>
      <c r="P7344">
        <v>0</v>
      </c>
      <c r="Q7344">
        <v>40</v>
      </c>
      <c r="R7344">
        <v>363</v>
      </c>
      <c r="S7344">
        <v>12</v>
      </c>
      <c r="T7344">
        <v>111</v>
      </c>
      <c r="U7344">
        <v>0</v>
      </c>
      <c r="V7344">
        <v>0</v>
      </c>
      <c r="W7344">
        <v>25.833333</v>
      </c>
      <c r="X7344">
        <v>234.4375</v>
      </c>
      <c r="Y7344">
        <v>7.75</v>
      </c>
      <c r="Z7344">
        <v>71.6875</v>
      </c>
    </row>
    <row r="7345" spans="1:26" x14ac:dyDescent="0.3">
      <c r="A7345">
        <v>2683978</v>
      </c>
      <c r="B7345">
        <v>1</v>
      </c>
      <c r="C7345" t="s">
        <v>77</v>
      </c>
      <c r="D7345" t="s">
        <v>110</v>
      </c>
      <c r="E7345" t="s">
        <v>126</v>
      </c>
      <c r="F7345" t="s">
        <v>20241</v>
      </c>
      <c r="G7345" t="s">
        <v>128</v>
      </c>
      <c r="H7345" t="s">
        <v>47</v>
      </c>
      <c r="I7345" t="s">
        <v>129</v>
      </c>
      <c r="J7345" t="s">
        <v>130</v>
      </c>
      <c r="K7345" t="s">
        <v>131</v>
      </c>
      <c r="L7345" t="s">
        <v>20242</v>
      </c>
      <c r="M7345" t="s">
        <v>20243</v>
      </c>
      <c r="N7345">
        <v>1.8725000000000001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104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194.74</v>
      </c>
    </row>
    <row r="7346" spans="1:26" x14ac:dyDescent="0.3">
      <c r="A7346">
        <v>2683937</v>
      </c>
      <c r="B7346">
        <v>2</v>
      </c>
      <c r="C7346" t="s">
        <v>76</v>
      </c>
      <c r="D7346" t="s">
        <v>90</v>
      </c>
      <c r="E7346" t="s">
        <v>134</v>
      </c>
      <c r="F7346" t="s">
        <v>20244</v>
      </c>
      <c r="G7346" t="s">
        <v>290</v>
      </c>
      <c r="H7346" t="s">
        <v>46</v>
      </c>
      <c r="I7346" t="s">
        <v>129</v>
      </c>
      <c r="J7346" t="s">
        <v>130</v>
      </c>
      <c r="K7346" t="s">
        <v>131</v>
      </c>
      <c r="L7346" t="s">
        <v>20217</v>
      </c>
      <c r="M7346" t="s">
        <v>20245</v>
      </c>
      <c r="N7346">
        <v>0.99805555499999998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123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122.76083300000001</v>
      </c>
    </row>
    <row r="7347" spans="1:26" x14ac:dyDescent="0.3">
      <c r="A7347">
        <v>2683982</v>
      </c>
      <c r="B7347">
        <v>1</v>
      </c>
      <c r="C7347" t="s">
        <v>76</v>
      </c>
      <c r="D7347" t="s">
        <v>78</v>
      </c>
      <c r="E7347" t="s">
        <v>210</v>
      </c>
      <c r="F7347" t="s">
        <v>20246</v>
      </c>
      <c r="G7347" t="s">
        <v>290</v>
      </c>
      <c r="H7347" t="s">
        <v>46</v>
      </c>
      <c r="I7347" t="s">
        <v>129</v>
      </c>
      <c r="J7347" t="s">
        <v>130</v>
      </c>
      <c r="K7347" t="s">
        <v>131</v>
      </c>
      <c r="L7347" t="s">
        <v>20247</v>
      </c>
      <c r="M7347" t="s">
        <v>20248</v>
      </c>
      <c r="N7347">
        <v>1.69</v>
      </c>
      <c r="O7347">
        <v>0</v>
      </c>
      <c r="P7347">
        <v>4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6.76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2683981</v>
      </c>
      <c r="B7348">
        <v>1</v>
      </c>
      <c r="C7348" t="s">
        <v>76</v>
      </c>
      <c r="D7348" t="s">
        <v>79</v>
      </c>
      <c r="E7348" t="s">
        <v>325</v>
      </c>
      <c r="F7348" t="s">
        <v>20249</v>
      </c>
      <c r="G7348" t="s">
        <v>169</v>
      </c>
      <c r="H7348" t="s">
        <v>47</v>
      </c>
      <c r="I7348" t="s">
        <v>129</v>
      </c>
      <c r="J7348" t="s">
        <v>130</v>
      </c>
      <c r="K7348" t="s">
        <v>131</v>
      </c>
      <c r="L7348" t="s">
        <v>20250</v>
      </c>
      <c r="M7348" t="s">
        <v>20251</v>
      </c>
      <c r="N7348">
        <v>1.2749999999999999</v>
      </c>
      <c r="O7348">
        <v>4</v>
      </c>
      <c r="P7348">
        <v>1189</v>
      </c>
      <c r="Q7348">
        <v>0</v>
      </c>
      <c r="R7348">
        <v>0</v>
      </c>
      <c r="S7348">
        <v>0</v>
      </c>
      <c r="T7348">
        <v>0</v>
      </c>
      <c r="U7348">
        <v>5.0999999999999996</v>
      </c>
      <c r="V7348">
        <v>1515.9749999999999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2683989</v>
      </c>
      <c r="B7349">
        <v>1</v>
      </c>
      <c r="C7349" t="s">
        <v>76</v>
      </c>
      <c r="D7349" t="s">
        <v>103</v>
      </c>
      <c r="E7349" t="s">
        <v>210</v>
      </c>
      <c r="F7349" t="s">
        <v>20252</v>
      </c>
      <c r="G7349" t="s">
        <v>627</v>
      </c>
      <c r="H7349" t="s">
        <v>46</v>
      </c>
      <c r="I7349" t="s">
        <v>129</v>
      </c>
      <c r="J7349" t="s">
        <v>130</v>
      </c>
      <c r="K7349" t="s">
        <v>131</v>
      </c>
      <c r="L7349" t="s">
        <v>20253</v>
      </c>
      <c r="M7349" t="s">
        <v>20254</v>
      </c>
      <c r="N7349">
        <v>1.052777777</v>
      </c>
      <c r="O7349">
        <v>0</v>
      </c>
      <c r="P7349">
        <v>0</v>
      </c>
      <c r="Q7349">
        <v>0</v>
      </c>
      <c r="R7349">
        <v>1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1.052778</v>
      </c>
      <c r="Y7349">
        <v>0</v>
      </c>
      <c r="Z7349">
        <v>0</v>
      </c>
    </row>
    <row r="7350" spans="1:26" x14ac:dyDescent="0.3">
      <c r="A7350">
        <v>2683984</v>
      </c>
      <c r="B7350">
        <v>1</v>
      </c>
      <c r="C7350" t="s">
        <v>77</v>
      </c>
      <c r="D7350" t="s">
        <v>116</v>
      </c>
      <c r="E7350" t="s">
        <v>156</v>
      </c>
      <c r="F7350" t="s">
        <v>2838</v>
      </c>
      <c r="G7350" t="s">
        <v>169</v>
      </c>
      <c r="H7350" t="s">
        <v>47</v>
      </c>
      <c r="I7350" t="s">
        <v>129</v>
      </c>
      <c r="J7350" t="s">
        <v>130</v>
      </c>
      <c r="K7350" t="s">
        <v>131</v>
      </c>
      <c r="L7350" t="s">
        <v>20255</v>
      </c>
      <c r="M7350" t="s">
        <v>20256</v>
      </c>
      <c r="N7350">
        <v>0.650277777</v>
      </c>
      <c r="O7350">
        <v>32</v>
      </c>
      <c r="P7350">
        <v>604</v>
      </c>
      <c r="Q7350">
        <v>0</v>
      </c>
      <c r="R7350">
        <v>0</v>
      </c>
      <c r="S7350">
        <v>5</v>
      </c>
      <c r="T7350">
        <v>18</v>
      </c>
      <c r="U7350">
        <v>20.808889000000001</v>
      </c>
      <c r="V7350">
        <v>392.76777700000002</v>
      </c>
      <c r="W7350">
        <v>0</v>
      </c>
      <c r="X7350">
        <v>0</v>
      </c>
      <c r="Y7350">
        <v>3.2513890000000001</v>
      </c>
      <c r="Z7350">
        <v>11.705</v>
      </c>
    </row>
    <row r="7351" spans="1:26" x14ac:dyDescent="0.3">
      <c r="A7351">
        <v>2683987</v>
      </c>
      <c r="B7351">
        <v>1</v>
      </c>
      <c r="C7351" t="s">
        <v>76</v>
      </c>
      <c r="D7351" t="s">
        <v>93</v>
      </c>
      <c r="E7351" t="s">
        <v>126</v>
      </c>
      <c r="F7351" t="s">
        <v>20257</v>
      </c>
      <c r="G7351" t="s">
        <v>169</v>
      </c>
      <c r="H7351" t="s">
        <v>47</v>
      </c>
      <c r="I7351" t="s">
        <v>129</v>
      </c>
      <c r="J7351" t="s">
        <v>130</v>
      </c>
      <c r="K7351" t="s">
        <v>131</v>
      </c>
      <c r="L7351" t="s">
        <v>20258</v>
      </c>
      <c r="M7351" t="s">
        <v>20259</v>
      </c>
      <c r="N7351">
        <v>0.19555555499999999</v>
      </c>
      <c r="O7351">
        <v>3</v>
      </c>
      <c r="P7351">
        <v>692</v>
      </c>
      <c r="Q7351">
        <v>0</v>
      </c>
      <c r="R7351">
        <v>0</v>
      </c>
      <c r="S7351">
        <v>0</v>
      </c>
      <c r="T7351">
        <v>0</v>
      </c>
      <c r="U7351">
        <v>0.58666700000000005</v>
      </c>
      <c r="V7351">
        <v>135.324444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2683995</v>
      </c>
      <c r="B7352">
        <v>1</v>
      </c>
      <c r="C7352" t="s">
        <v>76</v>
      </c>
      <c r="D7352" t="s">
        <v>100</v>
      </c>
      <c r="E7352" t="s">
        <v>126</v>
      </c>
      <c r="F7352" t="s">
        <v>20260</v>
      </c>
      <c r="G7352" t="s">
        <v>158</v>
      </c>
      <c r="H7352" t="s">
        <v>47</v>
      </c>
      <c r="I7352" t="s">
        <v>129</v>
      </c>
      <c r="J7352" t="s">
        <v>130</v>
      </c>
      <c r="K7352" t="s">
        <v>131</v>
      </c>
      <c r="L7352" t="s">
        <v>20261</v>
      </c>
      <c r="M7352" t="s">
        <v>20262</v>
      </c>
      <c r="N7352">
        <v>2.6711111110000001</v>
      </c>
      <c r="O7352">
        <v>1</v>
      </c>
      <c r="P7352">
        <v>8</v>
      </c>
      <c r="Q7352">
        <v>0</v>
      </c>
      <c r="R7352">
        <v>0</v>
      </c>
      <c r="S7352">
        <v>0</v>
      </c>
      <c r="T7352">
        <v>0</v>
      </c>
      <c r="U7352">
        <v>2.6711109999999998</v>
      </c>
      <c r="V7352">
        <v>21.368888999999999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2683992</v>
      </c>
      <c r="B7353">
        <v>1</v>
      </c>
      <c r="C7353" t="s">
        <v>76</v>
      </c>
      <c r="D7353" t="s">
        <v>104</v>
      </c>
      <c r="E7353" t="s">
        <v>134</v>
      </c>
      <c r="F7353" t="s">
        <v>20263</v>
      </c>
      <c r="G7353" t="s">
        <v>146</v>
      </c>
      <c r="H7353" t="s">
        <v>46</v>
      </c>
      <c r="I7353" t="s">
        <v>129</v>
      </c>
      <c r="J7353" t="s">
        <v>130</v>
      </c>
      <c r="K7353" t="s">
        <v>131</v>
      </c>
      <c r="L7353" t="s">
        <v>20264</v>
      </c>
      <c r="M7353" t="s">
        <v>20240</v>
      </c>
      <c r="N7353">
        <v>7.9166665999999997E-2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95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7.5208329999999997</v>
      </c>
    </row>
    <row r="7354" spans="1:26" x14ac:dyDescent="0.3">
      <c r="A7354">
        <v>2683997</v>
      </c>
      <c r="B7354">
        <v>1</v>
      </c>
      <c r="C7354" t="s">
        <v>77</v>
      </c>
      <c r="D7354" t="s">
        <v>110</v>
      </c>
      <c r="E7354" t="s">
        <v>144</v>
      </c>
      <c r="F7354" t="s">
        <v>20265</v>
      </c>
      <c r="G7354" t="s">
        <v>136</v>
      </c>
      <c r="H7354" t="s">
        <v>46</v>
      </c>
      <c r="I7354" t="s">
        <v>129</v>
      </c>
      <c r="J7354" t="s">
        <v>130</v>
      </c>
      <c r="K7354" t="s">
        <v>131</v>
      </c>
      <c r="L7354" t="s">
        <v>20266</v>
      </c>
      <c r="M7354" t="s">
        <v>20267</v>
      </c>
      <c r="N7354">
        <v>2.5708333329999999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66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169.67500000000001</v>
      </c>
    </row>
    <row r="7355" spans="1:26" x14ac:dyDescent="0.3">
      <c r="A7355">
        <v>2684008</v>
      </c>
      <c r="B7355">
        <v>1</v>
      </c>
      <c r="C7355" t="s">
        <v>76</v>
      </c>
      <c r="D7355" t="s">
        <v>90</v>
      </c>
      <c r="E7355" t="s">
        <v>134</v>
      </c>
      <c r="F7355" t="s">
        <v>385</v>
      </c>
      <c r="G7355" t="s">
        <v>406</v>
      </c>
      <c r="H7355" t="s">
        <v>46</v>
      </c>
      <c r="I7355" t="s">
        <v>129</v>
      </c>
      <c r="J7355" t="s">
        <v>130</v>
      </c>
      <c r="K7355" t="s">
        <v>131</v>
      </c>
      <c r="L7355" t="s">
        <v>20268</v>
      </c>
      <c r="M7355" t="s">
        <v>20269</v>
      </c>
      <c r="N7355">
        <v>2.9047222220000002</v>
      </c>
      <c r="O7355">
        <v>0</v>
      </c>
      <c r="P7355">
        <v>0</v>
      </c>
      <c r="Q7355">
        <v>0</v>
      </c>
      <c r="R7355">
        <v>452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1312.934444</v>
      </c>
      <c r="Y7355">
        <v>0</v>
      </c>
      <c r="Z7355">
        <v>0</v>
      </c>
    </row>
    <row r="7356" spans="1:26" x14ac:dyDescent="0.3">
      <c r="A7356">
        <v>2684007</v>
      </c>
      <c r="B7356">
        <v>1</v>
      </c>
      <c r="C7356" t="s">
        <v>76</v>
      </c>
      <c r="D7356" t="s">
        <v>91</v>
      </c>
      <c r="E7356" t="s">
        <v>156</v>
      </c>
      <c r="F7356" t="s">
        <v>20270</v>
      </c>
      <c r="G7356" t="s">
        <v>260</v>
      </c>
      <c r="H7356" t="s">
        <v>47</v>
      </c>
      <c r="I7356" t="s">
        <v>129</v>
      </c>
      <c r="J7356" t="s">
        <v>130</v>
      </c>
      <c r="K7356" t="s">
        <v>141</v>
      </c>
      <c r="L7356" t="s">
        <v>20271</v>
      </c>
      <c r="M7356" t="s">
        <v>20272</v>
      </c>
      <c r="N7356">
        <v>0.54</v>
      </c>
      <c r="O7356">
        <v>1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0.54</v>
      </c>
      <c r="V7356">
        <v>0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2684010</v>
      </c>
      <c r="B7357">
        <v>1</v>
      </c>
      <c r="C7357" t="s">
        <v>77</v>
      </c>
      <c r="D7357" t="s">
        <v>115</v>
      </c>
      <c r="E7357" t="s">
        <v>126</v>
      </c>
      <c r="F7357" t="s">
        <v>20273</v>
      </c>
      <c r="G7357" t="s">
        <v>2412</v>
      </c>
      <c r="H7357" t="s">
        <v>47</v>
      </c>
      <c r="I7357" t="s">
        <v>129</v>
      </c>
      <c r="J7357" t="s">
        <v>130</v>
      </c>
      <c r="K7357" t="s">
        <v>131</v>
      </c>
      <c r="L7357" t="s">
        <v>20274</v>
      </c>
      <c r="M7357" t="s">
        <v>20275</v>
      </c>
      <c r="N7357">
        <v>10.032222222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43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431.38555600000001</v>
      </c>
    </row>
    <row r="7358" spans="1:26" x14ac:dyDescent="0.3">
      <c r="A7358">
        <v>2684017</v>
      </c>
      <c r="B7358">
        <v>1</v>
      </c>
      <c r="C7358" t="s">
        <v>76</v>
      </c>
      <c r="D7358" t="s">
        <v>101</v>
      </c>
      <c r="E7358" t="s">
        <v>144</v>
      </c>
      <c r="F7358" t="s">
        <v>20276</v>
      </c>
      <c r="G7358" t="s">
        <v>306</v>
      </c>
      <c r="H7358" t="s">
        <v>46</v>
      </c>
      <c r="I7358" t="s">
        <v>129</v>
      </c>
      <c r="J7358" t="s">
        <v>15</v>
      </c>
      <c r="K7358" t="s">
        <v>131</v>
      </c>
      <c r="L7358" t="s">
        <v>20277</v>
      </c>
      <c r="M7358" t="s">
        <v>20278</v>
      </c>
      <c r="N7358">
        <v>4.068888888</v>
      </c>
      <c r="O7358">
        <v>0</v>
      </c>
      <c r="P7358">
        <v>68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276.68444399999998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2684020</v>
      </c>
      <c r="B7359">
        <v>1</v>
      </c>
      <c r="C7359" t="s">
        <v>77</v>
      </c>
      <c r="D7359" t="s">
        <v>119</v>
      </c>
      <c r="E7359" t="s">
        <v>126</v>
      </c>
      <c r="F7359" t="s">
        <v>20279</v>
      </c>
      <c r="G7359" t="s">
        <v>169</v>
      </c>
      <c r="H7359" t="s">
        <v>47</v>
      </c>
      <c r="I7359" t="s">
        <v>129</v>
      </c>
      <c r="J7359" t="s">
        <v>130</v>
      </c>
      <c r="K7359" t="s">
        <v>131</v>
      </c>
      <c r="L7359" t="s">
        <v>20280</v>
      </c>
      <c r="M7359" t="s">
        <v>20281</v>
      </c>
      <c r="N7359">
        <v>0.53888888800000001</v>
      </c>
      <c r="O7359">
        <v>2</v>
      </c>
      <c r="P7359">
        <v>473</v>
      </c>
      <c r="Q7359">
        <v>0</v>
      </c>
      <c r="R7359">
        <v>0</v>
      </c>
      <c r="S7359">
        <v>0</v>
      </c>
      <c r="T7359">
        <v>0</v>
      </c>
      <c r="U7359">
        <v>1.0777779999999999</v>
      </c>
      <c r="V7359">
        <v>254.89444399999999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2684018</v>
      </c>
      <c r="B7360">
        <v>1</v>
      </c>
      <c r="C7360" t="s">
        <v>77</v>
      </c>
      <c r="D7360" t="s">
        <v>119</v>
      </c>
      <c r="E7360" t="s">
        <v>156</v>
      </c>
      <c r="F7360" t="s">
        <v>20282</v>
      </c>
      <c r="G7360" t="s">
        <v>169</v>
      </c>
      <c r="H7360" t="s">
        <v>47</v>
      </c>
      <c r="I7360" t="s">
        <v>129</v>
      </c>
      <c r="J7360" t="s">
        <v>130</v>
      </c>
      <c r="K7360" t="s">
        <v>131</v>
      </c>
      <c r="L7360" t="s">
        <v>20283</v>
      </c>
      <c r="M7360" t="s">
        <v>20284</v>
      </c>
      <c r="N7360">
        <v>0.28499999999999998</v>
      </c>
      <c r="O7360">
        <v>4</v>
      </c>
      <c r="P7360">
        <v>608</v>
      </c>
      <c r="Q7360">
        <v>0</v>
      </c>
      <c r="R7360">
        <v>4</v>
      </c>
      <c r="S7360">
        <v>6</v>
      </c>
      <c r="T7360">
        <v>246</v>
      </c>
      <c r="U7360">
        <v>1.1399999999999999</v>
      </c>
      <c r="V7360">
        <v>173.28</v>
      </c>
      <c r="W7360">
        <v>0</v>
      </c>
      <c r="X7360">
        <v>1.1399999999999999</v>
      </c>
      <c r="Y7360">
        <v>1.71</v>
      </c>
      <c r="Z7360">
        <v>70.11</v>
      </c>
    </row>
    <row r="7361" spans="1:26" x14ac:dyDescent="0.3">
      <c r="A7361">
        <v>2684022</v>
      </c>
      <c r="B7361">
        <v>1</v>
      </c>
      <c r="C7361" t="s">
        <v>77</v>
      </c>
      <c r="D7361" t="s">
        <v>115</v>
      </c>
      <c r="E7361" t="s">
        <v>156</v>
      </c>
      <c r="F7361" t="s">
        <v>17184</v>
      </c>
      <c r="G7361" t="s">
        <v>169</v>
      </c>
      <c r="H7361" t="s">
        <v>47</v>
      </c>
      <c r="I7361" t="s">
        <v>129</v>
      </c>
      <c r="J7361" t="s">
        <v>130</v>
      </c>
      <c r="K7361" t="s">
        <v>131</v>
      </c>
      <c r="L7361" t="s">
        <v>20285</v>
      </c>
      <c r="M7361" t="s">
        <v>20286</v>
      </c>
      <c r="N7361">
        <v>1.7627777769999999</v>
      </c>
      <c r="O7361">
        <v>8</v>
      </c>
      <c r="P7361">
        <v>0</v>
      </c>
      <c r="Q7361">
        <v>0</v>
      </c>
      <c r="R7361">
        <v>0</v>
      </c>
      <c r="S7361">
        <v>25</v>
      </c>
      <c r="T7361">
        <v>468</v>
      </c>
      <c r="U7361">
        <v>14.102221999999999</v>
      </c>
      <c r="V7361">
        <v>0</v>
      </c>
      <c r="W7361">
        <v>0</v>
      </c>
      <c r="X7361">
        <v>0</v>
      </c>
      <c r="Y7361">
        <v>44.069443999999997</v>
      </c>
      <c r="Z7361">
        <v>824.98</v>
      </c>
    </row>
    <row r="7362" spans="1:26" x14ac:dyDescent="0.3">
      <c r="A7362">
        <v>2684027</v>
      </c>
      <c r="B7362">
        <v>1</v>
      </c>
      <c r="C7362" t="s">
        <v>76</v>
      </c>
      <c r="D7362" t="s">
        <v>80</v>
      </c>
      <c r="E7362" t="s">
        <v>144</v>
      </c>
      <c r="F7362" t="s">
        <v>20287</v>
      </c>
      <c r="G7362" t="s">
        <v>136</v>
      </c>
      <c r="H7362" t="s">
        <v>46</v>
      </c>
      <c r="I7362" t="s">
        <v>129</v>
      </c>
      <c r="J7362" t="s">
        <v>130</v>
      </c>
      <c r="K7362" t="s">
        <v>131</v>
      </c>
      <c r="L7362" t="s">
        <v>20288</v>
      </c>
      <c r="M7362" t="s">
        <v>20289</v>
      </c>
      <c r="N7362">
        <v>1.150833333</v>
      </c>
      <c r="O7362">
        <v>0</v>
      </c>
      <c r="P7362">
        <v>253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291.16083300000003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2683981</v>
      </c>
      <c r="B7363">
        <v>2</v>
      </c>
      <c r="C7363" t="s">
        <v>76</v>
      </c>
      <c r="D7363" t="s">
        <v>79</v>
      </c>
      <c r="E7363" t="s">
        <v>126</v>
      </c>
      <c r="F7363" t="s">
        <v>20290</v>
      </c>
      <c r="G7363" t="s">
        <v>169</v>
      </c>
      <c r="H7363" t="s">
        <v>47</v>
      </c>
      <c r="I7363" t="s">
        <v>129</v>
      </c>
      <c r="J7363" t="s">
        <v>130</v>
      </c>
      <c r="K7363" t="s">
        <v>131</v>
      </c>
      <c r="L7363" t="s">
        <v>20251</v>
      </c>
      <c r="M7363" t="s">
        <v>20291</v>
      </c>
      <c r="N7363">
        <v>2.4688888879999999</v>
      </c>
      <c r="O7363">
        <v>1</v>
      </c>
      <c r="P7363">
        <v>203</v>
      </c>
      <c r="Q7363">
        <v>0</v>
      </c>
      <c r="R7363">
        <v>0</v>
      </c>
      <c r="S7363">
        <v>0</v>
      </c>
      <c r="T7363">
        <v>0</v>
      </c>
      <c r="U7363">
        <v>2.4688889999999999</v>
      </c>
      <c r="V7363">
        <v>501.18444399999998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2684033</v>
      </c>
      <c r="B7364">
        <v>1</v>
      </c>
      <c r="C7364" t="s">
        <v>76</v>
      </c>
      <c r="D7364" t="s">
        <v>93</v>
      </c>
      <c r="E7364" t="s">
        <v>144</v>
      </c>
      <c r="F7364" t="s">
        <v>20292</v>
      </c>
      <c r="G7364" t="s">
        <v>406</v>
      </c>
      <c r="H7364" t="s">
        <v>46</v>
      </c>
      <c r="I7364" t="s">
        <v>129</v>
      </c>
      <c r="J7364" t="s">
        <v>130</v>
      </c>
      <c r="K7364" t="s">
        <v>131</v>
      </c>
      <c r="L7364" t="s">
        <v>20293</v>
      </c>
      <c r="M7364" t="s">
        <v>20294</v>
      </c>
      <c r="N7364">
        <v>1.706388888</v>
      </c>
      <c r="O7364">
        <v>0</v>
      </c>
      <c r="P7364">
        <v>74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126.272778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2684032</v>
      </c>
      <c r="B7365">
        <v>1</v>
      </c>
      <c r="C7365" t="s">
        <v>76</v>
      </c>
      <c r="D7365" t="s">
        <v>83</v>
      </c>
      <c r="E7365" t="s">
        <v>210</v>
      </c>
      <c r="F7365" t="s">
        <v>20295</v>
      </c>
      <c r="G7365" t="s">
        <v>290</v>
      </c>
      <c r="H7365" t="s">
        <v>46</v>
      </c>
      <c r="I7365" t="s">
        <v>129</v>
      </c>
      <c r="J7365" t="s">
        <v>130</v>
      </c>
      <c r="K7365" t="s">
        <v>131</v>
      </c>
      <c r="L7365" t="s">
        <v>20296</v>
      </c>
      <c r="M7365" t="s">
        <v>20297</v>
      </c>
      <c r="N7365">
        <v>1.3347222219999999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1.334722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2684036</v>
      </c>
      <c r="B7366">
        <v>1</v>
      </c>
      <c r="C7366" t="s">
        <v>76</v>
      </c>
      <c r="D7366" t="s">
        <v>100</v>
      </c>
      <c r="E7366" t="s">
        <v>210</v>
      </c>
      <c r="F7366" t="s">
        <v>19842</v>
      </c>
      <c r="G7366" t="s">
        <v>627</v>
      </c>
      <c r="H7366" t="s">
        <v>46</v>
      </c>
      <c r="I7366" t="s">
        <v>129</v>
      </c>
      <c r="J7366" t="s">
        <v>130</v>
      </c>
      <c r="K7366" t="s">
        <v>131</v>
      </c>
      <c r="L7366" t="s">
        <v>20298</v>
      </c>
      <c r="M7366" t="s">
        <v>20299</v>
      </c>
      <c r="N7366">
        <v>3.0319444440000001</v>
      </c>
      <c r="O7366">
        <v>0</v>
      </c>
      <c r="P7366">
        <v>9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27.287500000000001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2684035</v>
      </c>
      <c r="B7367">
        <v>1</v>
      </c>
      <c r="C7367" t="s">
        <v>76</v>
      </c>
      <c r="D7367" t="s">
        <v>86</v>
      </c>
      <c r="E7367" t="s">
        <v>210</v>
      </c>
      <c r="F7367" t="s">
        <v>20300</v>
      </c>
      <c r="G7367" t="s">
        <v>627</v>
      </c>
      <c r="H7367" t="s">
        <v>46</v>
      </c>
      <c r="I7367" t="s">
        <v>129</v>
      </c>
      <c r="J7367" t="s">
        <v>130</v>
      </c>
      <c r="K7367" t="s">
        <v>131</v>
      </c>
      <c r="L7367" t="s">
        <v>20301</v>
      </c>
      <c r="M7367" t="s">
        <v>20302</v>
      </c>
      <c r="N7367">
        <v>1.6783333330000001</v>
      </c>
      <c r="O7367">
        <v>0</v>
      </c>
      <c r="P7367">
        <v>9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15.105</v>
      </c>
      <c r="W7367">
        <v>0</v>
      </c>
      <c r="X7367">
        <v>0</v>
      </c>
      <c r="Y7367">
        <v>0</v>
      </c>
      <c r="Z7367">
        <v>0</v>
      </c>
    </row>
    <row r="7368" spans="1:26" x14ac:dyDescent="0.3">
      <c r="A7368">
        <v>2684039</v>
      </c>
      <c r="B7368">
        <v>1</v>
      </c>
      <c r="C7368" t="s">
        <v>77</v>
      </c>
      <c r="D7368" t="s">
        <v>117</v>
      </c>
      <c r="E7368" t="s">
        <v>210</v>
      </c>
      <c r="F7368" t="s">
        <v>20303</v>
      </c>
      <c r="G7368" t="s">
        <v>290</v>
      </c>
      <c r="H7368" t="s">
        <v>46</v>
      </c>
      <c r="I7368" t="s">
        <v>129</v>
      </c>
      <c r="J7368" t="s">
        <v>130</v>
      </c>
      <c r="K7368" t="s">
        <v>131</v>
      </c>
      <c r="L7368" t="s">
        <v>20304</v>
      </c>
      <c r="M7368" t="s">
        <v>20305</v>
      </c>
      <c r="N7368">
        <v>0.97083333299999997</v>
      </c>
      <c r="O7368">
        <v>0</v>
      </c>
      <c r="P7368">
        <v>0</v>
      </c>
      <c r="Q7368">
        <v>0</v>
      </c>
      <c r="R7368">
        <v>1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0.97083299999999995</v>
      </c>
      <c r="Y7368">
        <v>0</v>
      </c>
      <c r="Z7368">
        <v>0</v>
      </c>
    </row>
    <row r="7369" spans="1:26" x14ac:dyDescent="0.3">
      <c r="A7369">
        <v>2684042</v>
      </c>
      <c r="B7369">
        <v>1</v>
      </c>
      <c r="C7369" t="s">
        <v>77</v>
      </c>
      <c r="D7369" t="s">
        <v>124</v>
      </c>
      <c r="E7369" t="s">
        <v>134</v>
      </c>
      <c r="F7369" t="s">
        <v>20306</v>
      </c>
      <c r="G7369" t="s">
        <v>240</v>
      </c>
      <c r="H7369" t="s">
        <v>46</v>
      </c>
      <c r="I7369" t="s">
        <v>129</v>
      </c>
      <c r="J7369" t="s">
        <v>130</v>
      </c>
      <c r="K7369" t="s">
        <v>131</v>
      </c>
      <c r="L7369" t="s">
        <v>20307</v>
      </c>
      <c r="M7369" t="s">
        <v>20308</v>
      </c>
      <c r="N7369">
        <v>2.571388888</v>
      </c>
      <c r="O7369">
        <v>0</v>
      </c>
      <c r="P7369">
        <v>21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53.999167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2684059</v>
      </c>
      <c r="B7370">
        <v>1</v>
      </c>
      <c r="C7370" t="s">
        <v>76</v>
      </c>
      <c r="D7370" t="s">
        <v>81</v>
      </c>
      <c r="E7370" t="s">
        <v>210</v>
      </c>
      <c r="F7370" t="s">
        <v>20309</v>
      </c>
      <c r="G7370" t="s">
        <v>627</v>
      </c>
      <c r="H7370" t="s">
        <v>46</v>
      </c>
      <c r="I7370" t="s">
        <v>129</v>
      </c>
      <c r="J7370" t="s">
        <v>130</v>
      </c>
      <c r="K7370" t="s">
        <v>131</v>
      </c>
      <c r="L7370" t="s">
        <v>20310</v>
      </c>
      <c r="M7370" t="s">
        <v>20311</v>
      </c>
      <c r="N7370">
        <v>2.75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2.75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2684043</v>
      </c>
      <c r="B7371">
        <v>1</v>
      </c>
      <c r="C7371" t="s">
        <v>77</v>
      </c>
      <c r="D7371" t="s">
        <v>123</v>
      </c>
      <c r="E7371" t="s">
        <v>126</v>
      </c>
      <c r="F7371" t="s">
        <v>5558</v>
      </c>
      <c r="G7371" t="s">
        <v>128</v>
      </c>
      <c r="H7371" t="s">
        <v>47</v>
      </c>
      <c r="I7371" t="s">
        <v>129</v>
      </c>
      <c r="J7371" t="s">
        <v>130</v>
      </c>
      <c r="K7371" t="s">
        <v>131</v>
      </c>
      <c r="L7371" t="s">
        <v>20312</v>
      </c>
      <c r="M7371" t="s">
        <v>20313</v>
      </c>
      <c r="N7371">
        <v>0.79888888800000002</v>
      </c>
      <c r="O7371">
        <v>2</v>
      </c>
      <c r="P7371">
        <v>377</v>
      </c>
      <c r="Q7371">
        <v>0</v>
      </c>
      <c r="R7371">
        <v>0</v>
      </c>
      <c r="S7371">
        <v>0</v>
      </c>
      <c r="T7371">
        <v>0</v>
      </c>
      <c r="U7371">
        <v>1.5977779999999999</v>
      </c>
      <c r="V7371">
        <v>301.18111099999999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2684045</v>
      </c>
      <c r="B7372">
        <v>1</v>
      </c>
      <c r="C7372" t="s">
        <v>76</v>
      </c>
      <c r="D7372" t="s">
        <v>86</v>
      </c>
      <c r="E7372" t="s">
        <v>210</v>
      </c>
      <c r="F7372" t="s">
        <v>20314</v>
      </c>
      <c r="G7372" t="s">
        <v>627</v>
      </c>
      <c r="H7372" t="s">
        <v>46</v>
      </c>
      <c r="I7372" t="s">
        <v>129</v>
      </c>
      <c r="J7372" t="s">
        <v>130</v>
      </c>
      <c r="K7372" t="s">
        <v>131</v>
      </c>
      <c r="L7372" t="s">
        <v>20315</v>
      </c>
      <c r="M7372" t="s">
        <v>20316</v>
      </c>
      <c r="N7372">
        <v>1.1441666660000001</v>
      </c>
      <c r="O7372">
        <v>0</v>
      </c>
      <c r="P7372">
        <v>13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14.874167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2684047</v>
      </c>
      <c r="B7373">
        <v>1</v>
      </c>
      <c r="C7373" t="s">
        <v>76</v>
      </c>
      <c r="D7373" t="s">
        <v>96</v>
      </c>
      <c r="E7373" t="s">
        <v>210</v>
      </c>
      <c r="F7373" t="s">
        <v>20317</v>
      </c>
      <c r="G7373" t="s">
        <v>627</v>
      </c>
      <c r="H7373" t="s">
        <v>46</v>
      </c>
      <c r="I7373" t="s">
        <v>129</v>
      </c>
      <c r="J7373" t="s">
        <v>130</v>
      </c>
      <c r="K7373" t="s">
        <v>131</v>
      </c>
      <c r="L7373" t="s">
        <v>20318</v>
      </c>
      <c r="M7373" t="s">
        <v>20319</v>
      </c>
      <c r="N7373">
        <v>2.4608333330000001</v>
      </c>
      <c r="O7373">
        <v>0</v>
      </c>
      <c r="P7373">
        <v>1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2.460833</v>
      </c>
      <c r="W7373">
        <v>0</v>
      </c>
      <c r="X7373">
        <v>0</v>
      </c>
      <c r="Y7373">
        <v>0</v>
      </c>
      <c r="Z7373">
        <v>0</v>
      </c>
    </row>
    <row r="7374" spans="1:26" x14ac:dyDescent="0.3">
      <c r="A7374">
        <v>2684046</v>
      </c>
      <c r="B7374">
        <v>1</v>
      </c>
      <c r="C7374" t="s">
        <v>77</v>
      </c>
      <c r="D7374" t="s">
        <v>109</v>
      </c>
      <c r="E7374" t="s">
        <v>210</v>
      </c>
      <c r="F7374" t="s">
        <v>20320</v>
      </c>
      <c r="G7374" t="s">
        <v>627</v>
      </c>
      <c r="H7374" t="s">
        <v>46</v>
      </c>
      <c r="I7374" t="s">
        <v>129</v>
      </c>
      <c r="J7374" t="s">
        <v>130</v>
      </c>
      <c r="K7374" t="s">
        <v>131</v>
      </c>
      <c r="L7374" t="s">
        <v>20321</v>
      </c>
      <c r="M7374" t="s">
        <v>20322</v>
      </c>
      <c r="N7374">
        <v>1.0977777769999999</v>
      </c>
      <c r="O7374">
        <v>0</v>
      </c>
      <c r="P7374">
        <v>10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10.977778000000001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2684048</v>
      </c>
      <c r="B7375">
        <v>1</v>
      </c>
      <c r="C7375" t="s">
        <v>77</v>
      </c>
      <c r="D7375" t="s">
        <v>123</v>
      </c>
      <c r="E7375" t="s">
        <v>134</v>
      </c>
      <c r="F7375" t="s">
        <v>20323</v>
      </c>
      <c r="G7375" t="s">
        <v>146</v>
      </c>
      <c r="H7375" t="s">
        <v>46</v>
      </c>
      <c r="I7375" t="s">
        <v>129</v>
      </c>
      <c r="J7375" t="s">
        <v>130</v>
      </c>
      <c r="K7375" t="s">
        <v>131</v>
      </c>
      <c r="L7375" t="s">
        <v>20324</v>
      </c>
      <c r="M7375" t="s">
        <v>20325</v>
      </c>
      <c r="N7375">
        <v>0.311111111</v>
      </c>
      <c r="O7375">
        <v>0</v>
      </c>
      <c r="P7375">
        <v>113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35.155555999999997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2684060</v>
      </c>
      <c r="B7376">
        <v>1</v>
      </c>
      <c r="C7376" t="s">
        <v>76</v>
      </c>
      <c r="D7376" t="s">
        <v>90</v>
      </c>
      <c r="E7376" t="s">
        <v>210</v>
      </c>
      <c r="F7376" t="s">
        <v>20326</v>
      </c>
      <c r="G7376" t="s">
        <v>290</v>
      </c>
      <c r="H7376" t="s">
        <v>46</v>
      </c>
      <c r="I7376" t="s">
        <v>129</v>
      </c>
      <c r="J7376" t="s">
        <v>130</v>
      </c>
      <c r="K7376" t="s">
        <v>131</v>
      </c>
      <c r="L7376" t="s">
        <v>20327</v>
      </c>
      <c r="M7376" t="s">
        <v>20328</v>
      </c>
      <c r="N7376">
        <v>1.89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1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1.89</v>
      </c>
    </row>
    <row r="7377" spans="1:26" x14ac:dyDescent="0.3">
      <c r="A7377">
        <v>2684061</v>
      </c>
      <c r="B7377">
        <v>1</v>
      </c>
      <c r="C7377" t="s">
        <v>77</v>
      </c>
      <c r="D7377" t="s">
        <v>116</v>
      </c>
      <c r="E7377" t="s">
        <v>152</v>
      </c>
      <c r="F7377" t="s">
        <v>1022</v>
      </c>
      <c r="G7377" t="s">
        <v>169</v>
      </c>
      <c r="H7377" t="s">
        <v>47</v>
      </c>
      <c r="I7377" t="s">
        <v>129</v>
      </c>
      <c r="J7377" t="s">
        <v>130</v>
      </c>
      <c r="K7377" t="s">
        <v>131</v>
      </c>
      <c r="L7377" t="s">
        <v>20329</v>
      </c>
      <c r="M7377" t="s">
        <v>20330</v>
      </c>
      <c r="N7377">
        <v>0.46777777700000001</v>
      </c>
      <c r="O7377">
        <v>149</v>
      </c>
      <c r="P7377">
        <v>1369</v>
      </c>
      <c r="Q7377">
        <v>0</v>
      </c>
      <c r="R7377">
        <v>0</v>
      </c>
      <c r="S7377">
        <v>0</v>
      </c>
      <c r="T7377">
        <v>0</v>
      </c>
      <c r="U7377">
        <v>69.698888999999994</v>
      </c>
      <c r="V7377">
        <v>640.38777700000003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2684070</v>
      </c>
      <c r="B7378">
        <v>1</v>
      </c>
      <c r="C7378" t="s">
        <v>77</v>
      </c>
      <c r="D7378" t="s">
        <v>122</v>
      </c>
      <c r="E7378" t="s">
        <v>126</v>
      </c>
      <c r="F7378" t="s">
        <v>20331</v>
      </c>
      <c r="G7378" t="s">
        <v>128</v>
      </c>
      <c r="H7378" t="s">
        <v>47</v>
      </c>
      <c r="I7378" t="s">
        <v>129</v>
      </c>
      <c r="J7378" t="s">
        <v>130</v>
      </c>
      <c r="K7378" t="s">
        <v>131</v>
      </c>
      <c r="L7378" t="s">
        <v>20332</v>
      </c>
      <c r="M7378" t="s">
        <v>20333</v>
      </c>
      <c r="N7378">
        <v>0.75305555499999999</v>
      </c>
      <c r="O7378">
        <v>0</v>
      </c>
      <c r="P7378">
        <v>0</v>
      </c>
      <c r="Q7378">
        <v>6</v>
      </c>
      <c r="R7378">
        <v>83</v>
      </c>
      <c r="S7378">
        <v>0</v>
      </c>
      <c r="T7378">
        <v>0</v>
      </c>
      <c r="U7378">
        <v>0</v>
      </c>
      <c r="V7378">
        <v>0</v>
      </c>
      <c r="W7378">
        <v>4.5183330000000002</v>
      </c>
      <c r="X7378">
        <v>62.503610999999999</v>
      </c>
      <c r="Y7378">
        <v>0</v>
      </c>
      <c r="Z7378">
        <v>0</v>
      </c>
    </row>
    <row r="7379" spans="1:26" x14ac:dyDescent="0.3">
      <c r="A7379">
        <v>2684071</v>
      </c>
      <c r="B7379">
        <v>1</v>
      </c>
      <c r="C7379" t="s">
        <v>76</v>
      </c>
      <c r="D7379" t="s">
        <v>94</v>
      </c>
      <c r="E7379" t="s">
        <v>126</v>
      </c>
      <c r="F7379" t="s">
        <v>20334</v>
      </c>
      <c r="G7379" t="s">
        <v>169</v>
      </c>
      <c r="H7379" t="s">
        <v>47</v>
      </c>
      <c r="I7379" t="s">
        <v>129</v>
      </c>
      <c r="J7379" t="s">
        <v>130</v>
      </c>
      <c r="K7379" t="s">
        <v>131</v>
      </c>
      <c r="L7379" t="s">
        <v>20335</v>
      </c>
      <c r="M7379" t="s">
        <v>20336</v>
      </c>
      <c r="N7379">
        <v>0.69888888800000004</v>
      </c>
      <c r="O7379">
        <v>0</v>
      </c>
      <c r="P7379">
        <v>0</v>
      </c>
      <c r="Q7379">
        <v>0</v>
      </c>
      <c r="R7379">
        <v>0</v>
      </c>
      <c r="S7379">
        <v>1</v>
      </c>
      <c r="T7379">
        <v>142</v>
      </c>
      <c r="U7379">
        <v>0</v>
      </c>
      <c r="V7379">
        <v>0</v>
      </c>
      <c r="W7379">
        <v>0</v>
      </c>
      <c r="X7379">
        <v>0</v>
      </c>
      <c r="Y7379">
        <v>0.69888899999999998</v>
      </c>
      <c r="Z7379">
        <v>99.242221999999998</v>
      </c>
    </row>
    <row r="7380" spans="1:26" x14ac:dyDescent="0.3">
      <c r="A7380">
        <v>2684072</v>
      </c>
      <c r="B7380">
        <v>1</v>
      </c>
      <c r="C7380" t="s">
        <v>77</v>
      </c>
      <c r="D7380" t="s">
        <v>110</v>
      </c>
      <c r="E7380" t="s">
        <v>126</v>
      </c>
      <c r="F7380" t="s">
        <v>20337</v>
      </c>
      <c r="G7380" t="s">
        <v>169</v>
      </c>
      <c r="H7380" t="s">
        <v>47</v>
      </c>
      <c r="I7380" t="s">
        <v>247</v>
      </c>
      <c r="J7380" t="s">
        <v>130</v>
      </c>
      <c r="K7380" t="s">
        <v>131</v>
      </c>
      <c r="L7380" t="s">
        <v>20338</v>
      </c>
      <c r="M7380" t="s">
        <v>20339</v>
      </c>
      <c r="N7380">
        <v>2.5000000000000001E-2</v>
      </c>
      <c r="O7380">
        <v>0</v>
      </c>
      <c r="P7380">
        <v>0</v>
      </c>
      <c r="Q7380">
        <v>0</v>
      </c>
      <c r="R7380">
        <v>0</v>
      </c>
      <c r="S7380">
        <v>3</v>
      </c>
      <c r="T7380">
        <v>548</v>
      </c>
      <c r="U7380">
        <v>0</v>
      </c>
      <c r="V7380">
        <v>0</v>
      </c>
      <c r="W7380">
        <v>0</v>
      </c>
      <c r="X7380">
        <v>0</v>
      </c>
      <c r="Y7380">
        <v>7.4999999999999997E-2</v>
      </c>
      <c r="Z7380">
        <v>13.7</v>
      </c>
    </row>
    <row r="7381" spans="1:26" x14ac:dyDescent="0.3">
      <c r="A7381">
        <v>2684076</v>
      </c>
      <c r="B7381">
        <v>1</v>
      </c>
      <c r="C7381" t="s">
        <v>76</v>
      </c>
      <c r="D7381" t="s">
        <v>104</v>
      </c>
      <c r="E7381" t="s">
        <v>210</v>
      </c>
      <c r="F7381" t="s">
        <v>20340</v>
      </c>
      <c r="G7381" t="s">
        <v>290</v>
      </c>
      <c r="H7381" t="s">
        <v>46</v>
      </c>
      <c r="I7381" t="s">
        <v>129</v>
      </c>
      <c r="J7381" t="s">
        <v>130</v>
      </c>
      <c r="K7381" t="s">
        <v>131</v>
      </c>
      <c r="L7381" t="s">
        <v>20341</v>
      </c>
      <c r="M7381" t="s">
        <v>20342</v>
      </c>
      <c r="N7381">
        <v>1.9083333330000001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1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1.9083330000000001</v>
      </c>
    </row>
    <row r="7382" spans="1:26" x14ac:dyDescent="0.3">
      <c r="A7382">
        <v>2684074</v>
      </c>
      <c r="B7382">
        <v>1</v>
      </c>
      <c r="C7382" t="s">
        <v>76</v>
      </c>
      <c r="D7382" t="s">
        <v>100</v>
      </c>
      <c r="E7382" t="s">
        <v>156</v>
      </c>
      <c r="F7382" t="s">
        <v>6558</v>
      </c>
      <c r="G7382" t="s">
        <v>169</v>
      </c>
      <c r="H7382" t="s">
        <v>47</v>
      </c>
      <c r="I7382" t="s">
        <v>129</v>
      </c>
      <c r="J7382" t="s">
        <v>130</v>
      </c>
      <c r="K7382" t="s">
        <v>131</v>
      </c>
      <c r="L7382" t="s">
        <v>20343</v>
      </c>
      <c r="M7382" t="s">
        <v>20344</v>
      </c>
      <c r="N7382">
        <v>0.19027777700000001</v>
      </c>
      <c r="O7382">
        <v>42</v>
      </c>
      <c r="P7382">
        <v>495</v>
      </c>
      <c r="Q7382">
        <v>0</v>
      </c>
      <c r="R7382">
        <v>0</v>
      </c>
      <c r="S7382">
        <v>0</v>
      </c>
      <c r="T7382">
        <v>0</v>
      </c>
      <c r="U7382">
        <v>7.9916669999999996</v>
      </c>
      <c r="V7382">
        <v>94.1875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2684075</v>
      </c>
      <c r="B7383">
        <v>1</v>
      </c>
      <c r="C7383" t="s">
        <v>77</v>
      </c>
      <c r="D7383" t="s">
        <v>115</v>
      </c>
      <c r="E7383" t="s">
        <v>210</v>
      </c>
      <c r="F7383" t="s">
        <v>20345</v>
      </c>
      <c r="G7383" t="s">
        <v>290</v>
      </c>
      <c r="H7383" t="s">
        <v>46</v>
      </c>
      <c r="I7383" t="s">
        <v>129</v>
      </c>
      <c r="J7383" t="s">
        <v>130</v>
      </c>
      <c r="K7383" t="s">
        <v>131</v>
      </c>
      <c r="L7383" t="s">
        <v>20346</v>
      </c>
      <c r="M7383" t="s">
        <v>20347</v>
      </c>
      <c r="N7383">
        <v>7.8144444440000003</v>
      </c>
      <c r="O7383">
        <v>0</v>
      </c>
      <c r="P7383">
        <v>0</v>
      </c>
      <c r="Q7383">
        <v>0</v>
      </c>
      <c r="R7383">
        <v>1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7.8144439999999999</v>
      </c>
      <c r="Y7383">
        <v>0</v>
      </c>
      <c r="Z7383">
        <v>0</v>
      </c>
    </row>
    <row r="7384" spans="1:26" x14ac:dyDescent="0.3">
      <c r="A7384">
        <v>2684043</v>
      </c>
      <c r="B7384">
        <v>2</v>
      </c>
      <c r="C7384" t="s">
        <v>77</v>
      </c>
      <c r="D7384" t="s">
        <v>123</v>
      </c>
      <c r="E7384" t="s">
        <v>156</v>
      </c>
      <c r="F7384" t="s">
        <v>4948</v>
      </c>
      <c r="G7384" t="s">
        <v>128</v>
      </c>
      <c r="H7384" t="s">
        <v>47</v>
      </c>
      <c r="I7384" t="s">
        <v>129</v>
      </c>
      <c r="J7384" t="s">
        <v>130</v>
      </c>
      <c r="K7384" t="s">
        <v>131</v>
      </c>
      <c r="L7384" t="s">
        <v>20313</v>
      </c>
      <c r="M7384" t="s">
        <v>20348</v>
      </c>
      <c r="N7384">
        <v>0.53</v>
      </c>
      <c r="O7384">
        <v>53</v>
      </c>
      <c r="P7384">
        <v>1724</v>
      </c>
      <c r="Q7384">
        <v>0</v>
      </c>
      <c r="R7384">
        <v>0</v>
      </c>
      <c r="S7384">
        <v>0</v>
      </c>
      <c r="T7384">
        <v>0</v>
      </c>
      <c r="U7384">
        <v>28.09</v>
      </c>
      <c r="V7384">
        <v>913.72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2684078</v>
      </c>
      <c r="B7385">
        <v>1</v>
      </c>
      <c r="C7385" t="s">
        <v>76</v>
      </c>
      <c r="D7385" t="s">
        <v>90</v>
      </c>
      <c r="E7385" t="s">
        <v>134</v>
      </c>
      <c r="F7385" t="s">
        <v>20349</v>
      </c>
      <c r="G7385" t="s">
        <v>146</v>
      </c>
      <c r="H7385" t="s">
        <v>46</v>
      </c>
      <c r="I7385" t="s">
        <v>129</v>
      </c>
      <c r="J7385" t="s">
        <v>130</v>
      </c>
      <c r="K7385" t="s">
        <v>131</v>
      </c>
      <c r="L7385" t="s">
        <v>20350</v>
      </c>
      <c r="M7385" t="s">
        <v>20351</v>
      </c>
      <c r="N7385">
        <v>0.62305555499999998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80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49.844444000000003</v>
      </c>
    </row>
    <row r="7386" spans="1:26" x14ac:dyDescent="0.3">
      <c r="A7386">
        <v>2684087</v>
      </c>
      <c r="B7386">
        <v>1</v>
      </c>
      <c r="C7386" t="s">
        <v>76</v>
      </c>
      <c r="D7386" t="s">
        <v>78</v>
      </c>
      <c r="E7386" t="s">
        <v>210</v>
      </c>
      <c r="F7386" t="s">
        <v>20352</v>
      </c>
      <c r="G7386" t="s">
        <v>212</v>
      </c>
      <c r="H7386" t="s">
        <v>46</v>
      </c>
      <c r="I7386" t="s">
        <v>129</v>
      </c>
      <c r="J7386" t="s">
        <v>130</v>
      </c>
      <c r="K7386" t="s">
        <v>131</v>
      </c>
      <c r="L7386" t="s">
        <v>20353</v>
      </c>
      <c r="M7386" t="s">
        <v>20354</v>
      </c>
      <c r="N7386">
        <v>1.4330555549999999</v>
      </c>
      <c r="O7386">
        <v>0</v>
      </c>
      <c r="P7386">
        <v>18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25.795000000000002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2684091</v>
      </c>
      <c r="B7387">
        <v>1</v>
      </c>
      <c r="C7387" t="s">
        <v>76</v>
      </c>
      <c r="D7387" t="s">
        <v>98</v>
      </c>
      <c r="E7387" t="s">
        <v>134</v>
      </c>
      <c r="F7387" t="s">
        <v>20355</v>
      </c>
      <c r="G7387" t="s">
        <v>240</v>
      </c>
      <c r="H7387" t="s">
        <v>46</v>
      </c>
      <c r="I7387" t="s">
        <v>129</v>
      </c>
      <c r="J7387" t="s">
        <v>130</v>
      </c>
      <c r="K7387" t="s">
        <v>131</v>
      </c>
      <c r="L7387" t="s">
        <v>20356</v>
      </c>
      <c r="M7387" t="s">
        <v>20357</v>
      </c>
      <c r="N7387">
        <v>0.443333333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59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26.156666999999999</v>
      </c>
    </row>
    <row r="7388" spans="1:26" x14ac:dyDescent="0.3">
      <c r="A7388">
        <v>2684088</v>
      </c>
      <c r="B7388">
        <v>1</v>
      </c>
      <c r="C7388" t="s">
        <v>77</v>
      </c>
      <c r="D7388" t="s">
        <v>113</v>
      </c>
      <c r="E7388" t="s">
        <v>144</v>
      </c>
      <c r="F7388" t="s">
        <v>20358</v>
      </c>
      <c r="G7388" t="s">
        <v>136</v>
      </c>
      <c r="H7388" t="s">
        <v>46</v>
      </c>
      <c r="I7388" t="s">
        <v>129</v>
      </c>
      <c r="J7388" t="s">
        <v>130</v>
      </c>
      <c r="K7388" t="s">
        <v>131</v>
      </c>
      <c r="L7388" t="s">
        <v>20359</v>
      </c>
      <c r="M7388" t="s">
        <v>20360</v>
      </c>
      <c r="N7388">
        <v>1.704722222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47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80.121943999999999</v>
      </c>
    </row>
    <row r="7389" spans="1:26" x14ac:dyDescent="0.3">
      <c r="A7389">
        <v>2684060</v>
      </c>
      <c r="B7389">
        <v>2</v>
      </c>
      <c r="C7389" t="s">
        <v>76</v>
      </c>
      <c r="D7389" t="s">
        <v>90</v>
      </c>
      <c r="E7389" t="s">
        <v>144</v>
      </c>
      <c r="F7389" t="s">
        <v>20361</v>
      </c>
      <c r="G7389" t="s">
        <v>290</v>
      </c>
      <c r="H7389" t="s">
        <v>46</v>
      </c>
      <c r="I7389" t="s">
        <v>129</v>
      </c>
      <c r="J7389" t="s">
        <v>130</v>
      </c>
      <c r="K7389" t="s">
        <v>131</v>
      </c>
      <c r="L7389" t="s">
        <v>20328</v>
      </c>
      <c r="M7389" t="s">
        <v>20362</v>
      </c>
      <c r="N7389">
        <v>0.396666666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56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22.213332999999999</v>
      </c>
    </row>
    <row r="7390" spans="1:26" x14ac:dyDescent="0.3">
      <c r="A7390">
        <v>2684097</v>
      </c>
      <c r="B7390">
        <v>1</v>
      </c>
      <c r="C7390" t="s">
        <v>76</v>
      </c>
      <c r="D7390" t="s">
        <v>78</v>
      </c>
      <c r="E7390" t="s">
        <v>210</v>
      </c>
      <c r="F7390" t="s">
        <v>20363</v>
      </c>
      <c r="G7390" t="s">
        <v>290</v>
      </c>
      <c r="H7390" t="s">
        <v>46</v>
      </c>
      <c r="I7390" t="s">
        <v>129</v>
      </c>
      <c r="J7390" t="s">
        <v>130</v>
      </c>
      <c r="K7390" t="s">
        <v>131</v>
      </c>
      <c r="L7390" t="s">
        <v>20364</v>
      </c>
      <c r="M7390" t="s">
        <v>20365</v>
      </c>
      <c r="N7390">
        <v>3.4316666659999999</v>
      </c>
      <c r="O7390">
        <v>0</v>
      </c>
      <c r="P7390">
        <v>1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3.431667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2684098</v>
      </c>
      <c r="B7391">
        <v>1</v>
      </c>
      <c r="C7391" t="s">
        <v>76</v>
      </c>
      <c r="D7391" t="s">
        <v>91</v>
      </c>
      <c r="E7391" t="s">
        <v>144</v>
      </c>
      <c r="F7391" t="s">
        <v>20366</v>
      </c>
      <c r="G7391" t="s">
        <v>146</v>
      </c>
      <c r="H7391" t="s">
        <v>46</v>
      </c>
      <c r="I7391" t="s">
        <v>129</v>
      </c>
      <c r="J7391" t="s">
        <v>130</v>
      </c>
      <c r="K7391" t="s">
        <v>131</v>
      </c>
      <c r="L7391" t="s">
        <v>20367</v>
      </c>
      <c r="M7391" t="s">
        <v>20368</v>
      </c>
      <c r="N7391">
        <v>0.49027777700000003</v>
      </c>
      <c r="O7391">
        <v>0</v>
      </c>
      <c r="P7391">
        <v>0</v>
      </c>
      <c r="Q7391">
        <v>0</v>
      </c>
      <c r="R7391">
        <v>43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21.081944</v>
      </c>
      <c r="Y7391">
        <v>0</v>
      </c>
      <c r="Z7391">
        <v>0</v>
      </c>
    </row>
    <row r="7392" spans="1:26" x14ac:dyDescent="0.3">
      <c r="A7392">
        <v>2684102</v>
      </c>
      <c r="B7392">
        <v>1</v>
      </c>
      <c r="C7392" t="s">
        <v>77</v>
      </c>
      <c r="D7392" t="s">
        <v>110</v>
      </c>
      <c r="E7392" t="s">
        <v>126</v>
      </c>
      <c r="F7392" t="s">
        <v>20369</v>
      </c>
      <c r="G7392" t="s">
        <v>128</v>
      </c>
      <c r="H7392" t="s">
        <v>47</v>
      </c>
      <c r="I7392" t="s">
        <v>129</v>
      </c>
      <c r="J7392" t="s">
        <v>130</v>
      </c>
      <c r="K7392" t="s">
        <v>131</v>
      </c>
      <c r="L7392" t="s">
        <v>20370</v>
      </c>
      <c r="M7392" t="s">
        <v>20371</v>
      </c>
      <c r="N7392">
        <v>0.58305555499999995</v>
      </c>
      <c r="O7392">
        <v>0</v>
      </c>
      <c r="P7392">
        <v>0</v>
      </c>
      <c r="Q7392">
        <v>0</v>
      </c>
      <c r="R7392">
        <v>54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31.484999999999999</v>
      </c>
      <c r="Y7392">
        <v>0</v>
      </c>
      <c r="Z7392">
        <v>0</v>
      </c>
    </row>
    <row r="7393" spans="1:26" x14ac:dyDescent="0.3">
      <c r="A7393">
        <v>2684108</v>
      </c>
      <c r="B7393">
        <v>1</v>
      </c>
      <c r="C7393" t="s">
        <v>76</v>
      </c>
      <c r="D7393" t="s">
        <v>101</v>
      </c>
      <c r="E7393" t="s">
        <v>210</v>
      </c>
      <c r="F7393" t="s">
        <v>20372</v>
      </c>
      <c r="G7393" t="s">
        <v>290</v>
      </c>
      <c r="H7393" t="s">
        <v>46</v>
      </c>
      <c r="I7393" t="s">
        <v>129</v>
      </c>
      <c r="J7393" t="s">
        <v>130</v>
      </c>
      <c r="K7393" t="s">
        <v>131</v>
      </c>
      <c r="L7393" t="s">
        <v>20373</v>
      </c>
      <c r="M7393" t="s">
        <v>20374</v>
      </c>
      <c r="N7393">
        <v>3.6636111109999998</v>
      </c>
      <c r="O7393">
        <v>0</v>
      </c>
      <c r="P7393">
        <v>2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7.3272219999999999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2684110</v>
      </c>
      <c r="B7394">
        <v>1</v>
      </c>
      <c r="C7394" t="s">
        <v>76</v>
      </c>
      <c r="D7394" t="s">
        <v>107</v>
      </c>
      <c r="E7394" t="s">
        <v>134</v>
      </c>
      <c r="F7394" t="s">
        <v>20375</v>
      </c>
      <c r="G7394" t="s">
        <v>406</v>
      </c>
      <c r="H7394" t="s">
        <v>46</v>
      </c>
      <c r="I7394" t="s">
        <v>129</v>
      </c>
      <c r="J7394" t="s">
        <v>130</v>
      </c>
      <c r="K7394" t="s">
        <v>131</v>
      </c>
      <c r="L7394" t="s">
        <v>20376</v>
      </c>
      <c r="M7394" t="s">
        <v>20377</v>
      </c>
      <c r="N7394">
        <v>2.162222222</v>
      </c>
      <c r="O7394">
        <v>0</v>
      </c>
      <c r="P7394">
        <v>64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138.38222200000001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2684116</v>
      </c>
      <c r="B7395">
        <v>1</v>
      </c>
      <c r="C7395" t="s">
        <v>77</v>
      </c>
      <c r="D7395" t="s">
        <v>119</v>
      </c>
      <c r="E7395" t="s">
        <v>134</v>
      </c>
      <c r="F7395" t="s">
        <v>20378</v>
      </c>
      <c r="G7395" t="s">
        <v>240</v>
      </c>
      <c r="H7395" t="s">
        <v>46</v>
      </c>
      <c r="I7395" t="s">
        <v>129</v>
      </c>
      <c r="J7395" t="s">
        <v>130</v>
      </c>
      <c r="K7395" t="s">
        <v>131</v>
      </c>
      <c r="L7395" t="s">
        <v>20379</v>
      </c>
      <c r="M7395" t="s">
        <v>20380</v>
      </c>
      <c r="N7395">
        <v>1.235833333</v>
      </c>
      <c r="O7395">
        <v>0</v>
      </c>
      <c r="P7395">
        <v>154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190.318333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2684117</v>
      </c>
      <c r="B7396">
        <v>1</v>
      </c>
      <c r="C7396" t="s">
        <v>76</v>
      </c>
      <c r="D7396" t="s">
        <v>104</v>
      </c>
      <c r="E7396" t="s">
        <v>144</v>
      </c>
      <c r="F7396" t="s">
        <v>20381</v>
      </c>
      <c r="G7396" t="s">
        <v>136</v>
      </c>
      <c r="H7396" t="s">
        <v>46</v>
      </c>
      <c r="I7396" t="s">
        <v>129</v>
      </c>
      <c r="J7396" t="s">
        <v>130</v>
      </c>
      <c r="K7396" t="s">
        <v>131</v>
      </c>
      <c r="L7396" t="s">
        <v>20382</v>
      </c>
      <c r="M7396" t="s">
        <v>20383</v>
      </c>
      <c r="N7396">
        <v>2.8174999999999999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27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76.072500000000005</v>
      </c>
    </row>
    <row r="7397" spans="1:26" x14ac:dyDescent="0.3">
      <c r="A7397">
        <v>2684122</v>
      </c>
      <c r="B7397">
        <v>1</v>
      </c>
      <c r="C7397" t="s">
        <v>76</v>
      </c>
      <c r="D7397" t="s">
        <v>99</v>
      </c>
      <c r="E7397" t="s">
        <v>325</v>
      </c>
      <c r="F7397" t="s">
        <v>20384</v>
      </c>
      <c r="G7397" t="s">
        <v>7235</v>
      </c>
      <c r="H7397" t="s">
        <v>4083</v>
      </c>
      <c r="I7397" t="s">
        <v>129</v>
      </c>
      <c r="J7397" t="s">
        <v>130</v>
      </c>
      <c r="K7397" t="s">
        <v>141</v>
      </c>
      <c r="L7397" t="s">
        <v>20385</v>
      </c>
      <c r="M7397" t="s">
        <v>20386</v>
      </c>
      <c r="N7397">
        <v>5.42</v>
      </c>
      <c r="O7397">
        <v>291</v>
      </c>
      <c r="P7397">
        <v>3264</v>
      </c>
      <c r="Q7397">
        <v>0</v>
      </c>
      <c r="R7397">
        <v>0</v>
      </c>
      <c r="S7397">
        <v>0</v>
      </c>
      <c r="T7397">
        <v>0</v>
      </c>
      <c r="U7397">
        <v>1577.22</v>
      </c>
      <c r="V7397">
        <v>17690.88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2684123</v>
      </c>
      <c r="B7398">
        <v>1</v>
      </c>
      <c r="C7398" t="s">
        <v>77</v>
      </c>
      <c r="D7398" t="s">
        <v>114</v>
      </c>
      <c r="E7398" t="s">
        <v>134</v>
      </c>
      <c r="F7398" t="s">
        <v>20387</v>
      </c>
      <c r="G7398" t="s">
        <v>140</v>
      </c>
      <c r="H7398" t="s">
        <v>46</v>
      </c>
      <c r="I7398" t="s">
        <v>129</v>
      </c>
      <c r="J7398" t="s">
        <v>130</v>
      </c>
      <c r="K7398" t="s">
        <v>141</v>
      </c>
      <c r="L7398" t="s">
        <v>20388</v>
      </c>
      <c r="M7398" t="s">
        <v>20389</v>
      </c>
      <c r="N7398">
        <v>4.5636111110000002</v>
      </c>
      <c r="O7398">
        <v>0</v>
      </c>
      <c r="P7398">
        <v>94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428.979444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2684127</v>
      </c>
      <c r="B7399">
        <v>1</v>
      </c>
      <c r="C7399" t="s">
        <v>76</v>
      </c>
      <c r="D7399" t="s">
        <v>86</v>
      </c>
      <c r="E7399" t="s">
        <v>210</v>
      </c>
      <c r="F7399" t="s">
        <v>20390</v>
      </c>
      <c r="G7399" t="s">
        <v>290</v>
      </c>
      <c r="H7399" t="s">
        <v>46</v>
      </c>
      <c r="I7399" t="s">
        <v>129</v>
      </c>
      <c r="J7399" t="s">
        <v>130</v>
      </c>
      <c r="K7399" t="s">
        <v>131</v>
      </c>
      <c r="L7399" t="s">
        <v>20391</v>
      </c>
      <c r="M7399" t="s">
        <v>20392</v>
      </c>
      <c r="N7399">
        <v>0.91277777699999996</v>
      </c>
      <c r="O7399">
        <v>0</v>
      </c>
      <c r="P7399">
        <v>1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0.91277799999999998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2684130</v>
      </c>
      <c r="B7400">
        <v>1</v>
      </c>
      <c r="C7400" t="s">
        <v>76</v>
      </c>
      <c r="D7400" t="s">
        <v>100</v>
      </c>
      <c r="E7400" t="s">
        <v>210</v>
      </c>
      <c r="F7400" t="s">
        <v>19842</v>
      </c>
      <c r="G7400" t="s">
        <v>627</v>
      </c>
      <c r="H7400" t="s">
        <v>46</v>
      </c>
      <c r="I7400" t="s">
        <v>129</v>
      </c>
      <c r="J7400" t="s">
        <v>130</v>
      </c>
      <c r="K7400" t="s">
        <v>131</v>
      </c>
      <c r="L7400" t="s">
        <v>20393</v>
      </c>
      <c r="M7400" t="s">
        <v>20394</v>
      </c>
      <c r="N7400">
        <v>1.1475</v>
      </c>
      <c r="O7400">
        <v>0</v>
      </c>
      <c r="P7400">
        <v>9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10.327500000000001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2684129</v>
      </c>
      <c r="B7401">
        <v>1</v>
      </c>
      <c r="C7401" t="s">
        <v>76</v>
      </c>
      <c r="D7401" t="s">
        <v>88</v>
      </c>
      <c r="E7401" t="s">
        <v>152</v>
      </c>
      <c r="F7401" t="s">
        <v>20395</v>
      </c>
      <c r="G7401" t="s">
        <v>140</v>
      </c>
      <c r="H7401" t="s">
        <v>47</v>
      </c>
      <c r="I7401" t="s">
        <v>129</v>
      </c>
      <c r="J7401" t="s">
        <v>130</v>
      </c>
      <c r="K7401" t="s">
        <v>141</v>
      </c>
      <c r="L7401" t="s">
        <v>20396</v>
      </c>
      <c r="M7401" t="s">
        <v>20397</v>
      </c>
      <c r="N7401">
        <v>3.8802777769999999</v>
      </c>
      <c r="O7401">
        <v>59</v>
      </c>
      <c r="P7401">
        <v>16466</v>
      </c>
      <c r="Q7401">
        <v>0</v>
      </c>
      <c r="R7401">
        <v>0</v>
      </c>
      <c r="S7401">
        <v>0</v>
      </c>
      <c r="T7401">
        <v>0</v>
      </c>
      <c r="U7401">
        <v>228.93638899999999</v>
      </c>
      <c r="V7401">
        <v>63892.653875999997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2684132</v>
      </c>
      <c r="B7402">
        <v>1</v>
      </c>
      <c r="C7402" t="s">
        <v>76</v>
      </c>
      <c r="D7402" t="s">
        <v>93</v>
      </c>
      <c r="E7402" t="s">
        <v>152</v>
      </c>
      <c r="F7402" t="s">
        <v>20398</v>
      </c>
      <c r="G7402" t="s">
        <v>140</v>
      </c>
      <c r="H7402" t="s">
        <v>47</v>
      </c>
      <c r="I7402" t="s">
        <v>129</v>
      </c>
      <c r="J7402" t="s">
        <v>130</v>
      </c>
      <c r="K7402" t="s">
        <v>141</v>
      </c>
      <c r="L7402" t="s">
        <v>20396</v>
      </c>
      <c r="M7402" t="s">
        <v>20399</v>
      </c>
      <c r="N7402">
        <v>3.846944444</v>
      </c>
      <c r="O7402">
        <v>144</v>
      </c>
      <c r="P7402">
        <v>17237</v>
      </c>
      <c r="Q7402">
        <v>0</v>
      </c>
      <c r="R7402">
        <v>0</v>
      </c>
      <c r="S7402">
        <v>0</v>
      </c>
      <c r="T7402">
        <v>0</v>
      </c>
      <c r="U7402">
        <v>553.96</v>
      </c>
      <c r="V7402">
        <v>66309.781380999993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2684131</v>
      </c>
      <c r="B7403">
        <v>1</v>
      </c>
      <c r="C7403" t="s">
        <v>76</v>
      </c>
      <c r="D7403" t="s">
        <v>103</v>
      </c>
      <c r="E7403" t="s">
        <v>210</v>
      </c>
      <c r="F7403" t="s">
        <v>20400</v>
      </c>
      <c r="G7403" t="s">
        <v>627</v>
      </c>
      <c r="H7403" t="s">
        <v>46</v>
      </c>
      <c r="I7403" t="s">
        <v>129</v>
      </c>
      <c r="J7403" t="s">
        <v>130</v>
      </c>
      <c r="K7403" t="s">
        <v>131</v>
      </c>
      <c r="L7403" t="s">
        <v>20401</v>
      </c>
      <c r="M7403" t="s">
        <v>20402</v>
      </c>
      <c r="N7403">
        <v>2.2738888880000001</v>
      </c>
      <c r="O7403">
        <v>0</v>
      </c>
      <c r="P7403">
        <v>0</v>
      </c>
      <c r="Q7403">
        <v>0</v>
      </c>
      <c r="R7403">
        <v>34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77.312222000000006</v>
      </c>
      <c r="Y7403">
        <v>0</v>
      </c>
      <c r="Z7403">
        <v>0</v>
      </c>
    </row>
    <row r="7404" spans="1:26" x14ac:dyDescent="0.3">
      <c r="A7404">
        <v>2684133</v>
      </c>
      <c r="B7404">
        <v>1</v>
      </c>
      <c r="C7404" t="s">
        <v>76</v>
      </c>
      <c r="D7404" t="s">
        <v>89</v>
      </c>
      <c r="E7404" t="s">
        <v>210</v>
      </c>
      <c r="F7404" t="s">
        <v>20403</v>
      </c>
      <c r="G7404" t="s">
        <v>212</v>
      </c>
      <c r="H7404" t="s">
        <v>46</v>
      </c>
      <c r="I7404" t="s">
        <v>129</v>
      </c>
      <c r="J7404" t="s">
        <v>130</v>
      </c>
      <c r="K7404" t="s">
        <v>131</v>
      </c>
      <c r="L7404" t="s">
        <v>20404</v>
      </c>
      <c r="M7404" t="s">
        <v>20405</v>
      </c>
      <c r="N7404">
        <v>4.0827777770000004</v>
      </c>
      <c r="O7404">
        <v>0</v>
      </c>
      <c r="P7404">
        <v>5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20.413889000000001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2684137</v>
      </c>
      <c r="B7405">
        <v>1</v>
      </c>
      <c r="C7405" t="s">
        <v>76</v>
      </c>
      <c r="D7405" t="s">
        <v>107</v>
      </c>
      <c r="E7405" t="s">
        <v>172</v>
      </c>
      <c r="F7405" t="s">
        <v>20406</v>
      </c>
      <c r="G7405" t="s">
        <v>174</v>
      </c>
      <c r="H7405" t="s">
        <v>46</v>
      </c>
      <c r="I7405" t="s">
        <v>129</v>
      </c>
      <c r="J7405" t="s">
        <v>130</v>
      </c>
      <c r="K7405" t="s">
        <v>131</v>
      </c>
      <c r="L7405" t="s">
        <v>20407</v>
      </c>
      <c r="M7405" t="s">
        <v>20408</v>
      </c>
      <c r="N7405">
        <v>1.098333333</v>
      </c>
      <c r="O7405">
        <v>0</v>
      </c>
      <c r="P7405">
        <v>281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308.63166699999999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2684138</v>
      </c>
      <c r="B7406">
        <v>1</v>
      </c>
      <c r="C7406" t="s">
        <v>77</v>
      </c>
      <c r="D7406" t="s">
        <v>108</v>
      </c>
      <c r="E7406" t="s">
        <v>152</v>
      </c>
      <c r="F7406" t="s">
        <v>10797</v>
      </c>
      <c r="G7406" t="s">
        <v>169</v>
      </c>
      <c r="H7406" t="s">
        <v>47</v>
      </c>
      <c r="I7406" t="s">
        <v>129</v>
      </c>
      <c r="J7406" t="s">
        <v>130</v>
      </c>
      <c r="K7406" t="s">
        <v>131</v>
      </c>
      <c r="L7406" t="s">
        <v>20409</v>
      </c>
      <c r="M7406" t="s">
        <v>20410</v>
      </c>
      <c r="N7406">
        <v>0.44</v>
      </c>
      <c r="O7406">
        <v>78</v>
      </c>
      <c r="P7406">
        <v>604</v>
      </c>
      <c r="Q7406">
        <v>0</v>
      </c>
      <c r="R7406">
        <v>0</v>
      </c>
      <c r="S7406">
        <v>38</v>
      </c>
      <c r="T7406">
        <v>529</v>
      </c>
      <c r="U7406">
        <v>34.32</v>
      </c>
      <c r="V7406">
        <v>265.76</v>
      </c>
      <c r="W7406">
        <v>0</v>
      </c>
      <c r="X7406">
        <v>0</v>
      </c>
      <c r="Y7406">
        <v>16.72</v>
      </c>
      <c r="Z7406">
        <v>232.76</v>
      </c>
    </row>
    <row r="7407" spans="1:26" x14ac:dyDescent="0.3">
      <c r="A7407">
        <v>2684140</v>
      </c>
      <c r="B7407">
        <v>1</v>
      </c>
      <c r="C7407" t="s">
        <v>76</v>
      </c>
      <c r="D7407" t="s">
        <v>84</v>
      </c>
      <c r="E7407" t="s">
        <v>172</v>
      </c>
      <c r="F7407" t="s">
        <v>20411</v>
      </c>
      <c r="G7407" t="s">
        <v>306</v>
      </c>
      <c r="H7407" t="s">
        <v>46</v>
      </c>
      <c r="I7407" t="s">
        <v>129</v>
      </c>
      <c r="J7407" t="s">
        <v>15</v>
      </c>
      <c r="K7407" t="s">
        <v>131</v>
      </c>
      <c r="L7407" t="s">
        <v>20412</v>
      </c>
      <c r="M7407" t="s">
        <v>20413</v>
      </c>
      <c r="N7407">
        <v>10.526944444</v>
      </c>
      <c r="O7407">
        <v>0</v>
      </c>
      <c r="P7407">
        <v>76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800.04777799999999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2684147</v>
      </c>
      <c r="B7408">
        <v>1</v>
      </c>
      <c r="C7408" t="s">
        <v>77</v>
      </c>
      <c r="D7408" t="s">
        <v>108</v>
      </c>
      <c r="E7408" t="s">
        <v>126</v>
      </c>
      <c r="F7408" t="s">
        <v>20414</v>
      </c>
      <c r="G7408" t="s">
        <v>169</v>
      </c>
      <c r="H7408" t="s">
        <v>47</v>
      </c>
      <c r="I7408" t="s">
        <v>247</v>
      </c>
      <c r="J7408" t="s">
        <v>130</v>
      </c>
      <c r="K7408" t="s">
        <v>131</v>
      </c>
      <c r="L7408" t="s">
        <v>20415</v>
      </c>
      <c r="M7408" t="s">
        <v>20416</v>
      </c>
      <c r="N7408">
        <v>1.7222221999999999E-2</v>
      </c>
      <c r="O7408">
        <v>0</v>
      </c>
      <c r="P7408">
        <v>232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3.9955560000000001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2684152</v>
      </c>
      <c r="B7409">
        <v>1</v>
      </c>
      <c r="C7409" t="s">
        <v>76</v>
      </c>
      <c r="D7409" t="s">
        <v>86</v>
      </c>
      <c r="E7409" t="s">
        <v>210</v>
      </c>
      <c r="F7409" t="s">
        <v>20417</v>
      </c>
      <c r="G7409" t="s">
        <v>627</v>
      </c>
      <c r="H7409" t="s">
        <v>46</v>
      </c>
      <c r="I7409" t="s">
        <v>129</v>
      </c>
      <c r="J7409" t="s">
        <v>130</v>
      </c>
      <c r="K7409" t="s">
        <v>131</v>
      </c>
      <c r="L7409" t="s">
        <v>20418</v>
      </c>
      <c r="M7409" t="s">
        <v>20419</v>
      </c>
      <c r="N7409">
        <v>4.2191666659999996</v>
      </c>
      <c r="O7409">
        <v>0</v>
      </c>
      <c r="P7409">
        <v>22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92.821667000000005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2684153</v>
      </c>
      <c r="B7410">
        <v>1</v>
      </c>
      <c r="C7410" t="s">
        <v>76</v>
      </c>
      <c r="D7410" t="s">
        <v>84</v>
      </c>
      <c r="E7410" t="s">
        <v>172</v>
      </c>
      <c r="F7410" t="s">
        <v>20420</v>
      </c>
      <c r="G7410" t="s">
        <v>174</v>
      </c>
      <c r="H7410" t="s">
        <v>46</v>
      </c>
      <c r="I7410" t="s">
        <v>129</v>
      </c>
      <c r="J7410" t="s">
        <v>130</v>
      </c>
      <c r="K7410" t="s">
        <v>131</v>
      </c>
      <c r="L7410" t="s">
        <v>20421</v>
      </c>
      <c r="M7410" t="s">
        <v>20422</v>
      </c>
      <c r="N7410">
        <v>4.466111111</v>
      </c>
      <c r="O7410">
        <v>0</v>
      </c>
      <c r="P7410">
        <v>76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339.42444399999999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2684154</v>
      </c>
      <c r="B7411">
        <v>1</v>
      </c>
      <c r="C7411" t="s">
        <v>76</v>
      </c>
      <c r="D7411" t="s">
        <v>81</v>
      </c>
      <c r="E7411" t="s">
        <v>210</v>
      </c>
      <c r="F7411" t="s">
        <v>17988</v>
      </c>
      <c r="G7411" t="s">
        <v>290</v>
      </c>
      <c r="H7411" t="s">
        <v>46</v>
      </c>
      <c r="I7411" t="s">
        <v>129</v>
      </c>
      <c r="J7411" t="s">
        <v>130</v>
      </c>
      <c r="K7411" t="s">
        <v>131</v>
      </c>
      <c r="L7411" t="s">
        <v>20423</v>
      </c>
      <c r="M7411" t="s">
        <v>20424</v>
      </c>
      <c r="N7411">
        <v>6.0619444439999999</v>
      </c>
      <c r="O7411">
        <v>0</v>
      </c>
      <c r="P7411">
        <v>8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48.495556000000001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2684157</v>
      </c>
      <c r="B7412">
        <v>1</v>
      </c>
      <c r="C7412" t="s">
        <v>76</v>
      </c>
      <c r="D7412" t="s">
        <v>102</v>
      </c>
      <c r="E7412" t="s">
        <v>156</v>
      </c>
      <c r="F7412" t="s">
        <v>20425</v>
      </c>
      <c r="G7412" t="s">
        <v>169</v>
      </c>
      <c r="H7412" t="s">
        <v>47</v>
      </c>
      <c r="I7412" t="s">
        <v>129</v>
      </c>
      <c r="J7412" t="s">
        <v>130</v>
      </c>
      <c r="K7412" t="s">
        <v>131</v>
      </c>
      <c r="L7412" t="s">
        <v>20426</v>
      </c>
      <c r="M7412" t="s">
        <v>20427</v>
      </c>
      <c r="N7412">
        <v>0.321111111</v>
      </c>
      <c r="O7412">
        <v>89</v>
      </c>
      <c r="P7412">
        <v>1067</v>
      </c>
      <c r="Q7412">
        <v>0</v>
      </c>
      <c r="R7412">
        <v>0</v>
      </c>
      <c r="S7412">
        <v>3</v>
      </c>
      <c r="T7412">
        <v>0</v>
      </c>
      <c r="U7412">
        <v>28.578889</v>
      </c>
      <c r="V7412">
        <v>342.62555500000002</v>
      </c>
      <c r="W7412">
        <v>0</v>
      </c>
      <c r="X7412">
        <v>0</v>
      </c>
      <c r="Y7412">
        <v>0.96333299999999999</v>
      </c>
      <c r="Z7412">
        <v>0</v>
      </c>
    </row>
    <row r="7413" spans="1:26" x14ac:dyDescent="0.3">
      <c r="A7413">
        <v>2684159</v>
      </c>
      <c r="B7413">
        <v>1</v>
      </c>
      <c r="C7413" t="s">
        <v>77</v>
      </c>
      <c r="D7413" t="s">
        <v>124</v>
      </c>
      <c r="E7413" t="s">
        <v>152</v>
      </c>
      <c r="F7413" t="s">
        <v>20428</v>
      </c>
      <c r="G7413" t="s">
        <v>169</v>
      </c>
      <c r="H7413" t="s">
        <v>47</v>
      </c>
      <c r="I7413" t="s">
        <v>129</v>
      </c>
      <c r="J7413" t="s">
        <v>130</v>
      </c>
      <c r="K7413" t="s">
        <v>131</v>
      </c>
      <c r="L7413" t="s">
        <v>20429</v>
      </c>
      <c r="M7413" t="s">
        <v>20430</v>
      </c>
      <c r="N7413">
        <v>1.1088888880000001</v>
      </c>
      <c r="O7413">
        <v>90</v>
      </c>
      <c r="P7413">
        <v>1380</v>
      </c>
      <c r="Q7413">
        <v>0</v>
      </c>
      <c r="R7413">
        <v>0</v>
      </c>
      <c r="S7413">
        <v>0</v>
      </c>
      <c r="T7413">
        <v>0</v>
      </c>
      <c r="U7413">
        <v>99.8</v>
      </c>
      <c r="V7413">
        <v>1530.2666650000001</v>
      </c>
      <c r="W7413">
        <v>0</v>
      </c>
      <c r="X7413">
        <v>0</v>
      </c>
      <c r="Y7413">
        <v>0</v>
      </c>
      <c r="Z7413">
        <v>0</v>
      </c>
    </row>
    <row r="7414" spans="1:26" x14ac:dyDescent="0.3">
      <c r="A7414">
        <v>2684160</v>
      </c>
      <c r="B7414">
        <v>1</v>
      </c>
      <c r="C7414" t="s">
        <v>76</v>
      </c>
      <c r="D7414" t="s">
        <v>104</v>
      </c>
      <c r="E7414" t="s">
        <v>156</v>
      </c>
      <c r="F7414" t="s">
        <v>20431</v>
      </c>
      <c r="G7414" t="s">
        <v>169</v>
      </c>
      <c r="H7414" t="s">
        <v>47</v>
      </c>
      <c r="I7414" t="s">
        <v>129</v>
      </c>
      <c r="J7414" t="s">
        <v>130</v>
      </c>
      <c r="K7414" t="s">
        <v>131</v>
      </c>
      <c r="L7414" t="s">
        <v>20432</v>
      </c>
      <c r="M7414" t="s">
        <v>20433</v>
      </c>
      <c r="N7414">
        <v>0.91388888800000001</v>
      </c>
      <c r="O7414">
        <v>0</v>
      </c>
      <c r="P7414">
        <v>0</v>
      </c>
      <c r="Q7414">
        <v>0</v>
      </c>
      <c r="R7414">
        <v>0</v>
      </c>
      <c r="S7414">
        <v>13</v>
      </c>
      <c r="T7414">
        <v>2581</v>
      </c>
      <c r="U7414">
        <v>0</v>
      </c>
      <c r="V7414">
        <v>0</v>
      </c>
      <c r="W7414">
        <v>0</v>
      </c>
      <c r="X7414">
        <v>0</v>
      </c>
      <c r="Y7414">
        <v>11.880556</v>
      </c>
      <c r="Z7414">
        <v>2358.7472200000002</v>
      </c>
    </row>
    <row r="7415" spans="1:26" x14ac:dyDescent="0.3">
      <c r="A7415">
        <v>2684161</v>
      </c>
      <c r="B7415">
        <v>1</v>
      </c>
      <c r="C7415" t="s">
        <v>77</v>
      </c>
      <c r="D7415" t="s">
        <v>116</v>
      </c>
      <c r="E7415" t="s">
        <v>126</v>
      </c>
      <c r="F7415" t="s">
        <v>3566</v>
      </c>
      <c r="G7415" t="s">
        <v>169</v>
      </c>
      <c r="H7415" t="s">
        <v>47</v>
      </c>
      <c r="I7415" t="s">
        <v>247</v>
      </c>
      <c r="J7415" t="s">
        <v>130</v>
      </c>
      <c r="K7415" t="s">
        <v>131</v>
      </c>
      <c r="L7415" t="s">
        <v>20434</v>
      </c>
      <c r="M7415" t="s">
        <v>20435</v>
      </c>
      <c r="N7415">
        <v>5.5555550000000002E-3</v>
      </c>
      <c r="O7415">
        <v>56</v>
      </c>
      <c r="P7415">
        <v>800</v>
      </c>
      <c r="Q7415">
        <v>0</v>
      </c>
      <c r="R7415">
        <v>0</v>
      </c>
      <c r="S7415">
        <v>0</v>
      </c>
      <c r="T7415">
        <v>57</v>
      </c>
      <c r="U7415">
        <v>0.31111100000000003</v>
      </c>
      <c r="V7415">
        <v>4.4444439999999998</v>
      </c>
      <c r="W7415">
        <v>0</v>
      </c>
      <c r="X7415">
        <v>0</v>
      </c>
      <c r="Y7415">
        <v>0</v>
      </c>
      <c r="Z7415">
        <v>0.31666699999999998</v>
      </c>
    </row>
    <row r="7416" spans="1:26" x14ac:dyDescent="0.3">
      <c r="A7416">
        <v>2684162</v>
      </c>
      <c r="B7416">
        <v>1</v>
      </c>
      <c r="C7416" t="s">
        <v>77</v>
      </c>
      <c r="D7416" t="s">
        <v>109</v>
      </c>
      <c r="E7416" t="s">
        <v>126</v>
      </c>
      <c r="F7416" t="s">
        <v>8415</v>
      </c>
      <c r="G7416" t="s">
        <v>169</v>
      </c>
      <c r="H7416" t="s">
        <v>47</v>
      </c>
      <c r="I7416" t="s">
        <v>247</v>
      </c>
      <c r="J7416" t="s">
        <v>130</v>
      </c>
      <c r="K7416" t="s">
        <v>131</v>
      </c>
      <c r="L7416" t="s">
        <v>20436</v>
      </c>
      <c r="M7416" t="s">
        <v>20437</v>
      </c>
      <c r="N7416">
        <v>0.01</v>
      </c>
      <c r="O7416">
        <v>4</v>
      </c>
      <c r="P7416">
        <v>86</v>
      </c>
      <c r="Q7416">
        <v>0</v>
      </c>
      <c r="R7416">
        <v>0</v>
      </c>
      <c r="S7416">
        <v>1</v>
      </c>
      <c r="T7416">
        <v>50</v>
      </c>
      <c r="U7416">
        <v>0.04</v>
      </c>
      <c r="V7416">
        <v>0.86</v>
      </c>
      <c r="W7416">
        <v>0</v>
      </c>
      <c r="X7416">
        <v>0</v>
      </c>
      <c r="Y7416">
        <v>0.01</v>
      </c>
      <c r="Z7416">
        <v>0.5</v>
      </c>
    </row>
    <row r="7417" spans="1:26" x14ac:dyDescent="0.3">
      <c r="A7417">
        <v>2684165</v>
      </c>
      <c r="B7417">
        <v>1</v>
      </c>
      <c r="C7417" t="s">
        <v>77</v>
      </c>
      <c r="D7417" t="s">
        <v>109</v>
      </c>
      <c r="E7417" t="s">
        <v>156</v>
      </c>
      <c r="F7417" t="s">
        <v>12479</v>
      </c>
      <c r="G7417" t="s">
        <v>169</v>
      </c>
      <c r="H7417" t="s">
        <v>47</v>
      </c>
      <c r="I7417" t="s">
        <v>129</v>
      </c>
      <c r="J7417" t="s">
        <v>130</v>
      </c>
      <c r="K7417" t="s">
        <v>131</v>
      </c>
      <c r="L7417" t="s">
        <v>20438</v>
      </c>
      <c r="M7417" t="s">
        <v>20439</v>
      </c>
      <c r="N7417">
        <v>0.48805555499999997</v>
      </c>
      <c r="O7417">
        <v>17</v>
      </c>
      <c r="P7417">
        <v>116</v>
      </c>
      <c r="Q7417">
        <v>0</v>
      </c>
      <c r="R7417">
        <v>0</v>
      </c>
      <c r="S7417">
        <v>0</v>
      </c>
      <c r="T7417">
        <v>0</v>
      </c>
      <c r="U7417">
        <v>8.2969439999999999</v>
      </c>
      <c r="V7417">
        <v>56.614443999999999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2684372</v>
      </c>
      <c r="B7418">
        <v>1</v>
      </c>
      <c r="C7418" t="s">
        <v>76</v>
      </c>
      <c r="D7418" t="s">
        <v>83</v>
      </c>
      <c r="E7418" t="s">
        <v>134</v>
      </c>
      <c r="F7418" t="s">
        <v>20440</v>
      </c>
      <c r="G7418" t="s">
        <v>140</v>
      </c>
      <c r="H7418" t="s">
        <v>46</v>
      </c>
      <c r="I7418" t="s">
        <v>129</v>
      </c>
      <c r="J7418" t="s">
        <v>130</v>
      </c>
      <c r="K7418" t="s">
        <v>141</v>
      </c>
      <c r="L7418" t="s">
        <v>20441</v>
      </c>
      <c r="M7418" t="s">
        <v>20442</v>
      </c>
      <c r="N7418">
        <v>4.9463888880000004</v>
      </c>
      <c r="O7418">
        <v>0</v>
      </c>
      <c r="P7418">
        <v>185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915.08194400000002</v>
      </c>
      <c r="W7418">
        <v>0</v>
      </c>
      <c r="X7418">
        <v>0</v>
      </c>
      <c r="Y7418">
        <v>0</v>
      </c>
      <c r="Z7418">
        <v>0</v>
      </c>
    </row>
    <row r="7419" spans="1:26" x14ac:dyDescent="0.3">
      <c r="A7419">
        <v>2684167</v>
      </c>
      <c r="B7419">
        <v>1</v>
      </c>
      <c r="C7419" t="s">
        <v>77</v>
      </c>
      <c r="D7419" t="s">
        <v>123</v>
      </c>
      <c r="E7419" t="s">
        <v>126</v>
      </c>
      <c r="F7419" t="s">
        <v>12792</v>
      </c>
      <c r="G7419" t="s">
        <v>128</v>
      </c>
      <c r="H7419" t="s">
        <v>47</v>
      </c>
      <c r="I7419" t="s">
        <v>129</v>
      </c>
      <c r="J7419" t="s">
        <v>130</v>
      </c>
      <c r="K7419" t="s">
        <v>131</v>
      </c>
      <c r="L7419" t="s">
        <v>20443</v>
      </c>
      <c r="M7419" t="s">
        <v>20444</v>
      </c>
      <c r="N7419">
        <v>6.938055555</v>
      </c>
      <c r="O7419">
        <v>10</v>
      </c>
      <c r="P7419">
        <v>180</v>
      </c>
      <c r="Q7419">
        <v>0</v>
      </c>
      <c r="R7419">
        <v>0</v>
      </c>
      <c r="S7419">
        <v>0</v>
      </c>
      <c r="T7419">
        <v>0</v>
      </c>
      <c r="U7419">
        <v>69.380555999999999</v>
      </c>
      <c r="V7419">
        <v>1248.8499999999999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2684168</v>
      </c>
      <c r="B7420">
        <v>1</v>
      </c>
      <c r="C7420" t="s">
        <v>76</v>
      </c>
      <c r="D7420" t="s">
        <v>99</v>
      </c>
      <c r="E7420" t="s">
        <v>156</v>
      </c>
      <c r="F7420" t="s">
        <v>4104</v>
      </c>
      <c r="G7420" t="s">
        <v>169</v>
      </c>
      <c r="H7420" t="s">
        <v>47</v>
      </c>
      <c r="I7420" t="s">
        <v>247</v>
      </c>
      <c r="J7420" t="s">
        <v>130</v>
      </c>
      <c r="K7420" t="s">
        <v>131</v>
      </c>
      <c r="L7420" t="s">
        <v>20445</v>
      </c>
      <c r="M7420" t="s">
        <v>20446</v>
      </c>
      <c r="N7420">
        <v>7.2222220000000004E-3</v>
      </c>
      <c r="O7420">
        <v>59</v>
      </c>
      <c r="P7420">
        <v>3185</v>
      </c>
      <c r="Q7420">
        <v>0</v>
      </c>
      <c r="R7420">
        <v>0</v>
      </c>
      <c r="S7420">
        <v>0</v>
      </c>
      <c r="T7420">
        <v>0</v>
      </c>
      <c r="U7420">
        <v>0.42611100000000002</v>
      </c>
      <c r="V7420">
        <v>23.002776999999998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2684170</v>
      </c>
      <c r="B7421">
        <v>1</v>
      </c>
      <c r="C7421" t="s">
        <v>76</v>
      </c>
      <c r="D7421" t="s">
        <v>101</v>
      </c>
      <c r="E7421" t="s">
        <v>152</v>
      </c>
      <c r="F7421" t="s">
        <v>9429</v>
      </c>
      <c r="G7421" t="s">
        <v>169</v>
      </c>
      <c r="H7421" t="s">
        <v>47</v>
      </c>
      <c r="I7421" t="s">
        <v>129</v>
      </c>
      <c r="J7421" t="s">
        <v>130</v>
      </c>
      <c r="K7421" t="s">
        <v>131</v>
      </c>
      <c r="L7421" t="s">
        <v>20447</v>
      </c>
      <c r="M7421" t="s">
        <v>20448</v>
      </c>
      <c r="N7421">
        <v>0.55722222200000004</v>
      </c>
      <c r="O7421">
        <v>136</v>
      </c>
      <c r="P7421">
        <v>199</v>
      </c>
      <c r="Q7421">
        <v>0</v>
      </c>
      <c r="R7421">
        <v>0</v>
      </c>
      <c r="S7421">
        <v>0</v>
      </c>
      <c r="T7421">
        <v>0</v>
      </c>
      <c r="U7421">
        <v>75.782222000000004</v>
      </c>
      <c r="V7421">
        <v>110.88722199999999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2684171</v>
      </c>
      <c r="B7422">
        <v>1</v>
      </c>
      <c r="C7422" t="s">
        <v>77</v>
      </c>
      <c r="D7422" t="s">
        <v>120</v>
      </c>
      <c r="E7422" t="s">
        <v>152</v>
      </c>
      <c r="F7422" t="s">
        <v>16184</v>
      </c>
      <c r="G7422" t="s">
        <v>169</v>
      </c>
      <c r="H7422" t="s">
        <v>47</v>
      </c>
      <c r="I7422" t="s">
        <v>129</v>
      </c>
      <c r="J7422" t="s">
        <v>130</v>
      </c>
      <c r="K7422" t="s">
        <v>131</v>
      </c>
      <c r="L7422" t="s">
        <v>20449</v>
      </c>
      <c r="M7422" t="s">
        <v>20450</v>
      </c>
      <c r="N7422">
        <v>0.245277777</v>
      </c>
      <c r="O7422">
        <v>21</v>
      </c>
      <c r="P7422">
        <v>0</v>
      </c>
      <c r="Q7422">
        <v>35</v>
      </c>
      <c r="R7422">
        <v>339</v>
      </c>
      <c r="S7422">
        <v>0</v>
      </c>
      <c r="T7422">
        <v>0</v>
      </c>
      <c r="U7422">
        <v>5.1508330000000004</v>
      </c>
      <c r="V7422">
        <v>0</v>
      </c>
      <c r="W7422">
        <v>8.5847219999999993</v>
      </c>
      <c r="X7422">
        <v>83.149165999999994</v>
      </c>
      <c r="Y7422">
        <v>0</v>
      </c>
      <c r="Z7422">
        <v>0</v>
      </c>
    </row>
    <row r="7423" spans="1:26" x14ac:dyDescent="0.3">
      <c r="A7423">
        <v>2684172</v>
      </c>
      <c r="B7423">
        <v>1</v>
      </c>
      <c r="C7423" t="s">
        <v>76</v>
      </c>
      <c r="D7423" t="s">
        <v>78</v>
      </c>
      <c r="E7423" t="s">
        <v>134</v>
      </c>
      <c r="F7423" t="s">
        <v>20451</v>
      </c>
      <c r="G7423" t="s">
        <v>140</v>
      </c>
      <c r="H7423" t="s">
        <v>46</v>
      </c>
      <c r="I7423" t="s">
        <v>129</v>
      </c>
      <c r="J7423" t="s">
        <v>130</v>
      </c>
      <c r="K7423" t="s">
        <v>141</v>
      </c>
      <c r="L7423" t="s">
        <v>20452</v>
      </c>
      <c r="M7423" t="s">
        <v>20453</v>
      </c>
      <c r="N7423">
        <v>1.5886111110000001</v>
      </c>
      <c r="O7423">
        <v>0</v>
      </c>
      <c r="P7423">
        <v>681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1081.844167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2684173</v>
      </c>
      <c r="B7424">
        <v>1</v>
      </c>
      <c r="C7424" t="s">
        <v>77</v>
      </c>
      <c r="D7424" t="s">
        <v>114</v>
      </c>
      <c r="E7424" t="s">
        <v>156</v>
      </c>
      <c r="F7424" t="s">
        <v>17608</v>
      </c>
      <c r="G7424" t="s">
        <v>169</v>
      </c>
      <c r="H7424" t="s">
        <v>47</v>
      </c>
      <c r="I7424" t="s">
        <v>129</v>
      </c>
      <c r="J7424" t="s">
        <v>130</v>
      </c>
      <c r="K7424" t="s">
        <v>131</v>
      </c>
      <c r="L7424" t="s">
        <v>20454</v>
      </c>
      <c r="M7424" t="s">
        <v>20455</v>
      </c>
      <c r="N7424">
        <v>0.79583333300000003</v>
      </c>
      <c r="O7424">
        <v>0</v>
      </c>
      <c r="P7424">
        <v>0</v>
      </c>
      <c r="Q7424">
        <v>0</v>
      </c>
      <c r="R7424">
        <v>0</v>
      </c>
      <c r="S7424">
        <v>34</v>
      </c>
      <c r="T7424">
        <v>60</v>
      </c>
      <c r="U7424">
        <v>0</v>
      </c>
      <c r="V7424">
        <v>0</v>
      </c>
      <c r="W7424">
        <v>0</v>
      </c>
      <c r="X7424">
        <v>0</v>
      </c>
      <c r="Y7424">
        <v>27.058333000000001</v>
      </c>
      <c r="Z7424">
        <v>47.75</v>
      </c>
    </row>
    <row r="7425" spans="1:26" x14ac:dyDescent="0.3">
      <c r="A7425">
        <v>2684176</v>
      </c>
      <c r="B7425">
        <v>1</v>
      </c>
      <c r="C7425" t="s">
        <v>77</v>
      </c>
      <c r="D7425" t="s">
        <v>114</v>
      </c>
      <c r="E7425" t="s">
        <v>144</v>
      </c>
      <c r="F7425" t="s">
        <v>20456</v>
      </c>
      <c r="G7425" t="s">
        <v>1698</v>
      </c>
      <c r="H7425" t="s">
        <v>46</v>
      </c>
      <c r="I7425" t="s">
        <v>129</v>
      </c>
      <c r="J7425" t="s">
        <v>130</v>
      </c>
      <c r="K7425" t="s">
        <v>131</v>
      </c>
      <c r="L7425" t="s">
        <v>20457</v>
      </c>
      <c r="M7425" t="s">
        <v>20458</v>
      </c>
      <c r="N7425">
        <v>1.0761111109999999</v>
      </c>
      <c r="O7425">
        <v>0</v>
      </c>
      <c r="P7425">
        <v>4</v>
      </c>
      <c r="Q7425">
        <v>0</v>
      </c>
      <c r="R7425">
        <v>0</v>
      </c>
      <c r="S7425">
        <v>0</v>
      </c>
      <c r="T7425">
        <v>3</v>
      </c>
      <c r="U7425">
        <v>0</v>
      </c>
      <c r="V7425">
        <v>4.3044440000000002</v>
      </c>
      <c r="W7425">
        <v>0</v>
      </c>
      <c r="X7425">
        <v>0</v>
      </c>
      <c r="Y7425">
        <v>0</v>
      </c>
      <c r="Z7425">
        <v>3.2283330000000001</v>
      </c>
    </row>
    <row r="7426" spans="1:26" x14ac:dyDescent="0.3">
      <c r="A7426">
        <v>2684244</v>
      </c>
      <c r="B7426">
        <v>1</v>
      </c>
      <c r="C7426" t="s">
        <v>76</v>
      </c>
      <c r="D7426" t="s">
        <v>96</v>
      </c>
      <c r="E7426" t="s">
        <v>134</v>
      </c>
      <c r="F7426" t="s">
        <v>20459</v>
      </c>
      <c r="G7426" t="s">
        <v>260</v>
      </c>
      <c r="H7426" t="s">
        <v>46</v>
      </c>
      <c r="I7426" t="s">
        <v>129</v>
      </c>
      <c r="J7426" t="s">
        <v>130</v>
      </c>
      <c r="K7426" t="s">
        <v>141</v>
      </c>
      <c r="L7426" t="s">
        <v>20460</v>
      </c>
      <c r="M7426" t="s">
        <v>20461</v>
      </c>
      <c r="N7426">
        <v>7.6336111109999996</v>
      </c>
      <c r="O7426">
        <v>0</v>
      </c>
      <c r="P7426">
        <v>532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4061.081111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2684179</v>
      </c>
      <c r="B7427">
        <v>1</v>
      </c>
      <c r="C7427" t="s">
        <v>77</v>
      </c>
      <c r="D7427" t="s">
        <v>108</v>
      </c>
      <c r="E7427" t="s">
        <v>144</v>
      </c>
      <c r="F7427" t="s">
        <v>20462</v>
      </c>
      <c r="G7427" t="s">
        <v>136</v>
      </c>
      <c r="H7427" t="s">
        <v>46</v>
      </c>
      <c r="I7427" t="s">
        <v>129</v>
      </c>
      <c r="J7427" t="s">
        <v>130</v>
      </c>
      <c r="K7427" t="s">
        <v>131</v>
      </c>
      <c r="L7427" t="s">
        <v>20463</v>
      </c>
      <c r="M7427" t="s">
        <v>20464</v>
      </c>
      <c r="N7427">
        <v>1.6091666659999999</v>
      </c>
      <c r="O7427">
        <v>0</v>
      </c>
      <c r="P7427">
        <v>80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128.73333299999999</v>
      </c>
      <c r="W7427">
        <v>0</v>
      </c>
      <c r="X7427">
        <v>0</v>
      </c>
      <c r="Y7427">
        <v>0</v>
      </c>
      <c r="Z7427">
        <v>0</v>
      </c>
    </row>
    <row r="7428" spans="1:26" x14ac:dyDescent="0.3">
      <c r="A7428">
        <v>2684177</v>
      </c>
      <c r="B7428">
        <v>1</v>
      </c>
      <c r="C7428" t="s">
        <v>76</v>
      </c>
      <c r="D7428" t="s">
        <v>102</v>
      </c>
      <c r="E7428" t="s">
        <v>156</v>
      </c>
      <c r="F7428" t="s">
        <v>11166</v>
      </c>
      <c r="G7428" t="s">
        <v>169</v>
      </c>
      <c r="H7428" t="s">
        <v>47</v>
      </c>
      <c r="I7428" t="s">
        <v>129</v>
      </c>
      <c r="J7428" t="s">
        <v>130</v>
      </c>
      <c r="K7428" t="s">
        <v>131</v>
      </c>
      <c r="L7428" t="s">
        <v>20465</v>
      </c>
      <c r="M7428" t="s">
        <v>20466</v>
      </c>
      <c r="N7428">
        <v>1.301666666</v>
      </c>
      <c r="O7428">
        <v>0</v>
      </c>
      <c r="P7428">
        <v>0</v>
      </c>
      <c r="Q7428">
        <v>0</v>
      </c>
      <c r="R7428">
        <v>0</v>
      </c>
      <c r="S7428">
        <v>23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29.938333</v>
      </c>
      <c r="Z7428">
        <v>0</v>
      </c>
    </row>
    <row r="7429" spans="1:26" x14ac:dyDescent="0.3">
      <c r="A7429">
        <v>2684180</v>
      </c>
      <c r="B7429">
        <v>1</v>
      </c>
      <c r="C7429" t="s">
        <v>77</v>
      </c>
      <c r="D7429" t="s">
        <v>124</v>
      </c>
      <c r="E7429" t="s">
        <v>134</v>
      </c>
      <c r="F7429" t="s">
        <v>20467</v>
      </c>
      <c r="G7429" t="s">
        <v>140</v>
      </c>
      <c r="H7429" t="s">
        <v>46</v>
      </c>
      <c r="I7429" t="s">
        <v>129</v>
      </c>
      <c r="J7429" t="s">
        <v>130</v>
      </c>
      <c r="K7429" t="s">
        <v>141</v>
      </c>
      <c r="L7429" t="s">
        <v>20468</v>
      </c>
      <c r="M7429" t="s">
        <v>20469</v>
      </c>
      <c r="N7429">
        <v>2.6580555549999998</v>
      </c>
      <c r="O7429">
        <v>0</v>
      </c>
      <c r="P7429">
        <v>797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2118.4702769999999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2684181</v>
      </c>
      <c r="B7430">
        <v>1</v>
      </c>
      <c r="C7430" t="s">
        <v>76</v>
      </c>
      <c r="D7430" t="s">
        <v>93</v>
      </c>
      <c r="E7430" t="s">
        <v>144</v>
      </c>
      <c r="F7430" t="s">
        <v>20470</v>
      </c>
      <c r="G7430" t="s">
        <v>136</v>
      </c>
      <c r="H7430" t="s">
        <v>46</v>
      </c>
      <c r="I7430" t="s">
        <v>129</v>
      </c>
      <c r="J7430" t="s">
        <v>130</v>
      </c>
      <c r="K7430" t="s">
        <v>131</v>
      </c>
      <c r="L7430" t="s">
        <v>20471</v>
      </c>
      <c r="M7430" t="s">
        <v>20472</v>
      </c>
      <c r="N7430">
        <v>1.735833333</v>
      </c>
      <c r="O7430">
        <v>0</v>
      </c>
      <c r="P7430">
        <v>20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34.716667000000001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2684182</v>
      </c>
      <c r="B7431">
        <v>1</v>
      </c>
      <c r="C7431" t="s">
        <v>77</v>
      </c>
      <c r="D7431" t="s">
        <v>109</v>
      </c>
      <c r="E7431" t="s">
        <v>126</v>
      </c>
      <c r="F7431" t="s">
        <v>20473</v>
      </c>
      <c r="G7431" t="s">
        <v>128</v>
      </c>
      <c r="H7431" t="s">
        <v>47</v>
      </c>
      <c r="I7431" t="s">
        <v>129</v>
      </c>
      <c r="J7431" t="s">
        <v>130</v>
      </c>
      <c r="K7431" t="s">
        <v>131</v>
      </c>
      <c r="L7431" t="s">
        <v>20474</v>
      </c>
      <c r="M7431" t="s">
        <v>20475</v>
      </c>
      <c r="N7431">
        <v>0.81305555500000004</v>
      </c>
      <c r="O7431">
        <v>2</v>
      </c>
      <c r="P7431">
        <v>114</v>
      </c>
      <c r="Q7431">
        <v>0</v>
      </c>
      <c r="R7431">
        <v>0</v>
      </c>
      <c r="S7431">
        <v>0</v>
      </c>
      <c r="T7431">
        <v>0</v>
      </c>
      <c r="U7431">
        <v>1.6261110000000001</v>
      </c>
      <c r="V7431">
        <v>92.688333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2684184</v>
      </c>
      <c r="B7432">
        <v>1</v>
      </c>
      <c r="C7432" t="s">
        <v>77</v>
      </c>
      <c r="D7432" t="s">
        <v>116</v>
      </c>
      <c r="E7432" t="s">
        <v>126</v>
      </c>
      <c r="F7432" t="s">
        <v>3566</v>
      </c>
      <c r="G7432" t="s">
        <v>169</v>
      </c>
      <c r="H7432" t="s">
        <v>47</v>
      </c>
      <c r="I7432" t="s">
        <v>247</v>
      </c>
      <c r="J7432" t="s">
        <v>130</v>
      </c>
      <c r="K7432" t="s">
        <v>131</v>
      </c>
      <c r="L7432" t="s">
        <v>20476</v>
      </c>
      <c r="M7432" t="s">
        <v>20477</v>
      </c>
      <c r="N7432">
        <v>2.2222219999999998E-3</v>
      </c>
      <c r="O7432">
        <v>56</v>
      </c>
      <c r="P7432">
        <v>800</v>
      </c>
      <c r="Q7432">
        <v>0</v>
      </c>
      <c r="R7432">
        <v>0</v>
      </c>
      <c r="S7432">
        <v>0</v>
      </c>
      <c r="T7432">
        <v>57</v>
      </c>
      <c r="U7432">
        <v>0.124444</v>
      </c>
      <c r="V7432">
        <v>1.7777780000000001</v>
      </c>
      <c r="W7432">
        <v>0</v>
      </c>
      <c r="X7432">
        <v>0</v>
      </c>
      <c r="Y7432">
        <v>0</v>
      </c>
      <c r="Z7432">
        <v>0.126667</v>
      </c>
    </row>
    <row r="7433" spans="1:26" x14ac:dyDescent="0.3">
      <c r="A7433">
        <v>2684190</v>
      </c>
      <c r="B7433">
        <v>1</v>
      </c>
      <c r="C7433" t="s">
        <v>76</v>
      </c>
      <c r="D7433" t="s">
        <v>101</v>
      </c>
      <c r="E7433" t="s">
        <v>126</v>
      </c>
      <c r="F7433" t="s">
        <v>20478</v>
      </c>
      <c r="G7433" t="s">
        <v>128</v>
      </c>
      <c r="H7433" t="s">
        <v>47</v>
      </c>
      <c r="I7433" t="s">
        <v>129</v>
      </c>
      <c r="J7433" t="s">
        <v>130</v>
      </c>
      <c r="K7433" t="s">
        <v>131</v>
      </c>
      <c r="L7433" t="s">
        <v>20479</v>
      </c>
      <c r="M7433" t="s">
        <v>20480</v>
      </c>
      <c r="N7433">
        <v>1.6797222220000001</v>
      </c>
      <c r="O7433">
        <v>3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5.039167</v>
      </c>
      <c r="V7433">
        <v>0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2684185</v>
      </c>
      <c r="B7434">
        <v>1</v>
      </c>
      <c r="C7434" t="s">
        <v>76</v>
      </c>
      <c r="D7434" t="s">
        <v>96</v>
      </c>
      <c r="E7434" t="s">
        <v>172</v>
      </c>
      <c r="F7434" t="s">
        <v>19087</v>
      </c>
      <c r="G7434" t="s">
        <v>146</v>
      </c>
      <c r="H7434" t="s">
        <v>46</v>
      </c>
      <c r="I7434" t="s">
        <v>129</v>
      </c>
      <c r="J7434" t="s">
        <v>130</v>
      </c>
      <c r="K7434" t="s">
        <v>131</v>
      </c>
      <c r="L7434" t="s">
        <v>20481</v>
      </c>
      <c r="M7434" t="s">
        <v>20482</v>
      </c>
      <c r="N7434">
        <v>3.7166666660000001</v>
      </c>
      <c r="O7434">
        <v>0</v>
      </c>
      <c r="P7434">
        <v>60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223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2684189</v>
      </c>
      <c r="B7435">
        <v>1</v>
      </c>
      <c r="C7435" t="s">
        <v>76</v>
      </c>
      <c r="D7435" t="s">
        <v>80</v>
      </c>
      <c r="E7435" t="s">
        <v>134</v>
      </c>
      <c r="F7435" t="s">
        <v>20483</v>
      </c>
      <c r="G7435" t="s">
        <v>140</v>
      </c>
      <c r="H7435" t="s">
        <v>46</v>
      </c>
      <c r="I7435" t="s">
        <v>129</v>
      </c>
      <c r="J7435" t="s">
        <v>130</v>
      </c>
      <c r="K7435" t="s">
        <v>141</v>
      </c>
      <c r="L7435" t="s">
        <v>20484</v>
      </c>
      <c r="M7435" t="s">
        <v>20485</v>
      </c>
      <c r="N7435">
        <v>6.0008333330000001</v>
      </c>
      <c r="O7435">
        <v>0</v>
      </c>
      <c r="P7435">
        <v>1004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6024.8366660000002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2684256</v>
      </c>
      <c r="B7436">
        <v>1</v>
      </c>
      <c r="C7436" t="s">
        <v>76</v>
      </c>
      <c r="D7436" t="s">
        <v>80</v>
      </c>
      <c r="E7436" t="s">
        <v>134</v>
      </c>
      <c r="F7436" t="s">
        <v>20486</v>
      </c>
      <c r="G7436" t="s">
        <v>260</v>
      </c>
      <c r="H7436" t="s">
        <v>46</v>
      </c>
      <c r="I7436" t="s">
        <v>129</v>
      </c>
      <c r="J7436" t="s">
        <v>130</v>
      </c>
      <c r="K7436" t="s">
        <v>141</v>
      </c>
      <c r="L7436" t="s">
        <v>20487</v>
      </c>
      <c r="M7436" t="s">
        <v>20488</v>
      </c>
      <c r="N7436">
        <v>8.8619444440000006</v>
      </c>
      <c r="O7436">
        <v>0</v>
      </c>
      <c r="P7436">
        <v>893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7913.7163879999998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2684193</v>
      </c>
      <c r="B7437">
        <v>1</v>
      </c>
      <c r="C7437" t="s">
        <v>76</v>
      </c>
      <c r="D7437" t="s">
        <v>100</v>
      </c>
      <c r="E7437" t="s">
        <v>152</v>
      </c>
      <c r="F7437" t="s">
        <v>7888</v>
      </c>
      <c r="G7437" t="s">
        <v>169</v>
      </c>
      <c r="H7437" t="s">
        <v>47</v>
      </c>
      <c r="I7437" t="s">
        <v>129</v>
      </c>
      <c r="J7437" t="s">
        <v>130</v>
      </c>
      <c r="K7437" t="s">
        <v>131</v>
      </c>
      <c r="L7437" t="s">
        <v>20489</v>
      </c>
      <c r="M7437" t="s">
        <v>20490</v>
      </c>
      <c r="N7437">
        <v>6.5555555000000001E-2</v>
      </c>
      <c r="O7437">
        <v>93</v>
      </c>
      <c r="P7437">
        <v>37</v>
      </c>
      <c r="Q7437">
        <v>0</v>
      </c>
      <c r="R7437">
        <v>0</v>
      </c>
      <c r="S7437">
        <v>0</v>
      </c>
      <c r="T7437">
        <v>0</v>
      </c>
      <c r="U7437">
        <v>6.0966670000000001</v>
      </c>
      <c r="V7437">
        <v>2.4255559999999998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2684232</v>
      </c>
      <c r="B7438">
        <v>1</v>
      </c>
      <c r="C7438" t="s">
        <v>77</v>
      </c>
      <c r="D7438" t="s">
        <v>124</v>
      </c>
      <c r="E7438" t="s">
        <v>152</v>
      </c>
      <c r="F7438" t="s">
        <v>10847</v>
      </c>
      <c r="G7438" t="s">
        <v>140</v>
      </c>
      <c r="H7438" t="s">
        <v>47</v>
      </c>
      <c r="I7438" t="s">
        <v>129</v>
      </c>
      <c r="J7438" t="s">
        <v>130</v>
      </c>
      <c r="K7438" t="s">
        <v>141</v>
      </c>
      <c r="L7438" t="s">
        <v>20491</v>
      </c>
      <c r="M7438" t="s">
        <v>20492</v>
      </c>
      <c r="N7438">
        <v>5.3227777769999998</v>
      </c>
      <c r="O7438">
        <v>702</v>
      </c>
      <c r="P7438">
        <v>6445</v>
      </c>
      <c r="Q7438">
        <v>0</v>
      </c>
      <c r="R7438">
        <v>0</v>
      </c>
      <c r="S7438">
        <v>0</v>
      </c>
      <c r="T7438">
        <v>0</v>
      </c>
      <c r="U7438">
        <v>3736.5899989999998</v>
      </c>
      <c r="V7438">
        <v>34305.302773000003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2684196</v>
      </c>
      <c r="B7439">
        <v>1</v>
      </c>
      <c r="C7439" t="s">
        <v>77</v>
      </c>
      <c r="D7439" t="s">
        <v>108</v>
      </c>
      <c r="E7439" t="s">
        <v>152</v>
      </c>
      <c r="F7439" t="s">
        <v>20493</v>
      </c>
      <c r="G7439" t="s">
        <v>260</v>
      </c>
      <c r="H7439" t="s">
        <v>47</v>
      </c>
      <c r="I7439" t="s">
        <v>129</v>
      </c>
      <c r="J7439" t="s">
        <v>130</v>
      </c>
      <c r="K7439" t="s">
        <v>141</v>
      </c>
      <c r="L7439" t="s">
        <v>20494</v>
      </c>
      <c r="M7439" t="s">
        <v>20495</v>
      </c>
      <c r="N7439">
        <v>5.8944444440000003</v>
      </c>
      <c r="O7439">
        <v>2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11.788888999999999</v>
      </c>
      <c r="V7439">
        <v>0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2684197</v>
      </c>
      <c r="B7440">
        <v>1</v>
      </c>
      <c r="C7440" t="s">
        <v>76</v>
      </c>
      <c r="D7440" t="s">
        <v>101</v>
      </c>
      <c r="E7440" t="s">
        <v>126</v>
      </c>
      <c r="F7440" t="s">
        <v>20496</v>
      </c>
      <c r="G7440" t="s">
        <v>260</v>
      </c>
      <c r="H7440" t="s">
        <v>47</v>
      </c>
      <c r="I7440" t="s">
        <v>129</v>
      </c>
      <c r="J7440" t="s">
        <v>130</v>
      </c>
      <c r="K7440" t="s">
        <v>141</v>
      </c>
      <c r="L7440" t="s">
        <v>20497</v>
      </c>
      <c r="M7440" t="s">
        <v>20498</v>
      </c>
      <c r="N7440">
        <v>5.7586111109999996</v>
      </c>
      <c r="O7440">
        <v>0</v>
      </c>
      <c r="P7440">
        <v>195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1122.929167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2684216</v>
      </c>
      <c r="B7441">
        <v>1</v>
      </c>
      <c r="C7441" t="s">
        <v>77</v>
      </c>
      <c r="D7441" t="s">
        <v>123</v>
      </c>
      <c r="E7441" t="s">
        <v>144</v>
      </c>
      <c r="F7441" t="s">
        <v>20499</v>
      </c>
      <c r="G7441" t="s">
        <v>136</v>
      </c>
      <c r="H7441" t="s">
        <v>46</v>
      </c>
      <c r="I7441" t="s">
        <v>129</v>
      </c>
      <c r="J7441" t="s">
        <v>130</v>
      </c>
      <c r="K7441" t="s">
        <v>131</v>
      </c>
      <c r="L7441" t="s">
        <v>20500</v>
      </c>
      <c r="M7441" t="s">
        <v>20501</v>
      </c>
      <c r="N7441">
        <v>4.7236111110000003</v>
      </c>
      <c r="O7441">
        <v>0</v>
      </c>
      <c r="P7441">
        <v>72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340.1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2684200</v>
      </c>
      <c r="B7442">
        <v>1</v>
      </c>
      <c r="C7442" t="s">
        <v>76</v>
      </c>
      <c r="D7442" t="s">
        <v>78</v>
      </c>
      <c r="E7442" t="s">
        <v>152</v>
      </c>
      <c r="F7442" t="s">
        <v>15329</v>
      </c>
      <c r="G7442" t="s">
        <v>140</v>
      </c>
      <c r="H7442" t="s">
        <v>47</v>
      </c>
      <c r="I7442" t="s">
        <v>129</v>
      </c>
      <c r="J7442" t="s">
        <v>130</v>
      </c>
      <c r="K7442" t="s">
        <v>141</v>
      </c>
      <c r="L7442" t="s">
        <v>20502</v>
      </c>
      <c r="M7442" t="s">
        <v>20503</v>
      </c>
      <c r="N7442">
        <v>4.2188888880000004</v>
      </c>
      <c r="O7442">
        <v>1</v>
      </c>
      <c r="P7442">
        <v>5048</v>
      </c>
      <c r="Q7442">
        <v>0</v>
      </c>
      <c r="R7442">
        <v>0</v>
      </c>
      <c r="S7442">
        <v>0</v>
      </c>
      <c r="T7442">
        <v>0</v>
      </c>
      <c r="U7442">
        <v>4.2188889999999999</v>
      </c>
      <c r="V7442">
        <v>21296.951107000001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2684205</v>
      </c>
      <c r="B7443">
        <v>1</v>
      </c>
      <c r="C7443" t="s">
        <v>77</v>
      </c>
      <c r="D7443" t="s">
        <v>115</v>
      </c>
      <c r="E7443" t="s">
        <v>210</v>
      </c>
      <c r="F7443" t="s">
        <v>20504</v>
      </c>
      <c r="G7443" t="s">
        <v>290</v>
      </c>
      <c r="H7443" t="s">
        <v>46</v>
      </c>
      <c r="I7443" t="s">
        <v>129</v>
      </c>
      <c r="J7443" t="s">
        <v>130</v>
      </c>
      <c r="K7443" t="s">
        <v>131</v>
      </c>
      <c r="L7443" t="s">
        <v>20505</v>
      </c>
      <c r="M7443" t="s">
        <v>20506</v>
      </c>
      <c r="N7443">
        <v>2.131388888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1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2.131389</v>
      </c>
    </row>
    <row r="7444" spans="1:26" x14ac:dyDescent="0.3">
      <c r="A7444">
        <v>2684202</v>
      </c>
      <c r="B7444">
        <v>1</v>
      </c>
      <c r="C7444" t="s">
        <v>77</v>
      </c>
      <c r="D7444" t="s">
        <v>109</v>
      </c>
      <c r="E7444" t="s">
        <v>134</v>
      </c>
      <c r="F7444" t="s">
        <v>20507</v>
      </c>
      <c r="G7444" t="s">
        <v>140</v>
      </c>
      <c r="H7444" t="s">
        <v>46</v>
      </c>
      <c r="I7444" t="s">
        <v>129</v>
      </c>
      <c r="J7444" t="s">
        <v>130</v>
      </c>
      <c r="K7444" t="s">
        <v>141</v>
      </c>
      <c r="L7444" t="s">
        <v>20508</v>
      </c>
      <c r="M7444" t="s">
        <v>20509</v>
      </c>
      <c r="N7444">
        <v>2.0547222220000001</v>
      </c>
      <c r="O7444">
        <v>0</v>
      </c>
      <c r="P7444">
        <v>589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1210.231389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2684208</v>
      </c>
      <c r="B7445">
        <v>1</v>
      </c>
      <c r="C7445" t="s">
        <v>76</v>
      </c>
      <c r="D7445" t="s">
        <v>83</v>
      </c>
      <c r="E7445" t="s">
        <v>134</v>
      </c>
      <c r="F7445" t="s">
        <v>20510</v>
      </c>
      <c r="G7445" t="s">
        <v>140</v>
      </c>
      <c r="H7445" t="s">
        <v>46</v>
      </c>
      <c r="I7445" t="s">
        <v>129</v>
      </c>
      <c r="J7445" t="s">
        <v>130</v>
      </c>
      <c r="K7445" t="s">
        <v>141</v>
      </c>
      <c r="L7445" t="s">
        <v>20511</v>
      </c>
      <c r="M7445" t="s">
        <v>20512</v>
      </c>
      <c r="N7445">
        <v>1.688055555</v>
      </c>
      <c r="O7445">
        <v>0</v>
      </c>
      <c r="P7445">
        <v>4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6.7522219999999997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2684204</v>
      </c>
      <c r="B7446">
        <v>1</v>
      </c>
      <c r="C7446" t="s">
        <v>76</v>
      </c>
      <c r="D7446" t="s">
        <v>93</v>
      </c>
      <c r="E7446" t="s">
        <v>134</v>
      </c>
      <c r="F7446" t="s">
        <v>14528</v>
      </c>
      <c r="G7446" t="s">
        <v>260</v>
      </c>
      <c r="H7446" t="s">
        <v>46</v>
      </c>
      <c r="I7446" t="s">
        <v>129</v>
      </c>
      <c r="J7446" t="s">
        <v>130</v>
      </c>
      <c r="K7446" t="s">
        <v>141</v>
      </c>
      <c r="L7446" t="s">
        <v>20513</v>
      </c>
      <c r="M7446" t="s">
        <v>20514</v>
      </c>
      <c r="N7446">
        <v>8.7638888880000003</v>
      </c>
      <c r="O7446">
        <v>0</v>
      </c>
      <c r="P7446">
        <v>319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2795.6805549999999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2684206</v>
      </c>
      <c r="B7447">
        <v>1</v>
      </c>
      <c r="C7447" t="s">
        <v>76</v>
      </c>
      <c r="D7447" t="s">
        <v>86</v>
      </c>
      <c r="E7447" t="s">
        <v>210</v>
      </c>
      <c r="F7447" t="s">
        <v>20515</v>
      </c>
      <c r="G7447" t="s">
        <v>1669</v>
      </c>
      <c r="H7447" t="s">
        <v>46</v>
      </c>
      <c r="I7447" t="s">
        <v>129</v>
      </c>
      <c r="J7447" t="s">
        <v>15</v>
      </c>
      <c r="K7447" t="s">
        <v>131</v>
      </c>
      <c r="L7447" t="s">
        <v>20516</v>
      </c>
      <c r="M7447" t="s">
        <v>20517</v>
      </c>
      <c r="N7447">
        <v>1.9911111109999999</v>
      </c>
      <c r="O7447">
        <v>0</v>
      </c>
      <c r="P7447">
        <v>3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5.9733330000000002</v>
      </c>
      <c r="W7447">
        <v>0</v>
      </c>
      <c r="X7447">
        <v>0</v>
      </c>
      <c r="Y7447">
        <v>0</v>
      </c>
      <c r="Z7447">
        <v>0</v>
      </c>
    </row>
    <row r="7448" spans="1:26" x14ac:dyDescent="0.3">
      <c r="A7448">
        <v>2684207</v>
      </c>
      <c r="B7448">
        <v>1</v>
      </c>
      <c r="C7448" t="s">
        <v>76</v>
      </c>
      <c r="D7448" t="s">
        <v>80</v>
      </c>
      <c r="E7448" t="s">
        <v>134</v>
      </c>
      <c r="F7448" t="s">
        <v>6024</v>
      </c>
      <c r="G7448" t="s">
        <v>260</v>
      </c>
      <c r="H7448" t="s">
        <v>46</v>
      </c>
      <c r="I7448" t="s">
        <v>129</v>
      </c>
      <c r="J7448" t="s">
        <v>130</v>
      </c>
      <c r="K7448" t="s">
        <v>141</v>
      </c>
      <c r="L7448" t="s">
        <v>20518</v>
      </c>
      <c r="M7448" t="s">
        <v>20519</v>
      </c>
      <c r="N7448">
        <v>7.7594444439999997</v>
      </c>
      <c r="O7448">
        <v>0</v>
      </c>
      <c r="P7448">
        <v>1026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7961.19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2684209</v>
      </c>
      <c r="B7449">
        <v>1</v>
      </c>
      <c r="C7449" t="s">
        <v>77</v>
      </c>
      <c r="D7449" t="s">
        <v>124</v>
      </c>
      <c r="E7449" t="s">
        <v>152</v>
      </c>
      <c r="F7449" t="s">
        <v>20520</v>
      </c>
      <c r="G7449" t="s">
        <v>169</v>
      </c>
      <c r="H7449" t="s">
        <v>47</v>
      </c>
      <c r="I7449" t="s">
        <v>129</v>
      </c>
      <c r="J7449" t="s">
        <v>130</v>
      </c>
      <c r="K7449" t="s">
        <v>131</v>
      </c>
      <c r="L7449" t="s">
        <v>20521</v>
      </c>
      <c r="M7449" t="s">
        <v>20522</v>
      </c>
      <c r="N7449">
        <v>0.90277777699999995</v>
      </c>
      <c r="O7449">
        <v>24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21.666667</v>
      </c>
      <c r="V7449">
        <v>0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2684212</v>
      </c>
      <c r="B7450">
        <v>1</v>
      </c>
      <c r="C7450" t="s">
        <v>76</v>
      </c>
      <c r="D7450" t="s">
        <v>87</v>
      </c>
      <c r="E7450" t="s">
        <v>134</v>
      </c>
      <c r="F7450" t="s">
        <v>19778</v>
      </c>
      <c r="G7450" t="s">
        <v>140</v>
      </c>
      <c r="H7450" t="s">
        <v>46</v>
      </c>
      <c r="I7450" t="s">
        <v>129</v>
      </c>
      <c r="J7450" t="s">
        <v>130</v>
      </c>
      <c r="K7450" t="s">
        <v>141</v>
      </c>
      <c r="L7450" t="s">
        <v>20523</v>
      </c>
      <c r="M7450" t="s">
        <v>20524</v>
      </c>
      <c r="N7450">
        <v>6.1658333330000001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217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1337.985833</v>
      </c>
    </row>
    <row r="7451" spans="1:26" x14ac:dyDescent="0.3">
      <c r="A7451">
        <v>2684295</v>
      </c>
      <c r="B7451">
        <v>1</v>
      </c>
      <c r="C7451" t="s">
        <v>77</v>
      </c>
      <c r="D7451" t="s">
        <v>124</v>
      </c>
      <c r="E7451" t="s">
        <v>126</v>
      </c>
      <c r="F7451" t="s">
        <v>1835</v>
      </c>
      <c r="G7451" t="s">
        <v>169</v>
      </c>
      <c r="H7451" t="s">
        <v>47</v>
      </c>
      <c r="I7451" t="s">
        <v>129</v>
      </c>
      <c r="J7451" t="s">
        <v>130</v>
      </c>
      <c r="K7451" t="s">
        <v>131</v>
      </c>
      <c r="L7451" t="s">
        <v>20525</v>
      </c>
      <c r="M7451" t="s">
        <v>20526</v>
      </c>
      <c r="N7451">
        <v>4.0602777769999996</v>
      </c>
      <c r="O7451">
        <v>6</v>
      </c>
      <c r="P7451">
        <v>738</v>
      </c>
      <c r="Q7451">
        <v>0</v>
      </c>
      <c r="R7451">
        <v>0</v>
      </c>
      <c r="S7451">
        <v>0</v>
      </c>
      <c r="T7451">
        <v>0</v>
      </c>
      <c r="U7451">
        <v>24.361667000000001</v>
      </c>
      <c r="V7451">
        <v>2996.4849989999998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2684239</v>
      </c>
      <c r="B7452">
        <v>1</v>
      </c>
      <c r="C7452" t="s">
        <v>77</v>
      </c>
      <c r="D7452" t="s">
        <v>108</v>
      </c>
      <c r="E7452" t="s">
        <v>152</v>
      </c>
      <c r="F7452" t="s">
        <v>8074</v>
      </c>
      <c r="G7452" t="s">
        <v>260</v>
      </c>
      <c r="H7452" t="s">
        <v>47</v>
      </c>
      <c r="I7452" t="s">
        <v>129</v>
      </c>
      <c r="J7452" t="s">
        <v>130</v>
      </c>
      <c r="K7452" t="s">
        <v>141</v>
      </c>
      <c r="L7452" t="s">
        <v>20527</v>
      </c>
      <c r="M7452" t="s">
        <v>20528</v>
      </c>
      <c r="N7452">
        <v>7.8005555549999999</v>
      </c>
      <c r="O7452">
        <v>0</v>
      </c>
      <c r="P7452">
        <v>0</v>
      </c>
      <c r="Q7452">
        <v>5</v>
      </c>
      <c r="R7452">
        <v>184</v>
      </c>
      <c r="S7452">
        <v>10</v>
      </c>
      <c r="T7452">
        <v>1227</v>
      </c>
      <c r="U7452">
        <v>0</v>
      </c>
      <c r="V7452">
        <v>0</v>
      </c>
      <c r="W7452">
        <v>39.002777999999999</v>
      </c>
      <c r="X7452">
        <v>1435.302222</v>
      </c>
      <c r="Y7452">
        <v>78.005555999999999</v>
      </c>
      <c r="Z7452">
        <v>9571.2816660000008</v>
      </c>
    </row>
    <row r="7453" spans="1:26" x14ac:dyDescent="0.3">
      <c r="A7453">
        <v>2684214</v>
      </c>
      <c r="B7453">
        <v>1</v>
      </c>
      <c r="C7453" t="s">
        <v>76</v>
      </c>
      <c r="D7453" t="s">
        <v>91</v>
      </c>
      <c r="E7453" t="s">
        <v>156</v>
      </c>
      <c r="F7453" t="s">
        <v>20529</v>
      </c>
      <c r="G7453" t="s">
        <v>169</v>
      </c>
      <c r="H7453" t="s">
        <v>47</v>
      </c>
      <c r="I7453" t="s">
        <v>129</v>
      </c>
      <c r="J7453" t="s">
        <v>130</v>
      </c>
      <c r="K7453" t="s">
        <v>131</v>
      </c>
      <c r="L7453" t="s">
        <v>20530</v>
      </c>
      <c r="M7453" t="s">
        <v>20531</v>
      </c>
      <c r="N7453">
        <v>0.328055555</v>
      </c>
      <c r="O7453">
        <v>3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0.98416700000000001</v>
      </c>
      <c r="V7453">
        <v>0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2684218</v>
      </c>
      <c r="B7454">
        <v>1</v>
      </c>
      <c r="C7454" t="s">
        <v>77</v>
      </c>
      <c r="D7454" t="s">
        <v>114</v>
      </c>
      <c r="E7454" t="s">
        <v>156</v>
      </c>
      <c r="F7454" t="s">
        <v>6549</v>
      </c>
      <c r="G7454" t="s">
        <v>169</v>
      </c>
      <c r="H7454" t="s">
        <v>47</v>
      </c>
      <c r="I7454" t="s">
        <v>129</v>
      </c>
      <c r="J7454" t="s">
        <v>130</v>
      </c>
      <c r="K7454" t="s">
        <v>131</v>
      </c>
      <c r="L7454" t="s">
        <v>20532</v>
      </c>
      <c r="M7454" t="s">
        <v>20533</v>
      </c>
      <c r="N7454">
        <v>7.3611111000000007E-2</v>
      </c>
      <c r="O7454">
        <v>3</v>
      </c>
      <c r="P7454">
        <v>512</v>
      </c>
      <c r="Q7454">
        <v>0</v>
      </c>
      <c r="R7454">
        <v>0</v>
      </c>
      <c r="S7454">
        <v>8</v>
      </c>
      <c r="T7454">
        <v>360</v>
      </c>
      <c r="U7454">
        <v>0.220833</v>
      </c>
      <c r="V7454">
        <v>37.688889000000003</v>
      </c>
      <c r="W7454">
        <v>0</v>
      </c>
      <c r="X7454">
        <v>0</v>
      </c>
      <c r="Y7454">
        <v>0.588889</v>
      </c>
      <c r="Z7454">
        <v>26.5</v>
      </c>
    </row>
    <row r="7455" spans="1:26" x14ac:dyDescent="0.3">
      <c r="A7455">
        <v>2684215</v>
      </c>
      <c r="B7455">
        <v>1</v>
      </c>
      <c r="C7455" t="s">
        <v>76</v>
      </c>
      <c r="D7455" t="s">
        <v>91</v>
      </c>
      <c r="E7455" t="s">
        <v>152</v>
      </c>
      <c r="F7455" t="s">
        <v>20534</v>
      </c>
      <c r="G7455" t="s">
        <v>260</v>
      </c>
      <c r="H7455" t="s">
        <v>47</v>
      </c>
      <c r="I7455" t="s">
        <v>129</v>
      </c>
      <c r="J7455" t="s">
        <v>130</v>
      </c>
      <c r="K7455" t="s">
        <v>141</v>
      </c>
      <c r="L7455" t="s">
        <v>20535</v>
      </c>
      <c r="M7455" t="s">
        <v>20536</v>
      </c>
      <c r="N7455">
        <v>8.8705555549999993</v>
      </c>
      <c r="O7455">
        <v>0</v>
      </c>
      <c r="P7455">
        <v>0</v>
      </c>
      <c r="Q7455">
        <v>4</v>
      </c>
      <c r="R7455">
        <v>0</v>
      </c>
      <c r="S7455">
        <v>5</v>
      </c>
      <c r="T7455">
        <v>0</v>
      </c>
      <c r="U7455">
        <v>0</v>
      </c>
      <c r="V7455">
        <v>0</v>
      </c>
      <c r="W7455">
        <v>35.482222</v>
      </c>
      <c r="X7455">
        <v>0</v>
      </c>
      <c r="Y7455">
        <v>44.352778000000001</v>
      </c>
      <c r="Z7455">
        <v>0</v>
      </c>
    </row>
    <row r="7456" spans="1:26" x14ac:dyDescent="0.3">
      <c r="A7456">
        <v>2684217</v>
      </c>
      <c r="B7456">
        <v>1</v>
      </c>
      <c r="C7456" t="s">
        <v>76</v>
      </c>
      <c r="D7456" t="s">
        <v>100</v>
      </c>
      <c r="E7456" t="s">
        <v>152</v>
      </c>
      <c r="F7456" t="s">
        <v>5491</v>
      </c>
      <c r="G7456" t="s">
        <v>260</v>
      </c>
      <c r="H7456" t="s">
        <v>47</v>
      </c>
      <c r="I7456" t="s">
        <v>129</v>
      </c>
      <c r="J7456" t="s">
        <v>130</v>
      </c>
      <c r="K7456" t="s">
        <v>141</v>
      </c>
      <c r="L7456" t="s">
        <v>20537</v>
      </c>
      <c r="M7456" t="s">
        <v>20538</v>
      </c>
      <c r="N7456">
        <v>4.1977777769999998</v>
      </c>
      <c r="O7456">
        <v>42</v>
      </c>
      <c r="P7456">
        <v>159</v>
      </c>
      <c r="Q7456">
        <v>0</v>
      </c>
      <c r="R7456">
        <v>0</v>
      </c>
      <c r="S7456">
        <v>0</v>
      </c>
      <c r="T7456">
        <v>0</v>
      </c>
      <c r="U7456">
        <v>176.306667</v>
      </c>
      <c r="V7456">
        <v>667.44666700000005</v>
      </c>
      <c r="W7456">
        <v>0</v>
      </c>
      <c r="X7456">
        <v>0</v>
      </c>
      <c r="Y7456">
        <v>0</v>
      </c>
      <c r="Z7456">
        <v>0</v>
      </c>
    </row>
    <row r="7457" spans="1:26" x14ac:dyDescent="0.3">
      <c r="A7457">
        <v>2684220</v>
      </c>
      <c r="B7457">
        <v>1</v>
      </c>
      <c r="C7457" t="s">
        <v>76</v>
      </c>
      <c r="D7457" t="s">
        <v>103</v>
      </c>
      <c r="E7457" t="s">
        <v>156</v>
      </c>
      <c r="F7457" t="s">
        <v>10322</v>
      </c>
      <c r="G7457" t="s">
        <v>169</v>
      </c>
      <c r="H7457" t="s">
        <v>47</v>
      </c>
      <c r="I7457" t="s">
        <v>129</v>
      </c>
      <c r="J7457" t="s">
        <v>130</v>
      </c>
      <c r="K7457" t="s">
        <v>131</v>
      </c>
      <c r="L7457" t="s">
        <v>20539</v>
      </c>
      <c r="M7457" t="s">
        <v>20540</v>
      </c>
      <c r="N7457">
        <v>0.86944444399999998</v>
      </c>
      <c r="O7457">
        <v>0</v>
      </c>
      <c r="P7457">
        <v>0</v>
      </c>
      <c r="Q7457">
        <v>88</v>
      </c>
      <c r="R7457">
        <v>329</v>
      </c>
      <c r="S7457">
        <v>0</v>
      </c>
      <c r="T7457">
        <v>0</v>
      </c>
      <c r="U7457">
        <v>0</v>
      </c>
      <c r="V7457">
        <v>0</v>
      </c>
      <c r="W7457">
        <v>76.511111</v>
      </c>
      <c r="X7457">
        <v>286.04722199999998</v>
      </c>
      <c r="Y7457">
        <v>0</v>
      </c>
      <c r="Z7457">
        <v>0</v>
      </c>
    </row>
    <row r="7458" spans="1:26" x14ac:dyDescent="0.3">
      <c r="A7458">
        <v>2684221</v>
      </c>
      <c r="B7458">
        <v>1</v>
      </c>
      <c r="C7458" t="s">
        <v>77</v>
      </c>
      <c r="D7458" t="s">
        <v>112</v>
      </c>
      <c r="E7458" t="s">
        <v>126</v>
      </c>
      <c r="F7458" t="s">
        <v>731</v>
      </c>
      <c r="G7458" t="s">
        <v>260</v>
      </c>
      <c r="H7458" t="s">
        <v>47</v>
      </c>
      <c r="I7458" t="s">
        <v>129</v>
      </c>
      <c r="J7458" t="s">
        <v>130</v>
      </c>
      <c r="K7458" t="s">
        <v>141</v>
      </c>
      <c r="L7458" t="s">
        <v>20541</v>
      </c>
      <c r="M7458" t="s">
        <v>20542</v>
      </c>
      <c r="N7458">
        <v>8.7366666659999996</v>
      </c>
      <c r="O7458">
        <v>0</v>
      </c>
      <c r="P7458">
        <v>0</v>
      </c>
      <c r="Q7458">
        <v>0</v>
      </c>
      <c r="R7458">
        <v>0</v>
      </c>
      <c r="S7458">
        <v>1</v>
      </c>
      <c r="T7458">
        <v>269</v>
      </c>
      <c r="U7458">
        <v>0</v>
      </c>
      <c r="V7458">
        <v>0</v>
      </c>
      <c r="W7458">
        <v>0</v>
      </c>
      <c r="X7458">
        <v>0</v>
      </c>
      <c r="Y7458">
        <v>8.7366670000000006</v>
      </c>
      <c r="Z7458">
        <v>2350.163333</v>
      </c>
    </row>
    <row r="7459" spans="1:26" x14ac:dyDescent="0.3">
      <c r="A7459">
        <v>2684222</v>
      </c>
      <c r="B7459">
        <v>1</v>
      </c>
      <c r="C7459" t="s">
        <v>77</v>
      </c>
      <c r="D7459" t="s">
        <v>108</v>
      </c>
      <c r="E7459" t="s">
        <v>126</v>
      </c>
      <c r="F7459" t="s">
        <v>15985</v>
      </c>
      <c r="G7459" t="s">
        <v>567</v>
      </c>
      <c r="H7459" t="s">
        <v>47</v>
      </c>
      <c r="I7459" t="s">
        <v>129</v>
      </c>
      <c r="J7459" t="s">
        <v>130</v>
      </c>
      <c r="K7459" t="s">
        <v>141</v>
      </c>
      <c r="L7459" t="s">
        <v>20543</v>
      </c>
      <c r="M7459" t="s">
        <v>20544</v>
      </c>
      <c r="N7459">
        <v>0.60916666600000002</v>
      </c>
      <c r="O7459">
        <v>26</v>
      </c>
      <c r="P7459">
        <v>810</v>
      </c>
      <c r="Q7459">
        <v>0</v>
      </c>
      <c r="R7459">
        <v>0</v>
      </c>
      <c r="S7459">
        <v>108</v>
      </c>
      <c r="T7459">
        <v>279</v>
      </c>
      <c r="U7459">
        <v>15.838333</v>
      </c>
      <c r="V7459">
        <v>493.42499900000001</v>
      </c>
      <c r="W7459">
        <v>0</v>
      </c>
      <c r="X7459">
        <v>0</v>
      </c>
      <c r="Y7459">
        <v>65.790000000000006</v>
      </c>
      <c r="Z7459">
        <v>169.95750000000001</v>
      </c>
    </row>
    <row r="7460" spans="1:26" x14ac:dyDescent="0.3">
      <c r="A7460">
        <v>2684225</v>
      </c>
      <c r="B7460">
        <v>1</v>
      </c>
      <c r="C7460" t="s">
        <v>77</v>
      </c>
      <c r="D7460" t="s">
        <v>117</v>
      </c>
      <c r="E7460" t="s">
        <v>152</v>
      </c>
      <c r="F7460" t="s">
        <v>2798</v>
      </c>
      <c r="G7460" t="s">
        <v>169</v>
      </c>
      <c r="H7460" t="s">
        <v>47</v>
      </c>
      <c r="I7460" t="s">
        <v>129</v>
      </c>
      <c r="J7460" t="s">
        <v>130</v>
      </c>
      <c r="K7460" t="s">
        <v>131</v>
      </c>
      <c r="L7460" t="s">
        <v>20545</v>
      </c>
      <c r="M7460" t="s">
        <v>20546</v>
      </c>
      <c r="N7460">
        <v>0.23166666599999999</v>
      </c>
      <c r="O7460">
        <v>0</v>
      </c>
      <c r="P7460">
        <v>0</v>
      </c>
      <c r="Q7460">
        <v>6</v>
      </c>
      <c r="R7460">
        <v>215</v>
      </c>
      <c r="S7460">
        <v>13</v>
      </c>
      <c r="T7460">
        <v>1355</v>
      </c>
      <c r="U7460">
        <v>0</v>
      </c>
      <c r="V7460">
        <v>0</v>
      </c>
      <c r="W7460">
        <v>1.39</v>
      </c>
      <c r="X7460">
        <v>49.808332999999998</v>
      </c>
      <c r="Y7460">
        <v>3.0116670000000001</v>
      </c>
      <c r="Z7460">
        <v>313.90833199999997</v>
      </c>
    </row>
    <row r="7461" spans="1:26" x14ac:dyDescent="0.3">
      <c r="A7461">
        <v>2684227</v>
      </c>
      <c r="B7461">
        <v>1</v>
      </c>
      <c r="C7461" t="s">
        <v>76</v>
      </c>
      <c r="D7461" t="s">
        <v>89</v>
      </c>
      <c r="E7461" t="s">
        <v>210</v>
      </c>
      <c r="F7461" t="s">
        <v>20403</v>
      </c>
      <c r="G7461" t="s">
        <v>212</v>
      </c>
      <c r="H7461" t="s">
        <v>46</v>
      </c>
      <c r="I7461" t="s">
        <v>129</v>
      </c>
      <c r="J7461" t="s">
        <v>130</v>
      </c>
      <c r="K7461" t="s">
        <v>131</v>
      </c>
      <c r="L7461" t="s">
        <v>20547</v>
      </c>
      <c r="M7461" t="s">
        <v>20548</v>
      </c>
      <c r="N7461">
        <v>3.411944444</v>
      </c>
      <c r="O7461">
        <v>0</v>
      </c>
      <c r="P7461">
        <v>5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17.059722000000001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2684228</v>
      </c>
      <c r="B7462">
        <v>1</v>
      </c>
      <c r="C7462" t="s">
        <v>76</v>
      </c>
      <c r="D7462" t="s">
        <v>88</v>
      </c>
      <c r="E7462" t="s">
        <v>210</v>
      </c>
      <c r="F7462" t="s">
        <v>20016</v>
      </c>
      <c r="G7462" t="s">
        <v>212</v>
      </c>
      <c r="H7462" t="s">
        <v>46</v>
      </c>
      <c r="I7462" t="s">
        <v>129</v>
      </c>
      <c r="J7462" t="s">
        <v>130</v>
      </c>
      <c r="K7462" t="s">
        <v>131</v>
      </c>
      <c r="L7462" t="s">
        <v>20549</v>
      </c>
      <c r="M7462" t="s">
        <v>20550</v>
      </c>
      <c r="N7462">
        <v>1.080833333</v>
      </c>
      <c r="O7462">
        <v>0</v>
      </c>
      <c r="P7462">
        <v>8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8.6466670000000008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2684226</v>
      </c>
      <c r="B7463">
        <v>1</v>
      </c>
      <c r="C7463" t="s">
        <v>76</v>
      </c>
      <c r="D7463" t="s">
        <v>84</v>
      </c>
      <c r="E7463" t="s">
        <v>134</v>
      </c>
      <c r="F7463" t="s">
        <v>20551</v>
      </c>
      <c r="G7463" t="s">
        <v>146</v>
      </c>
      <c r="H7463" t="s">
        <v>46</v>
      </c>
      <c r="I7463" t="s">
        <v>129</v>
      </c>
      <c r="J7463" t="s">
        <v>130</v>
      </c>
      <c r="K7463" t="s">
        <v>131</v>
      </c>
      <c r="L7463" t="s">
        <v>20552</v>
      </c>
      <c r="M7463" t="s">
        <v>20553</v>
      </c>
      <c r="N7463">
        <v>9.5277776999999994E-2</v>
      </c>
      <c r="O7463">
        <v>0</v>
      </c>
      <c r="P7463">
        <v>777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74.030833000000001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2684229</v>
      </c>
      <c r="B7464">
        <v>1</v>
      </c>
      <c r="C7464" t="s">
        <v>77</v>
      </c>
      <c r="D7464" t="s">
        <v>119</v>
      </c>
      <c r="E7464" t="s">
        <v>156</v>
      </c>
      <c r="F7464" t="s">
        <v>20554</v>
      </c>
      <c r="G7464" t="s">
        <v>169</v>
      </c>
      <c r="H7464" t="s">
        <v>47</v>
      </c>
      <c r="I7464" t="s">
        <v>129</v>
      </c>
      <c r="J7464" t="s">
        <v>130</v>
      </c>
      <c r="K7464" t="s">
        <v>131</v>
      </c>
      <c r="L7464" t="s">
        <v>20555</v>
      </c>
      <c r="M7464" t="s">
        <v>20556</v>
      </c>
      <c r="N7464">
        <v>1.672222222</v>
      </c>
      <c r="O7464">
        <v>49</v>
      </c>
      <c r="P7464">
        <v>293</v>
      </c>
      <c r="Q7464">
        <v>0</v>
      </c>
      <c r="R7464">
        <v>0</v>
      </c>
      <c r="S7464">
        <v>0</v>
      </c>
      <c r="T7464">
        <v>0</v>
      </c>
      <c r="U7464">
        <v>81.938889000000003</v>
      </c>
      <c r="V7464">
        <v>489.96111100000002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2684230</v>
      </c>
      <c r="B7465">
        <v>1</v>
      </c>
      <c r="C7465" t="s">
        <v>76</v>
      </c>
      <c r="D7465" t="s">
        <v>95</v>
      </c>
      <c r="E7465" t="s">
        <v>134</v>
      </c>
      <c r="F7465" t="s">
        <v>14132</v>
      </c>
      <c r="G7465" t="s">
        <v>260</v>
      </c>
      <c r="H7465" t="s">
        <v>46</v>
      </c>
      <c r="I7465" t="s">
        <v>129</v>
      </c>
      <c r="J7465" t="s">
        <v>130</v>
      </c>
      <c r="K7465" t="s">
        <v>141</v>
      </c>
      <c r="L7465" t="s">
        <v>20557</v>
      </c>
      <c r="M7465" t="s">
        <v>20558</v>
      </c>
      <c r="N7465">
        <v>6.7266666659999999</v>
      </c>
      <c r="O7465">
        <v>0</v>
      </c>
      <c r="P7465">
        <v>0</v>
      </c>
      <c r="Q7465">
        <v>0</v>
      </c>
      <c r="R7465">
        <v>130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874.46666700000003</v>
      </c>
      <c r="Y7465">
        <v>0</v>
      </c>
      <c r="Z7465">
        <v>0</v>
      </c>
    </row>
    <row r="7466" spans="1:26" x14ac:dyDescent="0.3">
      <c r="A7466">
        <v>2684231</v>
      </c>
      <c r="B7466">
        <v>1</v>
      </c>
      <c r="C7466" t="s">
        <v>76</v>
      </c>
      <c r="D7466" t="s">
        <v>89</v>
      </c>
      <c r="E7466" t="s">
        <v>144</v>
      </c>
      <c r="F7466" t="s">
        <v>20559</v>
      </c>
      <c r="G7466" t="s">
        <v>260</v>
      </c>
      <c r="H7466" t="s">
        <v>46</v>
      </c>
      <c r="I7466" t="s">
        <v>129</v>
      </c>
      <c r="J7466" t="s">
        <v>130</v>
      </c>
      <c r="K7466" t="s">
        <v>141</v>
      </c>
      <c r="L7466" t="s">
        <v>20560</v>
      </c>
      <c r="M7466" t="s">
        <v>20561</v>
      </c>
      <c r="N7466">
        <v>7.7008333330000003</v>
      </c>
      <c r="O7466">
        <v>0</v>
      </c>
      <c r="P7466">
        <v>218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1678.781667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2684236</v>
      </c>
      <c r="B7467">
        <v>1</v>
      </c>
      <c r="C7467" t="s">
        <v>76</v>
      </c>
      <c r="D7467" t="s">
        <v>90</v>
      </c>
      <c r="E7467" t="s">
        <v>144</v>
      </c>
      <c r="F7467" t="s">
        <v>20562</v>
      </c>
      <c r="G7467" t="s">
        <v>146</v>
      </c>
      <c r="H7467" t="s">
        <v>46</v>
      </c>
      <c r="I7467" t="s">
        <v>129</v>
      </c>
      <c r="J7467" t="s">
        <v>130</v>
      </c>
      <c r="K7467" t="s">
        <v>131</v>
      </c>
      <c r="L7467" t="s">
        <v>20563</v>
      </c>
      <c r="M7467" t="s">
        <v>20564</v>
      </c>
      <c r="N7467">
        <v>0.78055555499999996</v>
      </c>
      <c r="O7467">
        <v>0</v>
      </c>
      <c r="P7467">
        <v>33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25.758333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2684440</v>
      </c>
      <c r="B7468">
        <v>1</v>
      </c>
      <c r="C7468" t="s">
        <v>77</v>
      </c>
      <c r="D7468" t="s">
        <v>108</v>
      </c>
      <c r="E7468" t="s">
        <v>126</v>
      </c>
      <c r="F7468" t="s">
        <v>20565</v>
      </c>
      <c r="G7468" t="s">
        <v>260</v>
      </c>
      <c r="H7468" t="s">
        <v>47</v>
      </c>
      <c r="I7468" t="s">
        <v>129</v>
      </c>
      <c r="J7468" t="s">
        <v>130</v>
      </c>
      <c r="K7468" t="s">
        <v>141</v>
      </c>
      <c r="L7468" t="s">
        <v>20566</v>
      </c>
      <c r="M7468" t="s">
        <v>20567</v>
      </c>
      <c r="N7468">
        <v>5.5666666659999997</v>
      </c>
      <c r="O7468">
        <v>13</v>
      </c>
      <c r="P7468">
        <v>159</v>
      </c>
      <c r="Q7468">
        <v>0</v>
      </c>
      <c r="R7468">
        <v>0</v>
      </c>
      <c r="S7468">
        <v>2</v>
      </c>
      <c r="T7468">
        <v>3</v>
      </c>
      <c r="U7468">
        <v>72.366667000000007</v>
      </c>
      <c r="V7468">
        <v>885.1</v>
      </c>
      <c r="W7468">
        <v>0</v>
      </c>
      <c r="X7468">
        <v>0</v>
      </c>
      <c r="Y7468">
        <v>11.133333</v>
      </c>
      <c r="Z7468">
        <v>16.7</v>
      </c>
    </row>
    <row r="7469" spans="1:26" x14ac:dyDescent="0.3">
      <c r="A7469">
        <v>2684241</v>
      </c>
      <c r="B7469">
        <v>1</v>
      </c>
      <c r="C7469" t="s">
        <v>77</v>
      </c>
      <c r="D7469" t="s">
        <v>119</v>
      </c>
      <c r="E7469" t="s">
        <v>144</v>
      </c>
      <c r="F7469" t="s">
        <v>20568</v>
      </c>
      <c r="G7469" t="s">
        <v>140</v>
      </c>
      <c r="H7469" t="s">
        <v>46</v>
      </c>
      <c r="I7469" t="s">
        <v>129</v>
      </c>
      <c r="J7469" t="s">
        <v>130</v>
      </c>
      <c r="K7469" t="s">
        <v>141</v>
      </c>
      <c r="L7469" t="s">
        <v>20569</v>
      </c>
      <c r="M7469" t="s">
        <v>20570</v>
      </c>
      <c r="N7469">
        <v>4.4961111110000003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22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98.914444000000003</v>
      </c>
    </row>
    <row r="7470" spans="1:26" x14ac:dyDescent="0.3">
      <c r="A7470">
        <v>2684242</v>
      </c>
      <c r="B7470">
        <v>1</v>
      </c>
      <c r="C7470" t="s">
        <v>76</v>
      </c>
      <c r="D7470" t="s">
        <v>84</v>
      </c>
      <c r="E7470" t="s">
        <v>156</v>
      </c>
      <c r="F7470" t="s">
        <v>20571</v>
      </c>
      <c r="G7470" t="s">
        <v>169</v>
      </c>
      <c r="H7470" t="s">
        <v>47</v>
      </c>
      <c r="I7470" t="s">
        <v>129</v>
      </c>
      <c r="J7470" t="s">
        <v>130</v>
      </c>
      <c r="K7470" t="s">
        <v>131</v>
      </c>
      <c r="L7470" t="s">
        <v>20572</v>
      </c>
      <c r="M7470" t="s">
        <v>20573</v>
      </c>
      <c r="N7470">
        <v>0.123611111</v>
      </c>
      <c r="O7470">
        <v>5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0.61805600000000005</v>
      </c>
      <c r="V7470">
        <v>0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2684243</v>
      </c>
      <c r="B7471">
        <v>1</v>
      </c>
      <c r="C7471" t="s">
        <v>76</v>
      </c>
      <c r="D7471" t="s">
        <v>84</v>
      </c>
      <c r="E7471" t="s">
        <v>144</v>
      </c>
      <c r="F7471" t="s">
        <v>20574</v>
      </c>
      <c r="G7471" t="s">
        <v>140</v>
      </c>
      <c r="H7471" t="s">
        <v>46</v>
      </c>
      <c r="I7471" t="s">
        <v>129</v>
      </c>
      <c r="J7471" t="s">
        <v>130</v>
      </c>
      <c r="K7471" t="s">
        <v>141</v>
      </c>
      <c r="L7471" t="s">
        <v>20575</v>
      </c>
      <c r="M7471" t="s">
        <v>20576</v>
      </c>
      <c r="N7471">
        <v>4.6566666659999996</v>
      </c>
      <c r="O7471">
        <v>0</v>
      </c>
      <c r="P7471">
        <v>62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288.71333299999998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2684245</v>
      </c>
      <c r="B7472">
        <v>1</v>
      </c>
      <c r="C7472" t="s">
        <v>77</v>
      </c>
      <c r="D7472" t="s">
        <v>119</v>
      </c>
      <c r="E7472" t="s">
        <v>144</v>
      </c>
      <c r="F7472" t="s">
        <v>20577</v>
      </c>
      <c r="G7472" t="s">
        <v>306</v>
      </c>
      <c r="H7472" t="s">
        <v>46</v>
      </c>
      <c r="I7472" t="s">
        <v>129</v>
      </c>
      <c r="J7472" t="s">
        <v>15</v>
      </c>
      <c r="K7472" t="s">
        <v>131</v>
      </c>
      <c r="L7472" t="s">
        <v>20578</v>
      </c>
      <c r="M7472" t="s">
        <v>20579</v>
      </c>
      <c r="N7472">
        <v>0.76277777700000005</v>
      </c>
      <c r="O7472">
        <v>0</v>
      </c>
      <c r="P7472">
        <v>40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30.511111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2684252</v>
      </c>
      <c r="B7473">
        <v>1</v>
      </c>
      <c r="C7473" t="s">
        <v>76</v>
      </c>
      <c r="D7473" t="s">
        <v>101</v>
      </c>
      <c r="E7473" t="s">
        <v>152</v>
      </c>
      <c r="F7473" t="s">
        <v>15501</v>
      </c>
      <c r="G7473" t="s">
        <v>169</v>
      </c>
      <c r="H7473" t="s">
        <v>47</v>
      </c>
      <c r="I7473" t="s">
        <v>129</v>
      </c>
      <c r="J7473" t="s">
        <v>130</v>
      </c>
      <c r="K7473" t="s">
        <v>131</v>
      </c>
      <c r="L7473" t="s">
        <v>20580</v>
      </c>
      <c r="M7473" t="s">
        <v>20581</v>
      </c>
      <c r="N7473">
        <v>0.31</v>
      </c>
      <c r="O7473">
        <v>6</v>
      </c>
      <c r="P7473">
        <v>1779</v>
      </c>
      <c r="Q7473">
        <v>0</v>
      </c>
      <c r="R7473">
        <v>0</v>
      </c>
      <c r="S7473">
        <v>0</v>
      </c>
      <c r="T7473">
        <v>0</v>
      </c>
      <c r="U7473">
        <v>1.86</v>
      </c>
      <c r="V7473">
        <v>551.49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2684249</v>
      </c>
      <c r="B7474">
        <v>1</v>
      </c>
      <c r="C7474" t="s">
        <v>76</v>
      </c>
      <c r="D7474" t="s">
        <v>89</v>
      </c>
      <c r="E7474" t="s">
        <v>134</v>
      </c>
      <c r="F7474" t="s">
        <v>20582</v>
      </c>
      <c r="G7474" t="s">
        <v>146</v>
      </c>
      <c r="H7474" t="s">
        <v>46</v>
      </c>
      <c r="I7474" t="s">
        <v>129</v>
      </c>
      <c r="J7474" t="s">
        <v>130</v>
      </c>
      <c r="K7474" t="s">
        <v>131</v>
      </c>
      <c r="L7474" t="s">
        <v>20583</v>
      </c>
      <c r="M7474" t="s">
        <v>20584</v>
      </c>
      <c r="N7474">
        <v>0.11805555500000001</v>
      </c>
      <c r="O7474">
        <v>0</v>
      </c>
      <c r="P7474">
        <v>263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31.048611000000001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2684250</v>
      </c>
      <c r="B7475">
        <v>1</v>
      </c>
      <c r="C7475" t="s">
        <v>76</v>
      </c>
      <c r="D7475" t="s">
        <v>80</v>
      </c>
      <c r="E7475" t="s">
        <v>134</v>
      </c>
      <c r="F7475" t="s">
        <v>18981</v>
      </c>
      <c r="G7475" t="s">
        <v>260</v>
      </c>
      <c r="H7475" t="s">
        <v>46</v>
      </c>
      <c r="I7475" t="s">
        <v>129</v>
      </c>
      <c r="J7475" t="s">
        <v>130</v>
      </c>
      <c r="K7475" t="s">
        <v>141</v>
      </c>
      <c r="L7475" t="s">
        <v>20585</v>
      </c>
      <c r="M7475" t="s">
        <v>20586</v>
      </c>
      <c r="N7475">
        <v>6.7227777770000001</v>
      </c>
      <c r="O7475">
        <v>0</v>
      </c>
      <c r="P7475">
        <v>467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3139.5372219999999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2684251</v>
      </c>
      <c r="B7476">
        <v>1</v>
      </c>
      <c r="C7476" t="s">
        <v>76</v>
      </c>
      <c r="D7476" t="s">
        <v>97</v>
      </c>
      <c r="E7476" t="s">
        <v>144</v>
      </c>
      <c r="F7476" t="s">
        <v>16332</v>
      </c>
      <c r="G7476" t="s">
        <v>146</v>
      </c>
      <c r="H7476" t="s">
        <v>46</v>
      </c>
      <c r="I7476" t="s">
        <v>129</v>
      </c>
      <c r="J7476" t="s">
        <v>130</v>
      </c>
      <c r="K7476" t="s">
        <v>131</v>
      </c>
      <c r="L7476" t="s">
        <v>20587</v>
      </c>
      <c r="M7476" t="s">
        <v>20588</v>
      </c>
      <c r="N7476">
        <v>3.0894444440000002</v>
      </c>
      <c r="O7476">
        <v>0</v>
      </c>
      <c r="P7476">
        <v>63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194.63499999999999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2684258</v>
      </c>
      <c r="B7477">
        <v>1</v>
      </c>
      <c r="C7477" t="s">
        <v>76</v>
      </c>
      <c r="D7477" t="s">
        <v>81</v>
      </c>
      <c r="E7477" t="s">
        <v>134</v>
      </c>
      <c r="F7477" t="s">
        <v>20589</v>
      </c>
      <c r="G7477" t="s">
        <v>319</v>
      </c>
      <c r="H7477" t="s">
        <v>46</v>
      </c>
      <c r="I7477" t="s">
        <v>129</v>
      </c>
      <c r="J7477" t="s">
        <v>130</v>
      </c>
      <c r="K7477" t="s">
        <v>141</v>
      </c>
      <c r="L7477" t="s">
        <v>20590</v>
      </c>
      <c r="M7477" t="s">
        <v>20591</v>
      </c>
      <c r="N7477">
        <v>2.5877777769999999</v>
      </c>
      <c r="O7477">
        <v>0</v>
      </c>
      <c r="P7477">
        <v>93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240.66333299999999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2684260</v>
      </c>
      <c r="B7478">
        <v>1</v>
      </c>
      <c r="C7478" t="s">
        <v>77</v>
      </c>
      <c r="D7478" t="s">
        <v>111</v>
      </c>
      <c r="E7478" t="s">
        <v>156</v>
      </c>
      <c r="F7478" t="s">
        <v>1042</v>
      </c>
      <c r="G7478" t="s">
        <v>169</v>
      </c>
      <c r="H7478" t="s">
        <v>47</v>
      </c>
      <c r="I7478" t="s">
        <v>129</v>
      </c>
      <c r="J7478" t="s">
        <v>130</v>
      </c>
      <c r="K7478" t="s">
        <v>131</v>
      </c>
      <c r="L7478" t="s">
        <v>20592</v>
      </c>
      <c r="M7478" t="s">
        <v>20593</v>
      </c>
      <c r="N7478">
        <v>0.169444444</v>
      </c>
      <c r="O7478">
        <v>0</v>
      </c>
      <c r="P7478">
        <v>0</v>
      </c>
      <c r="Q7478">
        <v>8</v>
      </c>
      <c r="R7478">
        <v>510</v>
      </c>
      <c r="S7478">
        <v>1</v>
      </c>
      <c r="T7478">
        <v>159</v>
      </c>
      <c r="U7478">
        <v>0</v>
      </c>
      <c r="V7478">
        <v>0</v>
      </c>
      <c r="W7478">
        <v>1.355556</v>
      </c>
      <c r="X7478">
        <v>86.416666000000006</v>
      </c>
      <c r="Y7478">
        <v>0.16944400000000001</v>
      </c>
      <c r="Z7478">
        <v>26.941666999999999</v>
      </c>
    </row>
    <row r="7479" spans="1:26" x14ac:dyDescent="0.3">
      <c r="A7479">
        <v>2684272</v>
      </c>
      <c r="B7479">
        <v>1</v>
      </c>
      <c r="C7479" t="s">
        <v>76</v>
      </c>
      <c r="D7479" t="s">
        <v>79</v>
      </c>
      <c r="E7479" t="s">
        <v>144</v>
      </c>
      <c r="F7479" t="s">
        <v>20594</v>
      </c>
      <c r="G7479" t="s">
        <v>306</v>
      </c>
      <c r="H7479" t="s">
        <v>46</v>
      </c>
      <c r="I7479" t="s">
        <v>129</v>
      </c>
      <c r="J7479" t="s">
        <v>130</v>
      </c>
      <c r="K7479" t="s">
        <v>131</v>
      </c>
      <c r="L7479" t="s">
        <v>20595</v>
      </c>
      <c r="M7479" t="s">
        <v>20596</v>
      </c>
      <c r="N7479">
        <v>2.1</v>
      </c>
      <c r="O7479">
        <v>0</v>
      </c>
      <c r="P7479">
        <v>4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8.4</v>
      </c>
      <c r="W7479">
        <v>0</v>
      </c>
      <c r="X7479">
        <v>0</v>
      </c>
      <c r="Y7479">
        <v>0</v>
      </c>
      <c r="Z7479">
        <v>0</v>
      </c>
    </row>
    <row r="7480" spans="1:26" x14ac:dyDescent="0.3">
      <c r="A7480">
        <v>2684265</v>
      </c>
      <c r="B7480">
        <v>1</v>
      </c>
      <c r="C7480" t="s">
        <v>76</v>
      </c>
      <c r="D7480" t="s">
        <v>97</v>
      </c>
      <c r="E7480" t="s">
        <v>134</v>
      </c>
      <c r="F7480" t="s">
        <v>20597</v>
      </c>
      <c r="G7480" t="s">
        <v>140</v>
      </c>
      <c r="H7480" t="s">
        <v>46</v>
      </c>
      <c r="I7480" t="s">
        <v>129</v>
      </c>
      <c r="J7480" t="s">
        <v>130</v>
      </c>
      <c r="K7480" t="s">
        <v>141</v>
      </c>
      <c r="L7480" t="s">
        <v>20598</v>
      </c>
      <c r="M7480" t="s">
        <v>20599</v>
      </c>
      <c r="N7480">
        <v>7.0422222220000004</v>
      </c>
      <c r="O7480">
        <v>0</v>
      </c>
      <c r="P7480">
        <v>118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830.98222199999998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2684266</v>
      </c>
      <c r="B7481">
        <v>1</v>
      </c>
      <c r="C7481" t="s">
        <v>77</v>
      </c>
      <c r="D7481" t="s">
        <v>109</v>
      </c>
      <c r="E7481" t="s">
        <v>134</v>
      </c>
      <c r="F7481" t="s">
        <v>20600</v>
      </c>
      <c r="G7481" t="s">
        <v>146</v>
      </c>
      <c r="H7481" t="s">
        <v>46</v>
      </c>
      <c r="I7481" t="s">
        <v>129</v>
      </c>
      <c r="J7481" t="s">
        <v>130</v>
      </c>
      <c r="K7481" t="s">
        <v>131</v>
      </c>
      <c r="L7481" t="s">
        <v>20601</v>
      </c>
      <c r="M7481" t="s">
        <v>20602</v>
      </c>
      <c r="N7481">
        <v>9.5833333000000007E-2</v>
      </c>
      <c r="O7481">
        <v>0</v>
      </c>
      <c r="P7481">
        <v>114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10.925000000000001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2684269</v>
      </c>
      <c r="B7482">
        <v>1</v>
      </c>
      <c r="C7482" t="s">
        <v>77</v>
      </c>
      <c r="D7482" t="s">
        <v>112</v>
      </c>
      <c r="E7482" t="s">
        <v>126</v>
      </c>
      <c r="F7482" t="s">
        <v>20060</v>
      </c>
      <c r="G7482" t="s">
        <v>128</v>
      </c>
      <c r="H7482" t="s">
        <v>47</v>
      </c>
      <c r="I7482" t="s">
        <v>129</v>
      </c>
      <c r="J7482" t="s">
        <v>130</v>
      </c>
      <c r="K7482" t="s">
        <v>131</v>
      </c>
      <c r="L7482" t="s">
        <v>20603</v>
      </c>
      <c r="M7482" t="s">
        <v>20604</v>
      </c>
      <c r="N7482">
        <v>2.7663888879999998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92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254.507778</v>
      </c>
    </row>
    <row r="7483" spans="1:26" x14ac:dyDescent="0.3">
      <c r="A7483">
        <v>2684268</v>
      </c>
      <c r="B7483">
        <v>1</v>
      </c>
      <c r="C7483" t="s">
        <v>76</v>
      </c>
      <c r="D7483" t="s">
        <v>79</v>
      </c>
      <c r="E7483" t="s">
        <v>210</v>
      </c>
      <c r="F7483" t="s">
        <v>20605</v>
      </c>
      <c r="G7483" t="s">
        <v>627</v>
      </c>
      <c r="H7483" t="s">
        <v>46</v>
      </c>
      <c r="I7483" t="s">
        <v>129</v>
      </c>
      <c r="J7483" t="s">
        <v>130</v>
      </c>
      <c r="K7483" t="s">
        <v>131</v>
      </c>
      <c r="L7483" t="s">
        <v>20606</v>
      </c>
      <c r="M7483" t="s">
        <v>20607</v>
      </c>
      <c r="N7483">
        <v>1.1072222220000001</v>
      </c>
      <c r="O7483">
        <v>0</v>
      </c>
      <c r="P7483">
        <v>19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21.037222</v>
      </c>
      <c r="W7483">
        <v>0</v>
      </c>
      <c r="X7483">
        <v>0</v>
      </c>
      <c r="Y7483">
        <v>0</v>
      </c>
      <c r="Z7483">
        <v>0</v>
      </c>
    </row>
    <row r="7484" spans="1:26" x14ac:dyDescent="0.3">
      <c r="A7484">
        <v>2684284</v>
      </c>
      <c r="B7484">
        <v>1</v>
      </c>
      <c r="C7484" t="s">
        <v>76</v>
      </c>
      <c r="D7484" t="s">
        <v>92</v>
      </c>
      <c r="E7484" t="s">
        <v>156</v>
      </c>
      <c r="F7484" t="s">
        <v>20608</v>
      </c>
      <c r="G7484" t="s">
        <v>140</v>
      </c>
      <c r="H7484" t="s">
        <v>47</v>
      </c>
      <c r="I7484" t="s">
        <v>129</v>
      </c>
      <c r="J7484" t="s">
        <v>130</v>
      </c>
      <c r="K7484" t="s">
        <v>141</v>
      </c>
      <c r="L7484" t="s">
        <v>20609</v>
      </c>
      <c r="M7484" t="s">
        <v>20610</v>
      </c>
      <c r="N7484">
        <v>1.5772222220000001</v>
      </c>
      <c r="O7484">
        <v>0</v>
      </c>
      <c r="P7484">
        <v>0</v>
      </c>
      <c r="Q7484">
        <v>0</v>
      </c>
      <c r="R7484">
        <v>0</v>
      </c>
      <c r="S7484">
        <v>25</v>
      </c>
      <c r="T7484">
        <v>389</v>
      </c>
      <c r="U7484">
        <v>0</v>
      </c>
      <c r="V7484">
        <v>0</v>
      </c>
      <c r="W7484">
        <v>0</v>
      </c>
      <c r="X7484">
        <v>0</v>
      </c>
      <c r="Y7484">
        <v>39.430556000000003</v>
      </c>
      <c r="Z7484">
        <v>613.539444</v>
      </c>
    </row>
    <row r="7485" spans="1:26" x14ac:dyDescent="0.3">
      <c r="A7485">
        <v>2684270</v>
      </c>
      <c r="B7485">
        <v>1</v>
      </c>
      <c r="C7485" t="s">
        <v>76</v>
      </c>
      <c r="D7485" t="s">
        <v>87</v>
      </c>
      <c r="E7485" t="s">
        <v>152</v>
      </c>
      <c r="F7485" t="s">
        <v>1316</v>
      </c>
      <c r="G7485" t="s">
        <v>169</v>
      </c>
      <c r="H7485" t="s">
        <v>47</v>
      </c>
      <c r="I7485" t="s">
        <v>129</v>
      </c>
      <c r="J7485" t="s">
        <v>130</v>
      </c>
      <c r="K7485" t="s">
        <v>131</v>
      </c>
      <c r="L7485" t="s">
        <v>20611</v>
      </c>
      <c r="M7485" t="s">
        <v>20612</v>
      </c>
      <c r="N7485">
        <v>1.446388888</v>
      </c>
      <c r="O7485">
        <v>91</v>
      </c>
      <c r="P7485">
        <v>29</v>
      </c>
      <c r="Q7485">
        <v>0</v>
      </c>
      <c r="R7485">
        <v>0</v>
      </c>
      <c r="S7485">
        <v>0</v>
      </c>
      <c r="T7485">
        <v>0</v>
      </c>
      <c r="U7485">
        <v>131.62138899999999</v>
      </c>
      <c r="V7485">
        <v>41.945278000000002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2684271</v>
      </c>
      <c r="B7486">
        <v>1</v>
      </c>
      <c r="C7486" t="s">
        <v>76</v>
      </c>
      <c r="D7486" t="s">
        <v>92</v>
      </c>
      <c r="E7486" t="s">
        <v>210</v>
      </c>
      <c r="F7486" t="s">
        <v>7512</v>
      </c>
      <c r="G7486" t="s">
        <v>212</v>
      </c>
      <c r="H7486" t="s">
        <v>46</v>
      </c>
      <c r="I7486" t="s">
        <v>129</v>
      </c>
      <c r="J7486" t="s">
        <v>130</v>
      </c>
      <c r="K7486" t="s">
        <v>131</v>
      </c>
      <c r="L7486" t="s">
        <v>20613</v>
      </c>
      <c r="M7486" t="s">
        <v>20614</v>
      </c>
      <c r="N7486">
        <v>3.1272222219999999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1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3.1272220000000002</v>
      </c>
    </row>
    <row r="7487" spans="1:26" x14ac:dyDescent="0.3">
      <c r="A7487">
        <v>2684273</v>
      </c>
      <c r="B7487">
        <v>1</v>
      </c>
      <c r="C7487" t="s">
        <v>76</v>
      </c>
      <c r="D7487" t="s">
        <v>78</v>
      </c>
      <c r="E7487" t="s">
        <v>134</v>
      </c>
      <c r="F7487" t="s">
        <v>20615</v>
      </c>
      <c r="G7487" t="s">
        <v>140</v>
      </c>
      <c r="H7487" t="s">
        <v>46</v>
      </c>
      <c r="I7487" t="s">
        <v>129</v>
      </c>
      <c r="J7487" t="s">
        <v>130</v>
      </c>
      <c r="K7487" t="s">
        <v>141</v>
      </c>
      <c r="L7487" t="s">
        <v>20616</v>
      </c>
      <c r="M7487" t="s">
        <v>20617</v>
      </c>
      <c r="N7487">
        <v>1.005833333</v>
      </c>
      <c r="O7487">
        <v>0</v>
      </c>
      <c r="P7487">
        <v>372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374.17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2684278</v>
      </c>
      <c r="B7488">
        <v>1</v>
      </c>
      <c r="C7488" t="s">
        <v>76</v>
      </c>
      <c r="D7488" t="s">
        <v>91</v>
      </c>
      <c r="E7488" t="s">
        <v>126</v>
      </c>
      <c r="F7488" t="s">
        <v>20618</v>
      </c>
      <c r="G7488" t="s">
        <v>128</v>
      </c>
      <c r="H7488" t="s">
        <v>47</v>
      </c>
      <c r="I7488" t="s">
        <v>129</v>
      </c>
      <c r="J7488" t="s">
        <v>130</v>
      </c>
      <c r="K7488" t="s">
        <v>131</v>
      </c>
      <c r="L7488" t="s">
        <v>20619</v>
      </c>
      <c r="M7488" t="s">
        <v>20620</v>
      </c>
      <c r="N7488">
        <v>3.134166666</v>
      </c>
      <c r="O7488">
        <v>3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9.4024999999999999</v>
      </c>
      <c r="V7488">
        <v>0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2684279</v>
      </c>
      <c r="B7489">
        <v>1</v>
      </c>
      <c r="C7489" t="s">
        <v>77</v>
      </c>
      <c r="D7489" t="s">
        <v>116</v>
      </c>
      <c r="E7489" t="s">
        <v>144</v>
      </c>
      <c r="F7489" t="s">
        <v>20621</v>
      </c>
      <c r="G7489" t="s">
        <v>140</v>
      </c>
      <c r="H7489" t="s">
        <v>46</v>
      </c>
      <c r="I7489" t="s">
        <v>129</v>
      </c>
      <c r="J7489" t="s">
        <v>130</v>
      </c>
      <c r="K7489" t="s">
        <v>141</v>
      </c>
      <c r="L7489" t="s">
        <v>20622</v>
      </c>
      <c r="M7489" t="s">
        <v>20623</v>
      </c>
      <c r="N7489">
        <v>4.9727777770000001</v>
      </c>
      <c r="O7489">
        <v>0</v>
      </c>
      <c r="P7489">
        <v>52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258.58444400000002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2684280</v>
      </c>
      <c r="B7490">
        <v>1</v>
      </c>
      <c r="C7490" t="s">
        <v>76</v>
      </c>
      <c r="D7490" t="s">
        <v>106</v>
      </c>
      <c r="E7490" t="s">
        <v>144</v>
      </c>
      <c r="F7490" t="s">
        <v>20624</v>
      </c>
      <c r="G7490" t="s">
        <v>146</v>
      </c>
      <c r="H7490" t="s">
        <v>46</v>
      </c>
      <c r="I7490" t="s">
        <v>129</v>
      </c>
      <c r="J7490" t="s">
        <v>130</v>
      </c>
      <c r="K7490" t="s">
        <v>131</v>
      </c>
      <c r="L7490" t="s">
        <v>20625</v>
      </c>
      <c r="M7490" t="s">
        <v>20626</v>
      </c>
      <c r="N7490">
        <v>0.315</v>
      </c>
      <c r="O7490">
        <v>0</v>
      </c>
      <c r="P7490">
        <v>3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0.94499999999999995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2684282</v>
      </c>
      <c r="B7491">
        <v>1</v>
      </c>
      <c r="C7491" t="s">
        <v>76</v>
      </c>
      <c r="D7491" t="s">
        <v>89</v>
      </c>
      <c r="E7491" t="s">
        <v>144</v>
      </c>
      <c r="F7491" t="s">
        <v>20627</v>
      </c>
      <c r="G7491" t="s">
        <v>260</v>
      </c>
      <c r="H7491" t="s">
        <v>46</v>
      </c>
      <c r="I7491" t="s">
        <v>129</v>
      </c>
      <c r="J7491" t="s">
        <v>130</v>
      </c>
      <c r="K7491" t="s">
        <v>141</v>
      </c>
      <c r="L7491" t="s">
        <v>20628</v>
      </c>
      <c r="M7491" t="s">
        <v>20629</v>
      </c>
      <c r="N7491">
        <v>7.3041666660000004</v>
      </c>
      <c r="O7491">
        <v>0</v>
      </c>
      <c r="P7491">
        <v>255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1862.5625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2684283</v>
      </c>
      <c r="B7492">
        <v>1</v>
      </c>
      <c r="C7492" t="s">
        <v>77</v>
      </c>
      <c r="D7492" t="s">
        <v>117</v>
      </c>
      <c r="E7492" t="s">
        <v>156</v>
      </c>
      <c r="F7492" t="s">
        <v>3512</v>
      </c>
      <c r="G7492" t="s">
        <v>169</v>
      </c>
      <c r="H7492" t="s">
        <v>47</v>
      </c>
      <c r="I7492" t="s">
        <v>247</v>
      </c>
      <c r="J7492" t="s">
        <v>130</v>
      </c>
      <c r="K7492" t="s">
        <v>131</v>
      </c>
      <c r="L7492" t="s">
        <v>20630</v>
      </c>
      <c r="M7492" t="s">
        <v>20631</v>
      </c>
      <c r="N7492">
        <v>9.4444439999999998E-3</v>
      </c>
      <c r="O7492">
        <v>0</v>
      </c>
      <c r="P7492">
        <v>0</v>
      </c>
      <c r="Q7492">
        <v>7</v>
      </c>
      <c r="R7492">
        <v>334</v>
      </c>
      <c r="S7492">
        <v>0</v>
      </c>
      <c r="T7492">
        <v>20</v>
      </c>
      <c r="U7492">
        <v>0</v>
      </c>
      <c r="V7492">
        <v>0</v>
      </c>
      <c r="W7492">
        <v>6.6111000000000003E-2</v>
      </c>
      <c r="X7492">
        <v>3.1544439999999998</v>
      </c>
      <c r="Y7492">
        <v>0</v>
      </c>
      <c r="Z7492">
        <v>0.188889</v>
      </c>
    </row>
    <row r="7493" spans="1:26" x14ac:dyDescent="0.3">
      <c r="A7493">
        <v>2684288</v>
      </c>
      <c r="B7493">
        <v>1</v>
      </c>
      <c r="C7493" t="s">
        <v>77</v>
      </c>
      <c r="D7493" t="s">
        <v>109</v>
      </c>
      <c r="E7493" t="s">
        <v>126</v>
      </c>
      <c r="F7493" t="s">
        <v>20632</v>
      </c>
      <c r="G7493" t="s">
        <v>1939</v>
      </c>
      <c r="H7493" t="s">
        <v>47</v>
      </c>
      <c r="I7493" t="s">
        <v>129</v>
      </c>
      <c r="J7493" t="s">
        <v>130</v>
      </c>
      <c r="K7493" t="s">
        <v>131</v>
      </c>
      <c r="L7493" t="s">
        <v>20633</v>
      </c>
      <c r="M7493" t="s">
        <v>20634</v>
      </c>
      <c r="N7493">
        <v>6.1436111110000002</v>
      </c>
      <c r="O7493">
        <v>0</v>
      </c>
      <c r="P7493">
        <v>114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700.371667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2684285</v>
      </c>
      <c r="B7494">
        <v>1</v>
      </c>
      <c r="C7494" t="s">
        <v>76</v>
      </c>
      <c r="D7494" t="s">
        <v>82</v>
      </c>
      <c r="E7494" t="s">
        <v>126</v>
      </c>
      <c r="F7494" t="s">
        <v>20635</v>
      </c>
      <c r="G7494" t="s">
        <v>140</v>
      </c>
      <c r="H7494" t="s">
        <v>47</v>
      </c>
      <c r="I7494" t="s">
        <v>129</v>
      </c>
      <c r="J7494" t="s">
        <v>130</v>
      </c>
      <c r="K7494" t="s">
        <v>141</v>
      </c>
      <c r="L7494" t="s">
        <v>20636</v>
      </c>
      <c r="M7494" t="s">
        <v>20637</v>
      </c>
      <c r="N7494">
        <v>3.463055555</v>
      </c>
      <c r="O7494">
        <v>0</v>
      </c>
      <c r="P7494">
        <v>1320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4571.2333330000001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2684287</v>
      </c>
      <c r="B7495">
        <v>1</v>
      </c>
      <c r="C7495" t="s">
        <v>76</v>
      </c>
      <c r="D7495" t="s">
        <v>99</v>
      </c>
      <c r="E7495" t="s">
        <v>144</v>
      </c>
      <c r="F7495" t="s">
        <v>20638</v>
      </c>
      <c r="G7495" t="s">
        <v>455</v>
      </c>
      <c r="H7495" t="s">
        <v>46</v>
      </c>
      <c r="I7495" t="s">
        <v>129</v>
      </c>
      <c r="J7495" t="s">
        <v>130</v>
      </c>
      <c r="K7495" t="s">
        <v>131</v>
      </c>
      <c r="L7495" t="s">
        <v>20639</v>
      </c>
      <c r="M7495" t="s">
        <v>20640</v>
      </c>
      <c r="N7495">
        <v>4.000555555</v>
      </c>
      <c r="O7495">
        <v>0</v>
      </c>
      <c r="P7495">
        <v>238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952.13222199999996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2684290</v>
      </c>
      <c r="B7496">
        <v>1</v>
      </c>
      <c r="C7496" t="s">
        <v>76</v>
      </c>
      <c r="D7496" t="s">
        <v>102</v>
      </c>
      <c r="E7496" t="s">
        <v>144</v>
      </c>
      <c r="F7496" t="s">
        <v>20641</v>
      </c>
      <c r="G7496" t="s">
        <v>136</v>
      </c>
      <c r="H7496" t="s">
        <v>46</v>
      </c>
      <c r="I7496" t="s">
        <v>129</v>
      </c>
      <c r="J7496" t="s">
        <v>130</v>
      </c>
      <c r="K7496" t="s">
        <v>131</v>
      </c>
      <c r="L7496" t="s">
        <v>20642</v>
      </c>
      <c r="M7496" t="s">
        <v>20643</v>
      </c>
      <c r="N7496">
        <v>1.8025</v>
      </c>
      <c r="O7496">
        <v>0</v>
      </c>
      <c r="P7496">
        <v>4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7.21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2684181</v>
      </c>
      <c r="B7497">
        <v>2</v>
      </c>
      <c r="C7497" t="s">
        <v>76</v>
      </c>
      <c r="D7497" t="s">
        <v>93</v>
      </c>
      <c r="E7497" t="s">
        <v>134</v>
      </c>
      <c r="F7497" t="s">
        <v>20644</v>
      </c>
      <c r="G7497" t="s">
        <v>136</v>
      </c>
      <c r="H7497" t="s">
        <v>46</v>
      </c>
      <c r="I7497" t="s">
        <v>129</v>
      </c>
      <c r="J7497" t="s">
        <v>130</v>
      </c>
      <c r="K7497" t="s">
        <v>131</v>
      </c>
      <c r="L7497" t="s">
        <v>20472</v>
      </c>
      <c r="M7497" t="s">
        <v>20645</v>
      </c>
      <c r="N7497">
        <v>0.275277777</v>
      </c>
      <c r="O7497">
        <v>0</v>
      </c>
      <c r="P7497">
        <v>41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11.286389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2684293</v>
      </c>
      <c r="B7498">
        <v>1</v>
      </c>
      <c r="C7498" t="s">
        <v>76</v>
      </c>
      <c r="D7498" t="s">
        <v>78</v>
      </c>
      <c r="E7498" t="s">
        <v>210</v>
      </c>
      <c r="F7498" t="s">
        <v>20352</v>
      </c>
      <c r="G7498" t="s">
        <v>212</v>
      </c>
      <c r="H7498" t="s">
        <v>46</v>
      </c>
      <c r="I7498" t="s">
        <v>129</v>
      </c>
      <c r="J7498" t="s">
        <v>130</v>
      </c>
      <c r="K7498" t="s">
        <v>131</v>
      </c>
      <c r="L7498" t="s">
        <v>20646</v>
      </c>
      <c r="M7498" t="s">
        <v>20647</v>
      </c>
      <c r="N7498">
        <v>3.2147222219999998</v>
      </c>
      <c r="O7498">
        <v>0</v>
      </c>
      <c r="P7498">
        <v>18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57.865000000000002</v>
      </c>
      <c r="W7498">
        <v>0</v>
      </c>
      <c r="X7498">
        <v>0</v>
      </c>
      <c r="Y7498">
        <v>0</v>
      </c>
      <c r="Z7498">
        <v>0</v>
      </c>
    </row>
    <row r="7499" spans="1:26" x14ac:dyDescent="0.3">
      <c r="A7499">
        <v>2684294</v>
      </c>
      <c r="B7499">
        <v>1</v>
      </c>
      <c r="C7499" t="s">
        <v>77</v>
      </c>
      <c r="D7499" t="s">
        <v>117</v>
      </c>
      <c r="E7499" t="s">
        <v>126</v>
      </c>
      <c r="F7499" t="s">
        <v>20648</v>
      </c>
      <c r="G7499" t="s">
        <v>128</v>
      </c>
      <c r="H7499" t="s">
        <v>47</v>
      </c>
      <c r="I7499" t="s">
        <v>129</v>
      </c>
      <c r="J7499" t="s">
        <v>130</v>
      </c>
      <c r="K7499" t="s">
        <v>131</v>
      </c>
      <c r="L7499" t="s">
        <v>20649</v>
      </c>
      <c r="M7499" t="s">
        <v>20650</v>
      </c>
      <c r="N7499">
        <v>2.571666666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27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69.435000000000002</v>
      </c>
    </row>
    <row r="7500" spans="1:26" x14ac:dyDescent="0.3">
      <c r="A7500">
        <v>2684299</v>
      </c>
      <c r="B7500">
        <v>1</v>
      </c>
      <c r="C7500" t="s">
        <v>77</v>
      </c>
      <c r="D7500" t="s">
        <v>109</v>
      </c>
      <c r="E7500" t="s">
        <v>156</v>
      </c>
      <c r="F7500" t="s">
        <v>20651</v>
      </c>
      <c r="G7500" t="s">
        <v>169</v>
      </c>
      <c r="H7500" t="s">
        <v>47</v>
      </c>
      <c r="I7500" t="s">
        <v>129</v>
      </c>
      <c r="J7500" t="s">
        <v>130</v>
      </c>
      <c r="K7500" t="s">
        <v>131</v>
      </c>
      <c r="L7500" t="s">
        <v>20652</v>
      </c>
      <c r="M7500" t="s">
        <v>20653</v>
      </c>
      <c r="N7500">
        <v>1.0127777769999999</v>
      </c>
      <c r="O7500">
        <v>102</v>
      </c>
      <c r="P7500">
        <v>397</v>
      </c>
      <c r="Q7500">
        <v>0</v>
      </c>
      <c r="R7500">
        <v>0</v>
      </c>
      <c r="S7500">
        <v>1</v>
      </c>
      <c r="T7500">
        <v>50</v>
      </c>
      <c r="U7500">
        <v>103.30333299999999</v>
      </c>
      <c r="V7500">
        <v>402.07277699999997</v>
      </c>
      <c r="W7500">
        <v>0</v>
      </c>
      <c r="X7500">
        <v>0</v>
      </c>
      <c r="Y7500">
        <v>1.012778</v>
      </c>
      <c r="Z7500">
        <v>50.638888999999999</v>
      </c>
    </row>
    <row r="7501" spans="1:26" x14ac:dyDescent="0.3">
      <c r="A7501">
        <v>2684297</v>
      </c>
      <c r="B7501">
        <v>1</v>
      </c>
      <c r="C7501" t="s">
        <v>77</v>
      </c>
      <c r="D7501" t="s">
        <v>108</v>
      </c>
      <c r="E7501" t="s">
        <v>152</v>
      </c>
      <c r="F7501" t="s">
        <v>20654</v>
      </c>
      <c r="G7501" t="s">
        <v>169</v>
      </c>
      <c r="H7501" t="s">
        <v>47</v>
      </c>
      <c r="I7501" t="s">
        <v>129</v>
      </c>
      <c r="J7501" t="s">
        <v>130</v>
      </c>
      <c r="K7501" t="s">
        <v>131</v>
      </c>
      <c r="L7501" t="s">
        <v>20655</v>
      </c>
      <c r="M7501" t="s">
        <v>20656</v>
      </c>
      <c r="N7501">
        <v>0.17222222200000001</v>
      </c>
      <c r="O7501">
        <v>0</v>
      </c>
      <c r="P7501">
        <v>0</v>
      </c>
      <c r="Q7501">
        <v>1</v>
      </c>
      <c r="R7501">
        <v>170</v>
      </c>
      <c r="S7501">
        <v>8</v>
      </c>
      <c r="T7501">
        <v>857</v>
      </c>
      <c r="U7501">
        <v>0</v>
      </c>
      <c r="V7501">
        <v>0</v>
      </c>
      <c r="W7501">
        <v>0.17222199999999999</v>
      </c>
      <c r="X7501">
        <v>29.277778000000001</v>
      </c>
      <c r="Y7501">
        <v>1.3777779999999999</v>
      </c>
      <c r="Z7501">
        <v>147.59444400000001</v>
      </c>
    </row>
    <row r="7502" spans="1:26" x14ac:dyDescent="0.3">
      <c r="A7502">
        <v>2684300</v>
      </c>
      <c r="B7502">
        <v>1</v>
      </c>
      <c r="C7502" t="s">
        <v>76</v>
      </c>
      <c r="D7502" t="s">
        <v>102</v>
      </c>
      <c r="E7502" t="s">
        <v>144</v>
      </c>
      <c r="F7502" t="s">
        <v>20657</v>
      </c>
      <c r="G7502" t="s">
        <v>136</v>
      </c>
      <c r="H7502" t="s">
        <v>46</v>
      </c>
      <c r="I7502" t="s">
        <v>129</v>
      </c>
      <c r="J7502" t="s">
        <v>130</v>
      </c>
      <c r="K7502" t="s">
        <v>131</v>
      </c>
      <c r="L7502" t="s">
        <v>20658</v>
      </c>
      <c r="M7502" t="s">
        <v>20659</v>
      </c>
      <c r="N7502">
        <v>3.1319444440000002</v>
      </c>
      <c r="O7502">
        <v>0</v>
      </c>
      <c r="P7502">
        <v>9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28.1875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2684301</v>
      </c>
      <c r="B7503">
        <v>1</v>
      </c>
      <c r="C7503" t="s">
        <v>76</v>
      </c>
      <c r="D7503" t="s">
        <v>82</v>
      </c>
      <c r="E7503" t="s">
        <v>210</v>
      </c>
      <c r="F7503" t="s">
        <v>20660</v>
      </c>
      <c r="G7503" t="s">
        <v>212</v>
      </c>
      <c r="H7503" t="s">
        <v>46</v>
      </c>
      <c r="I7503" t="s">
        <v>129</v>
      </c>
      <c r="J7503" t="s">
        <v>130</v>
      </c>
      <c r="K7503" t="s">
        <v>131</v>
      </c>
      <c r="L7503" t="s">
        <v>20661</v>
      </c>
      <c r="M7503" t="s">
        <v>20662</v>
      </c>
      <c r="N7503">
        <v>5.045555555</v>
      </c>
      <c r="O7503">
        <v>0</v>
      </c>
      <c r="P7503">
        <v>1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5.0455560000000004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2684311</v>
      </c>
      <c r="B7504">
        <v>1</v>
      </c>
      <c r="C7504" t="s">
        <v>76</v>
      </c>
      <c r="D7504" t="s">
        <v>86</v>
      </c>
      <c r="E7504" t="s">
        <v>126</v>
      </c>
      <c r="F7504" t="s">
        <v>8595</v>
      </c>
      <c r="G7504" t="s">
        <v>260</v>
      </c>
      <c r="H7504" t="s">
        <v>47</v>
      </c>
      <c r="I7504" t="s">
        <v>129</v>
      </c>
      <c r="J7504" t="s">
        <v>130</v>
      </c>
      <c r="K7504" t="s">
        <v>141</v>
      </c>
      <c r="L7504" t="s">
        <v>20663</v>
      </c>
      <c r="M7504" t="s">
        <v>20664</v>
      </c>
      <c r="N7504">
        <v>0.65333333299999996</v>
      </c>
      <c r="O7504">
        <v>0</v>
      </c>
      <c r="P7504">
        <v>528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344.96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2684304</v>
      </c>
      <c r="B7505">
        <v>1</v>
      </c>
      <c r="C7505" t="s">
        <v>76</v>
      </c>
      <c r="D7505" t="s">
        <v>78</v>
      </c>
      <c r="E7505" t="s">
        <v>210</v>
      </c>
      <c r="F7505" t="s">
        <v>20665</v>
      </c>
      <c r="G7505" t="s">
        <v>290</v>
      </c>
      <c r="H7505" t="s">
        <v>46</v>
      </c>
      <c r="I7505" t="s">
        <v>129</v>
      </c>
      <c r="J7505" t="s">
        <v>130</v>
      </c>
      <c r="K7505" t="s">
        <v>131</v>
      </c>
      <c r="L7505" t="s">
        <v>20666</v>
      </c>
      <c r="M7505" t="s">
        <v>20667</v>
      </c>
      <c r="N7505">
        <v>1.0661111109999999</v>
      </c>
      <c r="O7505">
        <v>0</v>
      </c>
      <c r="P7505">
        <v>3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3.1983329999999999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2684308</v>
      </c>
      <c r="B7506">
        <v>1</v>
      </c>
      <c r="C7506" t="s">
        <v>76</v>
      </c>
      <c r="D7506" t="s">
        <v>83</v>
      </c>
      <c r="E7506" t="s">
        <v>134</v>
      </c>
      <c r="F7506" t="s">
        <v>20668</v>
      </c>
      <c r="G7506" t="s">
        <v>140</v>
      </c>
      <c r="H7506" t="s">
        <v>46</v>
      </c>
      <c r="I7506" t="s">
        <v>129</v>
      </c>
      <c r="J7506" t="s">
        <v>130</v>
      </c>
      <c r="K7506" t="s">
        <v>141</v>
      </c>
      <c r="L7506" t="s">
        <v>20669</v>
      </c>
      <c r="M7506" t="s">
        <v>20670</v>
      </c>
      <c r="N7506">
        <v>1.1427777770000001</v>
      </c>
      <c r="O7506">
        <v>0</v>
      </c>
      <c r="P7506">
        <v>5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5.713889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2684310</v>
      </c>
      <c r="B7507">
        <v>1</v>
      </c>
      <c r="C7507" t="s">
        <v>76</v>
      </c>
      <c r="D7507" t="s">
        <v>90</v>
      </c>
      <c r="E7507" t="s">
        <v>210</v>
      </c>
      <c r="F7507" t="s">
        <v>20671</v>
      </c>
      <c r="G7507" t="s">
        <v>212</v>
      </c>
      <c r="H7507" t="s">
        <v>46</v>
      </c>
      <c r="I7507" t="s">
        <v>129</v>
      </c>
      <c r="J7507" t="s">
        <v>130</v>
      </c>
      <c r="K7507" t="s">
        <v>131</v>
      </c>
      <c r="L7507" t="s">
        <v>20672</v>
      </c>
      <c r="M7507" t="s">
        <v>20673</v>
      </c>
      <c r="N7507">
        <v>3.204722222</v>
      </c>
      <c r="O7507">
        <v>0</v>
      </c>
      <c r="P7507">
        <v>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3.2047219999999998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2684314</v>
      </c>
      <c r="B7508">
        <v>1</v>
      </c>
      <c r="C7508" t="s">
        <v>76</v>
      </c>
      <c r="D7508" t="s">
        <v>101</v>
      </c>
      <c r="E7508" t="s">
        <v>144</v>
      </c>
      <c r="F7508" t="s">
        <v>20674</v>
      </c>
      <c r="G7508" t="s">
        <v>260</v>
      </c>
      <c r="H7508" t="s">
        <v>46</v>
      </c>
      <c r="I7508" t="s">
        <v>129</v>
      </c>
      <c r="J7508" t="s">
        <v>130</v>
      </c>
      <c r="K7508" t="s">
        <v>141</v>
      </c>
      <c r="L7508" t="s">
        <v>20675</v>
      </c>
      <c r="M7508" t="s">
        <v>20676</v>
      </c>
      <c r="N7508">
        <v>0.66805555500000002</v>
      </c>
      <c r="O7508">
        <v>0</v>
      </c>
      <c r="P7508">
        <v>76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50.772221999999999</v>
      </c>
      <c r="W7508">
        <v>0</v>
      </c>
      <c r="X7508">
        <v>0</v>
      </c>
      <c r="Y7508">
        <v>0</v>
      </c>
      <c r="Z7508">
        <v>0</v>
      </c>
    </row>
    <row r="7509" spans="1:26" x14ac:dyDescent="0.3">
      <c r="A7509">
        <v>2684351</v>
      </c>
      <c r="B7509">
        <v>1</v>
      </c>
      <c r="C7509" t="s">
        <v>76</v>
      </c>
      <c r="D7509" t="s">
        <v>92</v>
      </c>
      <c r="E7509" t="s">
        <v>126</v>
      </c>
      <c r="F7509" t="s">
        <v>20677</v>
      </c>
      <c r="G7509" t="s">
        <v>146</v>
      </c>
      <c r="H7509" t="s">
        <v>47</v>
      </c>
      <c r="I7509" t="s">
        <v>129</v>
      </c>
      <c r="J7509" t="s">
        <v>130</v>
      </c>
      <c r="K7509" t="s">
        <v>131</v>
      </c>
      <c r="L7509" t="s">
        <v>20678</v>
      </c>
      <c r="M7509" t="s">
        <v>20679</v>
      </c>
      <c r="N7509">
        <v>1.3905555549999999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350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486.69444399999998</v>
      </c>
    </row>
    <row r="7510" spans="1:26" x14ac:dyDescent="0.3">
      <c r="A7510">
        <v>2684321</v>
      </c>
      <c r="B7510">
        <v>1</v>
      </c>
      <c r="C7510" t="s">
        <v>77</v>
      </c>
      <c r="D7510" t="s">
        <v>109</v>
      </c>
      <c r="E7510" t="s">
        <v>325</v>
      </c>
      <c r="F7510" t="s">
        <v>20680</v>
      </c>
      <c r="G7510" t="s">
        <v>169</v>
      </c>
      <c r="H7510" t="s">
        <v>47</v>
      </c>
      <c r="I7510" t="s">
        <v>129</v>
      </c>
      <c r="J7510" t="s">
        <v>130</v>
      </c>
      <c r="K7510" t="s">
        <v>131</v>
      </c>
      <c r="L7510" t="s">
        <v>20681</v>
      </c>
      <c r="M7510" t="s">
        <v>20682</v>
      </c>
      <c r="N7510">
        <v>0.20472222200000001</v>
      </c>
      <c r="O7510">
        <v>145</v>
      </c>
      <c r="P7510">
        <v>3100</v>
      </c>
      <c r="Q7510">
        <v>0</v>
      </c>
      <c r="R7510">
        <v>0</v>
      </c>
      <c r="S7510">
        <v>1</v>
      </c>
      <c r="T7510">
        <v>171</v>
      </c>
      <c r="U7510">
        <v>29.684722000000001</v>
      </c>
      <c r="V7510">
        <v>634.63888799999995</v>
      </c>
      <c r="W7510">
        <v>0</v>
      </c>
      <c r="X7510">
        <v>0</v>
      </c>
      <c r="Y7510">
        <v>0.20472199999999999</v>
      </c>
      <c r="Z7510">
        <v>35.0075</v>
      </c>
    </row>
    <row r="7511" spans="1:26" x14ac:dyDescent="0.3">
      <c r="A7511">
        <v>2684317</v>
      </c>
      <c r="B7511">
        <v>1</v>
      </c>
      <c r="C7511" t="s">
        <v>76</v>
      </c>
      <c r="D7511" t="s">
        <v>91</v>
      </c>
      <c r="E7511" t="s">
        <v>156</v>
      </c>
      <c r="F7511" t="s">
        <v>20683</v>
      </c>
      <c r="G7511" t="s">
        <v>260</v>
      </c>
      <c r="H7511" t="s">
        <v>47</v>
      </c>
      <c r="I7511" t="s">
        <v>129</v>
      </c>
      <c r="J7511" t="s">
        <v>130</v>
      </c>
      <c r="K7511" t="s">
        <v>141</v>
      </c>
      <c r="L7511" t="s">
        <v>20684</v>
      </c>
      <c r="M7511" t="s">
        <v>20685</v>
      </c>
      <c r="N7511">
        <v>6.6680555549999996</v>
      </c>
      <c r="O7511">
        <v>23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153.36527799999999</v>
      </c>
      <c r="V7511">
        <v>0</v>
      </c>
      <c r="W7511">
        <v>0</v>
      </c>
      <c r="X7511">
        <v>0</v>
      </c>
      <c r="Y7511">
        <v>0</v>
      </c>
      <c r="Z7511">
        <v>0</v>
      </c>
    </row>
    <row r="7512" spans="1:26" x14ac:dyDescent="0.3">
      <c r="A7512">
        <v>2684318</v>
      </c>
      <c r="B7512">
        <v>1</v>
      </c>
      <c r="C7512" t="s">
        <v>76</v>
      </c>
      <c r="D7512" t="s">
        <v>91</v>
      </c>
      <c r="E7512" t="s">
        <v>325</v>
      </c>
      <c r="F7512" t="s">
        <v>20686</v>
      </c>
      <c r="G7512" t="s">
        <v>169</v>
      </c>
      <c r="H7512" t="s">
        <v>47</v>
      </c>
      <c r="I7512" t="s">
        <v>129</v>
      </c>
      <c r="J7512" t="s">
        <v>130</v>
      </c>
      <c r="K7512" t="s">
        <v>131</v>
      </c>
      <c r="L7512" t="s">
        <v>20687</v>
      </c>
      <c r="M7512" t="s">
        <v>20688</v>
      </c>
      <c r="N7512">
        <v>5.7777777000000002E-2</v>
      </c>
      <c r="O7512">
        <v>37</v>
      </c>
      <c r="P7512">
        <v>165</v>
      </c>
      <c r="Q7512">
        <v>0</v>
      </c>
      <c r="R7512">
        <v>0</v>
      </c>
      <c r="S7512">
        <v>0</v>
      </c>
      <c r="T7512">
        <v>0</v>
      </c>
      <c r="U7512">
        <v>2.137778</v>
      </c>
      <c r="V7512">
        <v>9.5333330000000007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2684319</v>
      </c>
      <c r="B7513">
        <v>1</v>
      </c>
      <c r="C7513" t="s">
        <v>77</v>
      </c>
      <c r="D7513" t="s">
        <v>121</v>
      </c>
      <c r="E7513" t="s">
        <v>156</v>
      </c>
      <c r="F7513" t="s">
        <v>3099</v>
      </c>
      <c r="G7513" t="s">
        <v>169</v>
      </c>
      <c r="H7513" t="s">
        <v>47</v>
      </c>
      <c r="I7513" t="s">
        <v>247</v>
      </c>
      <c r="J7513" t="s">
        <v>130</v>
      </c>
      <c r="K7513" t="s">
        <v>131</v>
      </c>
      <c r="L7513" t="s">
        <v>20689</v>
      </c>
      <c r="M7513" t="s">
        <v>20690</v>
      </c>
      <c r="N7513">
        <v>2.5833333E-2</v>
      </c>
      <c r="O7513">
        <v>0</v>
      </c>
      <c r="P7513">
        <v>0</v>
      </c>
      <c r="Q7513">
        <v>3</v>
      </c>
      <c r="R7513">
        <v>191</v>
      </c>
      <c r="S7513">
        <v>2</v>
      </c>
      <c r="T7513">
        <v>165</v>
      </c>
      <c r="U7513">
        <v>0</v>
      </c>
      <c r="V7513">
        <v>0</v>
      </c>
      <c r="W7513">
        <v>7.7499999999999999E-2</v>
      </c>
      <c r="X7513">
        <v>4.9341670000000004</v>
      </c>
      <c r="Y7513">
        <v>5.1666999999999998E-2</v>
      </c>
      <c r="Z7513">
        <v>4.2625000000000002</v>
      </c>
    </row>
    <row r="7514" spans="1:26" x14ac:dyDescent="0.3">
      <c r="A7514">
        <v>2684326</v>
      </c>
      <c r="B7514">
        <v>1</v>
      </c>
      <c r="C7514" t="s">
        <v>76</v>
      </c>
      <c r="D7514" t="s">
        <v>90</v>
      </c>
      <c r="E7514" t="s">
        <v>210</v>
      </c>
      <c r="F7514" t="s">
        <v>3089</v>
      </c>
      <c r="G7514" t="s">
        <v>627</v>
      </c>
      <c r="H7514" t="s">
        <v>46</v>
      </c>
      <c r="I7514" t="s">
        <v>129</v>
      </c>
      <c r="J7514" t="s">
        <v>130</v>
      </c>
      <c r="K7514" t="s">
        <v>131</v>
      </c>
      <c r="L7514" t="s">
        <v>20691</v>
      </c>
      <c r="M7514" t="s">
        <v>20692</v>
      </c>
      <c r="N7514">
        <v>3.5119444440000001</v>
      </c>
      <c r="O7514">
        <v>0</v>
      </c>
      <c r="P7514">
        <v>2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7.0238889999999996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2684322</v>
      </c>
      <c r="B7515">
        <v>1</v>
      </c>
      <c r="C7515" t="s">
        <v>76</v>
      </c>
      <c r="D7515" t="s">
        <v>95</v>
      </c>
      <c r="E7515" t="s">
        <v>134</v>
      </c>
      <c r="F7515" t="s">
        <v>20693</v>
      </c>
      <c r="G7515" t="s">
        <v>140</v>
      </c>
      <c r="H7515" t="s">
        <v>46</v>
      </c>
      <c r="I7515" t="s">
        <v>129</v>
      </c>
      <c r="J7515" t="s">
        <v>130</v>
      </c>
      <c r="K7515" t="s">
        <v>141</v>
      </c>
      <c r="L7515" t="s">
        <v>20694</v>
      </c>
      <c r="M7515" t="s">
        <v>20695</v>
      </c>
      <c r="N7515">
        <v>3.9591666659999998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43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170.244167</v>
      </c>
    </row>
    <row r="7516" spans="1:26" x14ac:dyDescent="0.3">
      <c r="A7516">
        <v>2684323</v>
      </c>
      <c r="B7516">
        <v>1</v>
      </c>
      <c r="C7516" t="s">
        <v>76</v>
      </c>
      <c r="D7516" t="s">
        <v>91</v>
      </c>
      <c r="E7516" t="s">
        <v>156</v>
      </c>
      <c r="F7516" t="s">
        <v>19700</v>
      </c>
      <c r="G7516" t="s">
        <v>169</v>
      </c>
      <c r="H7516" t="s">
        <v>47</v>
      </c>
      <c r="I7516" t="s">
        <v>129</v>
      </c>
      <c r="J7516" t="s">
        <v>130</v>
      </c>
      <c r="K7516" t="s">
        <v>131</v>
      </c>
      <c r="L7516" t="s">
        <v>20696</v>
      </c>
      <c r="M7516" t="s">
        <v>20697</v>
      </c>
      <c r="N7516">
        <v>5.1772222220000002</v>
      </c>
      <c r="O7516">
        <v>44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227.79777799999999</v>
      </c>
      <c r="V7516">
        <v>0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2684328</v>
      </c>
      <c r="B7517">
        <v>1</v>
      </c>
      <c r="C7517" t="s">
        <v>76</v>
      </c>
      <c r="D7517" t="s">
        <v>91</v>
      </c>
      <c r="E7517" t="s">
        <v>126</v>
      </c>
      <c r="F7517" t="s">
        <v>20698</v>
      </c>
      <c r="G7517" t="s">
        <v>805</v>
      </c>
      <c r="H7517" t="s">
        <v>47</v>
      </c>
      <c r="I7517" t="s">
        <v>129</v>
      </c>
      <c r="J7517" t="s">
        <v>130</v>
      </c>
      <c r="K7517" t="s">
        <v>131</v>
      </c>
      <c r="L7517" t="s">
        <v>20699</v>
      </c>
      <c r="M7517" t="s">
        <v>20700</v>
      </c>
      <c r="N7517">
        <v>6.216388888</v>
      </c>
      <c r="O7517">
        <v>8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49.731110999999999</v>
      </c>
      <c r="V7517">
        <v>0</v>
      </c>
      <c r="W7517">
        <v>0</v>
      </c>
      <c r="X7517">
        <v>0</v>
      </c>
      <c r="Y7517">
        <v>0</v>
      </c>
      <c r="Z7517">
        <v>0</v>
      </c>
    </row>
    <row r="7518" spans="1:26" x14ac:dyDescent="0.3">
      <c r="A7518">
        <v>2684329</v>
      </c>
      <c r="B7518">
        <v>1</v>
      </c>
      <c r="C7518" t="s">
        <v>77</v>
      </c>
      <c r="D7518" t="s">
        <v>124</v>
      </c>
      <c r="E7518" t="s">
        <v>134</v>
      </c>
      <c r="F7518" t="s">
        <v>20701</v>
      </c>
      <c r="G7518" t="s">
        <v>140</v>
      </c>
      <c r="H7518" t="s">
        <v>46</v>
      </c>
      <c r="I7518" t="s">
        <v>129</v>
      </c>
      <c r="J7518" t="s">
        <v>130</v>
      </c>
      <c r="K7518" t="s">
        <v>141</v>
      </c>
      <c r="L7518" t="s">
        <v>20702</v>
      </c>
      <c r="M7518" t="s">
        <v>20703</v>
      </c>
      <c r="N7518">
        <v>3.8677777770000001</v>
      </c>
      <c r="O7518">
        <v>0</v>
      </c>
      <c r="P7518">
        <v>1025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3964.472221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2684334</v>
      </c>
      <c r="B7519">
        <v>1</v>
      </c>
      <c r="C7519" t="s">
        <v>76</v>
      </c>
      <c r="D7519" t="s">
        <v>78</v>
      </c>
      <c r="E7519" t="s">
        <v>134</v>
      </c>
      <c r="F7519" t="s">
        <v>20704</v>
      </c>
      <c r="G7519" t="s">
        <v>140</v>
      </c>
      <c r="H7519" t="s">
        <v>46</v>
      </c>
      <c r="I7519" t="s">
        <v>129</v>
      </c>
      <c r="J7519" t="s">
        <v>130</v>
      </c>
      <c r="K7519" t="s">
        <v>141</v>
      </c>
      <c r="L7519" t="s">
        <v>20705</v>
      </c>
      <c r="M7519" t="s">
        <v>20706</v>
      </c>
      <c r="N7519">
        <v>0.60666666599999997</v>
      </c>
      <c r="O7519">
        <v>0</v>
      </c>
      <c r="P7519">
        <v>511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310.006666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2684335</v>
      </c>
      <c r="B7520">
        <v>1</v>
      </c>
      <c r="C7520" t="s">
        <v>76</v>
      </c>
      <c r="D7520" t="s">
        <v>78</v>
      </c>
      <c r="E7520" t="s">
        <v>210</v>
      </c>
      <c r="F7520" t="s">
        <v>20707</v>
      </c>
      <c r="G7520" t="s">
        <v>290</v>
      </c>
      <c r="H7520" t="s">
        <v>46</v>
      </c>
      <c r="I7520" t="s">
        <v>129</v>
      </c>
      <c r="J7520" t="s">
        <v>130</v>
      </c>
      <c r="K7520" t="s">
        <v>131</v>
      </c>
      <c r="L7520" t="s">
        <v>20708</v>
      </c>
      <c r="M7520" t="s">
        <v>20709</v>
      </c>
      <c r="N7520">
        <v>0.92500000000000004</v>
      </c>
      <c r="O7520">
        <v>0</v>
      </c>
      <c r="P7520">
        <v>8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7.4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2684338</v>
      </c>
      <c r="B7521">
        <v>1</v>
      </c>
      <c r="C7521" t="s">
        <v>77</v>
      </c>
      <c r="D7521" t="s">
        <v>109</v>
      </c>
      <c r="E7521" t="s">
        <v>134</v>
      </c>
      <c r="F7521" t="s">
        <v>20710</v>
      </c>
      <c r="G7521" t="s">
        <v>140</v>
      </c>
      <c r="H7521" t="s">
        <v>46</v>
      </c>
      <c r="I7521" t="s">
        <v>129</v>
      </c>
      <c r="J7521" t="s">
        <v>130</v>
      </c>
      <c r="K7521" t="s">
        <v>141</v>
      </c>
      <c r="L7521" t="s">
        <v>20711</v>
      </c>
      <c r="M7521" t="s">
        <v>20712</v>
      </c>
      <c r="N7521">
        <v>1.342222222</v>
      </c>
      <c r="O7521">
        <v>0</v>
      </c>
      <c r="P7521">
        <v>580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778.48888899999997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2684346</v>
      </c>
      <c r="B7522">
        <v>1</v>
      </c>
      <c r="C7522" t="s">
        <v>77</v>
      </c>
      <c r="D7522" t="s">
        <v>108</v>
      </c>
      <c r="E7522" t="s">
        <v>126</v>
      </c>
      <c r="F7522" t="s">
        <v>12313</v>
      </c>
      <c r="G7522" t="s">
        <v>146</v>
      </c>
      <c r="H7522" t="s">
        <v>47</v>
      </c>
      <c r="I7522" t="s">
        <v>129</v>
      </c>
      <c r="J7522" t="s">
        <v>130</v>
      </c>
      <c r="K7522" t="s">
        <v>131</v>
      </c>
      <c r="L7522" t="s">
        <v>20713</v>
      </c>
      <c r="M7522" t="s">
        <v>20714</v>
      </c>
      <c r="N7522">
        <v>0.31666666599999999</v>
      </c>
      <c r="O7522">
        <v>0</v>
      </c>
      <c r="P7522">
        <v>672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212.8</v>
      </c>
      <c r="W7522">
        <v>0</v>
      </c>
      <c r="X7522">
        <v>0</v>
      </c>
      <c r="Y7522">
        <v>0</v>
      </c>
      <c r="Z7522">
        <v>0</v>
      </c>
    </row>
    <row r="7523" spans="1:26" x14ac:dyDescent="0.3">
      <c r="A7523">
        <v>2684342</v>
      </c>
      <c r="B7523">
        <v>1</v>
      </c>
      <c r="C7523" t="s">
        <v>77</v>
      </c>
      <c r="D7523" t="s">
        <v>114</v>
      </c>
      <c r="E7523" t="s">
        <v>126</v>
      </c>
      <c r="F7523" t="s">
        <v>20715</v>
      </c>
      <c r="G7523" t="s">
        <v>146</v>
      </c>
      <c r="H7523" t="s">
        <v>47</v>
      </c>
      <c r="I7523" t="s">
        <v>129</v>
      </c>
      <c r="J7523" t="s">
        <v>130</v>
      </c>
      <c r="K7523" t="s">
        <v>131</v>
      </c>
      <c r="L7523" t="s">
        <v>20716</v>
      </c>
      <c r="M7523" t="s">
        <v>20717</v>
      </c>
      <c r="N7523">
        <v>1.2113888880000001</v>
      </c>
      <c r="O7523">
        <v>0</v>
      </c>
      <c r="P7523">
        <v>411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497.880833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2684345</v>
      </c>
      <c r="B7524">
        <v>1</v>
      </c>
      <c r="C7524" t="s">
        <v>77</v>
      </c>
      <c r="D7524" t="s">
        <v>123</v>
      </c>
      <c r="E7524" t="s">
        <v>126</v>
      </c>
      <c r="F7524" t="s">
        <v>3637</v>
      </c>
      <c r="G7524" t="s">
        <v>260</v>
      </c>
      <c r="H7524" t="s">
        <v>47</v>
      </c>
      <c r="I7524" t="s">
        <v>129</v>
      </c>
      <c r="J7524" t="s">
        <v>130</v>
      </c>
      <c r="K7524" t="s">
        <v>141</v>
      </c>
      <c r="L7524" t="s">
        <v>20718</v>
      </c>
      <c r="M7524" t="s">
        <v>20719</v>
      </c>
      <c r="N7524">
        <v>6.3936111110000002</v>
      </c>
      <c r="O7524">
        <v>9</v>
      </c>
      <c r="P7524">
        <v>498</v>
      </c>
      <c r="Q7524">
        <v>0</v>
      </c>
      <c r="R7524">
        <v>0</v>
      </c>
      <c r="S7524">
        <v>0</v>
      </c>
      <c r="T7524">
        <v>0</v>
      </c>
      <c r="U7524">
        <v>57.542499999999997</v>
      </c>
      <c r="V7524">
        <v>3184.018333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2684367</v>
      </c>
      <c r="B7525">
        <v>1</v>
      </c>
      <c r="C7525" t="s">
        <v>76</v>
      </c>
      <c r="D7525" t="s">
        <v>103</v>
      </c>
      <c r="E7525" t="s">
        <v>134</v>
      </c>
      <c r="F7525" t="s">
        <v>20720</v>
      </c>
      <c r="G7525" t="s">
        <v>140</v>
      </c>
      <c r="H7525" t="s">
        <v>46</v>
      </c>
      <c r="I7525" t="s">
        <v>129</v>
      </c>
      <c r="J7525" t="s">
        <v>130</v>
      </c>
      <c r="K7525" t="s">
        <v>141</v>
      </c>
      <c r="L7525" t="s">
        <v>20721</v>
      </c>
      <c r="M7525" t="s">
        <v>20722</v>
      </c>
      <c r="N7525">
        <v>0.53333333299999997</v>
      </c>
      <c r="O7525">
        <v>0</v>
      </c>
      <c r="P7525">
        <v>0</v>
      </c>
      <c r="Q7525">
        <v>0</v>
      </c>
      <c r="R7525">
        <v>319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170.13333299999999</v>
      </c>
      <c r="Y7525">
        <v>0</v>
      </c>
      <c r="Z7525">
        <v>0</v>
      </c>
    </row>
    <row r="7526" spans="1:26" x14ac:dyDescent="0.3">
      <c r="A7526">
        <v>2684349</v>
      </c>
      <c r="B7526">
        <v>1</v>
      </c>
      <c r="C7526" t="s">
        <v>76</v>
      </c>
      <c r="D7526" t="s">
        <v>101</v>
      </c>
      <c r="E7526" t="s">
        <v>210</v>
      </c>
      <c r="F7526" t="s">
        <v>20723</v>
      </c>
      <c r="G7526" t="s">
        <v>306</v>
      </c>
      <c r="H7526" t="s">
        <v>46</v>
      </c>
      <c r="I7526" t="s">
        <v>129</v>
      </c>
      <c r="J7526" t="s">
        <v>15</v>
      </c>
      <c r="K7526" t="s">
        <v>131</v>
      </c>
      <c r="L7526" t="s">
        <v>20724</v>
      </c>
      <c r="M7526" t="s">
        <v>20725</v>
      </c>
      <c r="N7526">
        <v>4.1516666659999997</v>
      </c>
      <c r="O7526">
        <v>0</v>
      </c>
      <c r="P7526">
        <v>3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12.455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2684352</v>
      </c>
      <c r="B7527">
        <v>1</v>
      </c>
      <c r="C7527" t="s">
        <v>76</v>
      </c>
      <c r="D7527" t="s">
        <v>86</v>
      </c>
      <c r="E7527" t="s">
        <v>210</v>
      </c>
      <c r="F7527" t="s">
        <v>20417</v>
      </c>
      <c r="G7527" t="s">
        <v>212</v>
      </c>
      <c r="H7527" t="s">
        <v>46</v>
      </c>
      <c r="I7527" t="s">
        <v>129</v>
      </c>
      <c r="J7527" t="s">
        <v>130</v>
      </c>
      <c r="K7527" t="s">
        <v>131</v>
      </c>
      <c r="L7527" t="s">
        <v>20726</v>
      </c>
      <c r="M7527" t="s">
        <v>20727</v>
      </c>
      <c r="N7527">
        <v>2.6455555550000001</v>
      </c>
      <c r="O7527">
        <v>0</v>
      </c>
      <c r="P7527">
        <v>22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58.202221999999999</v>
      </c>
      <c r="W7527">
        <v>0</v>
      </c>
      <c r="X7527">
        <v>0</v>
      </c>
      <c r="Y7527">
        <v>0</v>
      </c>
      <c r="Z7527">
        <v>0</v>
      </c>
    </row>
    <row r="7528" spans="1:26" x14ac:dyDescent="0.3">
      <c r="A7528">
        <v>2684339</v>
      </c>
      <c r="B7528">
        <v>1</v>
      </c>
      <c r="C7528" t="s">
        <v>76</v>
      </c>
      <c r="D7528" t="s">
        <v>91</v>
      </c>
      <c r="E7528" t="s">
        <v>126</v>
      </c>
      <c r="F7528" t="s">
        <v>20728</v>
      </c>
      <c r="G7528" t="s">
        <v>128</v>
      </c>
      <c r="H7528" t="s">
        <v>47</v>
      </c>
      <c r="I7528" t="s">
        <v>129</v>
      </c>
      <c r="J7528" t="s">
        <v>130</v>
      </c>
      <c r="K7528" t="s">
        <v>131</v>
      </c>
      <c r="L7528" t="s">
        <v>20729</v>
      </c>
      <c r="M7528" t="s">
        <v>20730</v>
      </c>
      <c r="N7528">
        <v>0.67666666600000003</v>
      </c>
      <c r="O7528">
        <v>1</v>
      </c>
      <c r="P7528">
        <v>164</v>
      </c>
      <c r="Q7528">
        <v>0</v>
      </c>
      <c r="R7528">
        <v>0</v>
      </c>
      <c r="S7528">
        <v>0</v>
      </c>
      <c r="T7528">
        <v>0</v>
      </c>
      <c r="U7528">
        <v>0.67666700000000002</v>
      </c>
      <c r="V7528">
        <v>110.973333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2684290</v>
      </c>
      <c r="B7529">
        <v>2</v>
      </c>
      <c r="C7529" t="s">
        <v>76</v>
      </c>
      <c r="D7529" t="s">
        <v>102</v>
      </c>
      <c r="E7529" t="s">
        <v>134</v>
      </c>
      <c r="F7529" t="s">
        <v>20731</v>
      </c>
      <c r="G7529" t="s">
        <v>136</v>
      </c>
      <c r="H7529" t="s">
        <v>46</v>
      </c>
      <c r="I7529" t="s">
        <v>129</v>
      </c>
      <c r="J7529" t="s">
        <v>130</v>
      </c>
      <c r="K7529" t="s">
        <v>131</v>
      </c>
      <c r="L7529" t="s">
        <v>20643</v>
      </c>
      <c r="M7529" t="s">
        <v>20732</v>
      </c>
      <c r="N7529">
        <v>1.7636111109999999</v>
      </c>
      <c r="O7529">
        <v>0</v>
      </c>
      <c r="P7529">
        <v>52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91.707778000000005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2684353</v>
      </c>
      <c r="B7530">
        <v>1</v>
      </c>
      <c r="C7530" t="s">
        <v>77</v>
      </c>
      <c r="D7530" t="s">
        <v>115</v>
      </c>
      <c r="E7530" t="s">
        <v>134</v>
      </c>
      <c r="F7530" t="s">
        <v>16639</v>
      </c>
      <c r="G7530" t="s">
        <v>146</v>
      </c>
      <c r="H7530" t="s">
        <v>46</v>
      </c>
      <c r="I7530" t="s">
        <v>129</v>
      </c>
      <c r="J7530" t="s">
        <v>130</v>
      </c>
      <c r="K7530" t="s">
        <v>131</v>
      </c>
      <c r="L7530" t="s">
        <v>20733</v>
      </c>
      <c r="M7530" t="s">
        <v>20734</v>
      </c>
      <c r="N7530">
        <v>2.241666666</v>
      </c>
      <c r="O7530">
        <v>0</v>
      </c>
      <c r="P7530">
        <v>0</v>
      </c>
      <c r="Q7530">
        <v>0</v>
      </c>
      <c r="R7530">
        <v>45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100.875</v>
      </c>
      <c r="Y7530">
        <v>0</v>
      </c>
      <c r="Z7530">
        <v>0</v>
      </c>
    </row>
    <row r="7531" spans="1:26" x14ac:dyDescent="0.3">
      <c r="A7531">
        <v>2684359</v>
      </c>
      <c r="B7531">
        <v>1</v>
      </c>
      <c r="C7531" t="s">
        <v>76</v>
      </c>
      <c r="D7531" t="s">
        <v>88</v>
      </c>
      <c r="E7531" t="s">
        <v>210</v>
      </c>
      <c r="F7531" t="s">
        <v>20735</v>
      </c>
      <c r="G7531" t="s">
        <v>290</v>
      </c>
      <c r="H7531" t="s">
        <v>46</v>
      </c>
      <c r="I7531" t="s">
        <v>129</v>
      </c>
      <c r="J7531" t="s">
        <v>130</v>
      </c>
      <c r="K7531" t="s">
        <v>131</v>
      </c>
      <c r="L7531" t="s">
        <v>20736</v>
      </c>
      <c r="M7531" t="s">
        <v>20737</v>
      </c>
      <c r="N7531">
        <v>1.862777777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1.862778</v>
      </c>
      <c r="W7531">
        <v>0</v>
      </c>
      <c r="X7531">
        <v>0</v>
      </c>
      <c r="Y7531">
        <v>0</v>
      </c>
      <c r="Z7531">
        <v>0</v>
      </c>
    </row>
    <row r="7532" spans="1:26" x14ac:dyDescent="0.3">
      <c r="A7532">
        <v>2684354</v>
      </c>
      <c r="B7532">
        <v>1</v>
      </c>
      <c r="C7532" t="s">
        <v>76</v>
      </c>
      <c r="D7532" t="s">
        <v>96</v>
      </c>
      <c r="E7532" t="s">
        <v>156</v>
      </c>
      <c r="F7532" t="s">
        <v>20738</v>
      </c>
      <c r="G7532" t="s">
        <v>169</v>
      </c>
      <c r="H7532" t="s">
        <v>47</v>
      </c>
      <c r="I7532" t="s">
        <v>129</v>
      </c>
      <c r="J7532" t="s">
        <v>130</v>
      </c>
      <c r="K7532" t="s">
        <v>131</v>
      </c>
      <c r="L7532" t="s">
        <v>20739</v>
      </c>
      <c r="M7532" t="s">
        <v>20413</v>
      </c>
      <c r="N7532">
        <v>0.48499999999999999</v>
      </c>
      <c r="O7532">
        <v>32</v>
      </c>
      <c r="P7532">
        <v>351</v>
      </c>
      <c r="Q7532">
        <v>0</v>
      </c>
      <c r="R7532">
        <v>0</v>
      </c>
      <c r="S7532">
        <v>0</v>
      </c>
      <c r="T7532">
        <v>0</v>
      </c>
      <c r="U7532">
        <v>15.52</v>
      </c>
      <c r="V7532">
        <v>170.23500000000001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2684360</v>
      </c>
      <c r="B7533">
        <v>1</v>
      </c>
      <c r="C7533" t="s">
        <v>76</v>
      </c>
      <c r="D7533" t="s">
        <v>83</v>
      </c>
      <c r="E7533" t="s">
        <v>134</v>
      </c>
      <c r="F7533" t="s">
        <v>20740</v>
      </c>
      <c r="G7533" t="s">
        <v>140</v>
      </c>
      <c r="H7533" t="s">
        <v>46</v>
      </c>
      <c r="I7533" t="s">
        <v>129</v>
      </c>
      <c r="J7533" t="s">
        <v>130</v>
      </c>
      <c r="K7533" t="s">
        <v>141</v>
      </c>
      <c r="L7533" t="s">
        <v>20741</v>
      </c>
      <c r="M7533" t="s">
        <v>20742</v>
      </c>
      <c r="N7533">
        <v>0.35444444400000003</v>
      </c>
      <c r="O7533">
        <v>0</v>
      </c>
      <c r="P7533">
        <v>4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1.417778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2684361</v>
      </c>
      <c r="B7534">
        <v>1</v>
      </c>
      <c r="C7534" t="s">
        <v>77</v>
      </c>
      <c r="D7534" t="s">
        <v>123</v>
      </c>
      <c r="E7534" t="s">
        <v>134</v>
      </c>
      <c r="F7534" t="s">
        <v>20743</v>
      </c>
      <c r="G7534" t="s">
        <v>306</v>
      </c>
      <c r="H7534" t="s">
        <v>46</v>
      </c>
      <c r="I7534" t="s">
        <v>129</v>
      </c>
      <c r="J7534" t="s">
        <v>15</v>
      </c>
      <c r="K7534" t="s">
        <v>131</v>
      </c>
      <c r="L7534" t="s">
        <v>20744</v>
      </c>
      <c r="M7534" t="s">
        <v>20745</v>
      </c>
      <c r="N7534">
        <v>4.0027777770000004</v>
      </c>
      <c r="O7534">
        <v>0</v>
      </c>
      <c r="P7534">
        <v>13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52.036110999999998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2684364</v>
      </c>
      <c r="B7535">
        <v>1</v>
      </c>
      <c r="C7535" t="s">
        <v>76</v>
      </c>
      <c r="D7535" t="s">
        <v>78</v>
      </c>
      <c r="E7535" t="s">
        <v>134</v>
      </c>
      <c r="F7535" t="s">
        <v>20746</v>
      </c>
      <c r="G7535" t="s">
        <v>140</v>
      </c>
      <c r="H7535" t="s">
        <v>46</v>
      </c>
      <c r="I7535" t="s">
        <v>129</v>
      </c>
      <c r="J7535" t="s">
        <v>130</v>
      </c>
      <c r="K7535" t="s">
        <v>141</v>
      </c>
      <c r="L7535" t="s">
        <v>20747</v>
      </c>
      <c r="M7535" t="s">
        <v>20748</v>
      </c>
      <c r="N7535">
        <v>0.394166666</v>
      </c>
      <c r="O7535">
        <v>0</v>
      </c>
      <c r="P7535">
        <v>360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141.9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2684368</v>
      </c>
      <c r="B7536">
        <v>1</v>
      </c>
      <c r="C7536" t="s">
        <v>76</v>
      </c>
      <c r="D7536" t="s">
        <v>92</v>
      </c>
      <c r="E7536" t="s">
        <v>210</v>
      </c>
      <c r="F7536" t="s">
        <v>20749</v>
      </c>
      <c r="G7536" t="s">
        <v>290</v>
      </c>
      <c r="H7536" t="s">
        <v>46</v>
      </c>
      <c r="I7536" t="s">
        <v>129</v>
      </c>
      <c r="J7536" t="s">
        <v>130</v>
      </c>
      <c r="K7536" t="s">
        <v>131</v>
      </c>
      <c r="L7536" t="s">
        <v>20750</v>
      </c>
      <c r="M7536" t="s">
        <v>20751</v>
      </c>
      <c r="N7536">
        <v>2.4775</v>
      </c>
      <c r="O7536">
        <v>0</v>
      </c>
      <c r="P7536">
        <v>0</v>
      </c>
      <c r="Q7536">
        <v>0</v>
      </c>
      <c r="R7536">
        <v>1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2.4775</v>
      </c>
      <c r="Y7536">
        <v>0</v>
      </c>
      <c r="Z7536">
        <v>0</v>
      </c>
    </row>
    <row r="7537" spans="1:26" x14ac:dyDescent="0.3">
      <c r="A7537">
        <v>2684390</v>
      </c>
      <c r="B7537">
        <v>1</v>
      </c>
      <c r="C7537" t="s">
        <v>76</v>
      </c>
      <c r="D7537" t="s">
        <v>90</v>
      </c>
      <c r="E7537" t="s">
        <v>134</v>
      </c>
      <c r="F7537" t="s">
        <v>20752</v>
      </c>
      <c r="G7537" t="s">
        <v>140</v>
      </c>
      <c r="H7537" t="s">
        <v>46</v>
      </c>
      <c r="I7537" t="s">
        <v>129</v>
      </c>
      <c r="J7537" t="s">
        <v>130</v>
      </c>
      <c r="K7537" t="s">
        <v>141</v>
      </c>
      <c r="L7537" t="s">
        <v>20753</v>
      </c>
      <c r="M7537" t="s">
        <v>20754</v>
      </c>
      <c r="N7537">
        <v>4.664722222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60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279.88333299999999</v>
      </c>
    </row>
    <row r="7538" spans="1:26" x14ac:dyDescent="0.3">
      <c r="A7538">
        <v>2684370</v>
      </c>
      <c r="B7538">
        <v>1</v>
      </c>
      <c r="C7538" t="s">
        <v>76</v>
      </c>
      <c r="D7538" t="s">
        <v>99</v>
      </c>
      <c r="E7538" t="s">
        <v>152</v>
      </c>
      <c r="F7538" t="s">
        <v>15979</v>
      </c>
      <c r="G7538" t="s">
        <v>805</v>
      </c>
      <c r="H7538" t="s">
        <v>47</v>
      </c>
      <c r="I7538" t="s">
        <v>129</v>
      </c>
      <c r="J7538" t="s">
        <v>130</v>
      </c>
      <c r="K7538" t="s">
        <v>131</v>
      </c>
      <c r="L7538" t="s">
        <v>20755</v>
      </c>
      <c r="M7538" t="s">
        <v>20756</v>
      </c>
      <c r="N7538">
        <v>3.6277777769999999</v>
      </c>
      <c r="O7538">
        <v>33</v>
      </c>
      <c r="P7538">
        <v>2085</v>
      </c>
      <c r="Q7538">
        <v>0</v>
      </c>
      <c r="R7538">
        <v>0</v>
      </c>
      <c r="S7538">
        <v>0</v>
      </c>
      <c r="T7538">
        <v>0</v>
      </c>
      <c r="U7538">
        <v>119.716667</v>
      </c>
      <c r="V7538">
        <v>7563.9166649999997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2684371</v>
      </c>
      <c r="B7539">
        <v>1</v>
      </c>
      <c r="C7539" t="s">
        <v>76</v>
      </c>
      <c r="D7539" t="s">
        <v>99</v>
      </c>
      <c r="E7539" t="s">
        <v>152</v>
      </c>
      <c r="F7539" t="s">
        <v>20035</v>
      </c>
      <c r="G7539" t="s">
        <v>306</v>
      </c>
      <c r="H7539" t="s">
        <v>47</v>
      </c>
      <c r="I7539" t="s">
        <v>129</v>
      </c>
      <c r="J7539" t="s">
        <v>15</v>
      </c>
      <c r="K7539" t="s">
        <v>131</v>
      </c>
      <c r="L7539" t="s">
        <v>20755</v>
      </c>
      <c r="M7539" t="s">
        <v>20757</v>
      </c>
      <c r="N7539">
        <v>0.40444444400000001</v>
      </c>
      <c r="O7539">
        <v>49</v>
      </c>
      <c r="P7539">
        <v>2162</v>
      </c>
      <c r="Q7539">
        <v>0</v>
      </c>
      <c r="R7539">
        <v>0</v>
      </c>
      <c r="S7539">
        <v>0</v>
      </c>
      <c r="T7539">
        <v>0</v>
      </c>
      <c r="U7539">
        <v>19.817778000000001</v>
      </c>
      <c r="V7539">
        <v>874.40888800000005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2684379</v>
      </c>
      <c r="B7540">
        <v>1</v>
      </c>
      <c r="C7540" t="s">
        <v>77</v>
      </c>
      <c r="D7540" t="s">
        <v>122</v>
      </c>
      <c r="E7540" t="s">
        <v>156</v>
      </c>
      <c r="F7540" t="s">
        <v>20758</v>
      </c>
      <c r="G7540" t="s">
        <v>169</v>
      </c>
      <c r="H7540" t="s">
        <v>47</v>
      </c>
      <c r="I7540" t="s">
        <v>247</v>
      </c>
      <c r="J7540" t="s">
        <v>130</v>
      </c>
      <c r="K7540" t="s">
        <v>131</v>
      </c>
      <c r="L7540" t="s">
        <v>20759</v>
      </c>
      <c r="M7540" t="s">
        <v>20760</v>
      </c>
      <c r="N7540">
        <v>1.4444444000000001E-2</v>
      </c>
      <c r="O7540">
        <v>0</v>
      </c>
      <c r="P7540">
        <v>0</v>
      </c>
      <c r="Q7540">
        <v>11</v>
      </c>
      <c r="R7540">
        <v>141</v>
      </c>
      <c r="S7540">
        <v>50</v>
      </c>
      <c r="T7540">
        <v>985</v>
      </c>
      <c r="U7540">
        <v>0</v>
      </c>
      <c r="V7540">
        <v>0</v>
      </c>
      <c r="W7540">
        <v>0.158889</v>
      </c>
      <c r="X7540">
        <v>2.036667</v>
      </c>
      <c r="Y7540">
        <v>0.72222200000000003</v>
      </c>
      <c r="Z7540">
        <v>14.227777</v>
      </c>
    </row>
    <row r="7541" spans="1:26" x14ac:dyDescent="0.3">
      <c r="A7541">
        <v>2684384</v>
      </c>
      <c r="B7541">
        <v>1</v>
      </c>
      <c r="C7541" t="s">
        <v>76</v>
      </c>
      <c r="D7541" t="s">
        <v>78</v>
      </c>
      <c r="E7541" t="s">
        <v>134</v>
      </c>
      <c r="F7541" t="s">
        <v>20761</v>
      </c>
      <c r="G7541" t="s">
        <v>140</v>
      </c>
      <c r="H7541" t="s">
        <v>46</v>
      </c>
      <c r="I7541" t="s">
        <v>129</v>
      </c>
      <c r="J7541" t="s">
        <v>130</v>
      </c>
      <c r="K7541" t="s">
        <v>141</v>
      </c>
      <c r="L7541" t="s">
        <v>20762</v>
      </c>
      <c r="M7541" t="s">
        <v>20763</v>
      </c>
      <c r="N7541">
        <v>0.65749999999999997</v>
      </c>
      <c r="O7541">
        <v>0</v>
      </c>
      <c r="P7541">
        <v>229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150.5675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2684385</v>
      </c>
      <c r="B7542">
        <v>1</v>
      </c>
      <c r="C7542" t="s">
        <v>76</v>
      </c>
      <c r="D7542" t="s">
        <v>101</v>
      </c>
      <c r="E7542" t="s">
        <v>152</v>
      </c>
      <c r="F7542" t="s">
        <v>518</v>
      </c>
      <c r="G7542" t="s">
        <v>169</v>
      </c>
      <c r="H7542" t="s">
        <v>47</v>
      </c>
      <c r="I7542" t="s">
        <v>129</v>
      </c>
      <c r="J7542" t="s">
        <v>130</v>
      </c>
      <c r="K7542" t="s">
        <v>131</v>
      </c>
      <c r="L7542" t="s">
        <v>20764</v>
      </c>
      <c r="M7542" t="s">
        <v>20765</v>
      </c>
      <c r="N7542">
        <v>0.54638888799999996</v>
      </c>
      <c r="O7542">
        <v>83</v>
      </c>
      <c r="P7542">
        <v>541</v>
      </c>
      <c r="Q7542">
        <v>0</v>
      </c>
      <c r="R7542">
        <v>0</v>
      </c>
      <c r="S7542">
        <v>0</v>
      </c>
      <c r="T7542">
        <v>0</v>
      </c>
      <c r="U7542">
        <v>45.350278000000003</v>
      </c>
      <c r="V7542">
        <v>295.59638799999999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2684386</v>
      </c>
      <c r="B7543">
        <v>1</v>
      </c>
      <c r="C7543" t="s">
        <v>76</v>
      </c>
      <c r="D7543" t="s">
        <v>101</v>
      </c>
      <c r="E7543" t="s">
        <v>325</v>
      </c>
      <c r="F7543" t="s">
        <v>20766</v>
      </c>
      <c r="G7543" t="s">
        <v>169</v>
      </c>
      <c r="H7543" t="s">
        <v>47</v>
      </c>
      <c r="I7543" t="s">
        <v>129</v>
      </c>
      <c r="J7543" t="s">
        <v>130</v>
      </c>
      <c r="K7543" t="s">
        <v>131</v>
      </c>
      <c r="L7543" t="s">
        <v>20767</v>
      </c>
      <c r="M7543" t="s">
        <v>20768</v>
      </c>
      <c r="N7543">
        <v>0.35499999999999998</v>
      </c>
      <c r="O7543">
        <v>58</v>
      </c>
      <c r="P7543">
        <v>2071</v>
      </c>
      <c r="Q7543">
        <v>0</v>
      </c>
      <c r="R7543">
        <v>0</v>
      </c>
      <c r="S7543">
        <v>0</v>
      </c>
      <c r="T7543">
        <v>0</v>
      </c>
      <c r="U7543">
        <v>20.59</v>
      </c>
      <c r="V7543">
        <v>735.20500000000004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2684387</v>
      </c>
      <c r="B7544">
        <v>1</v>
      </c>
      <c r="C7544" t="s">
        <v>76</v>
      </c>
      <c r="D7544" t="s">
        <v>101</v>
      </c>
      <c r="E7544" t="s">
        <v>325</v>
      </c>
      <c r="F7544" t="s">
        <v>7224</v>
      </c>
      <c r="G7544" t="s">
        <v>169</v>
      </c>
      <c r="H7544" t="s">
        <v>47</v>
      </c>
      <c r="I7544" t="s">
        <v>129</v>
      </c>
      <c r="J7544" t="s">
        <v>130</v>
      </c>
      <c r="K7544" t="s">
        <v>131</v>
      </c>
      <c r="L7544" t="s">
        <v>20767</v>
      </c>
      <c r="M7544" t="s">
        <v>20769</v>
      </c>
      <c r="N7544">
        <v>0.13666666599999999</v>
      </c>
      <c r="O7544">
        <v>1</v>
      </c>
      <c r="P7544">
        <v>2090</v>
      </c>
      <c r="Q7544">
        <v>0</v>
      </c>
      <c r="R7544">
        <v>0</v>
      </c>
      <c r="S7544">
        <v>0</v>
      </c>
      <c r="T7544">
        <v>0</v>
      </c>
      <c r="U7544">
        <v>0.13666700000000001</v>
      </c>
      <c r="V7544">
        <v>285.633332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2684388</v>
      </c>
      <c r="B7545">
        <v>1</v>
      </c>
      <c r="C7545" t="s">
        <v>76</v>
      </c>
      <c r="D7545" t="s">
        <v>101</v>
      </c>
      <c r="E7545" t="s">
        <v>152</v>
      </c>
      <c r="F7545" t="s">
        <v>20770</v>
      </c>
      <c r="G7545" t="s">
        <v>169</v>
      </c>
      <c r="H7545" t="s">
        <v>47</v>
      </c>
      <c r="I7545" t="s">
        <v>129</v>
      </c>
      <c r="J7545" t="s">
        <v>130</v>
      </c>
      <c r="K7545" t="s">
        <v>131</v>
      </c>
      <c r="L7545" t="s">
        <v>20771</v>
      </c>
      <c r="M7545" t="s">
        <v>20772</v>
      </c>
      <c r="N7545">
        <v>0.123333333</v>
      </c>
      <c r="O7545">
        <v>6</v>
      </c>
      <c r="P7545">
        <v>14722</v>
      </c>
      <c r="Q7545">
        <v>0</v>
      </c>
      <c r="R7545">
        <v>0</v>
      </c>
      <c r="S7545">
        <v>0</v>
      </c>
      <c r="T7545">
        <v>0</v>
      </c>
      <c r="U7545">
        <v>0.74</v>
      </c>
      <c r="V7545">
        <v>1815.713328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2684382</v>
      </c>
      <c r="B7546">
        <v>1</v>
      </c>
      <c r="C7546" t="s">
        <v>76</v>
      </c>
      <c r="D7546" t="s">
        <v>99</v>
      </c>
      <c r="E7546" t="s">
        <v>156</v>
      </c>
      <c r="F7546" t="s">
        <v>20773</v>
      </c>
      <c r="G7546" t="s">
        <v>169</v>
      </c>
      <c r="H7546" t="s">
        <v>47</v>
      </c>
      <c r="I7546" t="s">
        <v>129</v>
      </c>
      <c r="J7546" t="s">
        <v>130</v>
      </c>
      <c r="K7546" t="s">
        <v>131</v>
      </c>
      <c r="L7546" t="s">
        <v>20774</v>
      </c>
      <c r="M7546" t="s">
        <v>20775</v>
      </c>
      <c r="N7546">
        <v>0.13551750000000001</v>
      </c>
      <c r="O7546">
        <v>19</v>
      </c>
      <c r="P7546">
        <v>2086</v>
      </c>
      <c r="Q7546">
        <v>0</v>
      </c>
      <c r="R7546">
        <v>0</v>
      </c>
      <c r="S7546">
        <v>0</v>
      </c>
      <c r="T7546">
        <v>0</v>
      </c>
      <c r="U7546">
        <v>2.5748329999999999</v>
      </c>
      <c r="V7546">
        <v>282.689505</v>
      </c>
      <c r="W7546">
        <v>0</v>
      </c>
      <c r="X7546">
        <v>0</v>
      </c>
      <c r="Y7546">
        <v>0</v>
      </c>
      <c r="Z7546">
        <v>0</v>
      </c>
    </row>
    <row r="7547" spans="1:26" x14ac:dyDescent="0.3">
      <c r="A7547">
        <v>2684278</v>
      </c>
      <c r="B7547">
        <v>2</v>
      </c>
      <c r="C7547" t="s">
        <v>76</v>
      </c>
      <c r="D7547" t="s">
        <v>91</v>
      </c>
      <c r="E7547" t="s">
        <v>156</v>
      </c>
      <c r="F7547" t="s">
        <v>4043</v>
      </c>
      <c r="G7547" t="s">
        <v>128</v>
      </c>
      <c r="H7547" t="s">
        <v>47</v>
      </c>
      <c r="I7547" t="s">
        <v>129</v>
      </c>
      <c r="J7547" t="s">
        <v>130</v>
      </c>
      <c r="K7547" t="s">
        <v>131</v>
      </c>
      <c r="L7547" t="s">
        <v>20620</v>
      </c>
      <c r="M7547" t="s">
        <v>20776</v>
      </c>
      <c r="N7547">
        <v>1.3347222219999999</v>
      </c>
      <c r="O7547">
        <v>3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4.0041669999999998</v>
      </c>
      <c r="V7547">
        <v>0</v>
      </c>
      <c r="W7547">
        <v>0</v>
      </c>
      <c r="X7547">
        <v>0</v>
      </c>
      <c r="Y7547">
        <v>0</v>
      </c>
      <c r="Z7547">
        <v>0</v>
      </c>
    </row>
    <row r="7548" spans="1:26" x14ac:dyDescent="0.3">
      <c r="A7548">
        <v>2684406</v>
      </c>
      <c r="B7548">
        <v>1</v>
      </c>
      <c r="C7548" t="s">
        <v>76</v>
      </c>
      <c r="D7548" t="s">
        <v>81</v>
      </c>
      <c r="E7548" t="s">
        <v>210</v>
      </c>
      <c r="F7548" t="s">
        <v>20777</v>
      </c>
      <c r="G7548" t="s">
        <v>627</v>
      </c>
      <c r="H7548" t="s">
        <v>46</v>
      </c>
      <c r="I7548" t="s">
        <v>129</v>
      </c>
      <c r="J7548" t="s">
        <v>130</v>
      </c>
      <c r="K7548" t="s">
        <v>131</v>
      </c>
      <c r="L7548" t="s">
        <v>20778</v>
      </c>
      <c r="M7548" t="s">
        <v>20779</v>
      </c>
      <c r="N7548">
        <v>0.74722222199999999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0.74722200000000005</v>
      </c>
      <c r="W7548">
        <v>0</v>
      </c>
      <c r="X7548">
        <v>0</v>
      </c>
      <c r="Y7548">
        <v>0</v>
      </c>
      <c r="Z7548">
        <v>0</v>
      </c>
    </row>
    <row r="7549" spans="1:26" x14ac:dyDescent="0.3">
      <c r="A7549">
        <v>2684405</v>
      </c>
      <c r="B7549">
        <v>1</v>
      </c>
      <c r="C7549" t="s">
        <v>76</v>
      </c>
      <c r="D7549" t="s">
        <v>88</v>
      </c>
      <c r="E7549" t="s">
        <v>210</v>
      </c>
      <c r="F7549" t="s">
        <v>20780</v>
      </c>
      <c r="G7549" t="s">
        <v>290</v>
      </c>
      <c r="H7549" t="s">
        <v>46</v>
      </c>
      <c r="I7549" t="s">
        <v>129</v>
      </c>
      <c r="J7549" t="s">
        <v>130</v>
      </c>
      <c r="K7549" t="s">
        <v>131</v>
      </c>
      <c r="L7549" t="s">
        <v>20781</v>
      </c>
      <c r="M7549" t="s">
        <v>20782</v>
      </c>
      <c r="N7549">
        <v>1.6811111110000001</v>
      </c>
      <c r="O7549">
        <v>0</v>
      </c>
      <c r="P7549">
        <v>2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3.362222</v>
      </c>
      <c r="W7549">
        <v>0</v>
      </c>
      <c r="X7549">
        <v>0</v>
      </c>
      <c r="Y7549">
        <v>0</v>
      </c>
      <c r="Z7549">
        <v>0</v>
      </c>
    </row>
    <row r="7550" spans="1:26" x14ac:dyDescent="0.3">
      <c r="A7550">
        <v>2684404</v>
      </c>
      <c r="B7550">
        <v>1</v>
      </c>
      <c r="C7550" t="s">
        <v>76</v>
      </c>
      <c r="D7550" t="s">
        <v>83</v>
      </c>
      <c r="E7550" t="s">
        <v>134</v>
      </c>
      <c r="F7550" t="s">
        <v>20783</v>
      </c>
      <c r="G7550" t="s">
        <v>140</v>
      </c>
      <c r="H7550" t="s">
        <v>46</v>
      </c>
      <c r="I7550" t="s">
        <v>129</v>
      </c>
      <c r="J7550" t="s">
        <v>130</v>
      </c>
      <c r="K7550" t="s">
        <v>141</v>
      </c>
      <c r="L7550" t="s">
        <v>20784</v>
      </c>
      <c r="M7550" t="s">
        <v>20785</v>
      </c>
      <c r="N7550">
        <v>0.59416666600000001</v>
      </c>
      <c r="O7550">
        <v>0</v>
      </c>
      <c r="P7550">
        <v>146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86.748333000000002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2684411</v>
      </c>
      <c r="B7551">
        <v>1</v>
      </c>
      <c r="C7551" t="s">
        <v>76</v>
      </c>
      <c r="D7551" t="s">
        <v>79</v>
      </c>
      <c r="E7551" t="s">
        <v>144</v>
      </c>
      <c r="F7551" t="s">
        <v>20786</v>
      </c>
      <c r="G7551" t="s">
        <v>406</v>
      </c>
      <c r="H7551" t="s">
        <v>46</v>
      </c>
      <c r="I7551" t="s">
        <v>129</v>
      </c>
      <c r="J7551" t="s">
        <v>130</v>
      </c>
      <c r="K7551" t="s">
        <v>131</v>
      </c>
      <c r="L7551" t="s">
        <v>20787</v>
      </c>
      <c r="M7551" t="s">
        <v>20788</v>
      </c>
      <c r="N7551">
        <v>2.1216666659999999</v>
      </c>
      <c r="O7551">
        <v>0</v>
      </c>
      <c r="P7551">
        <v>190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403.11666700000001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2684410</v>
      </c>
      <c r="B7552">
        <v>1</v>
      </c>
      <c r="C7552" t="s">
        <v>76</v>
      </c>
      <c r="D7552" t="s">
        <v>79</v>
      </c>
      <c r="E7552" t="s">
        <v>126</v>
      </c>
      <c r="F7552" t="s">
        <v>20789</v>
      </c>
      <c r="G7552" t="s">
        <v>140</v>
      </c>
      <c r="H7552" t="s">
        <v>47</v>
      </c>
      <c r="I7552" t="s">
        <v>129</v>
      </c>
      <c r="J7552" t="s">
        <v>130</v>
      </c>
      <c r="K7552" t="s">
        <v>141</v>
      </c>
      <c r="L7552" t="s">
        <v>20790</v>
      </c>
      <c r="M7552" t="s">
        <v>20791</v>
      </c>
      <c r="N7552">
        <v>3.6369444440000001</v>
      </c>
      <c r="O7552">
        <v>4</v>
      </c>
      <c r="P7552">
        <v>2316</v>
      </c>
      <c r="Q7552">
        <v>0</v>
      </c>
      <c r="R7552">
        <v>0</v>
      </c>
      <c r="S7552">
        <v>0</v>
      </c>
      <c r="T7552">
        <v>0</v>
      </c>
      <c r="U7552">
        <v>14.547777999999999</v>
      </c>
      <c r="V7552">
        <v>8423.1633320000001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2684413</v>
      </c>
      <c r="B7553">
        <v>1</v>
      </c>
      <c r="C7553" t="s">
        <v>76</v>
      </c>
      <c r="D7553" t="s">
        <v>86</v>
      </c>
      <c r="E7553" t="s">
        <v>144</v>
      </c>
      <c r="F7553" t="s">
        <v>20792</v>
      </c>
      <c r="G7553" t="s">
        <v>306</v>
      </c>
      <c r="H7553" t="s">
        <v>46</v>
      </c>
      <c r="I7553" t="s">
        <v>129</v>
      </c>
      <c r="J7553" t="s">
        <v>15</v>
      </c>
      <c r="K7553" t="s">
        <v>131</v>
      </c>
      <c r="L7553" t="s">
        <v>20793</v>
      </c>
      <c r="M7553" t="s">
        <v>20794</v>
      </c>
      <c r="N7553">
        <v>2.9666666660000001</v>
      </c>
      <c r="O7553">
        <v>0</v>
      </c>
      <c r="P7553">
        <v>115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341.16666700000002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2684420</v>
      </c>
      <c r="B7554">
        <v>1</v>
      </c>
      <c r="C7554" t="s">
        <v>77</v>
      </c>
      <c r="D7554" t="s">
        <v>119</v>
      </c>
      <c r="E7554" t="s">
        <v>126</v>
      </c>
      <c r="F7554" t="s">
        <v>6731</v>
      </c>
      <c r="G7554" t="s">
        <v>169</v>
      </c>
      <c r="H7554" t="s">
        <v>47</v>
      </c>
      <c r="I7554" t="s">
        <v>129</v>
      </c>
      <c r="J7554" t="s">
        <v>130</v>
      </c>
      <c r="K7554" t="s">
        <v>131</v>
      </c>
      <c r="L7554" t="s">
        <v>20795</v>
      </c>
      <c r="M7554" t="s">
        <v>20796</v>
      </c>
      <c r="N7554">
        <v>3.906666666</v>
      </c>
      <c r="O7554">
        <v>11</v>
      </c>
      <c r="P7554">
        <v>3</v>
      </c>
      <c r="Q7554">
        <v>0</v>
      </c>
      <c r="R7554">
        <v>0</v>
      </c>
      <c r="S7554">
        <v>0</v>
      </c>
      <c r="T7554">
        <v>0</v>
      </c>
      <c r="U7554">
        <v>42.973332999999997</v>
      </c>
      <c r="V7554">
        <v>11.72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2684418</v>
      </c>
      <c r="B7555">
        <v>1</v>
      </c>
      <c r="C7555" t="s">
        <v>77</v>
      </c>
      <c r="D7555" t="s">
        <v>123</v>
      </c>
      <c r="E7555" t="s">
        <v>126</v>
      </c>
      <c r="F7555" t="s">
        <v>20797</v>
      </c>
      <c r="G7555" t="s">
        <v>128</v>
      </c>
      <c r="H7555" t="s">
        <v>47</v>
      </c>
      <c r="I7555" t="s">
        <v>129</v>
      </c>
      <c r="J7555" t="s">
        <v>130</v>
      </c>
      <c r="K7555" t="s">
        <v>131</v>
      </c>
      <c r="L7555" t="s">
        <v>20798</v>
      </c>
      <c r="M7555" t="s">
        <v>20799</v>
      </c>
      <c r="N7555">
        <v>3.5733333329999999</v>
      </c>
      <c r="O7555">
        <v>5</v>
      </c>
      <c r="P7555">
        <v>30</v>
      </c>
      <c r="Q7555">
        <v>0</v>
      </c>
      <c r="R7555">
        <v>0</v>
      </c>
      <c r="S7555">
        <v>0</v>
      </c>
      <c r="T7555">
        <v>0</v>
      </c>
      <c r="U7555">
        <v>17.866667</v>
      </c>
      <c r="V7555">
        <v>107.2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2684416</v>
      </c>
      <c r="B7556">
        <v>1</v>
      </c>
      <c r="C7556" t="s">
        <v>77</v>
      </c>
      <c r="D7556" t="s">
        <v>114</v>
      </c>
      <c r="E7556" t="s">
        <v>210</v>
      </c>
      <c r="F7556" t="s">
        <v>20800</v>
      </c>
      <c r="G7556" t="s">
        <v>627</v>
      </c>
      <c r="H7556" t="s">
        <v>46</v>
      </c>
      <c r="I7556" t="s">
        <v>129</v>
      </c>
      <c r="J7556" t="s">
        <v>130</v>
      </c>
      <c r="K7556" t="s">
        <v>131</v>
      </c>
      <c r="L7556" t="s">
        <v>20801</v>
      </c>
      <c r="M7556" t="s">
        <v>20802</v>
      </c>
      <c r="N7556">
        <v>1.0738888879999999</v>
      </c>
      <c r="O7556">
        <v>0</v>
      </c>
      <c r="P7556">
        <v>11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11.812778</v>
      </c>
      <c r="W7556">
        <v>0</v>
      </c>
      <c r="X7556">
        <v>0</v>
      </c>
      <c r="Y7556">
        <v>0</v>
      </c>
      <c r="Z7556">
        <v>0</v>
      </c>
    </row>
    <row r="7557" spans="1:26" x14ac:dyDescent="0.3">
      <c r="A7557">
        <v>2684419</v>
      </c>
      <c r="B7557">
        <v>1</v>
      </c>
      <c r="C7557" t="s">
        <v>76</v>
      </c>
      <c r="D7557" t="s">
        <v>99</v>
      </c>
      <c r="E7557" t="s">
        <v>144</v>
      </c>
      <c r="F7557" t="s">
        <v>20803</v>
      </c>
      <c r="G7557" t="s">
        <v>306</v>
      </c>
      <c r="H7557" t="s">
        <v>46</v>
      </c>
      <c r="I7557" t="s">
        <v>129</v>
      </c>
      <c r="J7557" t="s">
        <v>15</v>
      </c>
      <c r="K7557" t="s">
        <v>131</v>
      </c>
      <c r="L7557" t="s">
        <v>20804</v>
      </c>
      <c r="M7557" t="s">
        <v>20805</v>
      </c>
      <c r="N7557">
        <v>6.6844444440000004</v>
      </c>
      <c r="O7557">
        <v>0</v>
      </c>
      <c r="P7557">
        <v>105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701.86666700000001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2684421</v>
      </c>
      <c r="B7558">
        <v>1</v>
      </c>
      <c r="C7558" t="s">
        <v>77</v>
      </c>
      <c r="D7558" t="s">
        <v>118</v>
      </c>
      <c r="E7558" t="s">
        <v>210</v>
      </c>
      <c r="F7558" t="s">
        <v>20806</v>
      </c>
      <c r="G7558" t="s">
        <v>306</v>
      </c>
      <c r="H7558" t="s">
        <v>46</v>
      </c>
      <c r="I7558" t="s">
        <v>129</v>
      </c>
      <c r="J7558" t="s">
        <v>15</v>
      </c>
      <c r="K7558" t="s">
        <v>131</v>
      </c>
      <c r="L7558" t="s">
        <v>20807</v>
      </c>
      <c r="M7558" t="s">
        <v>20808</v>
      </c>
      <c r="N7558">
        <v>2.0066666660000001</v>
      </c>
      <c r="O7558">
        <v>0</v>
      </c>
      <c r="P7558">
        <v>3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6.02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2684425</v>
      </c>
      <c r="B7559">
        <v>1</v>
      </c>
      <c r="C7559" t="s">
        <v>77</v>
      </c>
      <c r="D7559" t="s">
        <v>117</v>
      </c>
      <c r="E7559" t="s">
        <v>210</v>
      </c>
      <c r="F7559" t="s">
        <v>20809</v>
      </c>
      <c r="G7559" t="s">
        <v>306</v>
      </c>
      <c r="H7559" t="s">
        <v>46</v>
      </c>
      <c r="I7559" t="s">
        <v>129</v>
      </c>
      <c r="J7559" t="s">
        <v>15</v>
      </c>
      <c r="K7559" t="s">
        <v>131</v>
      </c>
      <c r="L7559" t="s">
        <v>20810</v>
      </c>
      <c r="M7559" t="s">
        <v>20811</v>
      </c>
      <c r="N7559">
        <v>4.6419444439999999</v>
      </c>
      <c r="O7559">
        <v>0</v>
      </c>
      <c r="P7559">
        <v>0</v>
      </c>
      <c r="Q7559">
        <v>0</v>
      </c>
      <c r="R7559">
        <v>11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51.061388999999998</v>
      </c>
      <c r="Y7559">
        <v>0</v>
      </c>
      <c r="Z7559">
        <v>0</v>
      </c>
    </row>
    <row r="7560" spans="1:26" x14ac:dyDescent="0.3">
      <c r="A7560">
        <v>2684427</v>
      </c>
      <c r="B7560">
        <v>1</v>
      </c>
      <c r="C7560" t="s">
        <v>77</v>
      </c>
      <c r="D7560" t="s">
        <v>111</v>
      </c>
      <c r="E7560" t="s">
        <v>152</v>
      </c>
      <c r="F7560" t="s">
        <v>18570</v>
      </c>
      <c r="G7560" t="s">
        <v>169</v>
      </c>
      <c r="H7560" t="s">
        <v>47</v>
      </c>
      <c r="I7560" t="s">
        <v>129</v>
      </c>
      <c r="J7560" t="s">
        <v>130</v>
      </c>
      <c r="K7560" t="s">
        <v>131</v>
      </c>
      <c r="L7560" t="s">
        <v>20812</v>
      </c>
      <c r="M7560" t="s">
        <v>20813</v>
      </c>
      <c r="N7560">
        <v>0.194722222</v>
      </c>
      <c r="O7560">
        <v>0</v>
      </c>
      <c r="P7560">
        <v>0</v>
      </c>
      <c r="Q7560">
        <v>5</v>
      </c>
      <c r="R7560">
        <v>664</v>
      </c>
      <c r="S7560">
        <v>5</v>
      </c>
      <c r="T7560">
        <v>139</v>
      </c>
      <c r="U7560">
        <v>0</v>
      </c>
      <c r="V7560">
        <v>0</v>
      </c>
      <c r="W7560">
        <v>0.973611</v>
      </c>
      <c r="X7560">
        <v>129.29555500000001</v>
      </c>
      <c r="Y7560">
        <v>0.973611</v>
      </c>
      <c r="Z7560">
        <v>27.066389000000001</v>
      </c>
    </row>
    <row r="7561" spans="1:26" x14ac:dyDescent="0.3">
      <c r="A7561">
        <v>2684428</v>
      </c>
      <c r="B7561">
        <v>1</v>
      </c>
      <c r="C7561" t="s">
        <v>76</v>
      </c>
      <c r="D7561" t="s">
        <v>99</v>
      </c>
      <c r="E7561" t="s">
        <v>152</v>
      </c>
      <c r="F7561" t="s">
        <v>3890</v>
      </c>
      <c r="G7561" t="s">
        <v>169</v>
      </c>
      <c r="H7561" t="s">
        <v>47</v>
      </c>
      <c r="I7561" t="s">
        <v>129</v>
      </c>
      <c r="J7561" t="s">
        <v>130</v>
      </c>
      <c r="K7561" t="s">
        <v>131</v>
      </c>
      <c r="L7561" t="s">
        <v>20814</v>
      </c>
      <c r="M7561" t="s">
        <v>20815</v>
      </c>
      <c r="N7561">
        <v>0.48833333299999998</v>
      </c>
      <c r="O7561">
        <v>54</v>
      </c>
      <c r="P7561">
        <v>134</v>
      </c>
      <c r="Q7561">
        <v>0</v>
      </c>
      <c r="R7561">
        <v>0</v>
      </c>
      <c r="S7561">
        <v>0</v>
      </c>
      <c r="T7561">
        <v>0</v>
      </c>
      <c r="U7561">
        <v>26.37</v>
      </c>
      <c r="V7561">
        <v>65.436667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2684429</v>
      </c>
      <c r="B7562">
        <v>1</v>
      </c>
      <c r="C7562" t="s">
        <v>77</v>
      </c>
      <c r="D7562" t="s">
        <v>111</v>
      </c>
      <c r="E7562" t="s">
        <v>126</v>
      </c>
      <c r="F7562" t="s">
        <v>3147</v>
      </c>
      <c r="G7562" t="s">
        <v>169</v>
      </c>
      <c r="H7562" t="s">
        <v>47</v>
      </c>
      <c r="I7562" t="s">
        <v>247</v>
      </c>
      <c r="J7562" t="s">
        <v>130</v>
      </c>
      <c r="K7562" t="s">
        <v>131</v>
      </c>
      <c r="L7562" t="s">
        <v>20816</v>
      </c>
      <c r="M7562" t="s">
        <v>20817</v>
      </c>
      <c r="N7562">
        <v>7.7777769999999996E-3</v>
      </c>
      <c r="O7562">
        <v>0</v>
      </c>
      <c r="P7562">
        <v>0</v>
      </c>
      <c r="Q7562">
        <v>6</v>
      </c>
      <c r="R7562">
        <v>347</v>
      </c>
      <c r="S7562">
        <v>5</v>
      </c>
      <c r="T7562">
        <v>182</v>
      </c>
      <c r="U7562">
        <v>0</v>
      </c>
      <c r="V7562">
        <v>0</v>
      </c>
      <c r="W7562">
        <v>4.6667E-2</v>
      </c>
      <c r="X7562">
        <v>2.6988889999999999</v>
      </c>
      <c r="Y7562">
        <v>3.8889E-2</v>
      </c>
      <c r="Z7562">
        <v>1.4155549999999999</v>
      </c>
    </row>
    <row r="7563" spans="1:26" x14ac:dyDescent="0.3">
      <c r="A7563">
        <v>2684438</v>
      </c>
      <c r="B7563">
        <v>1</v>
      </c>
      <c r="C7563" t="s">
        <v>76</v>
      </c>
      <c r="D7563" t="s">
        <v>81</v>
      </c>
      <c r="E7563" t="s">
        <v>172</v>
      </c>
      <c r="F7563" t="s">
        <v>20818</v>
      </c>
      <c r="G7563" t="s">
        <v>146</v>
      </c>
      <c r="H7563" t="s">
        <v>46</v>
      </c>
      <c r="I7563" t="s">
        <v>129</v>
      </c>
      <c r="J7563" t="s">
        <v>130</v>
      </c>
      <c r="K7563" t="s">
        <v>131</v>
      </c>
      <c r="L7563" t="s">
        <v>20819</v>
      </c>
      <c r="M7563" t="s">
        <v>20820</v>
      </c>
      <c r="N7563">
        <v>0.56583333300000005</v>
      </c>
      <c r="O7563">
        <v>0</v>
      </c>
      <c r="P7563">
        <v>53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29.989166999999998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2684443</v>
      </c>
      <c r="B7564">
        <v>1</v>
      </c>
      <c r="C7564" t="s">
        <v>77</v>
      </c>
      <c r="D7564" t="s">
        <v>111</v>
      </c>
      <c r="E7564" t="s">
        <v>152</v>
      </c>
      <c r="F7564" t="s">
        <v>20821</v>
      </c>
      <c r="G7564" t="s">
        <v>169</v>
      </c>
      <c r="H7564" t="s">
        <v>47</v>
      </c>
      <c r="I7564" t="s">
        <v>129</v>
      </c>
      <c r="J7564" t="s">
        <v>130</v>
      </c>
      <c r="K7564" t="s">
        <v>131</v>
      </c>
      <c r="L7564" t="s">
        <v>20822</v>
      </c>
      <c r="M7564" t="s">
        <v>20823</v>
      </c>
      <c r="N7564">
        <v>0.89194444399999995</v>
      </c>
      <c r="O7564">
        <v>0</v>
      </c>
      <c r="P7564">
        <v>0</v>
      </c>
      <c r="Q7564">
        <v>5</v>
      </c>
      <c r="R7564">
        <v>664</v>
      </c>
      <c r="S7564">
        <v>5</v>
      </c>
      <c r="T7564">
        <v>139</v>
      </c>
      <c r="U7564">
        <v>0</v>
      </c>
      <c r="V7564">
        <v>0</v>
      </c>
      <c r="W7564">
        <v>4.4597220000000002</v>
      </c>
      <c r="X7564">
        <v>592.25111100000004</v>
      </c>
      <c r="Y7564">
        <v>4.4597220000000002</v>
      </c>
      <c r="Z7564">
        <v>123.980278</v>
      </c>
    </row>
    <row r="7565" spans="1:26" x14ac:dyDescent="0.3">
      <c r="A7565">
        <v>2684442</v>
      </c>
      <c r="B7565">
        <v>1</v>
      </c>
      <c r="C7565" t="s">
        <v>77</v>
      </c>
      <c r="D7565" t="s">
        <v>111</v>
      </c>
      <c r="E7565" t="s">
        <v>156</v>
      </c>
      <c r="F7565" t="s">
        <v>20824</v>
      </c>
      <c r="G7565" t="s">
        <v>169</v>
      </c>
      <c r="H7565" t="s">
        <v>47</v>
      </c>
      <c r="I7565" t="s">
        <v>129</v>
      </c>
      <c r="J7565" t="s">
        <v>130</v>
      </c>
      <c r="K7565" t="s">
        <v>131</v>
      </c>
      <c r="L7565" t="s">
        <v>20825</v>
      </c>
      <c r="M7565" t="s">
        <v>20826</v>
      </c>
      <c r="N7565">
        <v>0.98222222199999998</v>
      </c>
      <c r="O7565">
        <v>0</v>
      </c>
      <c r="P7565">
        <v>0</v>
      </c>
      <c r="Q7565">
        <v>6</v>
      </c>
      <c r="R7565">
        <v>347</v>
      </c>
      <c r="S7565">
        <v>5</v>
      </c>
      <c r="T7565">
        <v>182</v>
      </c>
      <c r="U7565">
        <v>0</v>
      </c>
      <c r="V7565">
        <v>0</v>
      </c>
      <c r="W7565">
        <v>5.8933330000000002</v>
      </c>
      <c r="X7565">
        <v>340.83111100000002</v>
      </c>
      <c r="Y7565">
        <v>4.911111</v>
      </c>
      <c r="Z7565">
        <v>178.764444</v>
      </c>
    </row>
    <row r="7566" spans="1:26" x14ac:dyDescent="0.3">
      <c r="A7566">
        <v>2684446</v>
      </c>
      <c r="B7566">
        <v>1</v>
      </c>
      <c r="C7566" t="s">
        <v>76</v>
      </c>
      <c r="D7566" t="s">
        <v>104</v>
      </c>
      <c r="E7566" t="s">
        <v>152</v>
      </c>
      <c r="F7566" t="s">
        <v>20827</v>
      </c>
      <c r="G7566" t="s">
        <v>169</v>
      </c>
      <c r="H7566" t="s">
        <v>47</v>
      </c>
      <c r="I7566" t="s">
        <v>129</v>
      </c>
      <c r="J7566" t="s">
        <v>130</v>
      </c>
      <c r="K7566" t="s">
        <v>131</v>
      </c>
      <c r="L7566" t="s">
        <v>20828</v>
      </c>
      <c r="M7566" t="s">
        <v>20829</v>
      </c>
      <c r="N7566">
        <v>0.46305555500000001</v>
      </c>
      <c r="O7566">
        <v>0</v>
      </c>
      <c r="P7566">
        <v>0</v>
      </c>
      <c r="Q7566">
        <v>12</v>
      </c>
      <c r="R7566">
        <v>2549</v>
      </c>
      <c r="S7566">
        <v>2</v>
      </c>
      <c r="T7566">
        <v>715</v>
      </c>
      <c r="U7566">
        <v>0</v>
      </c>
      <c r="V7566">
        <v>0</v>
      </c>
      <c r="W7566">
        <v>5.556667</v>
      </c>
      <c r="X7566">
        <v>1180.32861</v>
      </c>
      <c r="Y7566">
        <v>0.92611100000000002</v>
      </c>
      <c r="Z7566">
        <v>331.084722</v>
      </c>
    </row>
    <row r="7567" spans="1:26" x14ac:dyDescent="0.3">
      <c r="A7567">
        <v>2684448</v>
      </c>
      <c r="B7567">
        <v>1</v>
      </c>
      <c r="C7567" t="s">
        <v>76</v>
      </c>
      <c r="D7567" t="s">
        <v>96</v>
      </c>
      <c r="E7567" t="s">
        <v>152</v>
      </c>
      <c r="F7567" t="s">
        <v>2937</v>
      </c>
      <c r="G7567" t="s">
        <v>169</v>
      </c>
      <c r="H7567" t="s">
        <v>47</v>
      </c>
      <c r="I7567" t="s">
        <v>129</v>
      </c>
      <c r="J7567" t="s">
        <v>130</v>
      </c>
      <c r="K7567" t="s">
        <v>131</v>
      </c>
      <c r="L7567" t="s">
        <v>20830</v>
      </c>
      <c r="M7567" t="s">
        <v>20831</v>
      </c>
      <c r="N7567">
        <v>0.19750000000000001</v>
      </c>
      <c r="O7567">
        <v>93</v>
      </c>
      <c r="P7567">
        <v>168</v>
      </c>
      <c r="Q7567">
        <v>0</v>
      </c>
      <c r="R7567">
        <v>0</v>
      </c>
      <c r="S7567">
        <v>0</v>
      </c>
      <c r="T7567">
        <v>0</v>
      </c>
      <c r="U7567">
        <v>18.3675</v>
      </c>
      <c r="V7567">
        <v>33.18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2684449</v>
      </c>
      <c r="B7568">
        <v>1</v>
      </c>
      <c r="C7568" t="s">
        <v>77</v>
      </c>
      <c r="D7568" t="s">
        <v>109</v>
      </c>
      <c r="E7568" t="s">
        <v>156</v>
      </c>
      <c r="F7568" t="s">
        <v>12479</v>
      </c>
      <c r="G7568" t="s">
        <v>169</v>
      </c>
      <c r="H7568" t="s">
        <v>47</v>
      </c>
      <c r="I7568" t="s">
        <v>247</v>
      </c>
      <c r="J7568" t="s">
        <v>130</v>
      </c>
      <c r="K7568" t="s">
        <v>131</v>
      </c>
      <c r="L7568" t="s">
        <v>20832</v>
      </c>
      <c r="M7568" t="s">
        <v>20833</v>
      </c>
      <c r="N7568">
        <v>9.1666660000000004E-3</v>
      </c>
      <c r="O7568">
        <v>17</v>
      </c>
      <c r="P7568">
        <v>2</v>
      </c>
      <c r="Q7568">
        <v>0</v>
      </c>
      <c r="R7568">
        <v>0</v>
      </c>
      <c r="S7568">
        <v>0</v>
      </c>
      <c r="T7568">
        <v>0</v>
      </c>
      <c r="U7568">
        <v>0.155833</v>
      </c>
      <c r="V7568">
        <v>1.8332999999999999E-2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2684450</v>
      </c>
      <c r="B7569">
        <v>1</v>
      </c>
      <c r="C7569" t="s">
        <v>76</v>
      </c>
      <c r="D7569" t="s">
        <v>99</v>
      </c>
      <c r="E7569" t="s">
        <v>152</v>
      </c>
      <c r="F7569" t="s">
        <v>6976</v>
      </c>
      <c r="G7569" t="s">
        <v>169</v>
      </c>
      <c r="H7569" t="s">
        <v>47</v>
      </c>
      <c r="I7569" t="s">
        <v>129</v>
      </c>
      <c r="J7569" t="s">
        <v>130</v>
      </c>
      <c r="K7569" t="s">
        <v>131</v>
      </c>
      <c r="L7569" t="s">
        <v>20832</v>
      </c>
      <c r="M7569" t="s">
        <v>20834</v>
      </c>
      <c r="N7569">
        <v>2.3208333329999999</v>
      </c>
      <c r="O7569">
        <v>1</v>
      </c>
      <c r="P7569">
        <v>4448</v>
      </c>
      <c r="Q7569">
        <v>0</v>
      </c>
      <c r="R7569">
        <v>0</v>
      </c>
      <c r="S7569">
        <v>0</v>
      </c>
      <c r="T7569">
        <v>0</v>
      </c>
      <c r="U7569">
        <v>2.3208329999999999</v>
      </c>
      <c r="V7569">
        <v>10323.066665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2684607</v>
      </c>
      <c r="B7570">
        <v>1</v>
      </c>
      <c r="C7570" t="s">
        <v>76</v>
      </c>
      <c r="D7570" t="s">
        <v>82</v>
      </c>
      <c r="E7570" t="s">
        <v>134</v>
      </c>
      <c r="F7570" t="s">
        <v>20835</v>
      </c>
      <c r="G7570" t="s">
        <v>140</v>
      </c>
      <c r="H7570" t="s">
        <v>46</v>
      </c>
      <c r="I7570" t="s">
        <v>129</v>
      </c>
      <c r="J7570" t="s">
        <v>130</v>
      </c>
      <c r="K7570" t="s">
        <v>141</v>
      </c>
      <c r="L7570" t="s">
        <v>20836</v>
      </c>
      <c r="M7570" t="s">
        <v>20837</v>
      </c>
      <c r="N7570">
        <v>3.5169444439999999</v>
      </c>
      <c r="O7570">
        <v>0</v>
      </c>
      <c r="P7570">
        <v>118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414.99944399999998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2684459</v>
      </c>
      <c r="B7571">
        <v>1</v>
      </c>
      <c r="C7571" t="s">
        <v>77</v>
      </c>
      <c r="D7571" t="s">
        <v>109</v>
      </c>
      <c r="E7571" t="s">
        <v>156</v>
      </c>
      <c r="F7571" t="s">
        <v>20838</v>
      </c>
      <c r="G7571" t="s">
        <v>169</v>
      </c>
      <c r="H7571" t="s">
        <v>47</v>
      </c>
      <c r="I7571" t="s">
        <v>129</v>
      </c>
      <c r="J7571" t="s">
        <v>130</v>
      </c>
      <c r="K7571" t="s">
        <v>131</v>
      </c>
      <c r="L7571" t="s">
        <v>20839</v>
      </c>
      <c r="M7571" t="s">
        <v>20840</v>
      </c>
      <c r="N7571">
        <v>1.94</v>
      </c>
      <c r="O7571">
        <v>1</v>
      </c>
      <c r="P7571">
        <v>354</v>
      </c>
      <c r="Q7571">
        <v>0</v>
      </c>
      <c r="R7571">
        <v>0</v>
      </c>
      <c r="S7571">
        <v>2</v>
      </c>
      <c r="T7571">
        <v>276</v>
      </c>
      <c r="U7571">
        <v>1.94</v>
      </c>
      <c r="V7571">
        <v>686.76</v>
      </c>
      <c r="W7571">
        <v>0</v>
      </c>
      <c r="X7571">
        <v>0</v>
      </c>
      <c r="Y7571">
        <v>3.88</v>
      </c>
      <c r="Z7571">
        <v>535.44000000000005</v>
      </c>
    </row>
    <row r="7572" spans="1:26" x14ac:dyDescent="0.3">
      <c r="A7572">
        <v>2684458</v>
      </c>
      <c r="B7572">
        <v>1</v>
      </c>
      <c r="C7572" t="s">
        <v>76</v>
      </c>
      <c r="D7572" t="s">
        <v>78</v>
      </c>
      <c r="E7572" t="s">
        <v>210</v>
      </c>
      <c r="F7572" t="s">
        <v>20841</v>
      </c>
      <c r="G7572" t="s">
        <v>290</v>
      </c>
      <c r="H7572" t="s">
        <v>46</v>
      </c>
      <c r="I7572" t="s">
        <v>129</v>
      </c>
      <c r="J7572" t="s">
        <v>130</v>
      </c>
      <c r="K7572" t="s">
        <v>131</v>
      </c>
      <c r="L7572" t="s">
        <v>20842</v>
      </c>
      <c r="M7572" t="s">
        <v>20843</v>
      </c>
      <c r="N7572">
        <v>3.0616666659999998</v>
      </c>
      <c r="O7572">
        <v>0</v>
      </c>
      <c r="P7572">
        <v>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3.0616669999999999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2684460</v>
      </c>
      <c r="B7573">
        <v>1</v>
      </c>
      <c r="C7573" t="s">
        <v>76</v>
      </c>
      <c r="D7573" t="s">
        <v>78</v>
      </c>
      <c r="E7573" t="s">
        <v>210</v>
      </c>
      <c r="F7573" t="s">
        <v>20707</v>
      </c>
      <c r="G7573" t="s">
        <v>290</v>
      </c>
      <c r="H7573" t="s">
        <v>46</v>
      </c>
      <c r="I7573" t="s">
        <v>129</v>
      </c>
      <c r="J7573" t="s">
        <v>130</v>
      </c>
      <c r="K7573" t="s">
        <v>131</v>
      </c>
      <c r="L7573" t="s">
        <v>20844</v>
      </c>
      <c r="M7573" t="s">
        <v>20845</v>
      </c>
      <c r="N7573">
        <v>1.9063888879999999</v>
      </c>
      <c r="O7573">
        <v>0</v>
      </c>
      <c r="P7573">
        <v>8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15.251111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2684480</v>
      </c>
      <c r="B7574">
        <v>1</v>
      </c>
      <c r="C7574" t="s">
        <v>77</v>
      </c>
      <c r="D7574" t="s">
        <v>117</v>
      </c>
      <c r="E7574" t="s">
        <v>210</v>
      </c>
      <c r="F7574" t="s">
        <v>20846</v>
      </c>
      <c r="G7574" t="s">
        <v>212</v>
      </c>
      <c r="H7574" t="s">
        <v>46</v>
      </c>
      <c r="I7574" t="s">
        <v>129</v>
      </c>
      <c r="J7574" t="s">
        <v>130</v>
      </c>
      <c r="K7574" t="s">
        <v>131</v>
      </c>
      <c r="L7574" t="s">
        <v>20847</v>
      </c>
      <c r="M7574" t="s">
        <v>20848</v>
      </c>
      <c r="N7574">
        <v>6.6066666659999997</v>
      </c>
      <c r="O7574">
        <v>0</v>
      </c>
      <c r="P7574">
        <v>0</v>
      </c>
      <c r="Q7574">
        <v>0</v>
      </c>
      <c r="R7574">
        <v>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13.213333</v>
      </c>
      <c r="Y7574">
        <v>0</v>
      </c>
      <c r="Z7574">
        <v>0</v>
      </c>
    </row>
    <row r="7575" spans="1:26" x14ac:dyDescent="0.3">
      <c r="A7575">
        <v>2684462</v>
      </c>
      <c r="B7575">
        <v>1</v>
      </c>
      <c r="C7575" t="s">
        <v>76</v>
      </c>
      <c r="D7575" t="s">
        <v>99</v>
      </c>
      <c r="E7575" t="s">
        <v>126</v>
      </c>
      <c r="F7575" t="s">
        <v>5810</v>
      </c>
      <c r="G7575" t="s">
        <v>158</v>
      </c>
      <c r="H7575" t="s">
        <v>47</v>
      </c>
      <c r="I7575" t="s">
        <v>129</v>
      </c>
      <c r="J7575" t="s">
        <v>130</v>
      </c>
      <c r="K7575" t="s">
        <v>131</v>
      </c>
      <c r="L7575" t="s">
        <v>20849</v>
      </c>
      <c r="M7575" t="s">
        <v>20850</v>
      </c>
      <c r="N7575">
        <v>2.9280555549999998</v>
      </c>
      <c r="O7575">
        <v>0</v>
      </c>
      <c r="P7575">
        <v>105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307.44583299999999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2684654</v>
      </c>
      <c r="B7576">
        <v>1</v>
      </c>
      <c r="C7576" t="s">
        <v>77</v>
      </c>
      <c r="D7576" t="s">
        <v>111</v>
      </c>
      <c r="E7576" t="s">
        <v>126</v>
      </c>
      <c r="F7576" t="s">
        <v>20851</v>
      </c>
      <c r="G7576" t="s">
        <v>128</v>
      </c>
      <c r="H7576" t="s">
        <v>47</v>
      </c>
      <c r="I7576" t="s">
        <v>129</v>
      </c>
      <c r="J7576" t="s">
        <v>130</v>
      </c>
      <c r="K7576" t="s">
        <v>131</v>
      </c>
      <c r="L7576" t="s">
        <v>20852</v>
      </c>
      <c r="M7576" t="s">
        <v>20853</v>
      </c>
      <c r="N7576">
        <v>5.7058333330000002</v>
      </c>
      <c r="O7576">
        <v>0</v>
      </c>
      <c r="P7576">
        <v>0</v>
      </c>
      <c r="Q7576">
        <v>0</v>
      </c>
      <c r="R7576">
        <v>14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79.881666999999993</v>
      </c>
      <c r="Y7576">
        <v>0</v>
      </c>
      <c r="Z7576">
        <v>0</v>
      </c>
    </row>
    <row r="7577" spans="1:26" x14ac:dyDescent="0.3">
      <c r="A7577">
        <v>2684465</v>
      </c>
      <c r="B7577">
        <v>1</v>
      </c>
      <c r="C7577" t="s">
        <v>76</v>
      </c>
      <c r="D7577" t="s">
        <v>100</v>
      </c>
      <c r="E7577" t="s">
        <v>152</v>
      </c>
      <c r="F7577" t="s">
        <v>7888</v>
      </c>
      <c r="G7577" t="s">
        <v>169</v>
      </c>
      <c r="H7577" t="s">
        <v>47</v>
      </c>
      <c r="I7577" t="s">
        <v>129</v>
      </c>
      <c r="J7577" t="s">
        <v>130</v>
      </c>
      <c r="K7577" t="s">
        <v>131</v>
      </c>
      <c r="L7577" t="s">
        <v>20854</v>
      </c>
      <c r="M7577" t="s">
        <v>20855</v>
      </c>
      <c r="N7577">
        <v>0.116111111</v>
      </c>
      <c r="O7577">
        <v>93</v>
      </c>
      <c r="P7577">
        <v>37</v>
      </c>
      <c r="Q7577">
        <v>0</v>
      </c>
      <c r="R7577">
        <v>0</v>
      </c>
      <c r="S7577">
        <v>0</v>
      </c>
      <c r="T7577">
        <v>0</v>
      </c>
      <c r="U7577">
        <v>10.798333</v>
      </c>
      <c r="V7577">
        <v>4.2961109999999998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2684474</v>
      </c>
      <c r="B7578">
        <v>1</v>
      </c>
      <c r="C7578" t="s">
        <v>77</v>
      </c>
      <c r="D7578" t="s">
        <v>114</v>
      </c>
      <c r="E7578" t="s">
        <v>126</v>
      </c>
      <c r="F7578" t="s">
        <v>20856</v>
      </c>
      <c r="G7578" t="s">
        <v>128</v>
      </c>
      <c r="H7578" t="s">
        <v>47</v>
      </c>
      <c r="I7578" t="s">
        <v>129</v>
      </c>
      <c r="J7578" t="s">
        <v>130</v>
      </c>
      <c r="K7578" t="s">
        <v>131</v>
      </c>
      <c r="L7578" t="s">
        <v>20857</v>
      </c>
      <c r="M7578" t="s">
        <v>20858</v>
      </c>
      <c r="N7578">
        <v>2.6324999999999998</v>
      </c>
      <c r="O7578">
        <v>0</v>
      </c>
      <c r="P7578">
        <v>0</v>
      </c>
      <c r="Q7578">
        <v>0</v>
      </c>
      <c r="R7578">
        <v>0</v>
      </c>
      <c r="S7578">
        <v>4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10.53</v>
      </c>
      <c r="Z7578">
        <v>0</v>
      </c>
    </row>
    <row r="7579" spans="1:26" x14ac:dyDescent="0.3">
      <c r="A7579">
        <v>2684466</v>
      </c>
      <c r="B7579">
        <v>1</v>
      </c>
      <c r="C7579" t="s">
        <v>77</v>
      </c>
      <c r="D7579" t="s">
        <v>123</v>
      </c>
      <c r="E7579" t="s">
        <v>134</v>
      </c>
      <c r="F7579" t="s">
        <v>20859</v>
      </c>
      <c r="G7579" t="s">
        <v>140</v>
      </c>
      <c r="H7579" t="s">
        <v>46</v>
      </c>
      <c r="I7579" t="s">
        <v>129</v>
      </c>
      <c r="J7579" t="s">
        <v>130</v>
      </c>
      <c r="K7579" t="s">
        <v>141</v>
      </c>
      <c r="L7579" t="s">
        <v>20860</v>
      </c>
      <c r="M7579" t="s">
        <v>20861</v>
      </c>
      <c r="N7579">
        <v>1.3472222220000001</v>
      </c>
      <c r="O7579">
        <v>0</v>
      </c>
      <c r="P7579">
        <v>1051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1415.9305549999999</v>
      </c>
      <c r="W7579">
        <v>0</v>
      </c>
      <c r="X7579">
        <v>0</v>
      </c>
      <c r="Y7579">
        <v>0</v>
      </c>
      <c r="Z7579">
        <v>0</v>
      </c>
    </row>
    <row r="7580" spans="1:26" x14ac:dyDescent="0.3">
      <c r="A7580">
        <v>2684468</v>
      </c>
      <c r="B7580">
        <v>1</v>
      </c>
      <c r="C7580" t="s">
        <v>77</v>
      </c>
      <c r="D7580" t="s">
        <v>111</v>
      </c>
      <c r="E7580" t="s">
        <v>126</v>
      </c>
      <c r="F7580" t="s">
        <v>20862</v>
      </c>
      <c r="G7580" t="s">
        <v>128</v>
      </c>
      <c r="H7580" t="s">
        <v>47</v>
      </c>
      <c r="I7580" t="s">
        <v>129</v>
      </c>
      <c r="J7580" t="s">
        <v>130</v>
      </c>
      <c r="K7580" t="s">
        <v>131</v>
      </c>
      <c r="L7580" t="s">
        <v>20863</v>
      </c>
      <c r="M7580" t="s">
        <v>20864</v>
      </c>
      <c r="N7580">
        <v>3.8166666660000002</v>
      </c>
      <c r="O7580">
        <v>0</v>
      </c>
      <c r="P7580">
        <v>0</v>
      </c>
      <c r="Q7580">
        <v>0</v>
      </c>
      <c r="R7580">
        <v>0</v>
      </c>
      <c r="S7580">
        <v>1</v>
      </c>
      <c r="T7580">
        <v>39</v>
      </c>
      <c r="U7580">
        <v>0</v>
      </c>
      <c r="V7580">
        <v>0</v>
      </c>
      <c r="W7580">
        <v>0</v>
      </c>
      <c r="X7580">
        <v>0</v>
      </c>
      <c r="Y7580">
        <v>3.8166669999999998</v>
      </c>
      <c r="Z7580">
        <v>148.85</v>
      </c>
    </row>
    <row r="7581" spans="1:26" x14ac:dyDescent="0.3">
      <c r="A7581">
        <v>2684471</v>
      </c>
      <c r="B7581">
        <v>1</v>
      </c>
      <c r="C7581" t="s">
        <v>77</v>
      </c>
      <c r="D7581" t="s">
        <v>124</v>
      </c>
      <c r="E7581" t="s">
        <v>144</v>
      </c>
      <c r="F7581" t="s">
        <v>20865</v>
      </c>
      <c r="G7581" t="s">
        <v>406</v>
      </c>
      <c r="H7581" t="s">
        <v>46</v>
      </c>
      <c r="I7581" t="s">
        <v>129</v>
      </c>
      <c r="J7581" t="s">
        <v>130</v>
      </c>
      <c r="K7581" t="s">
        <v>131</v>
      </c>
      <c r="L7581" t="s">
        <v>20866</v>
      </c>
      <c r="M7581" t="s">
        <v>20867</v>
      </c>
      <c r="N7581">
        <v>7.102777777</v>
      </c>
      <c r="O7581">
        <v>0</v>
      </c>
      <c r="P7581">
        <v>206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1463.1722219999999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2684478</v>
      </c>
      <c r="B7582">
        <v>1</v>
      </c>
      <c r="C7582" t="s">
        <v>76</v>
      </c>
      <c r="D7582" t="s">
        <v>90</v>
      </c>
      <c r="E7582" t="s">
        <v>210</v>
      </c>
      <c r="F7582" t="s">
        <v>3089</v>
      </c>
      <c r="G7582" t="s">
        <v>627</v>
      </c>
      <c r="H7582" t="s">
        <v>46</v>
      </c>
      <c r="I7582" t="s">
        <v>129</v>
      </c>
      <c r="J7582" t="s">
        <v>130</v>
      </c>
      <c r="K7582" t="s">
        <v>131</v>
      </c>
      <c r="L7582" t="s">
        <v>20868</v>
      </c>
      <c r="M7582" t="s">
        <v>20869</v>
      </c>
      <c r="N7582">
        <v>0.95388888800000005</v>
      </c>
      <c r="O7582">
        <v>0</v>
      </c>
      <c r="P7582">
        <v>2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1.907778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2684484</v>
      </c>
      <c r="B7583">
        <v>1</v>
      </c>
      <c r="C7583" t="s">
        <v>77</v>
      </c>
      <c r="D7583" t="s">
        <v>124</v>
      </c>
      <c r="E7583" t="s">
        <v>144</v>
      </c>
      <c r="F7583" t="s">
        <v>20870</v>
      </c>
      <c r="G7583" t="s">
        <v>136</v>
      </c>
      <c r="H7583" t="s">
        <v>46</v>
      </c>
      <c r="I7583" t="s">
        <v>129</v>
      </c>
      <c r="J7583" t="s">
        <v>130</v>
      </c>
      <c r="K7583" t="s">
        <v>131</v>
      </c>
      <c r="L7583" t="s">
        <v>20871</v>
      </c>
      <c r="M7583" t="s">
        <v>20872</v>
      </c>
      <c r="N7583">
        <v>4.1116666659999996</v>
      </c>
      <c r="O7583">
        <v>0</v>
      </c>
      <c r="P7583">
        <v>1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4.1116669999999997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2684490</v>
      </c>
      <c r="B7584">
        <v>1</v>
      </c>
      <c r="C7584" t="s">
        <v>77</v>
      </c>
      <c r="D7584" t="s">
        <v>113</v>
      </c>
      <c r="E7584" t="s">
        <v>210</v>
      </c>
      <c r="F7584" t="s">
        <v>20873</v>
      </c>
      <c r="G7584" t="s">
        <v>290</v>
      </c>
      <c r="H7584" t="s">
        <v>46</v>
      </c>
      <c r="I7584" t="s">
        <v>129</v>
      </c>
      <c r="J7584" t="s">
        <v>130</v>
      </c>
      <c r="K7584" t="s">
        <v>131</v>
      </c>
      <c r="L7584" t="s">
        <v>20874</v>
      </c>
      <c r="M7584" t="s">
        <v>20875</v>
      </c>
      <c r="N7584">
        <v>4.5222222219999999</v>
      </c>
      <c r="O7584">
        <v>0</v>
      </c>
      <c r="P7584">
        <v>0</v>
      </c>
      <c r="Q7584">
        <v>0</v>
      </c>
      <c r="R7584">
        <v>1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4.5222220000000002</v>
      </c>
      <c r="Y7584">
        <v>0</v>
      </c>
      <c r="Z7584">
        <v>0</v>
      </c>
    </row>
    <row r="7585" spans="1:26" x14ac:dyDescent="0.3">
      <c r="A7585">
        <v>2684488</v>
      </c>
      <c r="B7585">
        <v>1</v>
      </c>
      <c r="C7585" t="s">
        <v>76</v>
      </c>
      <c r="D7585" t="s">
        <v>90</v>
      </c>
      <c r="E7585" t="s">
        <v>152</v>
      </c>
      <c r="F7585" t="s">
        <v>20876</v>
      </c>
      <c r="G7585" t="s">
        <v>169</v>
      </c>
      <c r="H7585" t="s">
        <v>47</v>
      </c>
      <c r="I7585" t="s">
        <v>129</v>
      </c>
      <c r="J7585" t="s">
        <v>130</v>
      </c>
      <c r="K7585" t="s">
        <v>131</v>
      </c>
      <c r="L7585" t="s">
        <v>20877</v>
      </c>
      <c r="M7585" t="s">
        <v>20878</v>
      </c>
      <c r="N7585">
        <v>0.18</v>
      </c>
      <c r="O7585">
        <v>1</v>
      </c>
      <c r="P7585">
        <v>3882</v>
      </c>
      <c r="Q7585">
        <v>0</v>
      </c>
      <c r="R7585">
        <v>0</v>
      </c>
      <c r="S7585">
        <v>0</v>
      </c>
      <c r="T7585">
        <v>0</v>
      </c>
      <c r="U7585">
        <v>0.18</v>
      </c>
      <c r="V7585">
        <v>698.76</v>
      </c>
      <c r="W7585">
        <v>0</v>
      </c>
      <c r="X7585">
        <v>0</v>
      </c>
      <c r="Y7585">
        <v>0</v>
      </c>
      <c r="Z7585">
        <v>0</v>
      </c>
    </row>
    <row r="7586" spans="1:26" x14ac:dyDescent="0.3">
      <c r="A7586">
        <v>2684489</v>
      </c>
      <c r="B7586">
        <v>1</v>
      </c>
      <c r="C7586" t="s">
        <v>76</v>
      </c>
      <c r="D7586" t="s">
        <v>103</v>
      </c>
      <c r="E7586" t="s">
        <v>152</v>
      </c>
      <c r="F7586" t="s">
        <v>11546</v>
      </c>
      <c r="G7586" t="s">
        <v>805</v>
      </c>
      <c r="H7586" t="s">
        <v>47</v>
      </c>
      <c r="I7586" t="s">
        <v>129</v>
      </c>
      <c r="J7586" t="s">
        <v>130</v>
      </c>
      <c r="K7586" t="s">
        <v>131</v>
      </c>
      <c r="L7586" t="s">
        <v>20879</v>
      </c>
      <c r="M7586" t="s">
        <v>20880</v>
      </c>
      <c r="N7586">
        <v>5.4633333329999996</v>
      </c>
      <c r="O7586">
        <v>0</v>
      </c>
      <c r="P7586">
        <v>0</v>
      </c>
      <c r="Q7586">
        <v>27</v>
      </c>
      <c r="R7586">
        <v>67</v>
      </c>
      <c r="S7586">
        <v>0</v>
      </c>
      <c r="T7586">
        <v>0</v>
      </c>
      <c r="U7586">
        <v>0</v>
      </c>
      <c r="V7586">
        <v>0</v>
      </c>
      <c r="W7586">
        <v>147.51</v>
      </c>
      <c r="X7586">
        <v>366.04333300000002</v>
      </c>
      <c r="Y7586">
        <v>0</v>
      </c>
      <c r="Z7586">
        <v>0</v>
      </c>
    </row>
    <row r="7587" spans="1:26" x14ac:dyDescent="0.3">
      <c r="A7587">
        <v>2684492</v>
      </c>
      <c r="B7587">
        <v>1</v>
      </c>
      <c r="C7587" t="s">
        <v>76</v>
      </c>
      <c r="D7587" t="s">
        <v>100</v>
      </c>
      <c r="E7587" t="s">
        <v>144</v>
      </c>
      <c r="F7587" t="s">
        <v>20881</v>
      </c>
      <c r="G7587" t="s">
        <v>406</v>
      </c>
      <c r="H7587" t="s">
        <v>46</v>
      </c>
      <c r="I7587" t="s">
        <v>129</v>
      </c>
      <c r="J7587" t="s">
        <v>130</v>
      </c>
      <c r="K7587" t="s">
        <v>131</v>
      </c>
      <c r="L7587" t="s">
        <v>20882</v>
      </c>
      <c r="M7587" t="s">
        <v>20883</v>
      </c>
      <c r="N7587">
        <v>3.0469444440000002</v>
      </c>
      <c r="O7587">
        <v>0</v>
      </c>
      <c r="P7587">
        <v>45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137.11250000000001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2684504</v>
      </c>
      <c r="B7588">
        <v>1</v>
      </c>
      <c r="C7588" t="s">
        <v>76</v>
      </c>
      <c r="D7588" t="s">
        <v>78</v>
      </c>
      <c r="E7588" t="s">
        <v>134</v>
      </c>
      <c r="F7588" t="s">
        <v>20884</v>
      </c>
      <c r="G7588" t="s">
        <v>240</v>
      </c>
      <c r="H7588" t="s">
        <v>46</v>
      </c>
      <c r="I7588" t="s">
        <v>129</v>
      </c>
      <c r="J7588" t="s">
        <v>130</v>
      </c>
      <c r="K7588" t="s">
        <v>131</v>
      </c>
      <c r="L7588" t="s">
        <v>20885</v>
      </c>
      <c r="M7588" t="s">
        <v>20886</v>
      </c>
      <c r="N7588">
        <v>0.43055555499999998</v>
      </c>
      <c r="O7588">
        <v>0</v>
      </c>
      <c r="P7588">
        <v>908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390.94444399999998</v>
      </c>
      <c r="W7588">
        <v>0</v>
      </c>
      <c r="X7588">
        <v>0</v>
      </c>
      <c r="Y7588">
        <v>0</v>
      </c>
      <c r="Z7588">
        <v>0</v>
      </c>
    </row>
    <row r="7589" spans="1:26" x14ac:dyDescent="0.3">
      <c r="A7589">
        <v>2684496</v>
      </c>
      <c r="B7589">
        <v>1</v>
      </c>
      <c r="C7589" t="s">
        <v>76</v>
      </c>
      <c r="D7589" t="s">
        <v>102</v>
      </c>
      <c r="E7589" t="s">
        <v>144</v>
      </c>
      <c r="F7589" t="s">
        <v>20887</v>
      </c>
      <c r="G7589" t="s">
        <v>136</v>
      </c>
      <c r="H7589" t="s">
        <v>46</v>
      </c>
      <c r="I7589" t="s">
        <v>129</v>
      </c>
      <c r="J7589" t="s">
        <v>130</v>
      </c>
      <c r="K7589" t="s">
        <v>131</v>
      </c>
      <c r="L7589" t="s">
        <v>20888</v>
      </c>
      <c r="M7589" t="s">
        <v>20889</v>
      </c>
      <c r="N7589">
        <v>2.2233333329999998</v>
      </c>
      <c r="O7589">
        <v>0</v>
      </c>
      <c r="P7589">
        <v>8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17.786667000000001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2684508</v>
      </c>
      <c r="B7590">
        <v>1</v>
      </c>
      <c r="C7590" t="s">
        <v>77</v>
      </c>
      <c r="D7590" t="s">
        <v>113</v>
      </c>
      <c r="E7590" t="s">
        <v>210</v>
      </c>
      <c r="F7590" t="s">
        <v>20890</v>
      </c>
      <c r="G7590" t="s">
        <v>212</v>
      </c>
      <c r="H7590" t="s">
        <v>46</v>
      </c>
      <c r="I7590" t="s">
        <v>129</v>
      </c>
      <c r="J7590" t="s">
        <v>130</v>
      </c>
      <c r="K7590" t="s">
        <v>131</v>
      </c>
      <c r="L7590" t="s">
        <v>20891</v>
      </c>
      <c r="M7590" t="s">
        <v>20892</v>
      </c>
      <c r="N7590">
        <v>2.2063888880000002</v>
      </c>
      <c r="O7590">
        <v>0</v>
      </c>
      <c r="P7590">
        <v>0</v>
      </c>
      <c r="Q7590">
        <v>0</v>
      </c>
      <c r="R7590">
        <v>1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2.2063890000000002</v>
      </c>
      <c r="Y7590">
        <v>0</v>
      </c>
      <c r="Z7590">
        <v>0</v>
      </c>
    </row>
    <row r="7591" spans="1:26" x14ac:dyDescent="0.3">
      <c r="A7591">
        <v>2684503</v>
      </c>
      <c r="B7591">
        <v>1</v>
      </c>
      <c r="C7591" t="s">
        <v>76</v>
      </c>
      <c r="D7591" t="s">
        <v>101</v>
      </c>
      <c r="E7591" t="s">
        <v>172</v>
      </c>
      <c r="F7591" t="s">
        <v>20893</v>
      </c>
      <c r="G7591" t="s">
        <v>146</v>
      </c>
      <c r="H7591" t="s">
        <v>46</v>
      </c>
      <c r="I7591" t="s">
        <v>129</v>
      </c>
      <c r="J7591" t="s">
        <v>130</v>
      </c>
      <c r="K7591" t="s">
        <v>131</v>
      </c>
      <c r="L7591" t="s">
        <v>20894</v>
      </c>
      <c r="M7591" t="s">
        <v>20895</v>
      </c>
      <c r="N7591">
        <v>4.9052777770000002</v>
      </c>
      <c r="O7591">
        <v>0</v>
      </c>
      <c r="P7591">
        <v>27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132.4425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2684495</v>
      </c>
      <c r="B7592">
        <v>1</v>
      </c>
      <c r="C7592" t="s">
        <v>76</v>
      </c>
      <c r="D7592" t="s">
        <v>94</v>
      </c>
      <c r="E7592" t="s">
        <v>156</v>
      </c>
      <c r="F7592" t="s">
        <v>8509</v>
      </c>
      <c r="G7592" t="s">
        <v>169</v>
      </c>
      <c r="H7592" t="s">
        <v>47</v>
      </c>
      <c r="I7592" t="s">
        <v>129</v>
      </c>
      <c r="J7592" t="s">
        <v>130</v>
      </c>
      <c r="K7592" t="s">
        <v>131</v>
      </c>
      <c r="L7592" t="s">
        <v>20896</v>
      </c>
      <c r="M7592" t="s">
        <v>20897</v>
      </c>
      <c r="N7592">
        <v>0.91861111100000004</v>
      </c>
      <c r="O7592">
        <v>32</v>
      </c>
      <c r="P7592">
        <v>637</v>
      </c>
      <c r="Q7592">
        <v>0</v>
      </c>
      <c r="R7592">
        <v>0</v>
      </c>
      <c r="S7592">
        <v>0</v>
      </c>
      <c r="T7592">
        <v>0</v>
      </c>
      <c r="U7592">
        <v>29.395555999999999</v>
      </c>
      <c r="V7592">
        <v>585.15527799999995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2684500</v>
      </c>
      <c r="B7593">
        <v>1</v>
      </c>
      <c r="C7593" t="s">
        <v>76</v>
      </c>
      <c r="D7593" t="s">
        <v>79</v>
      </c>
      <c r="E7593" t="s">
        <v>325</v>
      </c>
      <c r="F7593" t="s">
        <v>20898</v>
      </c>
      <c r="G7593" t="s">
        <v>260</v>
      </c>
      <c r="H7593" t="s">
        <v>47</v>
      </c>
      <c r="I7593" t="s">
        <v>129</v>
      </c>
      <c r="J7593" t="s">
        <v>130</v>
      </c>
      <c r="K7593" t="s">
        <v>141</v>
      </c>
      <c r="L7593" t="s">
        <v>20899</v>
      </c>
      <c r="M7593" t="s">
        <v>20900</v>
      </c>
      <c r="N7593">
        <v>2.4108333329999998</v>
      </c>
      <c r="O7593">
        <v>11</v>
      </c>
      <c r="P7593">
        <v>427</v>
      </c>
      <c r="Q7593">
        <v>0</v>
      </c>
      <c r="R7593">
        <v>0</v>
      </c>
      <c r="S7593">
        <v>0</v>
      </c>
      <c r="T7593">
        <v>0</v>
      </c>
      <c r="U7593">
        <v>26.519166999999999</v>
      </c>
      <c r="V7593">
        <v>1029.425833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2684505</v>
      </c>
      <c r="B7594">
        <v>1</v>
      </c>
      <c r="C7594" t="s">
        <v>76</v>
      </c>
      <c r="D7594" t="s">
        <v>96</v>
      </c>
      <c r="E7594" t="s">
        <v>210</v>
      </c>
      <c r="F7594" t="s">
        <v>20901</v>
      </c>
      <c r="G7594" t="s">
        <v>212</v>
      </c>
      <c r="H7594" t="s">
        <v>46</v>
      </c>
      <c r="I7594" t="s">
        <v>129</v>
      </c>
      <c r="J7594" t="s">
        <v>130</v>
      </c>
      <c r="K7594" t="s">
        <v>131</v>
      </c>
      <c r="L7594" t="s">
        <v>20902</v>
      </c>
      <c r="M7594" t="s">
        <v>20903</v>
      </c>
      <c r="N7594">
        <v>1.2166666660000001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1.2166669999999999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2684510</v>
      </c>
      <c r="B7595">
        <v>1</v>
      </c>
      <c r="C7595" t="s">
        <v>77</v>
      </c>
      <c r="D7595" t="s">
        <v>114</v>
      </c>
      <c r="E7595" t="s">
        <v>126</v>
      </c>
      <c r="F7595" t="s">
        <v>20904</v>
      </c>
      <c r="G7595" t="s">
        <v>128</v>
      </c>
      <c r="H7595" t="s">
        <v>47</v>
      </c>
      <c r="I7595" t="s">
        <v>129</v>
      </c>
      <c r="J7595" t="s">
        <v>130</v>
      </c>
      <c r="K7595" t="s">
        <v>131</v>
      </c>
      <c r="L7595" t="s">
        <v>20905</v>
      </c>
      <c r="M7595" t="s">
        <v>20906</v>
      </c>
      <c r="N7595">
        <v>2.5722222220000002</v>
      </c>
      <c r="O7595">
        <v>0</v>
      </c>
      <c r="P7595">
        <v>0</v>
      </c>
      <c r="Q7595">
        <v>0</v>
      </c>
      <c r="R7595">
        <v>0</v>
      </c>
      <c r="S7595">
        <v>4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10.288888999999999</v>
      </c>
      <c r="Z7595">
        <v>0</v>
      </c>
    </row>
    <row r="7596" spans="1:26" x14ac:dyDescent="0.3">
      <c r="A7596">
        <v>2684516</v>
      </c>
      <c r="B7596">
        <v>1</v>
      </c>
      <c r="C7596" t="s">
        <v>76</v>
      </c>
      <c r="D7596" t="s">
        <v>90</v>
      </c>
      <c r="E7596" t="s">
        <v>210</v>
      </c>
      <c r="F7596" t="s">
        <v>20907</v>
      </c>
      <c r="G7596" t="s">
        <v>290</v>
      </c>
      <c r="H7596" t="s">
        <v>46</v>
      </c>
      <c r="I7596" t="s">
        <v>129</v>
      </c>
      <c r="J7596" t="s">
        <v>130</v>
      </c>
      <c r="K7596" t="s">
        <v>131</v>
      </c>
      <c r="L7596" t="s">
        <v>20908</v>
      </c>
      <c r="M7596" t="s">
        <v>20909</v>
      </c>
      <c r="N7596">
        <v>2.1124999999999998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2.1124999999999998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2684513</v>
      </c>
      <c r="B7597">
        <v>1</v>
      </c>
      <c r="C7597" t="s">
        <v>76</v>
      </c>
      <c r="D7597" t="s">
        <v>82</v>
      </c>
      <c r="E7597" t="s">
        <v>134</v>
      </c>
      <c r="F7597" t="s">
        <v>20910</v>
      </c>
      <c r="G7597" t="s">
        <v>140</v>
      </c>
      <c r="H7597" t="s">
        <v>46</v>
      </c>
      <c r="I7597" t="s">
        <v>129</v>
      </c>
      <c r="J7597" t="s">
        <v>130</v>
      </c>
      <c r="K7597" t="s">
        <v>141</v>
      </c>
      <c r="L7597" t="s">
        <v>20911</v>
      </c>
      <c r="M7597" t="s">
        <v>20912</v>
      </c>
      <c r="N7597">
        <v>0.700555555</v>
      </c>
      <c r="O7597">
        <v>0</v>
      </c>
      <c r="P7597">
        <v>340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238.18888899999999</v>
      </c>
      <c r="W7597">
        <v>0</v>
      </c>
      <c r="X7597">
        <v>0</v>
      </c>
      <c r="Y7597">
        <v>0</v>
      </c>
      <c r="Z7597">
        <v>0</v>
      </c>
    </row>
    <row r="7598" spans="1:26" x14ac:dyDescent="0.3">
      <c r="A7598">
        <v>2684517</v>
      </c>
      <c r="B7598">
        <v>1</v>
      </c>
      <c r="C7598" t="s">
        <v>76</v>
      </c>
      <c r="D7598" t="s">
        <v>86</v>
      </c>
      <c r="E7598" t="s">
        <v>210</v>
      </c>
      <c r="F7598" t="s">
        <v>20913</v>
      </c>
      <c r="G7598" t="s">
        <v>212</v>
      </c>
      <c r="H7598" t="s">
        <v>46</v>
      </c>
      <c r="I7598" t="s">
        <v>129</v>
      </c>
      <c r="J7598" t="s">
        <v>130</v>
      </c>
      <c r="K7598" t="s">
        <v>131</v>
      </c>
      <c r="L7598" t="s">
        <v>20914</v>
      </c>
      <c r="M7598" t="s">
        <v>20915</v>
      </c>
      <c r="N7598">
        <v>4.67</v>
      </c>
      <c r="O7598">
        <v>0</v>
      </c>
      <c r="P7598">
        <v>12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56.04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2684518</v>
      </c>
      <c r="B7599">
        <v>1</v>
      </c>
      <c r="C7599" t="s">
        <v>76</v>
      </c>
      <c r="D7599" t="s">
        <v>106</v>
      </c>
      <c r="E7599" t="s">
        <v>210</v>
      </c>
      <c r="F7599" t="s">
        <v>20916</v>
      </c>
      <c r="G7599" t="s">
        <v>290</v>
      </c>
      <c r="H7599" t="s">
        <v>46</v>
      </c>
      <c r="I7599" t="s">
        <v>129</v>
      </c>
      <c r="J7599" t="s">
        <v>130</v>
      </c>
      <c r="K7599" t="s">
        <v>131</v>
      </c>
      <c r="L7599" t="s">
        <v>20917</v>
      </c>
      <c r="M7599" t="s">
        <v>20918</v>
      </c>
      <c r="N7599">
        <v>0.90361111100000002</v>
      </c>
      <c r="O7599">
        <v>0</v>
      </c>
      <c r="P7599">
        <v>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0.90361100000000005</v>
      </c>
      <c r="W7599">
        <v>0</v>
      </c>
      <c r="X7599">
        <v>0</v>
      </c>
      <c r="Y7599">
        <v>0</v>
      </c>
      <c r="Z7599">
        <v>0</v>
      </c>
    </row>
    <row r="7600" spans="1:26" x14ac:dyDescent="0.3">
      <c r="A7600">
        <v>2684519</v>
      </c>
      <c r="B7600">
        <v>1</v>
      </c>
      <c r="C7600" t="s">
        <v>76</v>
      </c>
      <c r="D7600" t="s">
        <v>86</v>
      </c>
      <c r="E7600" t="s">
        <v>210</v>
      </c>
      <c r="F7600" t="s">
        <v>20919</v>
      </c>
      <c r="G7600" t="s">
        <v>627</v>
      </c>
      <c r="H7600" t="s">
        <v>46</v>
      </c>
      <c r="I7600" t="s">
        <v>129</v>
      </c>
      <c r="J7600" t="s">
        <v>130</v>
      </c>
      <c r="K7600" t="s">
        <v>131</v>
      </c>
      <c r="L7600" t="s">
        <v>20920</v>
      </c>
      <c r="M7600" t="s">
        <v>20921</v>
      </c>
      <c r="N7600">
        <v>2.4069444440000001</v>
      </c>
      <c r="O7600">
        <v>0</v>
      </c>
      <c r="P7600">
        <v>15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36.104166999999997</v>
      </c>
      <c r="W7600">
        <v>0</v>
      </c>
      <c r="X7600">
        <v>0</v>
      </c>
      <c r="Y7600">
        <v>0</v>
      </c>
      <c r="Z7600">
        <v>0</v>
      </c>
    </row>
    <row r="7601" spans="1:26" x14ac:dyDescent="0.3">
      <c r="A7601">
        <v>2684521</v>
      </c>
      <c r="B7601">
        <v>1</v>
      </c>
      <c r="C7601" t="s">
        <v>77</v>
      </c>
      <c r="D7601" t="s">
        <v>113</v>
      </c>
      <c r="E7601" t="s">
        <v>156</v>
      </c>
      <c r="F7601" t="s">
        <v>6575</v>
      </c>
      <c r="G7601" t="s">
        <v>169</v>
      </c>
      <c r="H7601" t="s">
        <v>47</v>
      </c>
      <c r="I7601" t="s">
        <v>129</v>
      </c>
      <c r="J7601" t="s">
        <v>130</v>
      </c>
      <c r="K7601" t="s">
        <v>131</v>
      </c>
      <c r="L7601" t="s">
        <v>20922</v>
      </c>
      <c r="M7601" t="s">
        <v>20923</v>
      </c>
      <c r="N7601">
        <v>0.13277777700000001</v>
      </c>
      <c r="O7601">
        <v>0</v>
      </c>
      <c r="P7601">
        <v>0</v>
      </c>
      <c r="Q7601">
        <v>17</v>
      </c>
      <c r="R7601">
        <v>1238</v>
      </c>
      <c r="S7601">
        <v>0</v>
      </c>
      <c r="T7601">
        <v>0</v>
      </c>
      <c r="U7601">
        <v>0</v>
      </c>
      <c r="V7601">
        <v>0</v>
      </c>
      <c r="W7601">
        <v>2.2572220000000001</v>
      </c>
      <c r="X7601">
        <v>164.37888799999999</v>
      </c>
      <c r="Y7601">
        <v>0</v>
      </c>
      <c r="Z7601">
        <v>0</v>
      </c>
    </row>
    <row r="7602" spans="1:26" x14ac:dyDescent="0.3">
      <c r="A7602">
        <v>2684520</v>
      </c>
      <c r="B7602">
        <v>1</v>
      </c>
      <c r="C7602" t="s">
        <v>76</v>
      </c>
      <c r="D7602" t="s">
        <v>89</v>
      </c>
      <c r="E7602" t="s">
        <v>152</v>
      </c>
      <c r="F7602" t="s">
        <v>3595</v>
      </c>
      <c r="G7602" t="s">
        <v>169</v>
      </c>
      <c r="H7602" t="s">
        <v>47</v>
      </c>
      <c r="I7602" t="s">
        <v>247</v>
      </c>
      <c r="J7602" t="s">
        <v>130</v>
      </c>
      <c r="K7602" t="s">
        <v>131</v>
      </c>
      <c r="L7602" t="s">
        <v>20924</v>
      </c>
      <c r="M7602" t="s">
        <v>20925</v>
      </c>
      <c r="N7602">
        <v>1.944444E-3</v>
      </c>
      <c r="O7602">
        <v>6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1.1667E-2</v>
      </c>
      <c r="V7602">
        <v>0</v>
      </c>
      <c r="W7602">
        <v>0</v>
      </c>
      <c r="X7602">
        <v>0</v>
      </c>
      <c r="Y7602">
        <v>0</v>
      </c>
      <c r="Z7602">
        <v>0</v>
      </c>
    </row>
    <row r="7603" spans="1:26" x14ac:dyDescent="0.3">
      <c r="A7603">
        <v>2684524</v>
      </c>
      <c r="B7603">
        <v>1</v>
      </c>
      <c r="C7603" t="s">
        <v>77</v>
      </c>
      <c r="D7603" t="s">
        <v>111</v>
      </c>
      <c r="E7603" t="s">
        <v>152</v>
      </c>
      <c r="F7603" t="s">
        <v>18570</v>
      </c>
      <c r="G7603" t="s">
        <v>567</v>
      </c>
      <c r="H7603" t="s">
        <v>47</v>
      </c>
      <c r="I7603" t="s">
        <v>129</v>
      </c>
      <c r="J7603" t="s">
        <v>130</v>
      </c>
      <c r="K7603" t="s">
        <v>131</v>
      </c>
      <c r="L7603" t="s">
        <v>20926</v>
      </c>
      <c r="M7603" t="s">
        <v>20927</v>
      </c>
      <c r="N7603">
        <v>6.7222221999999998E-2</v>
      </c>
      <c r="O7603">
        <v>0</v>
      </c>
      <c r="P7603">
        <v>0</v>
      </c>
      <c r="Q7603">
        <v>5</v>
      </c>
      <c r="R7603">
        <v>664</v>
      </c>
      <c r="S7603">
        <v>5</v>
      </c>
      <c r="T7603">
        <v>100</v>
      </c>
      <c r="U7603">
        <v>0</v>
      </c>
      <c r="V7603">
        <v>0</v>
      </c>
      <c r="W7603">
        <v>0.33611099999999999</v>
      </c>
      <c r="X7603">
        <v>44.635554999999997</v>
      </c>
      <c r="Y7603">
        <v>0.33611099999999999</v>
      </c>
      <c r="Z7603">
        <v>6.7222220000000004</v>
      </c>
    </row>
    <row r="7604" spans="1:26" x14ac:dyDescent="0.3">
      <c r="A7604">
        <v>2684533</v>
      </c>
      <c r="B7604">
        <v>1</v>
      </c>
      <c r="C7604" t="s">
        <v>76</v>
      </c>
      <c r="D7604" t="s">
        <v>78</v>
      </c>
      <c r="E7604" t="s">
        <v>210</v>
      </c>
      <c r="F7604" t="s">
        <v>20928</v>
      </c>
      <c r="G7604" t="s">
        <v>290</v>
      </c>
      <c r="H7604" t="s">
        <v>46</v>
      </c>
      <c r="I7604" t="s">
        <v>129</v>
      </c>
      <c r="J7604" t="s">
        <v>130</v>
      </c>
      <c r="K7604" t="s">
        <v>131</v>
      </c>
      <c r="L7604" t="s">
        <v>20929</v>
      </c>
      <c r="M7604" t="s">
        <v>20930</v>
      </c>
      <c r="N7604">
        <v>0.91583333300000003</v>
      </c>
      <c r="O7604">
        <v>0</v>
      </c>
      <c r="P7604">
        <v>2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1.8316669999999999</v>
      </c>
      <c r="W7604">
        <v>0</v>
      </c>
      <c r="X7604">
        <v>0</v>
      </c>
      <c r="Y7604">
        <v>0</v>
      </c>
      <c r="Z7604">
        <v>0</v>
      </c>
    </row>
    <row r="7605" spans="1:26" x14ac:dyDescent="0.3">
      <c r="A7605">
        <v>2684531</v>
      </c>
      <c r="B7605">
        <v>1</v>
      </c>
      <c r="C7605" t="s">
        <v>76</v>
      </c>
      <c r="D7605" t="s">
        <v>104</v>
      </c>
      <c r="E7605" t="s">
        <v>156</v>
      </c>
      <c r="F7605" t="s">
        <v>18175</v>
      </c>
      <c r="G7605" t="s">
        <v>169</v>
      </c>
      <c r="H7605" t="s">
        <v>47</v>
      </c>
      <c r="I7605" t="s">
        <v>129</v>
      </c>
      <c r="J7605" t="s">
        <v>130</v>
      </c>
      <c r="K7605" t="s">
        <v>131</v>
      </c>
      <c r="L7605" t="s">
        <v>20931</v>
      </c>
      <c r="M7605" t="s">
        <v>20932</v>
      </c>
      <c r="N7605">
        <v>0.42916666599999997</v>
      </c>
      <c r="O7605">
        <v>0</v>
      </c>
      <c r="P7605">
        <v>0</v>
      </c>
      <c r="Q7605">
        <v>5</v>
      </c>
      <c r="R7605">
        <v>876</v>
      </c>
      <c r="S7605">
        <v>0</v>
      </c>
      <c r="T7605">
        <v>3</v>
      </c>
      <c r="U7605">
        <v>0</v>
      </c>
      <c r="V7605">
        <v>0</v>
      </c>
      <c r="W7605">
        <v>2.1458330000000001</v>
      </c>
      <c r="X7605">
        <v>375.94999899999999</v>
      </c>
      <c r="Y7605">
        <v>0</v>
      </c>
      <c r="Z7605">
        <v>1.2875000000000001</v>
      </c>
    </row>
    <row r="7606" spans="1:26" x14ac:dyDescent="0.3">
      <c r="A7606">
        <v>2684528</v>
      </c>
      <c r="B7606">
        <v>1</v>
      </c>
      <c r="C7606" t="s">
        <v>76</v>
      </c>
      <c r="D7606" t="s">
        <v>101</v>
      </c>
      <c r="E7606" t="s">
        <v>134</v>
      </c>
      <c r="F7606" t="s">
        <v>20933</v>
      </c>
      <c r="G7606" t="s">
        <v>146</v>
      </c>
      <c r="H7606" t="s">
        <v>46</v>
      </c>
      <c r="I7606" t="s">
        <v>129</v>
      </c>
      <c r="J7606" t="s">
        <v>130</v>
      </c>
      <c r="K7606" t="s">
        <v>131</v>
      </c>
      <c r="L7606" t="s">
        <v>20934</v>
      </c>
      <c r="M7606" t="s">
        <v>20935</v>
      </c>
      <c r="N7606">
        <v>0.17694444400000001</v>
      </c>
      <c r="O7606">
        <v>0</v>
      </c>
      <c r="P7606">
        <v>485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85.818055000000001</v>
      </c>
      <c r="W7606">
        <v>0</v>
      </c>
      <c r="X7606">
        <v>0</v>
      </c>
      <c r="Y7606">
        <v>0</v>
      </c>
      <c r="Z7606">
        <v>0</v>
      </c>
    </row>
    <row r="7607" spans="1:26" x14ac:dyDescent="0.3">
      <c r="A7607">
        <v>2684532</v>
      </c>
      <c r="B7607">
        <v>1</v>
      </c>
      <c r="C7607" t="s">
        <v>76</v>
      </c>
      <c r="D7607" t="s">
        <v>103</v>
      </c>
      <c r="E7607" t="s">
        <v>152</v>
      </c>
      <c r="F7607" t="s">
        <v>20936</v>
      </c>
      <c r="G7607" t="s">
        <v>169</v>
      </c>
      <c r="H7607" t="s">
        <v>47</v>
      </c>
      <c r="I7607" t="s">
        <v>129</v>
      </c>
      <c r="J7607" t="s">
        <v>130</v>
      </c>
      <c r="K7607" t="s">
        <v>131</v>
      </c>
      <c r="L7607" t="s">
        <v>20937</v>
      </c>
      <c r="M7607" t="s">
        <v>20938</v>
      </c>
      <c r="N7607">
        <v>3.4597222219999999</v>
      </c>
      <c r="O7607">
        <v>0</v>
      </c>
      <c r="P7607">
        <v>0</v>
      </c>
      <c r="Q7607">
        <v>16</v>
      </c>
      <c r="R7607">
        <v>245</v>
      </c>
      <c r="S7607">
        <v>90</v>
      </c>
      <c r="T7607">
        <v>876</v>
      </c>
      <c r="U7607">
        <v>0</v>
      </c>
      <c r="V7607">
        <v>0</v>
      </c>
      <c r="W7607">
        <v>55.355556</v>
      </c>
      <c r="X7607">
        <v>847.63194399999998</v>
      </c>
      <c r="Y7607">
        <v>311.375</v>
      </c>
      <c r="Z7607">
        <v>3030.7166659999998</v>
      </c>
    </row>
    <row r="7608" spans="1:26" x14ac:dyDescent="0.3">
      <c r="A7608">
        <v>2684534</v>
      </c>
      <c r="B7608">
        <v>1</v>
      </c>
      <c r="C7608" t="s">
        <v>76</v>
      </c>
      <c r="D7608" t="s">
        <v>103</v>
      </c>
      <c r="E7608" t="s">
        <v>325</v>
      </c>
      <c r="F7608" t="s">
        <v>20939</v>
      </c>
      <c r="G7608" t="s">
        <v>169</v>
      </c>
      <c r="H7608" t="s">
        <v>47</v>
      </c>
      <c r="I7608" t="s">
        <v>129</v>
      </c>
      <c r="J7608" t="s">
        <v>130</v>
      </c>
      <c r="K7608" t="s">
        <v>131</v>
      </c>
      <c r="L7608" t="s">
        <v>20940</v>
      </c>
      <c r="M7608" t="s">
        <v>20941</v>
      </c>
      <c r="N7608">
        <v>0.88833333299999995</v>
      </c>
      <c r="O7608">
        <v>0</v>
      </c>
      <c r="P7608">
        <v>0</v>
      </c>
      <c r="Q7608">
        <v>11</v>
      </c>
      <c r="R7608">
        <v>13552</v>
      </c>
      <c r="S7608">
        <v>0</v>
      </c>
      <c r="T7608">
        <v>0</v>
      </c>
      <c r="U7608">
        <v>0</v>
      </c>
      <c r="V7608">
        <v>0</v>
      </c>
      <c r="W7608">
        <v>9.7716670000000008</v>
      </c>
      <c r="X7608">
        <v>12038.693329</v>
      </c>
      <c r="Y7608">
        <v>0</v>
      </c>
      <c r="Z7608">
        <v>0</v>
      </c>
    </row>
    <row r="7609" spans="1:26" x14ac:dyDescent="0.3">
      <c r="A7609">
        <v>2684535</v>
      </c>
      <c r="B7609">
        <v>1</v>
      </c>
      <c r="C7609" t="s">
        <v>76</v>
      </c>
      <c r="D7609" t="s">
        <v>103</v>
      </c>
      <c r="E7609" t="s">
        <v>156</v>
      </c>
      <c r="F7609" t="s">
        <v>19204</v>
      </c>
      <c r="G7609" t="s">
        <v>169</v>
      </c>
      <c r="H7609" t="s">
        <v>47</v>
      </c>
      <c r="I7609" t="s">
        <v>129</v>
      </c>
      <c r="J7609" t="s">
        <v>130</v>
      </c>
      <c r="K7609" t="s">
        <v>131</v>
      </c>
      <c r="L7609" t="s">
        <v>20942</v>
      </c>
      <c r="M7609" t="s">
        <v>20943</v>
      </c>
      <c r="N7609">
        <v>3.971666666</v>
      </c>
      <c r="O7609">
        <v>0</v>
      </c>
      <c r="P7609">
        <v>0</v>
      </c>
      <c r="Q7609">
        <v>0</v>
      </c>
      <c r="R7609">
        <v>272</v>
      </c>
      <c r="S7609">
        <v>0</v>
      </c>
      <c r="T7609">
        <v>53</v>
      </c>
      <c r="U7609">
        <v>0</v>
      </c>
      <c r="V7609">
        <v>0</v>
      </c>
      <c r="W7609">
        <v>0</v>
      </c>
      <c r="X7609">
        <v>1080.2933330000001</v>
      </c>
      <c r="Y7609">
        <v>0</v>
      </c>
      <c r="Z7609">
        <v>210.498333</v>
      </c>
    </row>
    <row r="7610" spans="1:26" x14ac:dyDescent="0.3">
      <c r="A7610">
        <v>2684537</v>
      </c>
      <c r="B7610">
        <v>1</v>
      </c>
      <c r="C7610" t="s">
        <v>77</v>
      </c>
      <c r="D7610" t="s">
        <v>124</v>
      </c>
      <c r="E7610" t="s">
        <v>172</v>
      </c>
      <c r="F7610" t="s">
        <v>20944</v>
      </c>
      <c r="G7610" t="s">
        <v>174</v>
      </c>
      <c r="H7610" t="s">
        <v>46</v>
      </c>
      <c r="I7610" t="s">
        <v>129</v>
      </c>
      <c r="J7610" t="s">
        <v>130</v>
      </c>
      <c r="K7610" t="s">
        <v>131</v>
      </c>
      <c r="L7610" t="s">
        <v>20945</v>
      </c>
      <c r="M7610" t="s">
        <v>20946</v>
      </c>
      <c r="N7610">
        <v>2.0175000000000001</v>
      </c>
      <c r="O7610">
        <v>0</v>
      </c>
      <c r="P7610">
        <v>15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30.262499999999999</v>
      </c>
      <c r="W7610">
        <v>0</v>
      </c>
      <c r="X7610">
        <v>0</v>
      </c>
      <c r="Y7610">
        <v>0</v>
      </c>
      <c r="Z7610">
        <v>0</v>
      </c>
    </row>
    <row r="7611" spans="1:26" x14ac:dyDescent="0.3">
      <c r="A7611">
        <v>2684538</v>
      </c>
      <c r="B7611">
        <v>1</v>
      </c>
      <c r="C7611" t="s">
        <v>76</v>
      </c>
      <c r="D7611" t="s">
        <v>98</v>
      </c>
      <c r="E7611" t="s">
        <v>152</v>
      </c>
      <c r="F7611" t="s">
        <v>20947</v>
      </c>
      <c r="G7611" t="s">
        <v>169</v>
      </c>
      <c r="H7611" t="s">
        <v>47</v>
      </c>
      <c r="I7611" t="s">
        <v>129</v>
      </c>
      <c r="J7611" t="s">
        <v>130</v>
      </c>
      <c r="K7611" t="s">
        <v>131</v>
      </c>
      <c r="L7611" t="s">
        <v>20948</v>
      </c>
      <c r="M7611" t="s">
        <v>20949</v>
      </c>
      <c r="N7611">
        <v>0.18444444400000001</v>
      </c>
      <c r="O7611">
        <v>0</v>
      </c>
      <c r="P7611">
        <v>0</v>
      </c>
      <c r="Q7611">
        <v>1</v>
      </c>
      <c r="R7611">
        <v>59</v>
      </c>
      <c r="S7611">
        <v>8</v>
      </c>
      <c r="T7611">
        <v>12</v>
      </c>
      <c r="U7611">
        <v>0</v>
      </c>
      <c r="V7611">
        <v>0</v>
      </c>
      <c r="W7611">
        <v>0.184444</v>
      </c>
      <c r="X7611">
        <v>10.882222000000001</v>
      </c>
      <c r="Y7611">
        <v>1.4755560000000001</v>
      </c>
      <c r="Z7611">
        <v>2.213333</v>
      </c>
    </row>
    <row r="7612" spans="1:26" x14ac:dyDescent="0.3">
      <c r="A7612">
        <v>2684545</v>
      </c>
      <c r="B7612">
        <v>1</v>
      </c>
      <c r="C7612" t="s">
        <v>76</v>
      </c>
      <c r="D7612" t="s">
        <v>94</v>
      </c>
      <c r="E7612" t="s">
        <v>210</v>
      </c>
      <c r="F7612" t="s">
        <v>20950</v>
      </c>
      <c r="G7612" t="s">
        <v>290</v>
      </c>
      <c r="H7612" t="s">
        <v>46</v>
      </c>
      <c r="I7612" t="s">
        <v>129</v>
      </c>
      <c r="J7612" t="s">
        <v>130</v>
      </c>
      <c r="K7612" t="s">
        <v>131</v>
      </c>
      <c r="L7612" t="s">
        <v>20951</v>
      </c>
      <c r="M7612" t="s">
        <v>20952</v>
      </c>
      <c r="N7612">
        <v>3.2030555550000002</v>
      </c>
      <c r="O7612">
        <v>0</v>
      </c>
      <c r="P7612">
        <v>0</v>
      </c>
      <c r="Q7612">
        <v>0</v>
      </c>
      <c r="R7612">
        <v>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6.4061110000000001</v>
      </c>
      <c r="Y7612">
        <v>0</v>
      </c>
      <c r="Z7612">
        <v>0</v>
      </c>
    </row>
    <row r="7613" spans="1:26" x14ac:dyDescent="0.3">
      <c r="A7613">
        <v>2684546</v>
      </c>
      <c r="B7613">
        <v>1</v>
      </c>
      <c r="C7613" t="s">
        <v>76</v>
      </c>
      <c r="D7613" t="s">
        <v>103</v>
      </c>
      <c r="E7613" t="s">
        <v>325</v>
      </c>
      <c r="F7613" t="s">
        <v>20953</v>
      </c>
      <c r="G7613" t="s">
        <v>169</v>
      </c>
      <c r="H7613" t="s">
        <v>47</v>
      </c>
      <c r="I7613" t="s">
        <v>247</v>
      </c>
      <c r="J7613" t="s">
        <v>130</v>
      </c>
      <c r="K7613" t="s">
        <v>131</v>
      </c>
      <c r="L7613" t="s">
        <v>20954</v>
      </c>
      <c r="M7613" t="s">
        <v>20955</v>
      </c>
      <c r="N7613">
        <v>4.3333333000000002E-2</v>
      </c>
      <c r="O7613">
        <v>0</v>
      </c>
      <c r="P7613">
        <v>0</v>
      </c>
      <c r="Q7613">
        <v>240</v>
      </c>
      <c r="R7613">
        <v>24359</v>
      </c>
      <c r="S7613">
        <v>134</v>
      </c>
      <c r="T7613">
        <v>2015</v>
      </c>
      <c r="U7613">
        <v>0</v>
      </c>
      <c r="V7613">
        <v>0</v>
      </c>
      <c r="W7613">
        <v>10.4</v>
      </c>
      <c r="X7613">
        <v>1055.5566590000001</v>
      </c>
      <c r="Y7613">
        <v>5.806667</v>
      </c>
      <c r="Z7613">
        <v>87.316665999999998</v>
      </c>
    </row>
    <row r="7614" spans="1:26" x14ac:dyDescent="0.3">
      <c r="A7614">
        <v>2684550</v>
      </c>
      <c r="B7614">
        <v>1</v>
      </c>
      <c r="C7614" t="s">
        <v>76</v>
      </c>
      <c r="D7614" t="s">
        <v>97</v>
      </c>
      <c r="E7614" t="s">
        <v>126</v>
      </c>
      <c r="F7614" t="s">
        <v>20956</v>
      </c>
      <c r="G7614" t="s">
        <v>169</v>
      </c>
      <c r="H7614" t="s">
        <v>47</v>
      </c>
      <c r="I7614" t="s">
        <v>129</v>
      </c>
      <c r="J7614" t="s">
        <v>130</v>
      </c>
      <c r="K7614" t="s">
        <v>131</v>
      </c>
      <c r="L7614" t="s">
        <v>20845</v>
      </c>
      <c r="M7614" t="s">
        <v>20957</v>
      </c>
      <c r="N7614">
        <v>0.65666666600000001</v>
      </c>
      <c r="O7614">
        <v>4</v>
      </c>
      <c r="P7614">
        <v>2383</v>
      </c>
      <c r="Q7614">
        <v>0</v>
      </c>
      <c r="R7614">
        <v>0</v>
      </c>
      <c r="S7614">
        <v>0</v>
      </c>
      <c r="T7614">
        <v>0</v>
      </c>
      <c r="U7614">
        <v>2.6266669999999999</v>
      </c>
      <c r="V7614">
        <v>1564.836665</v>
      </c>
      <c r="W7614">
        <v>0</v>
      </c>
      <c r="X7614">
        <v>0</v>
      </c>
      <c r="Y7614">
        <v>0</v>
      </c>
      <c r="Z7614">
        <v>0</v>
      </c>
    </row>
    <row r="7615" spans="1:26" x14ac:dyDescent="0.3">
      <c r="A7615">
        <v>2684551</v>
      </c>
      <c r="B7615">
        <v>1</v>
      </c>
      <c r="C7615" t="s">
        <v>76</v>
      </c>
      <c r="D7615" t="s">
        <v>92</v>
      </c>
      <c r="E7615" t="s">
        <v>172</v>
      </c>
      <c r="F7615" t="s">
        <v>20958</v>
      </c>
      <c r="G7615" t="s">
        <v>2593</v>
      </c>
      <c r="H7615" t="s">
        <v>46</v>
      </c>
      <c r="I7615" t="s">
        <v>129</v>
      </c>
      <c r="J7615" t="s">
        <v>130</v>
      </c>
      <c r="K7615" t="s">
        <v>131</v>
      </c>
      <c r="L7615" t="s">
        <v>20959</v>
      </c>
      <c r="M7615" t="s">
        <v>20960</v>
      </c>
      <c r="N7615">
        <v>2.7936111110000001</v>
      </c>
      <c r="O7615">
        <v>0</v>
      </c>
      <c r="P7615">
        <v>0</v>
      </c>
      <c r="Q7615">
        <v>0</v>
      </c>
      <c r="R7615">
        <v>7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19.555278000000001</v>
      </c>
      <c r="Y7615">
        <v>0</v>
      </c>
      <c r="Z7615">
        <v>0</v>
      </c>
    </row>
    <row r="7616" spans="1:26" x14ac:dyDescent="0.3">
      <c r="A7616">
        <v>2684556</v>
      </c>
      <c r="B7616">
        <v>1</v>
      </c>
      <c r="C7616" t="s">
        <v>76</v>
      </c>
      <c r="D7616" t="s">
        <v>89</v>
      </c>
      <c r="E7616" t="s">
        <v>144</v>
      </c>
      <c r="F7616" t="s">
        <v>20961</v>
      </c>
      <c r="G7616" t="s">
        <v>136</v>
      </c>
      <c r="H7616" t="s">
        <v>46</v>
      </c>
      <c r="I7616" t="s">
        <v>129</v>
      </c>
      <c r="J7616" t="s">
        <v>130</v>
      </c>
      <c r="K7616" t="s">
        <v>131</v>
      </c>
      <c r="L7616" t="s">
        <v>20962</v>
      </c>
      <c r="M7616" t="s">
        <v>20963</v>
      </c>
      <c r="N7616">
        <v>3.306944444</v>
      </c>
      <c r="O7616">
        <v>0</v>
      </c>
      <c r="P7616">
        <v>7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23.148610999999999</v>
      </c>
      <c r="W7616">
        <v>0</v>
      </c>
      <c r="X7616">
        <v>0</v>
      </c>
      <c r="Y7616">
        <v>0</v>
      </c>
      <c r="Z7616">
        <v>0</v>
      </c>
    </row>
    <row r="7617" spans="1:26" x14ac:dyDescent="0.3">
      <c r="A7617">
        <v>2684560</v>
      </c>
      <c r="B7617">
        <v>1</v>
      </c>
      <c r="C7617" t="s">
        <v>76</v>
      </c>
      <c r="D7617" t="s">
        <v>89</v>
      </c>
      <c r="E7617" t="s">
        <v>134</v>
      </c>
      <c r="F7617" t="s">
        <v>20582</v>
      </c>
      <c r="G7617" t="s">
        <v>146</v>
      </c>
      <c r="H7617" t="s">
        <v>46</v>
      </c>
      <c r="I7617" t="s">
        <v>129</v>
      </c>
      <c r="J7617" t="s">
        <v>130</v>
      </c>
      <c r="K7617" t="s">
        <v>131</v>
      </c>
      <c r="L7617" t="s">
        <v>20964</v>
      </c>
      <c r="M7617" t="s">
        <v>20965</v>
      </c>
      <c r="N7617">
        <v>0.174444444</v>
      </c>
      <c r="O7617">
        <v>0</v>
      </c>
      <c r="P7617">
        <v>263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45.878889000000001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2684567</v>
      </c>
      <c r="B7618">
        <v>1</v>
      </c>
      <c r="C7618" t="s">
        <v>76</v>
      </c>
      <c r="D7618" t="s">
        <v>78</v>
      </c>
      <c r="E7618" t="s">
        <v>210</v>
      </c>
      <c r="F7618" t="s">
        <v>20966</v>
      </c>
      <c r="G7618" t="s">
        <v>290</v>
      </c>
      <c r="H7618" t="s">
        <v>46</v>
      </c>
      <c r="I7618" t="s">
        <v>129</v>
      </c>
      <c r="J7618" t="s">
        <v>130</v>
      </c>
      <c r="K7618" t="s">
        <v>131</v>
      </c>
      <c r="L7618" t="s">
        <v>20967</v>
      </c>
      <c r="M7618" t="s">
        <v>20968</v>
      </c>
      <c r="N7618">
        <v>1.559722222</v>
      </c>
      <c r="O7618">
        <v>0</v>
      </c>
      <c r="P7618">
        <v>2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3.1194440000000001</v>
      </c>
      <c r="W7618">
        <v>0</v>
      </c>
      <c r="X7618">
        <v>0</v>
      </c>
      <c r="Y7618">
        <v>0</v>
      </c>
      <c r="Z7618">
        <v>0</v>
      </c>
    </row>
    <row r="7619" spans="1:26" x14ac:dyDescent="0.3">
      <c r="A7619">
        <v>2684555</v>
      </c>
      <c r="B7619">
        <v>1</v>
      </c>
      <c r="C7619" t="s">
        <v>76</v>
      </c>
      <c r="D7619" t="s">
        <v>89</v>
      </c>
      <c r="E7619" t="s">
        <v>156</v>
      </c>
      <c r="F7619" t="s">
        <v>16832</v>
      </c>
      <c r="G7619" t="s">
        <v>169</v>
      </c>
      <c r="H7619" t="s">
        <v>47</v>
      </c>
      <c r="I7619" t="s">
        <v>129</v>
      </c>
      <c r="J7619" t="s">
        <v>130</v>
      </c>
      <c r="K7619" t="s">
        <v>131</v>
      </c>
      <c r="L7619" t="s">
        <v>20969</v>
      </c>
      <c r="M7619" t="s">
        <v>20970</v>
      </c>
      <c r="N7619">
        <v>0.80777777699999997</v>
      </c>
      <c r="O7619">
        <v>28</v>
      </c>
      <c r="P7619">
        <v>493</v>
      </c>
      <c r="Q7619">
        <v>0</v>
      </c>
      <c r="R7619">
        <v>0</v>
      </c>
      <c r="S7619">
        <v>0</v>
      </c>
      <c r="T7619">
        <v>0</v>
      </c>
      <c r="U7619">
        <v>22.617778000000001</v>
      </c>
      <c r="V7619">
        <v>398.234444</v>
      </c>
      <c r="W7619">
        <v>0</v>
      </c>
      <c r="X7619">
        <v>0</v>
      </c>
      <c r="Y7619">
        <v>0</v>
      </c>
      <c r="Z7619">
        <v>0</v>
      </c>
    </row>
    <row r="7620" spans="1:26" x14ac:dyDescent="0.3">
      <c r="A7620">
        <v>2684418</v>
      </c>
      <c r="B7620">
        <v>2</v>
      </c>
      <c r="C7620" t="s">
        <v>77</v>
      </c>
      <c r="D7620" t="s">
        <v>123</v>
      </c>
      <c r="E7620" t="s">
        <v>156</v>
      </c>
      <c r="F7620" t="s">
        <v>7632</v>
      </c>
      <c r="G7620" t="s">
        <v>128</v>
      </c>
      <c r="H7620" t="s">
        <v>47</v>
      </c>
      <c r="I7620" t="s">
        <v>129</v>
      </c>
      <c r="J7620" t="s">
        <v>130</v>
      </c>
      <c r="K7620" t="s">
        <v>131</v>
      </c>
      <c r="L7620" t="s">
        <v>20799</v>
      </c>
      <c r="M7620" t="s">
        <v>20971</v>
      </c>
      <c r="N7620">
        <v>0.66722222200000003</v>
      </c>
      <c r="O7620">
        <v>216</v>
      </c>
      <c r="P7620">
        <v>141</v>
      </c>
      <c r="Q7620">
        <v>0</v>
      </c>
      <c r="R7620">
        <v>0</v>
      </c>
      <c r="S7620">
        <v>0</v>
      </c>
      <c r="T7620">
        <v>0</v>
      </c>
      <c r="U7620">
        <v>144.12</v>
      </c>
      <c r="V7620">
        <v>94.078333000000001</v>
      </c>
      <c r="W7620">
        <v>0</v>
      </c>
      <c r="X7620">
        <v>0</v>
      </c>
      <c r="Y7620">
        <v>0</v>
      </c>
      <c r="Z7620">
        <v>0</v>
      </c>
    </row>
    <row r="7621" spans="1:26" x14ac:dyDescent="0.3">
      <c r="A7621">
        <v>2684565</v>
      </c>
      <c r="B7621">
        <v>1</v>
      </c>
      <c r="C7621" t="s">
        <v>77</v>
      </c>
      <c r="D7621" t="s">
        <v>119</v>
      </c>
      <c r="E7621" t="s">
        <v>144</v>
      </c>
      <c r="F7621" t="s">
        <v>20972</v>
      </c>
      <c r="G7621" t="s">
        <v>136</v>
      </c>
      <c r="H7621" t="s">
        <v>46</v>
      </c>
      <c r="I7621" t="s">
        <v>129</v>
      </c>
      <c r="J7621" t="s">
        <v>130</v>
      </c>
      <c r="K7621" t="s">
        <v>131</v>
      </c>
      <c r="L7621" t="s">
        <v>20973</v>
      </c>
      <c r="M7621" t="s">
        <v>20974</v>
      </c>
      <c r="N7621">
        <v>0.61888888799999997</v>
      </c>
      <c r="O7621">
        <v>0</v>
      </c>
      <c r="P7621">
        <v>11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6.8077779999999999</v>
      </c>
      <c r="W7621">
        <v>0</v>
      </c>
      <c r="X7621">
        <v>0</v>
      </c>
      <c r="Y7621">
        <v>0</v>
      </c>
      <c r="Z7621">
        <v>0</v>
      </c>
    </row>
    <row r="7622" spans="1:26" x14ac:dyDescent="0.3">
      <c r="A7622">
        <v>2684564</v>
      </c>
      <c r="B7622">
        <v>1</v>
      </c>
      <c r="C7622" t="s">
        <v>76</v>
      </c>
      <c r="D7622" t="s">
        <v>82</v>
      </c>
      <c r="E7622" t="s">
        <v>134</v>
      </c>
      <c r="F7622" t="s">
        <v>20975</v>
      </c>
      <c r="G7622" t="s">
        <v>140</v>
      </c>
      <c r="H7622" t="s">
        <v>46</v>
      </c>
      <c r="I7622" t="s">
        <v>129</v>
      </c>
      <c r="J7622" t="s">
        <v>130</v>
      </c>
      <c r="K7622" t="s">
        <v>141</v>
      </c>
      <c r="L7622" t="s">
        <v>20976</v>
      </c>
      <c r="M7622" t="s">
        <v>20977</v>
      </c>
      <c r="N7622">
        <v>0.6825</v>
      </c>
      <c r="O7622">
        <v>0</v>
      </c>
      <c r="P7622">
        <v>244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166.53</v>
      </c>
      <c r="W7622">
        <v>0</v>
      </c>
      <c r="X7622">
        <v>0</v>
      </c>
      <c r="Y7622">
        <v>0</v>
      </c>
      <c r="Z7622">
        <v>0</v>
      </c>
    </row>
    <row r="7623" spans="1:26" x14ac:dyDescent="0.3">
      <c r="A7623">
        <v>2684571</v>
      </c>
      <c r="B7623">
        <v>1</v>
      </c>
      <c r="C7623" t="s">
        <v>76</v>
      </c>
      <c r="D7623" t="s">
        <v>101</v>
      </c>
      <c r="E7623" t="s">
        <v>210</v>
      </c>
      <c r="F7623" t="s">
        <v>20978</v>
      </c>
      <c r="G7623" t="s">
        <v>212</v>
      </c>
      <c r="H7623" t="s">
        <v>46</v>
      </c>
      <c r="I7623" t="s">
        <v>129</v>
      </c>
      <c r="J7623" t="s">
        <v>130</v>
      </c>
      <c r="K7623" t="s">
        <v>131</v>
      </c>
      <c r="L7623" t="s">
        <v>20979</v>
      </c>
      <c r="M7623" t="s">
        <v>20980</v>
      </c>
      <c r="N7623">
        <v>1.430833333</v>
      </c>
      <c r="O7623">
        <v>0</v>
      </c>
      <c r="P7623">
        <v>27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38.6325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2684577</v>
      </c>
      <c r="B7624">
        <v>1</v>
      </c>
      <c r="C7624" t="s">
        <v>76</v>
      </c>
      <c r="D7624" t="s">
        <v>84</v>
      </c>
      <c r="E7624" t="s">
        <v>210</v>
      </c>
      <c r="F7624" t="s">
        <v>20981</v>
      </c>
      <c r="G7624" t="s">
        <v>212</v>
      </c>
      <c r="H7624" t="s">
        <v>46</v>
      </c>
      <c r="I7624" t="s">
        <v>129</v>
      </c>
      <c r="J7624" t="s">
        <v>130</v>
      </c>
      <c r="K7624" t="s">
        <v>131</v>
      </c>
      <c r="L7624" t="s">
        <v>20982</v>
      </c>
      <c r="M7624" t="s">
        <v>20983</v>
      </c>
      <c r="N7624">
        <v>3.2913888880000002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3.2913890000000001</v>
      </c>
      <c r="W7624">
        <v>0</v>
      </c>
      <c r="X7624">
        <v>0</v>
      </c>
      <c r="Y7624">
        <v>0</v>
      </c>
      <c r="Z7624">
        <v>0</v>
      </c>
    </row>
    <row r="7625" spans="1:26" x14ac:dyDescent="0.3">
      <c r="A7625">
        <v>2684574</v>
      </c>
      <c r="B7625">
        <v>1</v>
      </c>
      <c r="C7625" t="s">
        <v>77</v>
      </c>
      <c r="D7625" t="s">
        <v>117</v>
      </c>
      <c r="E7625" t="s">
        <v>152</v>
      </c>
      <c r="F7625" t="s">
        <v>2798</v>
      </c>
      <c r="G7625" t="s">
        <v>169</v>
      </c>
      <c r="H7625" t="s">
        <v>47</v>
      </c>
      <c r="I7625" t="s">
        <v>129</v>
      </c>
      <c r="J7625" t="s">
        <v>130</v>
      </c>
      <c r="K7625" t="s">
        <v>131</v>
      </c>
      <c r="L7625" t="s">
        <v>20984</v>
      </c>
      <c r="M7625" t="s">
        <v>20985</v>
      </c>
      <c r="N7625">
        <v>0.9425</v>
      </c>
      <c r="O7625">
        <v>0</v>
      </c>
      <c r="P7625">
        <v>0</v>
      </c>
      <c r="Q7625">
        <v>6</v>
      </c>
      <c r="R7625">
        <v>215</v>
      </c>
      <c r="S7625">
        <v>13</v>
      </c>
      <c r="T7625">
        <v>1355</v>
      </c>
      <c r="U7625">
        <v>0</v>
      </c>
      <c r="V7625">
        <v>0</v>
      </c>
      <c r="W7625">
        <v>5.6550000000000002</v>
      </c>
      <c r="X7625">
        <v>202.63749999999999</v>
      </c>
      <c r="Y7625">
        <v>12.2525</v>
      </c>
      <c r="Z7625">
        <v>1277.0875000000001</v>
      </c>
    </row>
    <row r="7626" spans="1:26" x14ac:dyDescent="0.3">
      <c r="A7626">
        <v>2684576</v>
      </c>
      <c r="B7626">
        <v>1</v>
      </c>
      <c r="C7626" t="s">
        <v>76</v>
      </c>
      <c r="D7626" t="s">
        <v>99</v>
      </c>
      <c r="E7626" t="s">
        <v>156</v>
      </c>
      <c r="F7626" t="s">
        <v>20986</v>
      </c>
      <c r="G7626" t="s">
        <v>567</v>
      </c>
      <c r="H7626" t="s">
        <v>47</v>
      </c>
      <c r="I7626" t="s">
        <v>129</v>
      </c>
      <c r="J7626" t="s">
        <v>130</v>
      </c>
      <c r="K7626" t="s">
        <v>131</v>
      </c>
      <c r="L7626" t="s">
        <v>20987</v>
      </c>
      <c r="M7626" t="s">
        <v>20988</v>
      </c>
      <c r="N7626">
        <v>0.63388888799999998</v>
      </c>
      <c r="O7626">
        <v>1</v>
      </c>
      <c r="P7626">
        <v>310</v>
      </c>
      <c r="Q7626">
        <v>0</v>
      </c>
      <c r="R7626">
        <v>0</v>
      </c>
      <c r="S7626">
        <v>0</v>
      </c>
      <c r="T7626">
        <v>0</v>
      </c>
      <c r="U7626">
        <v>0.63388900000000004</v>
      </c>
      <c r="V7626">
        <v>196.50555499999999</v>
      </c>
      <c r="W7626">
        <v>0</v>
      </c>
      <c r="X7626">
        <v>0</v>
      </c>
      <c r="Y7626">
        <v>0</v>
      </c>
      <c r="Z7626">
        <v>0</v>
      </c>
    </row>
    <row r="7627" spans="1:26" x14ac:dyDescent="0.3">
      <c r="A7627">
        <v>2684579</v>
      </c>
      <c r="B7627">
        <v>1</v>
      </c>
      <c r="C7627" t="s">
        <v>76</v>
      </c>
      <c r="D7627" t="s">
        <v>100</v>
      </c>
      <c r="E7627" t="s">
        <v>152</v>
      </c>
      <c r="F7627" t="s">
        <v>20989</v>
      </c>
      <c r="G7627" t="s">
        <v>169</v>
      </c>
      <c r="H7627" t="s">
        <v>47</v>
      </c>
      <c r="I7627" t="s">
        <v>129</v>
      </c>
      <c r="J7627" t="s">
        <v>130</v>
      </c>
      <c r="K7627" t="s">
        <v>131</v>
      </c>
      <c r="L7627" t="s">
        <v>20990</v>
      </c>
      <c r="M7627" t="s">
        <v>20991</v>
      </c>
      <c r="N7627">
        <v>2.38</v>
      </c>
      <c r="O7627">
        <v>51</v>
      </c>
      <c r="P7627">
        <v>42</v>
      </c>
      <c r="Q7627">
        <v>0</v>
      </c>
      <c r="R7627">
        <v>0</v>
      </c>
      <c r="S7627">
        <v>0</v>
      </c>
      <c r="T7627">
        <v>0</v>
      </c>
      <c r="U7627">
        <v>121.38</v>
      </c>
      <c r="V7627">
        <v>99.96</v>
      </c>
      <c r="W7627">
        <v>0</v>
      </c>
      <c r="X7627">
        <v>0</v>
      </c>
      <c r="Y7627">
        <v>0</v>
      </c>
      <c r="Z7627">
        <v>0</v>
      </c>
    </row>
    <row r="7628" spans="1:26" x14ac:dyDescent="0.3">
      <c r="A7628">
        <v>2684581</v>
      </c>
      <c r="B7628">
        <v>1</v>
      </c>
      <c r="C7628" t="s">
        <v>76</v>
      </c>
      <c r="D7628" t="s">
        <v>100</v>
      </c>
      <c r="E7628" t="s">
        <v>152</v>
      </c>
      <c r="F7628" t="s">
        <v>20992</v>
      </c>
      <c r="G7628" t="s">
        <v>169</v>
      </c>
      <c r="H7628" t="s">
        <v>47</v>
      </c>
      <c r="I7628" t="s">
        <v>129</v>
      </c>
      <c r="J7628" t="s">
        <v>130</v>
      </c>
      <c r="K7628" t="s">
        <v>131</v>
      </c>
      <c r="L7628" t="s">
        <v>20993</v>
      </c>
      <c r="M7628" t="s">
        <v>20994</v>
      </c>
      <c r="N7628">
        <v>1.814444444</v>
      </c>
      <c r="O7628">
        <v>190</v>
      </c>
      <c r="P7628">
        <v>6770</v>
      </c>
      <c r="Q7628">
        <v>0</v>
      </c>
      <c r="R7628">
        <v>0</v>
      </c>
      <c r="S7628">
        <v>0</v>
      </c>
      <c r="T7628">
        <v>0</v>
      </c>
      <c r="U7628">
        <v>344.74444399999999</v>
      </c>
      <c r="V7628">
        <v>12283.788886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2684587</v>
      </c>
      <c r="B7629">
        <v>1</v>
      </c>
      <c r="C7629" t="s">
        <v>76</v>
      </c>
      <c r="D7629" t="s">
        <v>102</v>
      </c>
      <c r="E7629" t="s">
        <v>156</v>
      </c>
      <c r="F7629" t="s">
        <v>18206</v>
      </c>
      <c r="G7629" t="s">
        <v>169</v>
      </c>
      <c r="H7629" t="s">
        <v>47</v>
      </c>
      <c r="I7629" t="s">
        <v>129</v>
      </c>
      <c r="J7629" t="s">
        <v>130</v>
      </c>
      <c r="K7629" t="s">
        <v>131</v>
      </c>
      <c r="L7629" t="s">
        <v>20995</v>
      </c>
      <c r="M7629" t="s">
        <v>20996</v>
      </c>
      <c r="N7629">
        <v>0.32027777699999999</v>
      </c>
      <c r="O7629">
        <v>27</v>
      </c>
      <c r="P7629">
        <v>693</v>
      </c>
      <c r="Q7629">
        <v>0</v>
      </c>
      <c r="R7629">
        <v>0</v>
      </c>
      <c r="S7629">
        <v>123</v>
      </c>
      <c r="T7629">
        <v>627</v>
      </c>
      <c r="U7629">
        <v>8.6475000000000009</v>
      </c>
      <c r="V7629">
        <v>221.95249899999999</v>
      </c>
      <c r="W7629">
        <v>0</v>
      </c>
      <c r="X7629">
        <v>0</v>
      </c>
      <c r="Y7629">
        <v>39.394167000000003</v>
      </c>
      <c r="Z7629">
        <v>200.814166</v>
      </c>
    </row>
    <row r="7630" spans="1:26" x14ac:dyDescent="0.3">
      <c r="A7630">
        <v>2684592</v>
      </c>
      <c r="B7630">
        <v>1</v>
      </c>
      <c r="C7630" t="s">
        <v>76</v>
      </c>
      <c r="D7630" t="s">
        <v>85</v>
      </c>
      <c r="E7630" t="s">
        <v>144</v>
      </c>
      <c r="F7630" t="s">
        <v>20997</v>
      </c>
      <c r="G7630" t="s">
        <v>2919</v>
      </c>
      <c r="H7630" t="s">
        <v>46</v>
      </c>
      <c r="I7630" t="s">
        <v>129</v>
      </c>
      <c r="J7630" t="s">
        <v>130</v>
      </c>
      <c r="K7630" t="s">
        <v>131</v>
      </c>
      <c r="L7630" t="s">
        <v>20998</v>
      </c>
      <c r="M7630" t="s">
        <v>20999</v>
      </c>
      <c r="N7630">
        <v>0.66638888799999996</v>
      </c>
      <c r="O7630">
        <v>0</v>
      </c>
      <c r="P7630">
        <v>42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27.988333000000001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2684591</v>
      </c>
      <c r="B7631">
        <v>1</v>
      </c>
      <c r="C7631" t="s">
        <v>76</v>
      </c>
      <c r="D7631" t="s">
        <v>91</v>
      </c>
      <c r="E7631" t="s">
        <v>126</v>
      </c>
      <c r="F7631" t="s">
        <v>21000</v>
      </c>
      <c r="G7631" t="s">
        <v>128</v>
      </c>
      <c r="H7631" t="s">
        <v>47</v>
      </c>
      <c r="I7631" t="s">
        <v>129</v>
      </c>
      <c r="J7631" t="s">
        <v>130</v>
      </c>
      <c r="K7631" t="s">
        <v>131</v>
      </c>
      <c r="L7631" t="s">
        <v>21001</v>
      </c>
      <c r="M7631" t="s">
        <v>21002</v>
      </c>
      <c r="N7631">
        <v>0.74388888799999997</v>
      </c>
      <c r="O7631">
        <v>2</v>
      </c>
      <c r="P7631">
        <v>22</v>
      </c>
      <c r="Q7631">
        <v>0</v>
      </c>
      <c r="R7631">
        <v>0</v>
      </c>
      <c r="S7631">
        <v>0</v>
      </c>
      <c r="T7631">
        <v>0</v>
      </c>
      <c r="U7631">
        <v>1.487778</v>
      </c>
      <c r="V7631">
        <v>16.365556000000002</v>
      </c>
      <c r="W7631">
        <v>0</v>
      </c>
      <c r="X7631">
        <v>0</v>
      </c>
      <c r="Y7631">
        <v>0</v>
      </c>
      <c r="Z7631">
        <v>0</v>
      </c>
    </row>
    <row r="7632" spans="1:26" x14ac:dyDescent="0.3">
      <c r="A7632">
        <v>2684593</v>
      </c>
      <c r="B7632">
        <v>1</v>
      </c>
      <c r="C7632" t="s">
        <v>77</v>
      </c>
      <c r="D7632" t="s">
        <v>109</v>
      </c>
      <c r="E7632" t="s">
        <v>126</v>
      </c>
      <c r="F7632" t="s">
        <v>21003</v>
      </c>
      <c r="G7632" t="s">
        <v>128</v>
      </c>
      <c r="H7632" t="s">
        <v>47</v>
      </c>
      <c r="I7632" t="s">
        <v>129</v>
      </c>
      <c r="J7632" t="s">
        <v>130</v>
      </c>
      <c r="K7632" t="s">
        <v>131</v>
      </c>
      <c r="L7632" t="s">
        <v>21004</v>
      </c>
      <c r="M7632" t="s">
        <v>21005</v>
      </c>
      <c r="N7632">
        <v>2.9866666660000001</v>
      </c>
      <c r="O7632">
        <v>0</v>
      </c>
      <c r="P7632">
        <v>137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409.17333300000001</v>
      </c>
      <c r="W7632">
        <v>0</v>
      </c>
      <c r="X7632">
        <v>0</v>
      </c>
      <c r="Y7632">
        <v>0</v>
      </c>
      <c r="Z7632">
        <v>0</v>
      </c>
    </row>
    <row r="7633" spans="1:26" x14ac:dyDescent="0.3">
      <c r="A7633">
        <v>2684600</v>
      </c>
      <c r="B7633">
        <v>1</v>
      </c>
      <c r="C7633" t="s">
        <v>76</v>
      </c>
      <c r="D7633" t="s">
        <v>86</v>
      </c>
      <c r="E7633" t="s">
        <v>210</v>
      </c>
      <c r="F7633" t="s">
        <v>21006</v>
      </c>
      <c r="G7633" t="s">
        <v>290</v>
      </c>
      <c r="H7633" t="s">
        <v>46</v>
      </c>
      <c r="I7633" t="s">
        <v>129</v>
      </c>
      <c r="J7633" t="s">
        <v>130</v>
      </c>
      <c r="K7633" t="s">
        <v>131</v>
      </c>
      <c r="L7633" t="s">
        <v>21007</v>
      </c>
      <c r="M7633" t="s">
        <v>21008</v>
      </c>
      <c r="N7633">
        <v>3.9383333330000001</v>
      </c>
      <c r="O7633">
        <v>0</v>
      </c>
      <c r="P7633">
        <v>2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7.8766670000000003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2684595</v>
      </c>
      <c r="B7634">
        <v>1</v>
      </c>
      <c r="C7634" t="s">
        <v>77</v>
      </c>
      <c r="D7634" t="s">
        <v>114</v>
      </c>
      <c r="E7634" t="s">
        <v>210</v>
      </c>
      <c r="F7634" t="s">
        <v>21009</v>
      </c>
      <c r="G7634" t="s">
        <v>306</v>
      </c>
      <c r="H7634" t="s">
        <v>46</v>
      </c>
      <c r="I7634" t="s">
        <v>129</v>
      </c>
      <c r="J7634" t="s">
        <v>15</v>
      </c>
      <c r="K7634" t="s">
        <v>131</v>
      </c>
      <c r="L7634" t="s">
        <v>21010</v>
      </c>
      <c r="M7634" t="s">
        <v>21011</v>
      </c>
      <c r="N7634">
        <v>0.90583333300000002</v>
      </c>
      <c r="O7634">
        <v>0</v>
      </c>
      <c r="P7634">
        <v>12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10.87</v>
      </c>
      <c r="W7634">
        <v>0</v>
      </c>
      <c r="X7634">
        <v>0</v>
      </c>
      <c r="Y7634">
        <v>0</v>
      </c>
      <c r="Z7634">
        <v>0</v>
      </c>
    </row>
    <row r="7635" spans="1:26" x14ac:dyDescent="0.3">
      <c r="A7635">
        <v>2684602</v>
      </c>
      <c r="B7635">
        <v>1</v>
      </c>
      <c r="C7635" t="s">
        <v>76</v>
      </c>
      <c r="D7635" t="s">
        <v>102</v>
      </c>
      <c r="E7635" t="s">
        <v>152</v>
      </c>
      <c r="F7635" t="s">
        <v>18229</v>
      </c>
      <c r="G7635" t="s">
        <v>169</v>
      </c>
      <c r="H7635" t="s">
        <v>47</v>
      </c>
      <c r="I7635" t="s">
        <v>129</v>
      </c>
      <c r="J7635" t="s">
        <v>130</v>
      </c>
      <c r="K7635" t="s">
        <v>131</v>
      </c>
      <c r="L7635" t="s">
        <v>21012</v>
      </c>
      <c r="M7635" t="s">
        <v>21013</v>
      </c>
      <c r="N7635">
        <v>2.1716666660000001</v>
      </c>
      <c r="O7635">
        <v>27</v>
      </c>
      <c r="P7635">
        <v>693</v>
      </c>
      <c r="Q7635">
        <v>0</v>
      </c>
      <c r="R7635">
        <v>0</v>
      </c>
      <c r="S7635">
        <v>123</v>
      </c>
      <c r="T7635">
        <v>627</v>
      </c>
      <c r="U7635">
        <v>58.634999999999998</v>
      </c>
      <c r="V7635">
        <v>1504.9649999999999</v>
      </c>
      <c r="W7635">
        <v>0</v>
      </c>
      <c r="X7635">
        <v>0</v>
      </c>
      <c r="Y7635">
        <v>267.11500000000001</v>
      </c>
      <c r="Z7635">
        <v>1361.635</v>
      </c>
    </row>
    <row r="7636" spans="1:26" x14ac:dyDescent="0.3">
      <c r="A7636">
        <v>2684597</v>
      </c>
      <c r="B7636">
        <v>1</v>
      </c>
      <c r="C7636" t="s">
        <v>76</v>
      </c>
      <c r="D7636" t="s">
        <v>93</v>
      </c>
      <c r="E7636" t="s">
        <v>152</v>
      </c>
      <c r="F7636" t="s">
        <v>19159</v>
      </c>
      <c r="G7636" t="s">
        <v>169</v>
      </c>
      <c r="H7636" t="s">
        <v>47</v>
      </c>
      <c r="I7636" t="s">
        <v>129</v>
      </c>
      <c r="J7636" t="s">
        <v>130</v>
      </c>
      <c r="K7636" t="s">
        <v>131</v>
      </c>
      <c r="L7636" t="s">
        <v>21014</v>
      </c>
      <c r="M7636" t="s">
        <v>21015</v>
      </c>
      <c r="N7636">
        <v>0.23361111100000001</v>
      </c>
      <c r="O7636">
        <v>10</v>
      </c>
      <c r="P7636">
        <v>1865</v>
      </c>
      <c r="Q7636">
        <v>0</v>
      </c>
      <c r="R7636">
        <v>0</v>
      </c>
      <c r="S7636">
        <v>0</v>
      </c>
      <c r="T7636">
        <v>0</v>
      </c>
      <c r="U7636">
        <v>2.3361109999999998</v>
      </c>
      <c r="V7636">
        <v>435.68472200000002</v>
      </c>
      <c r="W7636">
        <v>0</v>
      </c>
      <c r="X7636">
        <v>0</v>
      </c>
      <c r="Y7636">
        <v>0</v>
      </c>
      <c r="Z7636">
        <v>0</v>
      </c>
    </row>
    <row r="7637" spans="1:26" x14ac:dyDescent="0.3">
      <c r="A7637">
        <v>2684611</v>
      </c>
      <c r="B7637">
        <v>1</v>
      </c>
      <c r="C7637" t="s">
        <v>76</v>
      </c>
      <c r="D7637" t="s">
        <v>88</v>
      </c>
      <c r="E7637" t="s">
        <v>172</v>
      </c>
      <c r="F7637" t="s">
        <v>21016</v>
      </c>
      <c r="G7637" t="s">
        <v>306</v>
      </c>
      <c r="H7637" t="s">
        <v>46</v>
      </c>
      <c r="I7637" t="s">
        <v>129</v>
      </c>
      <c r="J7637" t="s">
        <v>15</v>
      </c>
      <c r="K7637" t="s">
        <v>131</v>
      </c>
      <c r="L7637" t="s">
        <v>21017</v>
      </c>
      <c r="M7637" t="s">
        <v>21018</v>
      </c>
      <c r="N7637">
        <v>1.1802777769999999</v>
      </c>
      <c r="O7637">
        <v>0</v>
      </c>
      <c r="P7637">
        <v>44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51.932222000000003</v>
      </c>
      <c r="W7637">
        <v>0</v>
      </c>
      <c r="X7637">
        <v>0</v>
      </c>
      <c r="Y7637">
        <v>0</v>
      </c>
      <c r="Z7637">
        <v>0</v>
      </c>
    </row>
    <row r="7638" spans="1:26" x14ac:dyDescent="0.3">
      <c r="A7638">
        <v>2684612</v>
      </c>
      <c r="B7638">
        <v>1</v>
      </c>
      <c r="C7638" t="s">
        <v>76</v>
      </c>
      <c r="D7638" t="s">
        <v>94</v>
      </c>
      <c r="E7638" t="s">
        <v>134</v>
      </c>
      <c r="F7638" t="s">
        <v>21019</v>
      </c>
      <c r="G7638" t="s">
        <v>240</v>
      </c>
      <c r="H7638" t="s">
        <v>46</v>
      </c>
      <c r="I7638" t="s">
        <v>129</v>
      </c>
      <c r="J7638" t="s">
        <v>130</v>
      </c>
      <c r="K7638" t="s">
        <v>131</v>
      </c>
      <c r="L7638" t="s">
        <v>21020</v>
      </c>
      <c r="M7638" t="s">
        <v>21021</v>
      </c>
      <c r="N7638">
        <v>2.7316666660000002</v>
      </c>
      <c r="O7638">
        <v>0</v>
      </c>
      <c r="P7638">
        <v>153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417.94499999999999</v>
      </c>
      <c r="W7638">
        <v>0</v>
      </c>
      <c r="X7638">
        <v>0</v>
      </c>
      <c r="Y7638">
        <v>0</v>
      </c>
      <c r="Z7638">
        <v>0</v>
      </c>
    </row>
    <row r="7639" spans="1:26" x14ac:dyDescent="0.3">
      <c r="A7639">
        <v>2684616</v>
      </c>
      <c r="B7639">
        <v>1</v>
      </c>
      <c r="C7639" t="s">
        <v>76</v>
      </c>
      <c r="D7639" t="s">
        <v>86</v>
      </c>
      <c r="E7639" t="s">
        <v>144</v>
      </c>
      <c r="F7639" t="s">
        <v>4416</v>
      </c>
      <c r="G7639" t="s">
        <v>136</v>
      </c>
      <c r="H7639" t="s">
        <v>46</v>
      </c>
      <c r="I7639" t="s">
        <v>129</v>
      </c>
      <c r="J7639" t="s">
        <v>130</v>
      </c>
      <c r="K7639" t="s">
        <v>131</v>
      </c>
      <c r="L7639" t="s">
        <v>21022</v>
      </c>
      <c r="M7639" t="s">
        <v>21023</v>
      </c>
      <c r="N7639">
        <v>1.1125</v>
      </c>
      <c r="O7639">
        <v>0</v>
      </c>
      <c r="P7639">
        <v>95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105.6875</v>
      </c>
      <c r="W7639">
        <v>0</v>
      </c>
      <c r="X7639">
        <v>0</v>
      </c>
      <c r="Y7639">
        <v>0</v>
      </c>
      <c r="Z7639">
        <v>0</v>
      </c>
    </row>
    <row r="7640" spans="1:26" x14ac:dyDescent="0.3">
      <c r="A7640">
        <v>2684621</v>
      </c>
      <c r="B7640">
        <v>1</v>
      </c>
      <c r="C7640" t="s">
        <v>76</v>
      </c>
      <c r="D7640" t="s">
        <v>95</v>
      </c>
      <c r="E7640" t="s">
        <v>144</v>
      </c>
      <c r="F7640" t="s">
        <v>21024</v>
      </c>
      <c r="G7640" t="s">
        <v>136</v>
      </c>
      <c r="H7640" t="s">
        <v>46</v>
      </c>
      <c r="I7640" t="s">
        <v>129</v>
      </c>
      <c r="J7640" t="s">
        <v>130</v>
      </c>
      <c r="K7640" t="s">
        <v>131</v>
      </c>
      <c r="L7640" t="s">
        <v>21025</v>
      </c>
      <c r="M7640" t="s">
        <v>21026</v>
      </c>
      <c r="N7640">
        <v>1.5533333330000001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9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13.98</v>
      </c>
    </row>
    <row r="7641" spans="1:26" x14ac:dyDescent="0.3">
      <c r="A7641">
        <v>2684624</v>
      </c>
      <c r="B7641">
        <v>1</v>
      </c>
      <c r="C7641" t="s">
        <v>77</v>
      </c>
      <c r="D7641" t="s">
        <v>112</v>
      </c>
      <c r="E7641" t="s">
        <v>126</v>
      </c>
      <c r="F7641" t="s">
        <v>5192</v>
      </c>
      <c r="G7641" t="s">
        <v>146</v>
      </c>
      <c r="H7641" t="s">
        <v>47</v>
      </c>
      <c r="I7641" t="s">
        <v>129</v>
      </c>
      <c r="J7641" t="s">
        <v>130</v>
      </c>
      <c r="K7641" t="s">
        <v>131</v>
      </c>
      <c r="L7641" t="s">
        <v>21027</v>
      </c>
      <c r="M7641" t="s">
        <v>21028</v>
      </c>
      <c r="N7641">
        <v>9.1944444E-2</v>
      </c>
      <c r="O7641">
        <v>0</v>
      </c>
      <c r="P7641">
        <v>0</v>
      </c>
      <c r="Q7641">
        <v>0</v>
      </c>
      <c r="R7641">
        <v>0</v>
      </c>
      <c r="S7641">
        <v>1</v>
      </c>
      <c r="T7641">
        <v>137</v>
      </c>
      <c r="U7641">
        <v>0</v>
      </c>
      <c r="V7641">
        <v>0</v>
      </c>
      <c r="W7641">
        <v>0</v>
      </c>
      <c r="X7641">
        <v>0</v>
      </c>
      <c r="Y7641">
        <v>9.1943999999999998E-2</v>
      </c>
      <c r="Z7641">
        <v>12.596389</v>
      </c>
    </row>
    <row r="7642" spans="1:26" x14ac:dyDescent="0.3">
      <c r="A7642">
        <v>2684626</v>
      </c>
      <c r="B7642">
        <v>1</v>
      </c>
      <c r="C7642" t="s">
        <v>76</v>
      </c>
      <c r="D7642" t="s">
        <v>98</v>
      </c>
      <c r="E7642" t="s">
        <v>126</v>
      </c>
      <c r="F7642" t="s">
        <v>21029</v>
      </c>
      <c r="G7642" t="s">
        <v>128</v>
      </c>
      <c r="H7642" t="s">
        <v>47</v>
      </c>
      <c r="I7642" t="s">
        <v>129</v>
      </c>
      <c r="J7642" t="s">
        <v>130</v>
      </c>
      <c r="K7642" t="s">
        <v>131</v>
      </c>
      <c r="L7642" t="s">
        <v>21030</v>
      </c>
      <c r="M7642" t="s">
        <v>21031</v>
      </c>
      <c r="N7642">
        <v>1.2213888879999999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260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317.56111099999998</v>
      </c>
    </row>
    <row r="7643" spans="1:26" x14ac:dyDescent="0.3">
      <c r="A7643">
        <v>2684634</v>
      </c>
      <c r="B7643">
        <v>1</v>
      </c>
      <c r="C7643" t="s">
        <v>76</v>
      </c>
      <c r="D7643" t="s">
        <v>102</v>
      </c>
      <c r="E7643" t="s">
        <v>156</v>
      </c>
      <c r="F7643" t="s">
        <v>21032</v>
      </c>
      <c r="G7643" t="s">
        <v>169</v>
      </c>
      <c r="H7643" t="s">
        <v>47</v>
      </c>
      <c r="I7643" t="s">
        <v>129</v>
      </c>
      <c r="J7643" t="s">
        <v>130</v>
      </c>
      <c r="K7643" t="s">
        <v>131</v>
      </c>
      <c r="L7643" t="s">
        <v>21033</v>
      </c>
      <c r="M7643" t="s">
        <v>21034</v>
      </c>
      <c r="N7643">
        <v>2.9069444440000001</v>
      </c>
      <c r="O7643">
        <v>0</v>
      </c>
      <c r="P7643">
        <v>0</v>
      </c>
      <c r="Q7643">
        <v>0</v>
      </c>
      <c r="R7643">
        <v>0</v>
      </c>
      <c r="S7643">
        <v>13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37.790278000000001</v>
      </c>
      <c r="Z7643">
        <v>0</v>
      </c>
    </row>
    <row r="7644" spans="1:26" x14ac:dyDescent="0.3">
      <c r="A7644">
        <v>2684638</v>
      </c>
      <c r="B7644">
        <v>1</v>
      </c>
      <c r="C7644" t="s">
        <v>76</v>
      </c>
      <c r="D7644" t="s">
        <v>81</v>
      </c>
      <c r="E7644" t="s">
        <v>144</v>
      </c>
      <c r="F7644" t="s">
        <v>21035</v>
      </c>
      <c r="G7644" t="s">
        <v>136</v>
      </c>
      <c r="H7644" t="s">
        <v>46</v>
      </c>
      <c r="I7644" t="s">
        <v>129</v>
      </c>
      <c r="J7644" t="s">
        <v>130</v>
      </c>
      <c r="K7644" t="s">
        <v>131</v>
      </c>
      <c r="L7644" t="s">
        <v>21036</v>
      </c>
      <c r="M7644" t="s">
        <v>21037</v>
      </c>
      <c r="N7644">
        <v>0.88611111099999995</v>
      </c>
      <c r="O7644">
        <v>0</v>
      </c>
      <c r="P7644">
        <v>18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15.95</v>
      </c>
      <c r="W7644">
        <v>0</v>
      </c>
      <c r="X7644">
        <v>0</v>
      </c>
      <c r="Y7644">
        <v>0</v>
      </c>
      <c r="Z7644">
        <v>0</v>
      </c>
    </row>
    <row r="7645" spans="1:26" x14ac:dyDescent="0.3">
      <c r="A7645">
        <v>2684510</v>
      </c>
      <c r="B7645">
        <v>2</v>
      </c>
      <c r="C7645" t="s">
        <v>77</v>
      </c>
      <c r="D7645" t="s">
        <v>114</v>
      </c>
      <c r="E7645" t="s">
        <v>156</v>
      </c>
      <c r="F7645" t="s">
        <v>21038</v>
      </c>
      <c r="G7645" t="s">
        <v>128</v>
      </c>
      <c r="H7645" t="s">
        <v>47</v>
      </c>
      <c r="I7645" t="s">
        <v>129</v>
      </c>
      <c r="J7645" t="s">
        <v>130</v>
      </c>
      <c r="K7645" t="s">
        <v>131</v>
      </c>
      <c r="L7645" t="s">
        <v>20906</v>
      </c>
      <c r="M7645" t="s">
        <v>21039</v>
      </c>
      <c r="N7645">
        <v>0.49444444399999998</v>
      </c>
      <c r="O7645">
        <v>0</v>
      </c>
      <c r="P7645">
        <v>0</v>
      </c>
      <c r="Q7645">
        <v>0</v>
      </c>
      <c r="R7645">
        <v>0</v>
      </c>
      <c r="S7645">
        <v>34</v>
      </c>
      <c r="T7645">
        <v>60</v>
      </c>
      <c r="U7645">
        <v>0</v>
      </c>
      <c r="V7645">
        <v>0</v>
      </c>
      <c r="W7645">
        <v>0</v>
      </c>
      <c r="X7645">
        <v>0</v>
      </c>
      <c r="Y7645">
        <v>16.811111</v>
      </c>
      <c r="Z7645">
        <v>29.666667</v>
      </c>
    </row>
    <row r="7646" spans="1:26" x14ac:dyDescent="0.3">
      <c r="A7646">
        <v>2684639</v>
      </c>
      <c r="B7646">
        <v>1</v>
      </c>
      <c r="C7646" t="s">
        <v>77</v>
      </c>
      <c r="D7646" t="s">
        <v>109</v>
      </c>
      <c r="E7646" t="s">
        <v>126</v>
      </c>
      <c r="F7646" t="s">
        <v>21040</v>
      </c>
      <c r="G7646" t="s">
        <v>128</v>
      </c>
      <c r="H7646" t="s">
        <v>47</v>
      </c>
      <c r="I7646" t="s">
        <v>129</v>
      </c>
      <c r="J7646" t="s">
        <v>130</v>
      </c>
      <c r="K7646" t="s">
        <v>131</v>
      </c>
      <c r="L7646" t="s">
        <v>21041</v>
      </c>
      <c r="M7646" t="s">
        <v>21042</v>
      </c>
      <c r="N7646">
        <v>2.9369444439999999</v>
      </c>
      <c r="O7646">
        <v>1</v>
      </c>
      <c r="P7646">
        <v>105</v>
      </c>
      <c r="Q7646">
        <v>0</v>
      </c>
      <c r="R7646">
        <v>0</v>
      </c>
      <c r="S7646">
        <v>0</v>
      </c>
      <c r="T7646">
        <v>0</v>
      </c>
      <c r="U7646">
        <v>2.936944</v>
      </c>
      <c r="V7646">
        <v>308.379167</v>
      </c>
      <c r="W7646">
        <v>0</v>
      </c>
      <c r="X7646">
        <v>0</v>
      </c>
      <c r="Y7646">
        <v>0</v>
      </c>
      <c r="Z7646">
        <v>0</v>
      </c>
    </row>
    <row r="7647" spans="1:26" x14ac:dyDescent="0.3">
      <c r="A7647">
        <v>2684637</v>
      </c>
      <c r="B7647">
        <v>1</v>
      </c>
      <c r="C7647" t="s">
        <v>76</v>
      </c>
      <c r="D7647" t="s">
        <v>103</v>
      </c>
      <c r="E7647" t="s">
        <v>152</v>
      </c>
      <c r="F7647" t="s">
        <v>21043</v>
      </c>
      <c r="G7647" t="s">
        <v>146</v>
      </c>
      <c r="H7647" t="s">
        <v>47</v>
      </c>
      <c r="I7647" t="s">
        <v>129</v>
      </c>
      <c r="J7647" t="s">
        <v>130</v>
      </c>
      <c r="K7647" t="s">
        <v>131</v>
      </c>
      <c r="L7647" t="s">
        <v>21044</v>
      </c>
      <c r="M7647" t="s">
        <v>21045</v>
      </c>
      <c r="N7647">
        <v>1.415</v>
      </c>
      <c r="O7647">
        <v>0</v>
      </c>
      <c r="P7647">
        <v>0</v>
      </c>
      <c r="Q7647">
        <v>20</v>
      </c>
      <c r="R7647">
        <v>318</v>
      </c>
      <c r="S7647">
        <v>1</v>
      </c>
      <c r="T7647">
        <v>145</v>
      </c>
      <c r="U7647">
        <v>0</v>
      </c>
      <c r="V7647">
        <v>0</v>
      </c>
      <c r="W7647">
        <v>28.3</v>
      </c>
      <c r="X7647">
        <v>449.97</v>
      </c>
      <c r="Y7647">
        <v>1.415</v>
      </c>
      <c r="Z7647">
        <v>205.17500000000001</v>
      </c>
    </row>
    <row r="7648" spans="1:26" x14ac:dyDescent="0.3">
      <c r="A7648">
        <v>2684640</v>
      </c>
      <c r="B7648">
        <v>1</v>
      </c>
      <c r="C7648" t="s">
        <v>77</v>
      </c>
      <c r="D7648" t="s">
        <v>119</v>
      </c>
      <c r="E7648" t="s">
        <v>144</v>
      </c>
      <c r="F7648" t="s">
        <v>21046</v>
      </c>
      <c r="G7648" t="s">
        <v>136</v>
      </c>
      <c r="H7648" t="s">
        <v>46</v>
      </c>
      <c r="I7648" t="s">
        <v>129</v>
      </c>
      <c r="J7648" t="s">
        <v>130</v>
      </c>
      <c r="K7648" t="s">
        <v>131</v>
      </c>
      <c r="L7648" t="s">
        <v>21047</v>
      </c>
      <c r="M7648" t="s">
        <v>21048</v>
      </c>
      <c r="N7648">
        <v>1.3502777770000001</v>
      </c>
      <c r="O7648">
        <v>0</v>
      </c>
      <c r="P7648">
        <v>63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85.067499999999995</v>
      </c>
      <c r="W7648">
        <v>0</v>
      </c>
      <c r="X7648">
        <v>0</v>
      </c>
      <c r="Y7648">
        <v>0</v>
      </c>
      <c r="Z7648">
        <v>0</v>
      </c>
    </row>
    <row r="7649" spans="1:26" x14ac:dyDescent="0.3">
      <c r="A7649">
        <v>2684646</v>
      </c>
      <c r="B7649">
        <v>1</v>
      </c>
      <c r="C7649" t="s">
        <v>76</v>
      </c>
      <c r="D7649" t="s">
        <v>89</v>
      </c>
      <c r="E7649" t="s">
        <v>156</v>
      </c>
      <c r="F7649" t="s">
        <v>192</v>
      </c>
      <c r="G7649" t="s">
        <v>169</v>
      </c>
      <c r="H7649" t="s">
        <v>47</v>
      </c>
      <c r="I7649" t="s">
        <v>129</v>
      </c>
      <c r="J7649" t="s">
        <v>130</v>
      </c>
      <c r="K7649" t="s">
        <v>131</v>
      </c>
      <c r="L7649" t="s">
        <v>21049</v>
      </c>
      <c r="M7649" t="s">
        <v>21050</v>
      </c>
      <c r="N7649">
        <v>2.9338888879999998</v>
      </c>
      <c r="O7649">
        <v>2</v>
      </c>
      <c r="P7649">
        <v>1</v>
      </c>
      <c r="Q7649">
        <v>0</v>
      </c>
      <c r="R7649">
        <v>0</v>
      </c>
      <c r="S7649">
        <v>2</v>
      </c>
      <c r="T7649">
        <v>0</v>
      </c>
      <c r="U7649">
        <v>5.8677780000000004</v>
      </c>
      <c r="V7649">
        <v>2.9338890000000002</v>
      </c>
      <c r="W7649">
        <v>0</v>
      </c>
      <c r="X7649">
        <v>0</v>
      </c>
      <c r="Y7649">
        <v>5.8677780000000004</v>
      </c>
      <c r="Z7649">
        <v>0</v>
      </c>
    </row>
    <row r="7650" spans="1:26" x14ac:dyDescent="0.3">
      <c r="A7650">
        <v>2684643</v>
      </c>
      <c r="B7650">
        <v>1</v>
      </c>
      <c r="C7650" t="s">
        <v>76</v>
      </c>
      <c r="D7650" t="s">
        <v>78</v>
      </c>
      <c r="E7650" t="s">
        <v>210</v>
      </c>
      <c r="F7650" t="s">
        <v>21051</v>
      </c>
      <c r="G7650" t="s">
        <v>290</v>
      </c>
      <c r="H7650" t="s">
        <v>46</v>
      </c>
      <c r="I7650" t="s">
        <v>129</v>
      </c>
      <c r="J7650" t="s">
        <v>130</v>
      </c>
      <c r="K7650" t="s">
        <v>131</v>
      </c>
      <c r="L7650" t="s">
        <v>21052</v>
      </c>
      <c r="M7650" t="s">
        <v>21053</v>
      </c>
      <c r="N7650">
        <v>1.9855555549999999</v>
      </c>
      <c r="O7650">
        <v>0</v>
      </c>
      <c r="P7650">
        <v>6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11.913333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2684650</v>
      </c>
      <c r="B7651">
        <v>1</v>
      </c>
      <c r="C7651" t="s">
        <v>76</v>
      </c>
      <c r="D7651" t="s">
        <v>92</v>
      </c>
      <c r="E7651" t="s">
        <v>210</v>
      </c>
      <c r="F7651" t="s">
        <v>21054</v>
      </c>
      <c r="G7651" t="s">
        <v>212</v>
      </c>
      <c r="H7651" t="s">
        <v>46</v>
      </c>
      <c r="I7651" t="s">
        <v>129</v>
      </c>
      <c r="J7651" t="s">
        <v>130</v>
      </c>
      <c r="K7651" t="s">
        <v>131</v>
      </c>
      <c r="L7651" t="s">
        <v>21055</v>
      </c>
      <c r="M7651" t="s">
        <v>21056</v>
      </c>
      <c r="N7651">
        <v>4.7925000000000004</v>
      </c>
      <c r="O7651">
        <v>0</v>
      </c>
      <c r="P7651">
        <v>0</v>
      </c>
      <c r="Q7651">
        <v>0</v>
      </c>
      <c r="R7651">
        <v>1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4.7925000000000004</v>
      </c>
      <c r="Y7651">
        <v>0</v>
      </c>
      <c r="Z7651">
        <v>0</v>
      </c>
    </row>
    <row r="7652" spans="1:26" x14ac:dyDescent="0.3">
      <c r="A7652">
        <v>2684651</v>
      </c>
      <c r="B7652">
        <v>1</v>
      </c>
      <c r="C7652" t="s">
        <v>77</v>
      </c>
      <c r="D7652" t="s">
        <v>124</v>
      </c>
      <c r="E7652" t="s">
        <v>156</v>
      </c>
      <c r="F7652" t="s">
        <v>21057</v>
      </c>
      <c r="G7652" t="s">
        <v>169</v>
      </c>
      <c r="H7652" t="s">
        <v>47</v>
      </c>
      <c r="I7652" t="s">
        <v>129</v>
      </c>
      <c r="J7652" t="s">
        <v>130</v>
      </c>
      <c r="K7652" t="s">
        <v>131</v>
      </c>
      <c r="L7652" t="s">
        <v>21058</v>
      </c>
      <c r="M7652" t="s">
        <v>21059</v>
      </c>
      <c r="N7652">
        <v>1.7197222219999999</v>
      </c>
      <c r="O7652">
        <v>4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6.878889</v>
      </c>
      <c r="V7652">
        <v>0</v>
      </c>
      <c r="W7652">
        <v>0</v>
      </c>
      <c r="X7652">
        <v>0</v>
      </c>
      <c r="Y7652">
        <v>0</v>
      </c>
      <c r="Z7652">
        <v>0</v>
      </c>
    </row>
    <row r="7653" spans="1:26" x14ac:dyDescent="0.3">
      <c r="A7653">
        <v>2684656</v>
      </c>
      <c r="B7653">
        <v>1</v>
      </c>
      <c r="C7653" t="s">
        <v>76</v>
      </c>
      <c r="D7653" t="s">
        <v>92</v>
      </c>
      <c r="E7653" t="s">
        <v>152</v>
      </c>
      <c r="F7653" t="s">
        <v>15353</v>
      </c>
      <c r="G7653" t="s">
        <v>169</v>
      </c>
      <c r="H7653" t="s">
        <v>47</v>
      </c>
      <c r="I7653" t="s">
        <v>129</v>
      </c>
      <c r="J7653" t="s">
        <v>130</v>
      </c>
      <c r="K7653" t="s">
        <v>131</v>
      </c>
      <c r="L7653" t="s">
        <v>21060</v>
      </c>
      <c r="M7653" t="s">
        <v>21061</v>
      </c>
      <c r="N7653">
        <v>0.11805555500000001</v>
      </c>
      <c r="O7653">
        <v>0</v>
      </c>
      <c r="P7653">
        <v>0</v>
      </c>
      <c r="Q7653">
        <v>3</v>
      </c>
      <c r="R7653">
        <v>2636</v>
      </c>
      <c r="S7653">
        <v>0</v>
      </c>
      <c r="T7653">
        <v>0</v>
      </c>
      <c r="U7653">
        <v>0</v>
      </c>
      <c r="V7653">
        <v>0</v>
      </c>
      <c r="W7653">
        <v>0.35416700000000001</v>
      </c>
      <c r="X7653">
        <v>311.19444299999998</v>
      </c>
      <c r="Y7653">
        <v>0</v>
      </c>
      <c r="Z7653">
        <v>0</v>
      </c>
    </row>
    <row r="7654" spans="1:26" x14ac:dyDescent="0.3">
      <c r="A7654">
        <v>2684664</v>
      </c>
      <c r="B7654">
        <v>1</v>
      </c>
      <c r="C7654" t="s">
        <v>76</v>
      </c>
      <c r="D7654" t="s">
        <v>86</v>
      </c>
      <c r="E7654" t="s">
        <v>210</v>
      </c>
      <c r="F7654" t="s">
        <v>21062</v>
      </c>
      <c r="G7654" t="s">
        <v>212</v>
      </c>
      <c r="H7654" t="s">
        <v>46</v>
      </c>
      <c r="I7654" t="s">
        <v>129</v>
      </c>
      <c r="J7654" t="s">
        <v>130</v>
      </c>
      <c r="K7654" t="s">
        <v>131</v>
      </c>
      <c r="L7654" t="s">
        <v>21063</v>
      </c>
      <c r="M7654" t="s">
        <v>21064</v>
      </c>
      <c r="N7654">
        <v>3.0791666659999999</v>
      </c>
      <c r="O7654">
        <v>0</v>
      </c>
      <c r="P7654">
        <v>5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15.395833</v>
      </c>
      <c r="W7654">
        <v>0</v>
      </c>
      <c r="X7654">
        <v>0</v>
      </c>
      <c r="Y7654">
        <v>0</v>
      </c>
      <c r="Z7654">
        <v>0</v>
      </c>
    </row>
    <row r="7655" spans="1:26" x14ac:dyDescent="0.3">
      <c r="A7655">
        <v>2684661</v>
      </c>
      <c r="B7655">
        <v>1</v>
      </c>
      <c r="C7655" t="s">
        <v>77</v>
      </c>
      <c r="D7655" t="s">
        <v>109</v>
      </c>
      <c r="E7655" t="s">
        <v>156</v>
      </c>
      <c r="F7655" t="s">
        <v>882</v>
      </c>
      <c r="G7655" t="s">
        <v>169</v>
      </c>
      <c r="H7655" t="s">
        <v>47</v>
      </c>
      <c r="I7655" t="s">
        <v>129</v>
      </c>
      <c r="J7655" t="s">
        <v>130</v>
      </c>
      <c r="K7655" t="s">
        <v>131</v>
      </c>
      <c r="L7655" t="s">
        <v>21065</v>
      </c>
      <c r="M7655" t="s">
        <v>21066</v>
      </c>
      <c r="N7655">
        <v>0.390555555</v>
      </c>
      <c r="O7655">
        <v>7</v>
      </c>
      <c r="P7655">
        <v>0</v>
      </c>
      <c r="Q7655">
        <v>0</v>
      </c>
      <c r="R7655">
        <v>0</v>
      </c>
      <c r="S7655">
        <v>19</v>
      </c>
      <c r="T7655">
        <v>393</v>
      </c>
      <c r="U7655">
        <v>2.733889</v>
      </c>
      <c r="V7655">
        <v>0</v>
      </c>
      <c r="W7655">
        <v>0</v>
      </c>
      <c r="X7655">
        <v>0</v>
      </c>
      <c r="Y7655">
        <v>7.4205560000000004</v>
      </c>
      <c r="Z7655">
        <v>153.48833300000001</v>
      </c>
    </row>
    <row r="7656" spans="1:26" x14ac:dyDescent="0.3">
      <c r="A7656">
        <v>2684668</v>
      </c>
      <c r="B7656">
        <v>1</v>
      </c>
      <c r="C7656" t="s">
        <v>76</v>
      </c>
      <c r="D7656" t="s">
        <v>106</v>
      </c>
      <c r="E7656" t="s">
        <v>152</v>
      </c>
      <c r="F7656" t="s">
        <v>21067</v>
      </c>
      <c r="G7656" t="s">
        <v>169</v>
      </c>
      <c r="H7656" t="s">
        <v>47</v>
      </c>
      <c r="I7656" t="s">
        <v>129</v>
      </c>
      <c r="J7656" t="s">
        <v>130</v>
      </c>
      <c r="K7656" t="s">
        <v>131</v>
      </c>
      <c r="L7656" t="s">
        <v>21068</v>
      </c>
      <c r="M7656" t="s">
        <v>21069</v>
      </c>
      <c r="N7656">
        <v>0.12166666600000001</v>
      </c>
      <c r="O7656">
        <v>8</v>
      </c>
      <c r="P7656">
        <v>8483</v>
      </c>
      <c r="Q7656">
        <v>0</v>
      </c>
      <c r="R7656">
        <v>0</v>
      </c>
      <c r="S7656">
        <v>0</v>
      </c>
      <c r="T7656">
        <v>0</v>
      </c>
      <c r="U7656">
        <v>0.973333</v>
      </c>
      <c r="V7656">
        <v>1032.098328</v>
      </c>
      <c r="W7656">
        <v>0</v>
      </c>
      <c r="X7656">
        <v>0</v>
      </c>
      <c r="Y7656">
        <v>0</v>
      </c>
      <c r="Z7656">
        <v>0</v>
      </c>
    </row>
    <row r="7657" spans="1:26" x14ac:dyDescent="0.3">
      <c r="A7657">
        <v>2684716</v>
      </c>
      <c r="B7657">
        <v>1</v>
      </c>
      <c r="C7657" t="s">
        <v>76</v>
      </c>
      <c r="D7657" t="s">
        <v>79</v>
      </c>
      <c r="E7657" t="s">
        <v>325</v>
      </c>
      <c r="F7657" t="s">
        <v>11865</v>
      </c>
      <c r="G7657" t="s">
        <v>169</v>
      </c>
      <c r="H7657" t="s">
        <v>47</v>
      </c>
      <c r="I7657" t="s">
        <v>129</v>
      </c>
      <c r="J7657" t="s">
        <v>130</v>
      </c>
      <c r="K7657" t="s">
        <v>131</v>
      </c>
      <c r="L7657" t="s">
        <v>21068</v>
      </c>
      <c r="M7657" t="s">
        <v>21070</v>
      </c>
      <c r="N7657">
        <v>0.382222222</v>
      </c>
      <c r="O7657">
        <v>7</v>
      </c>
      <c r="P7657">
        <v>14964</v>
      </c>
      <c r="Q7657">
        <v>0</v>
      </c>
      <c r="R7657">
        <v>0</v>
      </c>
      <c r="S7657">
        <v>0</v>
      </c>
      <c r="T7657">
        <v>0</v>
      </c>
      <c r="U7657">
        <v>2.6755559999999998</v>
      </c>
      <c r="V7657">
        <v>5719.5733300000002</v>
      </c>
      <c r="W7657">
        <v>0</v>
      </c>
      <c r="X7657">
        <v>0</v>
      </c>
      <c r="Y7657">
        <v>0</v>
      </c>
      <c r="Z7657">
        <v>0</v>
      </c>
    </row>
    <row r="7658" spans="1:26" x14ac:dyDescent="0.3">
      <c r="A7658">
        <v>2684674</v>
      </c>
      <c r="B7658">
        <v>1</v>
      </c>
      <c r="C7658" t="s">
        <v>76</v>
      </c>
      <c r="D7658" t="s">
        <v>79</v>
      </c>
      <c r="E7658" t="s">
        <v>325</v>
      </c>
      <c r="F7658" t="s">
        <v>11868</v>
      </c>
      <c r="G7658" t="s">
        <v>169</v>
      </c>
      <c r="H7658" t="s">
        <v>47</v>
      </c>
      <c r="I7658" t="s">
        <v>129</v>
      </c>
      <c r="J7658" t="s">
        <v>130</v>
      </c>
      <c r="K7658" t="s">
        <v>131</v>
      </c>
      <c r="L7658" t="s">
        <v>21071</v>
      </c>
      <c r="M7658" t="s">
        <v>21072</v>
      </c>
      <c r="N7658">
        <v>0.60444444399999997</v>
      </c>
      <c r="O7658">
        <v>4</v>
      </c>
      <c r="P7658">
        <v>13043</v>
      </c>
      <c r="Q7658">
        <v>0</v>
      </c>
      <c r="R7658">
        <v>0</v>
      </c>
      <c r="S7658">
        <v>0</v>
      </c>
      <c r="T7658">
        <v>0</v>
      </c>
      <c r="U7658">
        <v>2.4177780000000002</v>
      </c>
      <c r="V7658">
        <v>7883.7688829999997</v>
      </c>
      <c r="W7658">
        <v>0</v>
      </c>
      <c r="X7658">
        <v>0</v>
      </c>
      <c r="Y7658">
        <v>0</v>
      </c>
      <c r="Z7658">
        <v>0</v>
      </c>
    </row>
    <row r="7659" spans="1:26" x14ac:dyDescent="0.3">
      <c r="A7659">
        <v>2684675</v>
      </c>
      <c r="B7659">
        <v>1</v>
      </c>
      <c r="C7659" t="s">
        <v>77</v>
      </c>
      <c r="D7659" t="s">
        <v>119</v>
      </c>
      <c r="E7659" t="s">
        <v>152</v>
      </c>
      <c r="F7659" t="s">
        <v>15168</v>
      </c>
      <c r="G7659" t="s">
        <v>169</v>
      </c>
      <c r="H7659" t="s">
        <v>47</v>
      </c>
      <c r="I7659" t="s">
        <v>129</v>
      </c>
      <c r="J7659" t="s">
        <v>130</v>
      </c>
      <c r="K7659" t="s">
        <v>131</v>
      </c>
      <c r="L7659" t="s">
        <v>21073</v>
      </c>
      <c r="M7659" t="s">
        <v>21074</v>
      </c>
      <c r="N7659">
        <v>0.235555555</v>
      </c>
      <c r="O7659">
        <v>105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24.733332999999998</v>
      </c>
      <c r="V7659">
        <v>0</v>
      </c>
      <c r="W7659">
        <v>0</v>
      </c>
      <c r="X7659">
        <v>0</v>
      </c>
      <c r="Y7659">
        <v>0</v>
      </c>
      <c r="Z7659">
        <v>0</v>
      </c>
    </row>
    <row r="7660" spans="1:26" x14ac:dyDescent="0.3">
      <c r="A7660">
        <v>2684682</v>
      </c>
      <c r="B7660">
        <v>1</v>
      </c>
      <c r="C7660" t="s">
        <v>76</v>
      </c>
      <c r="D7660" t="s">
        <v>94</v>
      </c>
      <c r="E7660" t="s">
        <v>210</v>
      </c>
      <c r="F7660" t="s">
        <v>21075</v>
      </c>
      <c r="G7660" t="s">
        <v>290</v>
      </c>
      <c r="H7660" t="s">
        <v>46</v>
      </c>
      <c r="I7660" t="s">
        <v>129</v>
      </c>
      <c r="J7660" t="s">
        <v>130</v>
      </c>
      <c r="K7660" t="s">
        <v>131</v>
      </c>
      <c r="L7660" t="s">
        <v>21076</v>
      </c>
      <c r="M7660" t="s">
        <v>21077</v>
      </c>
      <c r="N7660">
        <v>2.5408333330000001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2.5408330000000001</v>
      </c>
      <c r="W7660">
        <v>0</v>
      </c>
      <c r="X7660">
        <v>0</v>
      </c>
      <c r="Y7660">
        <v>0</v>
      </c>
      <c r="Z7660">
        <v>0</v>
      </c>
    </row>
    <row r="7661" spans="1:26" x14ac:dyDescent="0.3">
      <c r="A7661">
        <v>2684684</v>
      </c>
      <c r="B7661">
        <v>1</v>
      </c>
      <c r="C7661" t="s">
        <v>76</v>
      </c>
      <c r="D7661" t="s">
        <v>78</v>
      </c>
      <c r="E7661" t="s">
        <v>210</v>
      </c>
      <c r="F7661" t="s">
        <v>21078</v>
      </c>
      <c r="G7661" t="s">
        <v>290</v>
      </c>
      <c r="H7661" t="s">
        <v>46</v>
      </c>
      <c r="I7661" t="s">
        <v>129</v>
      </c>
      <c r="J7661" t="s">
        <v>130</v>
      </c>
      <c r="K7661" t="s">
        <v>131</v>
      </c>
      <c r="L7661" t="s">
        <v>21079</v>
      </c>
      <c r="M7661" t="s">
        <v>21080</v>
      </c>
      <c r="N7661">
        <v>2.2866666659999999</v>
      </c>
      <c r="O7661">
        <v>0</v>
      </c>
      <c r="P7661">
        <v>2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4.5733329999999999</v>
      </c>
      <c r="W7661">
        <v>0</v>
      </c>
      <c r="X7661">
        <v>0</v>
      </c>
      <c r="Y7661">
        <v>0</v>
      </c>
      <c r="Z7661">
        <v>0</v>
      </c>
    </row>
    <row r="7662" spans="1:26" x14ac:dyDescent="0.3">
      <c r="A7662">
        <v>2684693</v>
      </c>
      <c r="B7662">
        <v>1</v>
      </c>
      <c r="C7662" t="s">
        <v>77</v>
      </c>
      <c r="D7662" t="s">
        <v>114</v>
      </c>
      <c r="E7662" t="s">
        <v>210</v>
      </c>
      <c r="F7662" t="s">
        <v>21081</v>
      </c>
      <c r="G7662" t="s">
        <v>290</v>
      </c>
      <c r="H7662" t="s">
        <v>46</v>
      </c>
      <c r="I7662" t="s">
        <v>129</v>
      </c>
      <c r="J7662" t="s">
        <v>130</v>
      </c>
      <c r="K7662" t="s">
        <v>131</v>
      </c>
      <c r="L7662" t="s">
        <v>21082</v>
      </c>
      <c r="M7662" t="s">
        <v>21083</v>
      </c>
      <c r="N7662">
        <v>2.0194444439999999</v>
      </c>
      <c r="O7662">
        <v>0</v>
      </c>
      <c r="P7662">
        <v>11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22.213889000000002</v>
      </c>
      <c r="W7662">
        <v>0</v>
      </c>
      <c r="X7662">
        <v>0</v>
      </c>
      <c r="Y7662">
        <v>0</v>
      </c>
      <c r="Z7662">
        <v>0</v>
      </c>
    </row>
    <row r="7663" spans="1:26" x14ac:dyDescent="0.3">
      <c r="A7663">
        <v>2684692</v>
      </c>
      <c r="B7663">
        <v>1</v>
      </c>
      <c r="C7663" t="s">
        <v>76</v>
      </c>
      <c r="D7663" t="s">
        <v>104</v>
      </c>
      <c r="E7663" t="s">
        <v>210</v>
      </c>
      <c r="F7663" t="s">
        <v>21084</v>
      </c>
      <c r="G7663" t="s">
        <v>290</v>
      </c>
      <c r="H7663" t="s">
        <v>46</v>
      </c>
      <c r="I7663" t="s">
        <v>129</v>
      </c>
      <c r="J7663" t="s">
        <v>130</v>
      </c>
      <c r="K7663" t="s">
        <v>131</v>
      </c>
      <c r="L7663" t="s">
        <v>21085</v>
      </c>
      <c r="M7663" t="s">
        <v>21086</v>
      </c>
      <c r="N7663">
        <v>3.6216666659999999</v>
      </c>
      <c r="O7663">
        <v>0</v>
      </c>
      <c r="P7663">
        <v>0</v>
      </c>
      <c r="Q7663">
        <v>0</v>
      </c>
      <c r="R7663">
        <v>1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3.621667</v>
      </c>
      <c r="Y7663">
        <v>0</v>
      </c>
      <c r="Z7663">
        <v>0</v>
      </c>
    </row>
    <row r="7664" spans="1:26" x14ac:dyDescent="0.3">
      <c r="A7664">
        <v>2684698</v>
      </c>
      <c r="B7664">
        <v>1</v>
      </c>
      <c r="C7664" t="s">
        <v>76</v>
      </c>
      <c r="D7664" t="s">
        <v>101</v>
      </c>
      <c r="E7664" t="s">
        <v>210</v>
      </c>
      <c r="F7664" t="s">
        <v>21087</v>
      </c>
      <c r="G7664" t="s">
        <v>627</v>
      </c>
      <c r="H7664" t="s">
        <v>46</v>
      </c>
      <c r="I7664" t="s">
        <v>129</v>
      </c>
      <c r="J7664" t="s">
        <v>130</v>
      </c>
      <c r="K7664" t="s">
        <v>131</v>
      </c>
      <c r="L7664" t="s">
        <v>21088</v>
      </c>
      <c r="M7664" t="s">
        <v>21089</v>
      </c>
      <c r="N7664">
        <v>1.141388888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1.141389</v>
      </c>
      <c r="W7664">
        <v>0</v>
      </c>
      <c r="X7664">
        <v>0</v>
      </c>
      <c r="Y7664">
        <v>0</v>
      </c>
      <c r="Z7664">
        <v>0</v>
      </c>
    </row>
    <row r="7665" spans="1:26" x14ac:dyDescent="0.3">
      <c r="A7665">
        <v>2684700</v>
      </c>
      <c r="B7665">
        <v>1</v>
      </c>
      <c r="C7665" t="s">
        <v>77</v>
      </c>
      <c r="D7665" t="s">
        <v>108</v>
      </c>
      <c r="E7665" t="s">
        <v>210</v>
      </c>
      <c r="F7665" t="s">
        <v>21090</v>
      </c>
      <c r="G7665" t="s">
        <v>290</v>
      </c>
      <c r="H7665" t="s">
        <v>46</v>
      </c>
      <c r="I7665" t="s">
        <v>129</v>
      </c>
      <c r="J7665" t="s">
        <v>130</v>
      </c>
      <c r="K7665" t="s">
        <v>131</v>
      </c>
      <c r="L7665" t="s">
        <v>21091</v>
      </c>
      <c r="M7665" t="s">
        <v>21092</v>
      </c>
      <c r="N7665">
        <v>2.1177777770000001</v>
      </c>
      <c r="O7665">
        <v>0</v>
      </c>
      <c r="P7665">
        <v>1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2.1177779999999999</v>
      </c>
      <c r="W7665">
        <v>0</v>
      </c>
      <c r="X7665">
        <v>0</v>
      </c>
      <c r="Y7665">
        <v>0</v>
      </c>
      <c r="Z7665">
        <v>0</v>
      </c>
    </row>
    <row r="7666" spans="1:26" x14ac:dyDescent="0.3">
      <c r="A7666">
        <v>2684702</v>
      </c>
      <c r="B7666">
        <v>1</v>
      </c>
      <c r="C7666" t="s">
        <v>77</v>
      </c>
      <c r="D7666" t="s">
        <v>117</v>
      </c>
      <c r="E7666" t="s">
        <v>134</v>
      </c>
      <c r="F7666" t="s">
        <v>21093</v>
      </c>
      <c r="G7666" t="s">
        <v>240</v>
      </c>
      <c r="H7666" t="s">
        <v>46</v>
      </c>
      <c r="I7666" t="s">
        <v>129</v>
      </c>
      <c r="J7666" t="s">
        <v>130</v>
      </c>
      <c r="K7666" t="s">
        <v>131</v>
      </c>
      <c r="L7666" t="s">
        <v>21094</v>
      </c>
      <c r="M7666" t="s">
        <v>21095</v>
      </c>
      <c r="N7666">
        <v>2.6722222219999998</v>
      </c>
      <c r="O7666">
        <v>0</v>
      </c>
      <c r="P7666">
        <v>0</v>
      </c>
      <c r="Q7666">
        <v>0</v>
      </c>
      <c r="R7666">
        <v>59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157.66111100000001</v>
      </c>
      <c r="Y7666">
        <v>0</v>
      </c>
      <c r="Z7666">
        <v>0</v>
      </c>
    </row>
    <row r="7667" spans="1:26" x14ac:dyDescent="0.3">
      <c r="A7667">
        <v>2684674</v>
      </c>
      <c r="B7667">
        <v>2</v>
      </c>
      <c r="C7667" t="s">
        <v>76</v>
      </c>
      <c r="D7667" t="s">
        <v>106</v>
      </c>
      <c r="E7667" t="s">
        <v>126</v>
      </c>
      <c r="F7667" t="s">
        <v>21096</v>
      </c>
      <c r="G7667" t="s">
        <v>169</v>
      </c>
      <c r="H7667" t="s">
        <v>47</v>
      </c>
      <c r="I7667" t="s">
        <v>129</v>
      </c>
      <c r="J7667" t="s">
        <v>130</v>
      </c>
      <c r="K7667" t="s">
        <v>131</v>
      </c>
      <c r="L7667" t="s">
        <v>21072</v>
      </c>
      <c r="M7667" t="s">
        <v>21097</v>
      </c>
      <c r="N7667">
        <v>0.26361111100000001</v>
      </c>
      <c r="O7667">
        <v>4</v>
      </c>
      <c r="P7667">
        <v>3279</v>
      </c>
      <c r="Q7667">
        <v>0</v>
      </c>
      <c r="R7667">
        <v>0</v>
      </c>
      <c r="S7667">
        <v>0</v>
      </c>
      <c r="T7667">
        <v>0</v>
      </c>
      <c r="U7667">
        <v>1.0544439999999999</v>
      </c>
      <c r="V7667">
        <v>864.38083300000005</v>
      </c>
      <c r="W7667">
        <v>0</v>
      </c>
      <c r="X7667">
        <v>0</v>
      </c>
      <c r="Y7667">
        <v>0</v>
      </c>
      <c r="Z7667">
        <v>0</v>
      </c>
    </row>
    <row r="7668" spans="1:26" x14ac:dyDescent="0.3">
      <c r="A7668">
        <v>2684710</v>
      </c>
      <c r="B7668">
        <v>1</v>
      </c>
      <c r="C7668" t="s">
        <v>76</v>
      </c>
      <c r="D7668" t="s">
        <v>95</v>
      </c>
      <c r="E7668" t="s">
        <v>144</v>
      </c>
      <c r="F7668" t="s">
        <v>21098</v>
      </c>
      <c r="G7668" t="s">
        <v>136</v>
      </c>
      <c r="H7668" t="s">
        <v>46</v>
      </c>
      <c r="I7668" t="s">
        <v>129</v>
      </c>
      <c r="J7668" t="s">
        <v>130</v>
      </c>
      <c r="K7668" t="s">
        <v>131</v>
      </c>
      <c r="L7668" t="s">
        <v>21099</v>
      </c>
      <c r="M7668" t="s">
        <v>21100</v>
      </c>
      <c r="N7668">
        <v>1.3519444439999999</v>
      </c>
      <c r="O7668">
        <v>0</v>
      </c>
      <c r="P7668">
        <v>25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33.798611000000001</v>
      </c>
      <c r="W7668">
        <v>0</v>
      </c>
      <c r="X7668">
        <v>0</v>
      </c>
      <c r="Y7668">
        <v>0</v>
      </c>
      <c r="Z7668">
        <v>0</v>
      </c>
    </row>
    <row r="7669" spans="1:26" x14ac:dyDescent="0.3">
      <c r="A7669">
        <v>2684718</v>
      </c>
      <c r="B7669">
        <v>1</v>
      </c>
      <c r="C7669" t="s">
        <v>77</v>
      </c>
      <c r="D7669" t="s">
        <v>123</v>
      </c>
      <c r="E7669" t="s">
        <v>210</v>
      </c>
      <c r="F7669" t="s">
        <v>21101</v>
      </c>
      <c r="G7669" t="s">
        <v>627</v>
      </c>
      <c r="H7669" t="s">
        <v>46</v>
      </c>
      <c r="I7669" t="s">
        <v>129</v>
      </c>
      <c r="J7669" t="s">
        <v>130</v>
      </c>
      <c r="K7669" t="s">
        <v>131</v>
      </c>
      <c r="L7669" t="s">
        <v>21102</v>
      </c>
      <c r="M7669" t="s">
        <v>21103</v>
      </c>
      <c r="N7669">
        <v>1.65</v>
      </c>
      <c r="O7669">
        <v>0</v>
      </c>
      <c r="P7669">
        <v>9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14.85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2684726</v>
      </c>
      <c r="B7670">
        <v>1</v>
      </c>
      <c r="C7670" t="s">
        <v>77</v>
      </c>
      <c r="D7670" t="s">
        <v>109</v>
      </c>
      <c r="E7670" t="s">
        <v>144</v>
      </c>
      <c r="F7670" t="s">
        <v>21104</v>
      </c>
      <c r="G7670" t="s">
        <v>136</v>
      </c>
      <c r="H7670" t="s">
        <v>46</v>
      </c>
      <c r="I7670" t="s">
        <v>129</v>
      </c>
      <c r="J7670" t="s">
        <v>130</v>
      </c>
      <c r="K7670" t="s">
        <v>131</v>
      </c>
      <c r="L7670" t="s">
        <v>21105</v>
      </c>
      <c r="M7670" t="s">
        <v>21106</v>
      </c>
      <c r="N7670">
        <v>2.4111111109999999</v>
      </c>
      <c r="O7670">
        <v>0</v>
      </c>
      <c r="P7670">
        <v>40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96.444444000000004</v>
      </c>
      <c r="W7670">
        <v>0</v>
      </c>
      <c r="X7670">
        <v>0</v>
      </c>
      <c r="Y7670">
        <v>0</v>
      </c>
      <c r="Z7670">
        <v>0</v>
      </c>
    </row>
    <row r="7671" spans="1:26" x14ac:dyDescent="0.3">
      <c r="A7671">
        <v>2684722</v>
      </c>
      <c r="B7671">
        <v>1</v>
      </c>
      <c r="C7671" t="s">
        <v>76</v>
      </c>
      <c r="D7671" t="s">
        <v>99</v>
      </c>
      <c r="E7671" t="s">
        <v>144</v>
      </c>
      <c r="F7671" t="s">
        <v>21107</v>
      </c>
      <c r="G7671" t="s">
        <v>306</v>
      </c>
      <c r="H7671" t="s">
        <v>46</v>
      </c>
      <c r="I7671" t="s">
        <v>129</v>
      </c>
      <c r="J7671" t="s">
        <v>15</v>
      </c>
      <c r="K7671" t="s">
        <v>131</v>
      </c>
      <c r="L7671" t="s">
        <v>21108</v>
      </c>
      <c r="M7671" t="s">
        <v>21109</v>
      </c>
      <c r="N7671">
        <v>2.0550000000000002</v>
      </c>
      <c r="O7671">
        <v>0</v>
      </c>
      <c r="P7671">
        <v>35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71.924999999999997</v>
      </c>
      <c r="W7671">
        <v>0</v>
      </c>
      <c r="X7671">
        <v>0</v>
      </c>
      <c r="Y7671">
        <v>0</v>
      </c>
      <c r="Z7671">
        <v>0</v>
      </c>
    </row>
    <row r="7672" spans="1:26" x14ac:dyDescent="0.3">
      <c r="A7672">
        <v>2684727</v>
      </c>
      <c r="B7672">
        <v>1</v>
      </c>
      <c r="C7672" t="s">
        <v>77</v>
      </c>
      <c r="D7672" t="s">
        <v>111</v>
      </c>
      <c r="E7672" t="s">
        <v>210</v>
      </c>
      <c r="F7672" t="s">
        <v>21110</v>
      </c>
      <c r="G7672" t="s">
        <v>290</v>
      </c>
      <c r="H7672" t="s">
        <v>46</v>
      </c>
      <c r="I7672" t="s">
        <v>129</v>
      </c>
      <c r="J7672" t="s">
        <v>130</v>
      </c>
      <c r="K7672" t="s">
        <v>131</v>
      </c>
      <c r="L7672" t="s">
        <v>21111</v>
      </c>
      <c r="M7672" t="s">
        <v>21112</v>
      </c>
      <c r="N7672">
        <v>1.5325</v>
      </c>
      <c r="O7672">
        <v>0</v>
      </c>
      <c r="P7672">
        <v>0</v>
      </c>
      <c r="Q7672">
        <v>0</v>
      </c>
      <c r="R7672">
        <v>1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1.5325</v>
      </c>
      <c r="Y7672">
        <v>0</v>
      </c>
      <c r="Z7672">
        <v>0</v>
      </c>
    </row>
    <row r="7673" spans="1:26" x14ac:dyDescent="0.3">
      <c r="A7673">
        <v>2684728</v>
      </c>
      <c r="B7673">
        <v>1</v>
      </c>
      <c r="C7673" t="s">
        <v>76</v>
      </c>
      <c r="D7673" t="s">
        <v>103</v>
      </c>
      <c r="E7673" t="s">
        <v>156</v>
      </c>
      <c r="F7673" t="s">
        <v>21113</v>
      </c>
      <c r="G7673" t="s">
        <v>169</v>
      </c>
      <c r="H7673" t="s">
        <v>47</v>
      </c>
      <c r="I7673" t="s">
        <v>129</v>
      </c>
      <c r="J7673" t="s">
        <v>130</v>
      </c>
      <c r="K7673" t="s">
        <v>131</v>
      </c>
      <c r="L7673" t="s">
        <v>21114</v>
      </c>
      <c r="M7673" t="s">
        <v>21115</v>
      </c>
      <c r="N7673">
        <v>2.1380555550000002</v>
      </c>
      <c r="O7673">
        <v>0</v>
      </c>
      <c r="P7673">
        <v>0</v>
      </c>
      <c r="Q7673">
        <v>0</v>
      </c>
      <c r="R7673">
        <v>272</v>
      </c>
      <c r="S7673">
        <v>0</v>
      </c>
      <c r="T7673">
        <v>53</v>
      </c>
      <c r="U7673">
        <v>0</v>
      </c>
      <c r="V7673">
        <v>0</v>
      </c>
      <c r="W7673">
        <v>0</v>
      </c>
      <c r="X7673">
        <v>581.55111099999999</v>
      </c>
      <c r="Y7673">
        <v>0</v>
      </c>
      <c r="Z7673">
        <v>113.31694400000001</v>
      </c>
    </row>
    <row r="7674" spans="1:26" x14ac:dyDescent="0.3">
      <c r="A7674">
        <v>2684730</v>
      </c>
      <c r="B7674">
        <v>1</v>
      </c>
      <c r="C7674" t="s">
        <v>77</v>
      </c>
      <c r="D7674" t="s">
        <v>114</v>
      </c>
      <c r="E7674" t="s">
        <v>210</v>
      </c>
      <c r="F7674" t="s">
        <v>20800</v>
      </c>
      <c r="G7674" t="s">
        <v>627</v>
      </c>
      <c r="H7674" t="s">
        <v>46</v>
      </c>
      <c r="I7674" t="s">
        <v>129</v>
      </c>
      <c r="J7674" t="s">
        <v>130</v>
      </c>
      <c r="K7674" t="s">
        <v>131</v>
      </c>
      <c r="L7674" t="s">
        <v>21116</v>
      </c>
      <c r="M7674" t="s">
        <v>21117</v>
      </c>
      <c r="N7674">
        <v>0.79083333300000003</v>
      </c>
      <c r="O7674">
        <v>0</v>
      </c>
      <c r="P7674">
        <v>11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8.6991669999999992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2684732</v>
      </c>
      <c r="B7675">
        <v>1</v>
      </c>
      <c r="C7675" t="s">
        <v>76</v>
      </c>
      <c r="D7675" t="s">
        <v>101</v>
      </c>
      <c r="E7675" t="s">
        <v>144</v>
      </c>
      <c r="F7675" t="s">
        <v>21118</v>
      </c>
      <c r="G7675" t="s">
        <v>136</v>
      </c>
      <c r="H7675" t="s">
        <v>46</v>
      </c>
      <c r="I7675" t="s">
        <v>129</v>
      </c>
      <c r="J7675" t="s">
        <v>130</v>
      </c>
      <c r="K7675" t="s">
        <v>131</v>
      </c>
      <c r="L7675" t="s">
        <v>21119</v>
      </c>
      <c r="M7675" t="s">
        <v>21120</v>
      </c>
      <c r="N7675">
        <v>0.98138888800000001</v>
      </c>
      <c r="O7675">
        <v>0</v>
      </c>
      <c r="P7675">
        <v>43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42.199722000000001</v>
      </c>
      <c r="W7675">
        <v>0</v>
      </c>
      <c r="X7675">
        <v>0</v>
      </c>
      <c r="Y7675">
        <v>0</v>
      </c>
      <c r="Z7675">
        <v>0</v>
      </c>
    </row>
    <row r="7676" spans="1:26" x14ac:dyDescent="0.3">
      <c r="A7676">
        <v>2684736</v>
      </c>
      <c r="B7676">
        <v>1</v>
      </c>
      <c r="C7676" t="s">
        <v>77</v>
      </c>
      <c r="D7676" t="s">
        <v>117</v>
      </c>
      <c r="E7676" t="s">
        <v>144</v>
      </c>
      <c r="F7676" t="s">
        <v>21121</v>
      </c>
      <c r="G7676" t="s">
        <v>136</v>
      </c>
      <c r="H7676" t="s">
        <v>46</v>
      </c>
      <c r="I7676" t="s">
        <v>129</v>
      </c>
      <c r="J7676" t="s">
        <v>130</v>
      </c>
      <c r="K7676" t="s">
        <v>131</v>
      </c>
      <c r="L7676" t="s">
        <v>21122</v>
      </c>
      <c r="M7676" t="s">
        <v>21123</v>
      </c>
      <c r="N7676">
        <v>2.9986111110000002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42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125.941667</v>
      </c>
    </row>
    <row r="7677" spans="1:26" x14ac:dyDescent="0.3">
      <c r="A7677">
        <v>2684738</v>
      </c>
      <c r="B7677">
        <v>1</v>
      </c>
      <c r="C7677" t="s">
        <v>77</v>
      </c>
      <c r="D7677" t="s">
        <v>123</v>
      </c>
      <c r="E7677" t="s">
        <v>134</v>
      </c>
      <c r="F7677" t="s">
        <v>21124</v>
      </c>
      <c r="G7677" t="s">
        <v>240</v>
      </c>
      <c r="H7677" t="s">
        <v>46</v>
      </c>
      <c r="I7677" t="s">
        <v>129</v>
      </c>
      <c r="J7677" t="s">
        <v>130</v>
      </c>
      <c r="K7677" t="s">
        <v>131</v>
      </c>
      <c r="L7677" t="s">
        <v>21125</v>
      </c>
      <c r="M7677" t="s">
        <v>21126</v>
      </c>
      <c r="N7677">
        <v>1.9608333330000001</v>
      </c>
      <c r="O7677">
        <v>0</v>
      </c>
      <c r="P7677">
        <v>36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70.59</v>
      </c>
      <c r="W7677">
        <v>0</v>
      </c>
      <c r="X7677">
        <v>0</v>
      </c>
      <c r="Y7677">
        <v>0</v>
      </c>
      <c r="Z7677">
        <v>0</v>
      </c>
    </row>
    <row r="7678" spans="1:26" x14ac:dyDescent="0.3">
      <c r="A7678">
        <v>2684741</v>
      </c>
      <c r="B7678">
        <v>1</v>
      </c>
      <c r="C7678" t="s">
        <v>76</v>
      </c>
      <c r="D7678" t="s">
        <v>79</v>
      </c>
      <c r="E7678" t="s">
        <v>325</v>
      </c>
      <c r="F7678" t="s">
        <v>21127</v>
      </c>
      <c r="G7678" t="s">
        <v>506</v>
      </c>
      <c r="H7678" t="s">
        <v>47</v>
      </c>
      <c r="I7678" t="s">
        <v>129</v>
      </c>
      <c r="J7678" t="s">
        <v>130</v>
      </c>
      <c r="K7678" t="s">
        <v>131</v>
      </c>
      <c r="L7678" t="s">
        <v>21128</v>
      </c>
      <c r="M7678" t="s">
        <v>21129</v>
      </c>
      <c r="N7678">
        <v>2.1355555549999998</v>
      </c>
      <c r="O7678">
        <v>0</v>
      </c>
      <c r="P7678">
        <v>557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1189.5044439999999</v>
      </c>
      <c r="W7678">
        <v>0</v>
      </c>
      <c r="X7678">
        <v>0</v>
      </c>
      <c r="Y7678">
        <v>0</v>
      </c>
      <c r="Z7678">
        <v>0</v>
      </c>
    </row>
    <row r="7679" spans="1:26" x14ac:dyDescent="0.3">
      <c r="A7679">
        <v>2684757</v>
      </c>
      <c r="B7679">
        <v>1</v>
      </c>
      <c r="C7679" t="s">
        <v>77</v>
      </c>
      <c r="D7679" t="s">
        <v>124</v>
      </c>
      <c r="E7679" t="s">
        <v>144</v>
      </c>
      <c r="F7679" t="s">
        <v>21130</v>
      </c>
      <c r="G7679" t="s">
        <v>136</v>
      </c>
      <c r="H7679" t="s">
        <v>46</v>
      </c>
      <c r="I7679" t="s">
        <v>129</v>
      </c>
      <c r="J7679" t="s">
        <v>130</v>
      </c>
      <c r="K7679" t="s">
        <v>131</v>
      </c>
      <c r="L7679" t="s">
        <v>21131</v>
      </c>
      <c r="M7679" t="s">
        <v>21132</v>
      </c>
      <c r="N7679">
        <v>3.5519444440000001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25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88.798610999999994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3.1320754716981134</v>
      </c>
      <c r="D17" s="24">
        <f t="shared" si="1"/>
        <v>7.6863696943345365</v>
      </c>
      <c r="E17" s="24">
        <f t="shared" si="2"/>
        <v>7.6654757238692923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7.6654757238692923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3.537882804469759</v>
      </c>
      <c r="E21" s="24">
        <f t="shared" si="2"/>
        <v>3.5216518770828822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3.5216518770828822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1.8742162694030173</v>
      </c>
      <c r="E22" s="24">
        <f t="shared" si="2"/>
        <v>1.8656178307725599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1.8656178307725599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3.1320754716981134</v>
      </c>
      <c r="D25" s="24">
        <f t="shared" ref="D25:L25" si="4">SUM(D15:D24)</f>
        <v>13.098468768207313</v>
      </c>
      <c r="E25" s="24">
        <f t="shared" si="4"/>
        <v>13.052745431724734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13.052745431724734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10.242348113207546</v>
      </c>
      <c r="D29" s="24">
        <f>(SUMIFS(KENTSELAG2,KAYNAK,A29,SEBEP,B29,SÜRE,"Uzun",BİLDİRİM,"Bildirimli",İL,$B$10,İLÇE,$B$11)/VLOOKUP($B$11,ABONE1,4,FALSE))*60</f>
        <v>27.838678488629938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27.757950896342784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27.757950896342784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4.5435729083873229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4.5227281246483457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4.5227281246483457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10.242348113207546</v>
      </c>
      <c r="D33" s="24">
        <f t="shared" ref="D33:L33" si="5">SUM(D28:D32)</f>
        <v>32.382251397017264</v>
      </c>
      <c r="E33" s="24">
        <f t="shared" si="5"/>
        <v>32.28067902099113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32.28067902099113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9.4339622641509441E-2</v>
      </c>
      <c r="D38" s="24">
        <f t="shared" si="7"/>
        <v>0.1206284331202806</v>
      </c>
      <c r="E38" s="24">
        <f t="shared" si="8"/>
        <v>0.12050782658876145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0.12050782658876145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3.2479673029262142E-2</v>
      </c>
      <c r="E42" s="24">
        <f t="shared" si="8"/>
        <v>3.2330664358363993E-2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3.2330664358363993E-2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1.7652941432236183E-2</v>
      </c>
      <c r="E43" s="24">
        <f t="shared" si="8"/>
        <v>1.7571954122484312E-2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1.7571954122484312E-2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9.4339622641509441E-2</v>
      </c>
      <c r="D46" s="24">
        <f t="shared" ref="D46:L46" si="10">SUM(D36:D45)</f>
        <v>0.1707610475817789</v>
      </c>
      <c r="E46" s="24">
        <f t="shared" si="10"/>
        <v>0.17041044506960976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0.17041044506960976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4.40251572327044E-2</v>
      </c>
      <c r="D50" s="24">
        <f>(SUMIFS(KENTSELAG1,KAYNAK,A50,SEBEP,B50,SÜRE,"Uzun",BİLDİRİM,"Bildirimli",İL,$B$10,İLÇE,$B$11)/VLOOKUP($B$11,ABONE1,4,FALSE))</f>
        <v>0.11214980361464991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0.11183726466132872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0.11183726466132872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3.9045175877212054E-2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3.8866046310322443E-2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3.8866046310322443E-2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4.40251572327044E-2</v>
      </c>
      <c r="D54" s="24">
        <f t="shared" ref="D54:L54" si="11">SUM(D49:D53)</f>
        <v>0.15119497949186195</v>
      </c>
      <c r="E54" s="24">
        <f t="shared" si="11"/>
        <v>0.15070331097165116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0.15070331097165116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4.716981132075472E-2</v>
      </c>
      <c r="D58" s="24">
        <f>(SUMIFS(KENTSELAG1,KAYNAK,A58,SÜRE,"Kısa",İL,$B$10,İLÇE,$B$11)/VLOOKUP($B$11,ABONE1,4,FALSE))</f>
        <v>7.9699117352928395E-2</v>
      </c>
      <c r="E58" s="24">
        <f>(SUMIFS(KENTSELOG1,KAYNAK,A58,SÜRE,"Kısa",İL,$B$10,İLÇE,$B$11)+SUMIFS(KENTSELAG1,KAYNAK,A58,SÜRE,"Kısa",İL,$B$10,İLÇE,$B$11))/VLOOKUP($B$11,ABONE1,5,FALSE)</f>
        <v>7.9549880978143264E-2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7.9549880978143264E-2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4.716981132075472E-2</v>
      </c>
      <c r="D60" s="24">
        <f t="shared" ref="D60:L60" si="12">SUM(D57:D59)</f>
        <v>7.9699117352928395E-2</v>
      </c>
      <c r="E60" s="24">
        <f t="shared" si="12"/>
        <v>7.9549880978143264E-2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7.9549880978143264E-2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4.3523406741573032</v>
      </c>
      <c r="D17" s="24">
        <f t="shared" si="1"/>
        <v>1.5355519995769769</v>
      </c>
      <c r="E17" s="24">
        <f t="shared" si="2"/>
        <v>1.5399638044119071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1.5399638044119071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0.55739696629213487</v>
      </c>
      <c r="D18" s="24">
        <f t="shared" si="1"/>
        <v>3.2475010792375012</v>
      </c>
      <c r="E18" s="24">
        <f t="shared" si="2"/>
        <v>3.2432876945277922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3.2432876945277922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2.9935278951960447</v>
      </c>
      <c r="E21" s="24">
        <f t="shared" si="2"/>
        <v>2.9888392719561452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2.9888392719561452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1.768778256616345</v>
      </c>
      <c r="E22" s="24">
        <f t="shared" si="2"/>
        <v>1.7660079016604049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1.7660079016604049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4.9097376404494382</v>
      </c>
      <c r="D25" s="24">
        <f t="shared" ref="D25:L25" si="4">SUM(D15:D24)</f>
        <v>9.5453592306268682</v>
      </c>
      <c r="E25" s="24">
        <f t="shared" si="4"/>
        <v>9.5380986725562487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9.5380986725562487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68.092603146067432</v>
      </c>
      <c r="D29" s="24">
        <f>(SUMIFS(KENTSELAG2,KAYNAK,A29,SEBEP,B29,SÜRE,"Uzun",BİLDİRİM,"Bildirimli",İL,$B$10,İLÇE,$B$11)/VLOOKUP($B$11,ABONE1,4,FALSE))*60</f>
        <v>5.8431623023028312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5.9406607005904242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5.9406607005904242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1.450478543743225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1.4482067267943719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1.4482067267943719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68.092603146067432</v>
      </c>
      <c r="D33" s="24">
        <f t="shared" ref="D33:L33" si="5">SUM(D28:D32)</f>
        <v>7.2936408460460562</v>
      </c>
      <c r="E33" s="24">
        <f t="shared" si="5"/>
        <v>7.3888674273847963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7.3888674273847963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0.5112359550561798</v>
      </c>
      <c r="D38" s="24">
        <f t="shared" si="7"/>
        <v>6.3858851316218532E-2</v>
      </c>
      <c r="E38" s="24">
        <f t="shared" si="8"/>
        <v>6.4559557225443695E-2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6.4559557225443695E-2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5.6179775280898875E-3</v>
      </c>
      <c r="D39" s="24">
        <f t="shared" si="7"/>
        <v>3.2731406815958541E-2</v>
      </c>
      <c r="E39" s="24">
        <f t="shared" si="8"/>
        <v>3.2688940315186502E-2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3.2688940315186502E-2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3.0818990208779491E-2</v>
      </c>
      <c r="E42" s="24">
        <f t="shared" si="8"/>
        <v>3.0770719860621045E-2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3.0770719860621045E-2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7.7554221857952391E-3</v>
      </c>
      <c r="E43" s="24">
        <f t="shared" si="8"/>
        <v>7.7432752294385246E-3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7.7432752294385246E-3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0.5168539325842697</v>
      </c>
      <c r="D46" s="24">
        <f t="shared" ref="D46:L46" si="10">SUM(D36:D45)</f>
        <v>0.13516467052675182</v>
      </c>
      <c r="E46" s="24">
        <f t="shared" si="10"/>
        <v>0.13576249263068976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0.13576249263068976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0.37640449438202245</v>
      </c>
      <c r="D50" s="24">
        <f>(SUMIFS(KENTSELAG1,KAYNAK,A50,SEBEP,B50,SÜRE,"Uzun",BİLDİRİM,"Bildirimli",İL,$B$10,İLÇE,$B$11)/VLOOKUP($B$11,ABONE1,4,FALSE))</f>
        <v>5.2331473794604691E-2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5.2839054264520839E-2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5.2839054264520839E-2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1.4603107456662172E-2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1.4580235289976859E-2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1.4580235289976859E-2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0.37640449438202245</v>
      </c>
      <c r="D54" s="24">
        <f t="shared" ref="D54:L54" si="11">SUM(D49:D53)</f>
        <v>6.6934581251266861E-2</v>
      </c>
      <c r="E54" s="24">
        <f t="shared" si="11"/>
        <v>6.7419289554497691E-2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6.7419289554497691E-2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1.2725942768509461E-2</v>
      </c>
      <c r="E58" s="24">
        <f>(SUMIFS(KENTSELOG1,KAYNAK,A58,SÜRE,"Kısa",İL,$B$10,İLÇE,$B$11)+SUMIFS(KENTSELAG1,KAYNAK,A58,SÜRE,"Kısa",İL,$B$10,İLÇE,$B$11))/VLOOKUP($B$11,ABONE1,5,FALSE)</f>
        <v>1.2706010717396852E-2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1.2706010717396852E-2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1.2725942768509461E-2</v>
      </c>
      <c r="E60" s="24">
        <f t="shared" si="12"/>
        <v>1.2706010717396852E-2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1.2706010717396852E-2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58.138251639344269</v>
      </c>
      <c r="D17" s="24">
        <f t="shared" si="1"/>
        <v>35.467494015946677</v>
      </c>
      <c r="E17" s="24">
        <f t="shared" si="2"/>
        <v>35.591405687917216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35.591405687917216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0.17103836065573769</v>
      </c>
      <c r="D18" s="24">
        <f t="shared" si="1"/>
        <v>0</v>
      </c>
      <c r="E18" s="24">
        <f t="shared" si="2"/>
        <v>9.3484521302809008E-4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9.3484521302809008E-4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3.3738193927654403</v>
      </c>
      <c r="E21" s="24">
        <f t="shared" si="2"/>
        <v>3.3553790914385559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3.3553790914385559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0.19885354925897561</v>
      </c>
      <c r="E22" s="24">
        <f t="shared" si="2"/>
        <v>0.19776667443214907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0.19776667443214907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58.309290000000004</v>
      </c>
      <c r="D25" s="24">
        <f t="shared" ref="D25:L25" si="4">SUM(D15:D24)</f>
        <v>39.040166957971095</v>
      </c>
      <c r="E25" s="24">
        <f t="shared" si="4"/>
        <v>39.145486299000957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39.145486299000957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14.025956065573769</v>
      </c>
      <c r="D29" s="24">
        <f>(SUMIFS(KENTSELAG2,KAYNAK,A29,SEBEP,B29,SÜRE,"Uzun",BİLDİRİM,"Bildirimli",İL,$B$10,İLÇE,$B$11)/VLOOKUP($B$11,ABONE1,4,FALSE))*60</f>
        <v>2.7441566430920314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2.8058196299448954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2.8058196299448954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6.1839542294697951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6.1501545602795566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6.1501545602795566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14.025956065573769</v>
      </c>
      <c r="D33" s="24">
        <f t="shared" ref="D33:L33" si="5">SUM(D28:D32)</f>
        <v>8.9281108725618274</v>
      </c>
      <c r="E33" s="24">
        <f t="shared" si="5"/>
        <v>8.9559741902244525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8.9559741902244525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1.0901639344262295</v>
      </c>
      <c r="D38" s="24">
        <f t="shared" si="7"/>
        <v>0.60763998378305328</v>
      </c>
      <c r="E38" s="24">
        <f t="shared" si="8"/>
        <v>0.61027731732449264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0.61027731732449264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8.1967213114754103E-3</v>
      </c>
      <c r="D39" s="24">
        <f t="shared" si="7"/>
        <v>0</v>
      </c>
      <c r="E39" s="24">
        <f t="shared" si="8"/>
        <v>4.4800860176515389E-5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4.4800860176515389E-5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7.3381683859633312E-2</v>
      </c>
      <c r="E42" s="24">
        <f t="shared" si="8"/>
        <v>7.2980601227543573E-2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7.2980601227543573E-2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5.8561196450290559E-4</v>
      </c>
      <c r="E43" s="24">
        <f t="shared" si="8"/>
        <v>5.8241118229470008E-4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5.8241118229470008E-4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1.0983606557377048</v>
      </c>
      <c r="D46" s="24">
        <f t="shared" ref="D46:L46" si="10">SUM(D36:D45)</f>
        <v>0.68160727960718948</v>
      </c>
      <c r="E46" s="24">
        <f t="shared" si="10"/>
        <v>0.68388513059450751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0.68388513059450751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4.0983606557377046E-2</v>
      </c>
      <c r="D50" s="24">
        <f>(SUMIFS(KENTSELAG1,KAYNAK,A50,SEBEP,B50,SÜRE,"Uzun",BİLDİRİM,"Bildirimli",İL,$B$10,İLÇE,$B$11)/VLOOKUP($B$11,ABONE1,4,FALSE))</f>
        <v>8.0183792062705535E-3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8.198557412302316E-3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8.198557412302316E-3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5.7209784224514615E-2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5.6897092424174546E-2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5.6897092424174546E-2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4.0983606557377046E-2</v>
      </c>
      <c r="D54" s="24">
        <f t="shared" ref="D54:L54" si="11">SUM(D49:D53)</f>
        <v>6.5228163430785163E-2</v>
      </c>
      <c r="E54" s="24">
        <f t="shared" si="11"/>
        <v>6.5095649836476865E-2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6.5095649836476865E-2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2.2676926153846155</v>
      </c>
      <c r="D17" s="24">
        <f t="shared" si="1"/>
        <v>4.9295300922438869</v>
      </c>
      <c r="E17" s="24">
        <f t="shared" si="2"/>
        <v>4.9288429318198972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4.9288429318198972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4.3350019580969645</v>
      </c>
      <c r="E21" s="24">
        <f t="shared" si="2"/>
        <v>4.3338828658122477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4.3338828658122477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1.0241008006387946</v>
      </c>
      <c r="E22" s="24">
        <f t="shared" si="2"/>
        <v>1.0238364262934441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1.0238364262934441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2.2676926153846155</v>
      </c>
      <c r="D25" s="24">
        <f t="shared" ref="D25:L25" si="4">SUM(D15:D24)</f>
        <v>10.288632850979646</v>
      </c>
      <c r="E25" s="24">
        <f t="shared" si="4"/>
        <v>10.286562223925589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10.286562223925589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15.114102461538462</v>
      </c>
      <c r="D29" s="24">
        <f>(SUMIFS(KENTSELAG2,KAYNAK,A29,SEBEP,B29,SÜRE,"Uzun",BİLDİRİM,"Bildirimli",İL,$B$10,İLÇE,$B$11)/VLOOKUP($B$11,ABONE1,4,FALSE))*60</f>
        <v>41.488942183820377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41.482133448800383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41.482133448800383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4.1649281875387327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4.1638530002502092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4.1638530002502092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15.114102461538462</v>
      </c>
      <c r="D33" s="24">
        <f t="shared" ref="D33:L33" si="5">SUM(D28:D32)</f>
        <v>45.653870371359112</v>
      </c>
      <c r="E33" s="24">
        <f t="shared" si="5"/>
        <v>45.645986449050589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45.645986449050589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3.0769230769230771E-2</v>
      </c>
      <c r="D38" s="24">
        <f t="shared" si="7"/>
        <v>6.720455737236021E-2</v>
      </c>
      <c r="E38" s="24">
        <f t="shared" si="8"/>
        <v>6.7195151495895375E-2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6.7195151495895375E-2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5.7670305572770177E-2</v>
      </c>
      <c r="E42" s="24">
        <f t="shared" si="8"/>
        <v>5.7655417830008458E-2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5.7655417830008458E-2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9.6891833913333655E-3</v>
      </c>
      <c r="E43" s="24">
        <f t="shared" si="8"/>
        <v>9.6866821028718485E-3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9.6866821028718485E-3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3.0769230769230771E-2</v>
      </c>
      <c r="D46" s="24">
        <f t="shared" ref="D46:L46" si="10">SUM(D36:D45)</f>
        <v>0.13456404633646377</v>
      </c>
      <c r="E46" s="24">
        <f t="shared" si="10"/>
        <v>0.13453725142877568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0.13453725142877568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6.1538461538461542E-2</v>
      </c>
      <c r="D50" s="24">
        <f>(SUMIFS(KENTSELAG1,KAYNAK,A50,SEBEP,B50,SÜRE,"Uzun",BİLDİRİM,"Bildirimli",İL,$B$10,İLÇE,$B$11)/VLOOKUP($B$11,ABONE1,4,FALSE))</f>
        <v>0.16399707616278145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0.16397062619892053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0.16397062619892053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3.982536428787084E-2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3.9815083264161659E-2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3.9815083264161659E-2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6.1538461538461542E-2</v>
      </c>
      <c r="D54" s="24">
        <f t="shared" ref="D54:L54" si="11">SUM(D49:D53)</f>
        <v>0.20382244045065229</v>
      </c>
      <c r="E54" s="24">
        <f t="shared" si="11"/>
        <v>0.20378570946308219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0.20378570946308219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1.5384615384615385E-2</v>
      </c>
      <c r="D58" s="24">
        <f>(SUMIFS(KENTSELAG1,KAYNAK,A58,SÜRE,"Kısa",İL,$B$10,İLÇE,$B$11)/VLOOKUP($B$11,ABONE1,4,FALSE))</f>
        <v>7.2778122070203876E-3</v>
      </c>
      <c r="E58" s="24">
        <f>(SUMIFS(KENTSELOG1,KAYNAK,A58,SÜRE,"Kısa",İL,$B$10,İLÇE,$B$11)+SUMIFS(KENTSELAG1,KAYNAK,A58,SÜRE,"Kısa",İL,$B$10,İLÇE,$B$11))/VLOOKUP($B$11,ABONE1,5,FALSE)</f>
        <v>7.279904999821279E-3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7.279904999821279E-3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1.5384615384615385E-2</v>
      </c>
      <c r="D60" s="24">
        <f t="shared" ref="D60:L60" si="12">SUM(D57:D59)</f>
        <v>7.2778122070203876E-3</v>
      </c>
      <c r="E60" s="24">
        <f t="shared" si="12"/>
        <v>7.279904999821279E-3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7.279904999821279E-3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334.28813050359719</v>
      </c>
      <c r="D17" s="24">
        <f t="shared" si="1"/>
        <v>87.443436140508908</v>
      </c>
      <c r="E17" s="24">
        <f t="shared" si="2"/>
        <v>94.935010925764203</v>
      </c>
      <c r="F17" s="24">
        <f t="shared" si="3"/>
        <v>52.534776536312847</v>
      </c>
      <c r="G17" s="24">
        <f t="shared" si="4"/>
        <v>16.277313887956034</v>
      </c>
      <c r="H17" s="24">
        <f t="shared" si="5"/>
        <v>16.925965710859021</v>
      </c>
      <c r="I17" s="24">
        <f t="shared" si="6"/>
        <v>89.621955</v>
      </c>
      <c r="J17" s="24">
        <f t="shared" si="7"/>
        <v>94.579030760869557</v>
      </c>
      <c r="K17" s="24">
        <f t="shared" si="8"/>
        <v>94.313837407407405</v>
      </c>
      <c r="L17" s="24">
        <f t="shared" si="9"/>
        <v>36.060069711701523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5.0047511821661788</v>
      </c>
      <c r="E18" s="24">
        <f t="shared" si="2"/>
        <v>4.8528602620087335</v>
      </c>
      <c r="F18" s="24">
        <f t="shared" si="3"/>
        <v>0</v>
      </c>
      <c r="G18" s="24">
        <f t="shared" si="4"/>
        <v>2.8998116318119375E-2</v>
      </c>
      <c r="H18" s="24">
        <f t="shared" si="5"/>
        <v>2.847933536554895E-2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0.85909176483889205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1.4541919927944156</v>
      </c>
      <c r="E21" s="24">
        <f t="shared" si="2"/>
        <v>1.4100582183406112</v>
      </c>
      <c r="F21" s="24">
        <f t="shared" si="3"/>
        <v>0</v>
      </c>
      <c r="G21" s="24">
        <f t="shared" si="4"/>
        <v>1.4967180583117081E-2</v>
      </c>
      <c r="H21" s="24">
        <f t="shared" si="5"/>
        <v>1.4699415321573135E-2</v>
      </c>
      <c r="I21" s="24">
        <f t="shared" si="6"/>
        <v>0</v>
      </c>
      <c r="J21" s="24">
        <f t="shared" si="7"/>
        <v>0</v>
      </c>
      <c r="K21" s="24">
        <f t="shared" si="8"/>
        <v>0</v>
      </c>
      <c r="L21" s="24">
        <f t="shared" si="9"/>
        <v>0.25446454267947993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0.12631914433686106</v>
      </c>
      <c r="E22" s="24">
        <f t="shared" si="2"/>
        <v>0.12248544104803494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2.1141259468626342E-2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334.28813050359719</v>
      </c>
      <c r="D25" s="24">
        <f t="shared" ref="D25:L25" si="10">SUM(D15:D24)</f>
        <v>94.028698459806364</v>
      </c>
      <c r="E25" s="24">
        <f t="shared" si="10"/>
        <v>101.32041484716159</v>
      </c>
      <c r="F25" s="24">
        <f t="shared" si="10"/>
        <v>52.534776536312847</v>
      </c>
      <c r="G25" s="24">
        <f t="shared" si="10"/>
        <v>16.321279184857271</v>
      </c>
      <c r="H25" s="24">
        <f t="shared" si="10"/>
        <v>16.969144461546144</v>
      </c>
      <c r="I25" s="24">
        <f t="shared" si="10"/>
        <v>89.621955</v>
      </c>
      <c r="J25" s="24">
        <f t="shared" si="10"/>
        <v>94.579030760869557</v>
      </c>
      <c r="K25" s="24">
        <f t="shared" si="10"/>
        <v>94.313837407407405</v>
      </c>
      <c r="L25" s="24">
        <f t="shared" si="10"/>
        <v>37.194767278688524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182.40563525179857</v>
      </c>
      <c r="D29" s="24">
        <f>(SUMIFS(KENTSELAG2,KAYNAK,A29,SEBEP,B29,SÜRE,"Uzun",BİLDİRİM,"Bildirimli",İL,$B$10,İLÇE,$B$11)/VLOOKUP($B$11,ABONE1,4,FALSE))*60</f>
        <v>184.70728062598513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184.63742719650654</v>
      </c>
      <c r="F29" s="24">
        <f>(SUMIFS(KENTALTIOG2,KAYNAK,A29,SEBEP,B29,SÜRE,"Uzun",BİLDİRİM,"Bildirimli",İL,$B$10,İLÇE,$B$11)/VLOOKUP($B$11,ABONE1,6,FALSE))*60</f>
        <v>157.24683418994408</v>
      </c>
      <c r="G29" s="24">
        <f>(SUMIFS(KENTALTIAG2,KAYNAK,A29,SEBEP,B29,SÜRE,"Uzun",BİLDİRİM,"Bildirimli",İL,$B$10,İLÇE,$B$11)/VLOOKUP($B$11,ABONE1,7,FALSE))*60</f>
        <v>192.86595512746143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192.2287233401629</v>
      </c>
      <c r="I29" s="24">
        <f>(SUMIFS(KIRSALOG2,KAYNAK,A29,SEBEP,B29,SÜRE,"Uzun",BİLDİRİM,"Bildirimli",İL,$B$10,İLÇE,$B$11)/VLOOKUP($B$11,ABONE1,9,FALSE))*60</f>
        <v>337.87467923076923</v>
      </c>
      <c r="J29" s="24">
        <f>(SUMIFS(KIRSALAG2,KAYNAK,A29,SEBEP,B29,SÜRE,"Uzun",BİLDİRİM,"Bildirimli",İL,$B$10,İLÇE,$B$11)/VLOOKUP($B$11,ABONE1,10,FALSE))*60</f>
        <v>323.14541660869565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323.9334018518519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200.56736131599769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119.42443839130434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113.03547666666664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8.2811745483323893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182.40563525179857</v>
      </c>
      <c r="D33" s="24">
        <f t="shared" ref="D33:L33" si="11">SUM(D28:D32)</f>
        <v>184.70728062598513</v>
      </c>
      <c r="E33" s="24">
        <f t="shared" si="11"/>
        <v>184.63742719650654</v>
      </c>
      <c r="F33" s="24">
        <f t="shared" si="11"/>
        <v>157.24683418994408</v>
      </c>
      <c r="G33" s="24">
        <f t="shared" si="11"/>
        <v>192.86595512746143</v>
      </c>
      <c r="H33" s="24">
        <f t="shared" si="11"/>
        <v>192.2287233401629</v>
      </c>
      <c r="I33" s="24">
        <f t="shared" si="11"/>
        <v>337.87467923076923</v>
      </c>
      <c r="J33" s="24">
        <f t="shared" si="11"/>
        <v>442.56985499999996</v>
      </c>
      <c r="K33" s="24">
        <f t="shared" si="11"/>
        <v>436.96887851851852</v>
      </c>
      <c r="L33" s="24">
        <f t="shared" si="11"/>
        <v>208.84853586433007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6.8273381294964031</v>
      </c>
      <c r="D38" s="24">
        <f t="shared" si="13"/>
        <v>1.5440216167529837</v>
      </c>
      <c r="E38" s="24">
        <f t="shared" si="14"/>
        <v>1.7043668122270743</v>
      </c>
      <c r="F38" s="24">
        <f t="shared" si="15"/>
        <v>0.8044692737430168</v>
      </c>
      <c r="G38" s="24">
        <f t="shared" si="16"/>
        <v>0.3035160026459065</v>
      </c>
      <c r="H38" s="24">
        <f t="shared" si="17"/>
        <v>0.31247813702463645</v>
      </c>
      <c r="I38" s="24">
        <f t="shared" si="18"/>
        <v>0.75961538461538458</v>
      </c>
      <c r="J38" s="24">
        <f t="shared" si="19"/>
        <v>0.80163043478260865</v>
      </c>
      <c r="K38" s="24">
        <f t="shared" si="20"/>
        <v>0.79938271604938271</v>
      </c>
      <c r="L38" s="24">
        <f t="shared" si="21"/>
        <v>0.58839268890145091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1.7563611799144337E-2</v>
      </c>
      <c r="E39" s="24">
        <f t="shared" si="14"/>
        <v>1.7030567685589519E-2</v>
      </c>
      <c r="F39" s="24">
        <f t="shared" si="15"/>
        <v>0</v>
      </c>
      <c r="G39" s="24">
        <f t="shared" si="16"/>
        <v>1.0176563374548415E-4</v>
      </c>
      <c r="H39" s="24">
        <f t="shared" si="17"/>
        <v>9.9945030233371639E-5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3.0148859996231392E-3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4.5710425579824361E-2</v>
      </c>
      <c r="E42" s="24">
        <f t="shared" si="14"/>
        <v>4.4323144104803494E-2</v>
      </c>
      <c r="F42" s="24">
        <f t="shared" si="15"/>
        <v>0</v>
      </c>
      <c r="G42" s="24">
        <f t="shared" si="16"/>
        <v>1.5264845061822624E-4</v>
      </c>
      <c r="H42" s="24">
        <f t="shared" si="17"/>
        <v>1.4991754535005747E-4</v>
      </c>
      <c r="I42" s="24">
        <f t="shared" si="18"/>
        <v>0</v>
      </c>
      <c r="J42" s="24">
        <f t="shared" si="19"/>
        <v>0</v>
      </c>
      <c r="K42" s="24">
        <f t="shared" si="20"/>
        <v>0</v>
      </c>
      <c r="L42" s="24">
        <f t="shared" si="21"/>
        <v>7.7633314490295835E-3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4.5034902049088043E-4</v>
      </c>
      <c r="E43" s="24">
        <f t="shared" si="14"/>
        <v>4.3668122270742359E-4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7.5372149990578479E-5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6.8273381294964031</v>
      </c>
      <c r="D46" s="24">
        <f t="shared" ref="D46:L46" si="22">SUM(D36:D45)</f>
        <v>1.6077460031524431</v>
      </c>
      <c r="E46" s="24">
        <f t="shared" si="22"/>
        <v>1.7661572052401748</v>
      </c>
      <c r="F46" s="24">
        <f t="shared" si="22"/>
        <v>0.8044692737430168</v>
      </c>
      <c r="G46" s="24">
        <f t="shared" si="22"/>
        <v>0.30377041673027022</v>
      </c>
      <c r="H46" s="24">
        <f t="shared" si="22"/>
        <v>0.31272799960021985</v>
      </c>
      <c r="I46" s="24">
        <f t="shared" si="22"/>
        <v>0.75961538461538458</v>
      </c>
      <c r="J46" s="24">
        <f t="shared" si="22"/>
        <v>0.80163043478260865</v>
      </c>
      <c r="K46" s="24">
        <f t="shared" si="22"/>
        <v>0.79938271604938271</v>
      </c>
      <c r="L46" s="24">
        <f t="shared" si="22"/>
        <v>0.59924627850009426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1.0575539568345325</v>
      </c>
      <c r="D50" s="24">
        <f>(SUMIFS(KENTSELAG1,KAYNAK,A50,SEBEP,B50,SÜRE,"Uzun",BİLDİRİM,"Bildirimli",İL,$B$10,İLÇE,$B$11)/VLOOKUP($B$11,ABONE1,4,FALSE))</f>
        <v>0.77730240936725958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0.78580786026200877</v>
      </c>
      <c r="F50" s="24">
        <f>(SUMIFS(KENTALTIOG1,KAYNAK,A50,SEBEP,B50,SÜRE,"Uzun",BİLDİRİM,"Bildirimli",İL,$B$10,İLÇE,$B$11)/VLOOKUP($B$11,ABONE1,6,FALSE))</f>
        <v>0.70670391061452509</v>
      </c>
      <c r="G50" s="24">
        <f>(SUMIFS(KENTALTIAG1,KAYNAK,A50,SEBEP,B50,SÜRE,"Uzun",BİLDİRİM,"Bildirimli",İL,$B$10,İLÇE,$B$11)/VLOOKUP($B$11,ABONE1,7,FALSE))</f>
        <v>0.83798911107718921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0.83564039778122035</v>
      </c>
      <c r="I50" s="24">
        <f>(SUMIFS(KIRSALOG1,KAYNAK,A50,SEBEP,B50,SÜRE,"Uzun",BİLDİRİM,"Bildirimli",İL,$B$10,İLÇE,$B$11)/VLOOKUP($B$11,ABONE1,9,FALSE))</f>
        <v>1.1923076923076923</v>
      </c>
      <c r="J50" s="24">
        <f>(SUMIFS(KIRSALAG1,KAYNAK,A50,SEBEP,B50,SÜRE,"Uzun",BİLDİRİM,"Bildirimli",İL,$B$10,İLÇE,$B$11)/VLOOKUP($B$11,ABONE1,10,FALSE))</f>
        <v>1.1858695652173914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1.1862139917695473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0.85272281891840962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0.31793478260869568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0.30092592592592593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2.2046353872244205E-2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1.0575539568345325</v>
      </c>
      <c r="D54" s="24">
        <f t="shared" ref="D54:L54" si="23">SUM(D49:D53)</f>
        <v>0.77730240936725958</v>
      </c>
      <c r="E54" s="24">
        <f t="shared" si="23"/>
        <v>0.78580786026200877</v>
      </c>
      <c r="F54" s="24">
        <f t="shared" si="23"/>
        <v>0.70670391061452509</v>
      </c>
      <c r="G54" s="24">
        <f t="shared" si="23"/>
        <v>0.83798911107718921</v>
      </c>
      <c r="H54" s="24">
        <f t="shared" si="23"/>
        <v>0.83564039778122035</v>
      </c>
      <c r="I54" s="24">
        <f t="shared" si="23"/>
        <v>1.1923076923076923</v>
      </c>
      <c r="J54" s="24">
        <f t="shared" si="23"/>
        <v>1.5038043478260872</v>
      </c>
      <c r="K54" s="24">
        <f t="shared" si="23"/>
        <v>1.4871399176954734</v>
      </c>
      <c r="L54" s="24">
        <f t="shared" si="23"/>
        <v>0.8747691727906538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0.15642458100558659</v>
      </c>
      <c r="G58" s="24">
        <f>(SUMIFS(KENTALTIAG1,KAYNAK,A58,SÜRE,"Kısa",İL,$B$10,İLÇE,$B$11)/VLOOKUP($B$11,ABONE1,7,FALSE))</f>
        <v>0.4013636594921895</v>
      </c>
      <c r="H58" s="24">
        <f>(SUMIFS(KENTALTIOG1,KAYNAK,A58,SÜRE,"Kısa",İL,$B$10,İLÇE,$B$11)+SUMIFS(KENTALTIAG1,KAYNAK,A58,SÜRE,"Kısa",İL,$B$10,İLÇE,$B$11))/VLOOKUP($B$11,ABONE1,8,FALSE)</f>
        <v>0.39698166008695218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0.29937817976257775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0.15642458100558659</v>
      </c>
      <c r="G60" s="24">
        <f t="shared" si="24"/>
        <v>0.4013636594921895</v>
      </c>
      <c r="H60" s="24">
        <f t="shared" si="24"/>
        <v>0.39698166008695218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0.29937817976257775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14.534403669724771</v>
      </c>
      <c r="D17" s="24">
        <f t="shared" si="1"/>
        <v>8.7214645143731317</v>
      </c>
      <c r="E17" s="24">
        <f t="shared" si="2"/>
        <v>8.7550819578020249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8.7550819578020249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5.2576644866230238</v>
      </c>
      <c r="E21" s="24">
        <f t="shared" si="2"/>
        <v>5.2272583127884955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5.2272583127884955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0.17028514977942222</v>
      </c>
      <c r="E22" s="24">
        <f t="shared" si="2"/>
        <v>0.16930035512795569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0.16930035512795569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14.534403669724771</v>
      </c>
      <c r="D25" s="24">
        <f t="shared" ref="D25:L25" si="4">SUM(D15:D24)</f>
        <v>14.149414150775579</v>
      </c>
      <c r="E25" s="24">
        <f t="shared" si="4"/>
        <v>14.151640625718475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14.151640625718475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267.53088715596334</v>
      </c>
      <c r="D29" s="24">
        <f>(SUMIFS(KENTSELAG2,KAYNAK,A29,SEBEP,B29,SÜRE,"Uzun",BİLDİRİM,"Bildirimli",İL,$B$10,İLÇE,$B$11)/VLOOKUP($B$11,ABONE1,4,FALSE))*60</f>
        <v>299.2190974363171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299.03583788585684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299.03583788585684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4.7871904792229971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4.759505155014768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4.759505155014768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267.53088715596334</v>
      </c>
      <c r="D33" s="24">
        <f t="shared" ref="D33:L33" si="5">SUM(D28:D32)</f>
        <v>304.0062879155401</v>
      </c>
      <c r="E33" s="24">
        <f t="shared" si="5"/>
        <v>303.79534304087161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303.79534304087161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0.68195718654434245</v>
      </c>
      <c r="D38" s="24">
        <f t="shared" si="7"/>
        <v>0.32752241354774442</v>
      </c>
      <c r="E38" s="24">
        <f t="shared" si="8"/>
        <v>0.32957218400155636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0.32957218400155636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5.6638679379536074E-2</v>
      </c>
      <c r="E42" s="24">
        <f t="shared" si="8"/>
        <v>5.6311126045664364E-2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5.6311126045664364E-2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1.5298135762060623E-3</v>
      </c>
      <c r="E43" s="24">
        <f t="shared" si="8"/>
        <v>1.5209663441982208E-3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1.5209663441982208E-3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0.68195718654434245</v>
      </c>
      <c r="D46" s="24">
        <f t="shared" ref="D46:L46" si="10">SUM(D36:D45)</f>
        <v>0.38569090650348659</v>
      </c>
      <c r="E46" s="24">
        <f t="shared" si="10"/>
        <v>0.38740427639141894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0.38740427639141894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0.80122324159021407</v>
      </c>
      <c r="D50" s="24">
        <f>(SUMIFS(KENTSELAG1,KAYNAK,A50,SEBEP,B50,SÜRE,"Uzun",BİLDİRİM,"Bildirimli",İL,$B$10,İLÇE,$B$11)/VLOOKUP($B$11,ABONE1,4,FALSE))</f>
        <v>0.95595559982923006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0.95506075022549208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0.95506075022549208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1.2380816849295574E-2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1.2309215994906531E-2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1.2309215994906531E-2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0.80122324159021407</v>
      </c>
      <c r="D54" s="24">
        <f t="shared" ref="D54:L54" si="11">SUM(D49:D53)</f>
        <v>0.96833641667852566</v>
      </c>
      <c r="E54" s="24">
        <f t="shared" si="11"/>
        <v>0.96736996622039861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0.96736996622039861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60.941255910964564</v>
      </c>
      <c r="D17" s="24">
        <f t="shared" si="1"/>
        <v>33.404379413623325</v>
      </c>
      <c r="E17" s="24">
        <f t="shared" si="2"/>
        <v>33.807461837160737</v>
      </c>
      <c r="F17" s="24">
        <f t="shared" si="3"/>
        <v>48.976531836734694</v>
      </c>
      <c r="G17" s="24">
        <f t="shared" si="4"/>
        <v>21.113357038750724</v>
      </c>
      <c r="H17" s="24">
        <f t="shared" si="5"/>
        <v>21.374108674560734</v>
      </c>
      <c r="I17" s="24">
        <f t="shared" si="6"/>
        <v>82.010906490566043</v>
      </c>
      <c r="J17" s="24">
        <f t="shared" si="7"/>
        <v>61.613628704071502</v>
      </c>
      <c r="K17" s="24">
        <f t="shared" si="8"/>
        <v>62.051338527816014</v>
      </c>
      <c r="L17" s="24">
        <f t="shared" si="9"/>
        <v>36.631523041452617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8.0238040987581716</v>
      </c>
      <c r="E21" s="24">
        <f t="shared" si="2"/>
        <v>7.9063523462898351</v>
      </c>
      <c r="F21" s="24">
        <f t="shared" si="3"/>
        <v>0</v>
      </c>
      <c r="G21" s="24">
        <f t="shared" si="4"/>
        <v>7.0145845228455759</v>
      </c>
      <c r="H21" s="24">
        <f t="shared" si="5"/>
        <v>6.948940015278839</v>
      </c>
      <c r="I21" s="24">
        <f t="shared" si="6"/>
        <v>0</v>
      </c>
      <c r="J21" s="24">
        <f t="shared" si="7"/>
        <v>13.240963262164845</v>
      </c>
      <c r="K21" s="24">
        <f t="shared" si="8"/>
        <v>12.956822419629118</v>
      </c>
      <c r="L21" s="24">
        <f t="shared" si="9"/>
        <v>8.477323994146456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5.7591789991917115E-2</v>
      </c>
      <c r="E22" s="24">
        <f t="shared" si="2"/>
        <v>5.6748766336418593E-2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4.6814399115995699E-2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8.2293579983834228E-2</v>
      </c>
      <c r="E24" s="24">
        <f t="shared" si="2"/>
        <v>8.1088973656582242E-2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6.6893640544737787E-2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60.941255910964564</v>
      </c>
      <c r="D25" s="24">
        <f t="shared" ref="D25:L25" si="10">SUM(D15:D24)</f>
        <v>41.568068882357245</v>
      </c>
      <c r="E25" s="24">
        <f t="shared" si="10"/>
        <v>41.851651923443576</v>
      </c>
      <c r="F25" s="24">
        <f t="shared" si="10"/>
        <v>48.976531836734694</v>
      </c>
      <c r="G25" s="24">
        <f t="shared" si="10"/>
        <v>28.127941561596302</v>
      </c>
      <c r="H25" s="24">
        <f t="shared" si="10"/>
        <v>28.323048689839574</v>
      </c>
      <c r="I25" s="24">
        <f t="shared" si="10"/>
        <v>82.010906490566043</v>
      </c>
      <c r="J25" s="24">
        <f t="shared" si="10"/>
        <v>74.854591966236342</v>
      </c>
      <c r="K25" s="24">
        <f t="shared" si="10"/>
        <v>75.008160947445134</v>
      </c>
      <c r="L25" s="24">
        <f t="shared" si="10"/>
        <v>45.222555075259805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43.819813107996694</v>
      </c>
      <c r="D29" s="24">
        <f>(SUMIFS(KENTSELAG2,KAYNAK,A29,SEBEP,B29,SÜRE,"Uzun",BİLDİRİM,"Bildirimli",İL,$B$10,İLÇE,$B$11)/VLOOKUP($B$11,ABONE1,4,FALSE))*60</f>
        <v>53.00389182158866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52.869456069364176</v>
      </c>
      <c r="F29" s="24">
        <f>(SUMIFS(KENTALTIOG2,KAYNAK,A29,SEBEP,B29,SÜRE,"Uzun",BİLDİRİM,"Bildirimli",İL,$B$10,İLÇE,$B$11)/VLOOKUP($B$11,ABONE1,6,FALSE))*60</f>
        <v>15.31428612244898</v>
      </c>
      <c r="G29" s="24">
        <f>(SUMIFS(KENTALTIAG2,KAYNAK,A29,SEBEP,B29,SÜRE,"Uzun",BİLDİRİM,"Bildirimli",İL,$B$10,İLÇE,$B$11)/VLOOKUP($B$11,ABONE1,7,FALSE))*60</f>
        <v>13.389293753614806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13.407308388082507</v>
      </c>
      <c r="I29" s="24">
        <f>(SUMIFS(KIRSALOG2,KAYNAK,A29,SEBEP,B29,SÜRE,"Uzun",BİLDİRİM,"Bildirimli",İL,$B$10,İLÇE,$B$11)/VLOOKUP($B$11,ABONE1,9,FALSE))*60</f>
        <v>20.222201207547169</v>
      </c>
      <c r="J29" s="24">
        <f>(SUMIFS(KIRSALAG2,KAYNAK,A29,SEBEP,B29,SÜRE,"Uzun",BİLDİRİM,"Bildirimli",İL,$B$10,İLÇE,$B$11)/VLOOKUP($B$11,ABONE1,10,FALSE))*60</f>
        <v>26.094578222442902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25.968561548303509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47.505471761438308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16.721752148578151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16.476980582620346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53.247300936957778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52.748997318563795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0.52169535253227406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0.51050017329338415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16.404808929040737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43.819813107996694</v>
      </c>
      <c r="D33" s="24">
        <f t="shared" ref="D33:L33" si="11">SUM(D28:D32)</f>
        <v>69.725643970166814</v>
      </c>
      <c r="E33" s="24">
        <f t="shared" si="11"/>
        <v>69.346436651984519</v>
      </c>
      <c r="F33" s="24">
        <f t="shared" si="11"/>
        <v>15.31428612244898</v>
      </c>
      <c r="G33" s="24">
        <f t="shared" si="11"/>
        <v>66.636594690572579</v>
      </c>
      <c r="H33" s="24">
        <f t="shared" si="11"/>
        <v>66.156305706646307</v>
      </c>
      <c r="I33" s="24">
        <f t="shared" si="11"/>
        <v>20.222201207547169</v>
      </c>
      <c r="J33" s="24">
        <f t="shared" si="11"/>
        <v>26.616273574975175</v>
      </c>
      <c r="K33" s="24">
        <f t="shared" si="11"/>
        <v>26.479061721596892</v>
      </c>
      <c r="L33" s="24">
        <f t="shared" si="11"/>
        <v>63.910280690479041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1.9810387469084914</v>
      </c>
      <c r="D38" s="24">
        <f t="shared" si="13"/>
        <v>1.0932348690817351</v>
      </c>
      <c r="E38" s="24">
        <f t="shared" si="14"/>
        <v>1.1062304656859787</v>
      </c>
      <c r="F38" s="24">
        <f t="shared" si="15"/>
        <v>2.5510204081632653</v>
      </c>
      <c r="G38" s="24">
        <f t="shared" si="16"/>
        <v>1.7620975515712358</v>
      </c>
      <c r="H38" s="24">
        <f t="shared" si="17"/>
        <v>1.7694805194805194</v>
      </c>
      <c r="I38" s="24">
        <f t="shared" si="18"/>
        <v>2.2301886792452832</v>
      </c>
      <c r="J38" s="24">
        <f t="shared" si="19"/>
        <v>2.2250082754054947</v>
      </c>
      <c r="K38" s="24">
        <f t="shared" si="20"/>
        <v>2.2251194428698682</v>
      </c>
      <c r="L38" s="24">
        <f t="shared" si="21"/>
        <v>1.2783518496396289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6.8202415068459601E-2</v>
      </c>
      <c r="E42" s="24">
        <f t="shared" si="14"/>
        <v>6.7204073998093333E-2</v>
      </c>
      <c r="F42" s="24">
        <f t="shared" si="15"/>
        <v>0</v>
      </c>
      <c r="G42" s="24">
        <f t="shared" si="16"/>
        <v>3.6051667630615E-2</v>
      </c>
      <c r="H42" s="24">
        <f t="shared" si="17"/>
        <v>3.5714285714285712E-2</v>
      </c>
      <c r="I42" s="24">
        <f t="shared" si="18"/>
        <v>0</v>
      </c>
      <c r="J42" s="24">
        <f t="shared" si="19"/>
        <v>7.9443892750744788E-2</v>
      </c>
      <c r="K42" s="24">
        <f t="shared" si="20"/>
        <v>7.7739088185278166E-2</v>
      </c>
      <c r="L42" s="24">
        <f t="shared" si="21"/>
        <v>6.6857802731652927E-2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5.3885908834839689E-4</v>
      </c>
      <c r="E43" s="24">
        <f t="shared" si="14"/>
        <v>5.3097131548143414E-4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4.3802014892685063E-4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2.9392313909912558E-4</v>
      </c>
      <c r="E45" s="24">
        <f t="shared" si="14"/>
        <v>2.8962071753532769E-4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2.3892008123282762E-4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1.9810387469084914</v>
      </c>
      <c r="D46" s="24">
        <f t="shared" ref="D46:L46" si="22">SUM(D36:D45)</f>
        <v>1.1622700663776422</v>
      </c>
      <c r="E46" s="24">
        <f t="shared" si="22"/>
        <v>1.1742551317170888</v>
      </c>
      <c r="F46" s="24">
        <f t="shared" si="22"/>
        <v>2.5510204081632653</v>
      </c>
      <c r="G46" s="24">
        <f t="shared" si="22"/>
        <v>1.7981492192018509</v>
      </c>
      <c r="H46" s="24">
        <f t="shared" si="22"/>
        <v>1.8051948051948052</v>
      </c>
      <c r="I46" s="24">
        <f t="shared" si="22"/>
        <v>2.2301886792452832</v>
      </c>
      <c r="J46" s="24">
        <f t="shared" si="22"/>
        <v>2.3044521681562395</v>
      </c>
      <c r="K46" s="24">
        <f t="shared" si="22"/>
        <v>2.3028585310551462</v>
      </c>
      <c r="L46" s="24">
        <f t="shared" si="22"/>
        <v>1.3458865926014414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0.40972794723825229</v>
      </c>
      <c r="D50" s="24">
        <f>(SUMIFS(KENTSELAG1,KAYNAK,A50,SEBEP,B50,SÜRE,"Uzun",BİLDİRİM,"Bildirimli",İL,$B$10,İLÇE,$B$11)/VLOOKUP($B$11,ABONE1,4,FALSE))</f>
        <v>0.26417566806280157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0.26630624977373379</v>
      </c>
      <c r="F50" s="24">
        <f>(SUMIFS(KENTALTIOG1,KAYNAK,A50,SEBEP,B50,SÜRE,"Uzun",BİLDİRİM,"Bildirimli",İL,$B$10,İLÇE,$B$11)/VLOOKUP($B$11,ABONE1,6,FALSE))</f>
        <v>0.48979591836734693</v>
      </c>
      <c r="G50" s="24">
        <f>(SUMIFS(KENTALTIAG1,KAYNAK,A50,SEBEP,B50,SÜRE,"Uzun",BİLDİRİM,"Bildirimli",İL,$B$10,İLÇE,$B$11)/VLOOKUP($B$11,ABONE1,7,FALSE))</f>
        <v>0.17312512049354153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0.17608861726508784</v>
      </c>
      <c r="I50" s="24">
        <f>(SUMIFS(KIRSALOG1,KAYNAK,A50,SEBEP,B50,SÜRE,"Uzun",BİLDİRİM,"Bildirimli",İL,$B$10,İLÇE,$B$11)/VLOOKUP($B$11,ABONE1,9,FALSE))</f>
        <v>0.50188679245283019</v>
      </c>
      <c r="J50" s="24">
        <f>(SUMIFS(KIRSALAG1,KAYNAK,A50,SEBEP,B50,SÜRE,"Uzun",BİLDİRİM,"Bildirimli",İL,$B$10,İLÇE,$B$11)/VLOOKUP($B$11,ABONE1,10,FALSE))</f>
        <v>0.44397550479973519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0.4452182362944368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0.2835981364233664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5.5673941264359372E-2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5.4858990913149989E-2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0.1214574898785425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0.12032085561497326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2.0688513737173123E-3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2.0244554214916186E-3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5.1775972603830683E-2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0.40972794723825229</v>
      </c>
      <c r="D54" s="24">
        <f t="shared" ref="D54:L54" si="23">SUM(D49:D53)</f>
        <v>0.31984960932716094</v>
      </c>
      <c r="E54" s="24">
        <f t="shared" si="23"/>
        <v>0.32116524068688379</v>
      </c>
      <c r="F54" s="24">
        <f t="shared" si="23"/>
        <v>0.48979591836734693</v>
      </c>
      <c r="G54" s="24">
        <f t="shared" si="23"/>
        <v>0.29458261037208405</v>
      </c>
      <c r="H54" s="24">
        <f t="shared" si="23"/>
        <v>0.29640947288006109</v>
      </c>
      <c r="I54" s="24">
        <f t="shared" si="23"/>
        <v>0.50188679245283019</v>
      </c>
      <c r="J54" s="24">
        <f t="shared" si="23"/>
        <v>0.44604435617345251</v>
      </c>
      <c r="K54" s="24">
        <f t="shared" si="23"/>
        <v>0.4472426917159284</v>
      </c>
      <c r="L54" s="24">
        <f t="shared" si="23"/>
        <v>0.33537410902719711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0.25556471558120364</v>
      </c>
      <c r="D58" s="24">
        <f>(SUMIFS(KENTSELAG1,KAYNAK,A58,SÜRE,"Kısa",İL,$B$10,İLÇE,$B$11)/VLOOKUP($B$11,ABONE1,4,FALSE))</f>
        <v>4.7027702255860095E-2</v>
      </c>
      <c r="E58" s="24">
        <f>(SUMIFS(KENTSELOG1,KAYNAK,A58,SÜRE,"Kısa",İL,$B$10,İLÇE,$B$11)+SUMIFS(KENTSELAG1,KAYNAK,A58,SÜRE,"Kısa",İL,$B$10,İLÇE,$B$11))/VLOOKUP($B$11,ABONE1,5,FALSE)</f>
        <v>5.0080249073817078E-2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0.32452830188679244</v>
      </c>
      <c r="J58" s="24">
        <f>(SUMIFS(KIRSALAG1,KAYNAK,A58,SÜRE,"Kısa",İL,$B$10,İLÇE,$B$11)/VLOOKUP($B$11,ABONE1,10,FALSE))</f>
        <v>0.22707712677921219</v>
      </c>
      <c r="K58" s="24">
        <f>(SUMIFS(KIRSALOG1,KAYNAK,A58,SÜRE,"Kısa",İL,$B$10,İLÇE,$B$11)+SUMIFS(KIRSALAG1,KAYNAK,A58,SÜRE,"Kısa",İL,$B$10,İLÇE,$B$11))/VLOOKUP($B$11,ABONE1,11,FALSE)</f>
        <v>0.22916835371285124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6.9485923625214038E-2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5.6272757365110893E-3</v>
      </c>
      <c r="K59" s="24">
        <f>(SUMIFS(KIRSALOG1,KAYNAK,A59,SÜRE,"Kısa",İL,$B$10,İLÇE,$B$11)+SUMIFS(KIRSALAG1,KAYNAK,A59,SÜRE,"Kısa",İL,$B$10,İLÇE,$B$11))/VLOOKUP($B$11,ABONE1,11,FALSE)</f>
        <v>5.5065187464572026E-3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6.7694023015967822E-4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0.25556471558120364</v>
      </c>
      <c r="D60" s="24">
        <f t="shared" ref="D60:L60" si="24">SUM(D57:D59)</f>
        <v>4.7027702255860095E-2</v>
      </c>
      <c r="E60" s="24">
        <f t="shared" si="24"/>
        <v>5.0080249073817078E-2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0.32452830188679244</v>
      </c>
      <c r="J60" s="24">
        <f t="shared" si="24"/>
        <v>0.23270440251572327</v>
      </c>
      <c r="K60" s="24">
        <f t="shared" si="24"/>
        <v>0.23467487245930843</v>
      </c>
      <c r="L60" s="24">
        <f t="shared" si="24"/>
        <v>7.0162863855373722E-2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54.333016962025319</v>
      </c>
      <c r="D17" s="24">
        <f t="shared" si="1"/>
        <v>8.9003384609241305</v>
      </c>
      <c r="E17" s="24">
        <f t="shared" si="2"/>
        <v>9.3061708446404356</v>
      </c>
      <c r="F17" s="24">
        <f t="shared" si="3"/>
        <v>6.6753167088607608</v>
      </c>
      <c r="G17" s="24">
        <f t="shared" si="4"/>
        <v>16.099495524324325</v>
      </c>
      <c r="H17" s="24">
        <f t="shared" si="5"/>
        <v>15.713539004665632</v>
      </c>
      <c r="I17" s="24">
        <f t="shared" si="6"/>
        <v>89.548267653543292</v>
      </c>
      <c r="J17" s="24">
        <f t="shared" si="7"/>
        <v>113.82250570357085</v>
      </c>
      <c r="K17" s="24">
        <f t="shared" si="8"/>
        <v>113.01268427025326</v>
      </c>
      <c r="L17" s="24">
        <f t="shared" si="9"/>
        <v>36.138402188931067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0.24634316455696204</v>
      </c>
      <c r="D18" s="24">
        <f t="shared" si="1"/>
        <v>1.2278373576725614</v>
      </c>
      <c r="E18" s="24">
        <f t="shared" si="2"/>
        <v>1.219070053143374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0.87385323327974929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6.3847337877923565</v>
      </c>
      <c r="E21" s="24">
        <f t="shared" si="2"/>
        <v>6.3277014529624607</v>
      </c>
      <c r="F21" s="24">
        <f t="shared" si="3"/>
        <v>0</v>
      </c>
      <c r="G21" s="24">
        <f t="shared" si="4"/>
        <v>85.532828756756757</v>
      </c>
      <c r="H21" s="24">
        <f t="shared" si="5"/>
        <v>82.029929082426136</v>
      </c>
      <c r="I21" s="24">
        <f t="shared" si="6"/>
        <v>0</v>
      </c>
      <c r="J21" s="24">
        <f t="shared" si="7"/>
        <v>12.953788230882116</v>
      </c>
      <c r="K21" s="24">
        <f t="shared" si="8"/>
        <v>12.52163232426185</v>
      </c>
      <c r="L21" s="24">
        <f t="shared" si="9"/>
        <v>9.8929530139003354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0.8943528556759841</v>
      </c>
      <c r="E22" s="24">
        <f t="shared" si="2"/>
        <v>0.88636395070104035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1.2064568726561227</v>
      </c>
      <c r="K22" s="24">
        <f t="shared" si="8"/>
        <v>1.1662078386046022</v>
      </c>
      <c r="L22" s="24">
        <f t="shared" si="9"/>
        <v>0.93522115822605278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54.57936012658228</v>
      </c>
      <c r="D25" s="24">
        <f t="shared" ref="D25:L25" si="10">SUM(D15:D24)</f>
        <v>17.407262462065031</v>
      </c>
      <c r="E25" s="24">
        <f t="shared" si="10"/>
        <v>17.739306301447311</v>
      </c>
      <c r="F25" s="24">
        <f t="shared" si="10"/>
        <v>6.6753167088607608</v>
      </c>
      <c r="G25" s="24">
        <f t="shared" si="10"/>
        <v>101.63232428108108</v>
      </c>
      <c r="H25" s="24">
        <f t="shared" si="10"/>
        <v>97.74346808709177</v>
      </c>
      <c r="I25" s="24">
        <f t="shared" si="10"/>
        <v>89.548267653543292</v>
      </c>
      <c r="J25" s="24">
        <f t="shared" si="10"/>
        <v>127.98275080710908</v>
      </c>
      <c r="K25" s="24">
        <f t="shared" si="10"/>
        <v>126.70052443311971</v>
      </c>
      <c r="L25" s="24">
        <f t="shared" si="10"/>
        <v>47.840429594337202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13.646976075949366</v>
      </c>
      <c r="D28" s="24">
        <f>(SUMIFS(KENTSELAG2,KAYNAK,A28,SEBEP,B28,SÜRE,"Uzun",BİLDİRİM,"Bildirimli",İL,$B$10,İLÇE,$B$11)/VLOOKUP($B$11,ABONE1,4,FALSE))*60</f>
        <v>17.233121304050197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17.201087668475804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29.749580031496066</v>
      </c>
      <c r="J28" s="24">
        <f>(SUMIFS(KIRSALAG2,KAYNAK,A28,SEBEP,B28,SÜRE,"Uzun",BİLDİRİM,"Bildirimli",İL,$B$10,İLÇE,$B$11)/VLOOKUP($B$11,ABONE1,10,FALSE))*60</f>
        <v>35.483883166476438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35.292579053273087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21.404588403420377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9.3436358227848118</v>
      </c>
      <c r="D29" s="24">
        <f>(SUMIFS(KENTSELAG2,KAYNAK,A29,SEBEP,B29,SÜRE,"Uzun",BİLDİRİM,"Bildirimli",İL,$B$10,İLÇE,$B$11)/VLOOKUP($B$11,ABONE1,4,FALSE))*60</f>
        <v>3.0630446229321162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3.1191466926729987</v>
      </c>
      <c r="F29" s="24">
        <f>(SUMIFS(KENTALTIOG2,KAYNAK,A29,SEBEP,B29,SÜRE,"Uzun",BİLDİRİM,"Bildirimli",İL,$B$10,İLÇE,$B$11)/VLOOKUP($B$11,ABONE1,6,FALSE))*60</f>
        <v>13.253164556962025</v>
      </c>
      <c r="G29" s="24">
        <f>(SUMIFS(KENTALTIAG2,KAYNAK,A29,SEBEP,B29,SÜRE,"Uzun",BİLDİRİM,"Bildirimli",İL,$B$10,İLÇE,$B$11)/VLOOKUP($B$11,ABONE1,7,FALSE))*60</f>
        <v>1.3205405513513513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1.8092275894245724</v>
      </c>
      <c r="I29" s="24">
        <f>(SUMIFS(KIRSALOG2,KAYNAK,A29,SEBEP,B29,SÜRE,"Uzun",BİLDİRİM,"Bildirimli",İL,$B$10,İLÇE,$B$11)/VLOOKUP($B$11,ABONE1,9,FALSE))*60</f>
        <v>35.224960724409449</v>
      </c>
      <c r="J29" s="24">
        <f>(SUMIFS(KIRSALAG2,KAYNAK,A29,SEBEP,B29,SÜRE,"Uzun",BİLDİRİM,"Bildirimli",İL,$B$10,İLÇE,$B$11)/VLOOKUP($B$11,ABONE1,10,FALSE))*60</f>
        <v>61.309668080873962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60.439446941263014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17.823345984573198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6.4664857067883625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6.4087231139755758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9.7268468432432442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9.3284948989113534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49.882254459481494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48.218114941683304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17.23493792508139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22.99061189873418</v>
      </c>
      <c r="D33" s="24">
        <f t="shared" ref="D33:L33" si="11">SUM(D28:D32)</f>
        <v>26.762651633770673</v>
      </c>
      <c r="E33" s="24">
        <f t="shared" si="11"/>
        <v>26.728957475124378</v>
      </c>
      <c r="F33" s="24">
        <f t="shared" si="11"/>
        <v>13.253164556962025</v>
      </c>
      <c r="G33" s="24">
        <f t="shared" si="11"/>
        <v>11.047387394594596</v>
      </c>
      <c r="H33" s="24">
        <f t="shared" si="11"/>
        <v>11.137722488335926</v>
      </c>
      <c r="I33" s="24">
        <f t="shared" si="11"/>
        <v>64.974540755905508</v>
      </c>
      <c r="J33" s="24">
        <f t="shared" si="11"/>
        <v>146.67580570683188</v>
      </c>
      <c r="K33" s="24">
        <f t="shared" si="11"/>
        <v>143.95014093621941</v>
      </c>
      <c r="L33" s="24">
        <f t="shared" si="11"/>
        <v>56.462872313074961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1.3122362869198312</v>
      </c>
      <c r="D38" s="24">
        <f t="shared" si="13"/>
        <v>0.32051720859478988</v>
      </c>
      <c r="E38" s="24">
        <f t="shared" si="14"/>
        <v>0.32937584803256448</v>
      </c>
      <c r="F38" s="24">
        <f t="shared" si="15"/>
        <v>0.31645569620253167</v>
      </c>
      <c r="G38" s="24">
        <f t="shared" si="16"/>
        <v>1.9637837837837837</v>
      </c>
      <c r="H38" s="24">
        <f t="shared" si="17"/>
        <v>1.8963193364437532</v>
      </c>
      <c r="I38" s="24">
        <f t="shared" si="18"/>
        <v>1.9700787401574804</v>
      </c>
      <c r="J38" s="24">
        <f t="shared" si="19"/>
        <v>2.6296537855318225</v>
      </c>
      <c r="K38" s="24">
        <f t="shared" si="20"/>
        <v>2.6076494693706</v>
      </c>
      <c r="L38" s="24">
        <f t="shared" si="21"/>
        <v>0.95600253961392467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2.1097046413502108E-3</v>
      </c>
      <c r="D39" s="24">
        <f t="shared" si="13"/>
        <v>1.0515307092603156E-2</v>
      </c>
      <c r="E39" s="24">
        <f t="shared" si="14"/>
        <v>1.044022312679029E-2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7.48375592689154E-3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0.11114280281422324</v>
      </c>
      <c r="E42" s="24">
        <f t="shared" si="14"/>
        <v>0.11015000753806724</v>
      </c>
      <c r="F42" s="24">
        <f t="shared" si="15"/>
        <v>0</v>
      </c>
      <c r="G42" s="24">
        <f t="shared" si="16"/>
        <v>1.2945945945945947</v>
      </c>
      <c r="H42" s="24">
        <f t="shared" si="17"/>
        <v>1.2415759460860549</v>
      </c>
      <c r="I42" s="24">
        <f t="shared" si="18"/>
        <v>0</v>
      </c>
      <c r="J42" s="24">
        <f t="shared" si="19"/>
        <v>0.27099298874938854</v>
      </c>
      <c r="K42" s="24">
        <f t="shared" si="20"/>
        <v>0.26195229589156249</v>
      </c>
      <c r="L42" s="24">
        <f t="shared" si="21"/>
        <v>0.17866454131600631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4.6016352918805854E-3</v>
      </c>
      <c r="E43" s="24">
        <f t="shared" si="14"/>
        <v>4.5605306799336651E-3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5.869884232838741E-3</v>
      </c>
      <c r="K43" s="24">
        <f t="shared" si="20"/>
        <v>5.6740569507197644E-3</v>
      </c>
      <c r="L43" s="24">
        <f t="shared" si="21"/>
        <v>4.7280046469531387E-3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1.3143459915611815</v>
      </c>
      <c r="D46" s="24">
        <f t="shared" ref="D46:L46" si="22">SUM(D36:D45)</f>
        <v>0.44677695379349686</v>
      </c>
      <c r="E46" s="24">
        <f t="shared" si="22"/>
        <v>0.45452660937735567</v>
      </c>
      <c r="F46" s="24">
        <f t="shared" si="22"/>
        <v>0.31645569620253167</v>
      </c>
      <c r="G46" s="24">
        <f t="shared" si="22"/>
        <v>3.2583783783783784</v>
      </c>
      <c r="H46" s="24">
        <f t="shared" si="22"/>
        <v>3.1378952825298079</v>
      </c>
      <c r="I46" s="24">
        <f t="shared" si="22"/>
        <v>1.9700787401574804</v>
      </c>
      <c r="J46" s="24">
        <f t="shared" si="22"/>
        <v>2.9065166585140498</v>
      </c>
      <c r="K46" s="24">
        <f t="shared" si="22"/>
        <v>2.875275822212882</v>
      </c>
      <c r="L46" s="24">
        <f t="shared" si="22"/>
        <v>1.1468788415037756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0.43037974683544306</v>
      </c>
      <c r="D49" s="24">
        <f>(SUMIFS(KENTSELAG1,KAYNAK,A49,SEBEP,B49,SÜRE,"Uzun",BİLDİRİM,"Bildirimli",İL,$B$10,İLÇE,$B$11)/VLOOKUP($B$11,ABONE1,4,FALSE))</f>
        <v>0.56225518159345889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0.56107718980853305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0.33228346456692914</v>
      </c>
      <c r="J49" s="24">
        <f>(SUMIFS(KIRSALAG1,KAYNAK,A49,SEBEP,B49,SÜRE,"Uzun",BİLDİRİM,"Bildirimli",İL,$B$10,İLÇE,$B$11)/VLOOKUP($B$11,ABONE1,10,FALSE))</f>
        <v>0.39697809663568673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0.39481979615425028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0.50370810650168185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0.10548523206751055</v>
      </c>
      <c r="D50" s="24">
        <f>(SUMIFS(KENTSELAG1,KAYNAK,A50,SEBEP,B50,SÜRE,"Uzun",BİLDİRİM,"Bildirimli",İL,$B$10,İLÇE,$B$11)/VLOOKUP($B$11,ABONE1,4,FALSE))</f>
        <v>2.9302148697471001E-2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2.9982662445349011E-2</v>
      </c>
      <c r="F50" s="24">
        <f>(SUMIFS(KENTALTIOG1,KAYNAK,A50,SEBEP,B50,SÜRE,"Uzun",BİLDİRİM,"Bildirimli",İL,$B$10,İLÇE,$B$11)/VLOOKUP($B$11,ABONE1,6,FALSE))</f>
        <v>3.7974683544303799E-2</v>
      </c>
      <c r="G50" s="24">
        <f>(SUMIFS(KENTALTIAG1,KAYNAK,A50,SEBEP,B50,SÜRE,"Uzun",BİLDİRİM,"Bildirimli",İL,$B$10,İLÇE,$B$11)/VLOOKUP($B$11,ABONE1,7,FALSE))</f>
        <v>3.7837837837837837E-3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5.184033177812338E-3</v>
      </c>
      <c r="I50" s="24">
        <f>(SUMIFS(KIRSALOG1,KAYNAK,A50,SEBEP,B50,SÜRE,"Uzun",BİLDİRİM,"Bildirimli",İL,$B$10,İLÇE,$B$11)/VLOOKUP($B$11,ABONE1,9,FALSE))</f>
        <v>0.11653543307086614</v>
      </c>
      <c r="J50" s="24">
        <f>(SUMIFS(KIRSALAG1,KAYNAK,A50,SEBEP,B50,SÜRE,"Uzun",BİLDİRİM,"Bildirimli",İL,$B$10,İLÇE,$B$11)/VLOOKUP($B$11,ABONE1,10,FALSE))</f>
        <v>0.29425512256100878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0.28832615319953769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9.5762356977859425E-2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3.3751663814413385E-2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3.345017337554651E-2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0.24216216216216216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0.23224468636599274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0.12620251100603294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0.12199222444047494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6.1396517486862902E-2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0.53586497890295359</v>
      </c>
      <c r="D54" s="24">
        <f t="shared" ref="D54:L54" si="23">SUM(D49:D53)</f>
        <v>0.62530899410534335</v>
      </c>
      <c r="E54" s="24">
        <f t="shared" si="23"/>
        <v>0.62451002562942848</v>
      </c>
      <c r="F54" s="24">
        <f t="shared" si="23"/>
        <v>3.7974683544303799E-2</v>
      </c>
      <c r="G54" s="24">
        <f t="shared" si="23"/>
        <v>0.24594594594594593</v>
      </c>
      <c r="H54" s="24">
        <f t="shared" si="23"/>
        <v>0.23742871954380507</v>
      </c>
      <c r="I54" s="24">
        <f t="shared" si="23"/>
        <v>0.44881889763779526</v>
      </c>
      <c r="J54" s="24">
        <f t="shared" si="23"/>
        <v>0.81743573020272842</v>
      </c>
      <c r="K54" s="24">
        <f t="shared" si="23"/>
        <v>0.80513817379426289</v>
      </c>
      <c r="L54" s="24">
        <f t="shared" si="23"/>
        <v>0.66086698096640417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3.7974683544303799E-2</v>
      </c>
      <c r="G58" s="24">
        <f>(SUMIFS(KENTALTIAG1,KAYNAK,A58,SÜRE,"Kısa",İL,$B$10,İLÇE,$B$11)/VLOOKUP($B$11,ABONE1,7,FALSE))</f>
        <v>0.64</v>
      </c>
      <c r="H58" s="24">
        <f>(SUMIFS(KENTALTIOG1,KAYNAK,A58,SÜRE,"Kısa",İL,$B$10,İLÇE,$B$11)+SUMIFS(KENTALTIAG1,KAYNAK,A58,SÜRE,"Kısa",İL,$B$10,İLÇE,$B$11))/VLOOKUP($B$11,ABONE1,8,FALSE)</f>
        <v>0.61534473820632452</v>
      </c>
      <c r="I58" s="24">
        <f>(SUMIFS(KIRSALOG1,KAYNAK,A58,SÜRE,"Kısa",İL,$B$10,İLÇE,$B$11)/VLOOKUP($B$11,ABONE1,9,FALSE))</f>
        <v>0.15748031496062992</v>
      </c>
      <c r="J58" s="24">
        <f>(SUMIFS(KIRSALAG1,KAYNAK,A58,SÜRE,"Kısa",İL,$B$10,İLÇE,$B$11)/VLOOKUP($B$11,ABONE1,10,FALSE))</f>
        <v>0.12386542746888418</v>
      </c>
      <c r="K58" s="24">
        <f>(SUMIFS(KIRSALOG1,KAYNAK,A58,SÜRE,"Kısa",İL,$B$10,İLÇE,$B$11)+SUMIFS(KIRSALAG1,KAYNAK,A58,SÜRE,"Kısa",İL,$B$10,İLÇE,$B$11))/VLOOKUP($B$11,ABONE1,11,FALSE)</f>
        <v>0.12498686560891037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4.8171613060099691E-2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1.6162768587183875E-3</v>
      </c>
      <c r="E59" s="24">
        <f>(SUMIFS(KENTSELOG1,KAYNAK,A59,SÜRE,"Kısa",İL,$B$10,İLÇE,$B$11)+SUMIFS(KENTSELAG1,KAYNAK,A59,SÜRE,"Kısa",İL,$B$10,İLÇE,$B$11))/VLOOKUP($B$11,ABONE1,5,FALSE)</f>
        <v>1.6018392884064527E-3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1.1482296999743337E-3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1.6162768587183875E-3</v>
      </c>
      <c r="E60" s="24">
        <f t="shared" si="24"/>
        <v>1.6018392884064527E-3</v>
      </c>
      <c r="F60" s="24">
        <f t="shared" si="24"/>
        <v>3.7974683544303799E-2</v>
      </c>
      <c r="G60" s="24">
        <f t="shared" si="24"/>
        <v>0.64</v>
      </c>
      <c r="H60" s="24">
        <f t="shared" si="24"/>
        <v>0.61534473820632452</v>
      </c>
      <c r="I60" s="24">
        <f t="shared" si="24"/>
        <v>0.15748031496062992</v>
      </c>
      <c r="J60" s="24">
        <f t="shared" si="24"/>
        <v>0.12386542746888418</v>
      </c>
      <c r="K60" s="24">
        <f t="shared" si="24"/>
        <v>0.12498686560891037</v>
      </c>
      <c r="L60" s="24">
        <f t="shared" si="24"/>
        <v>4.9319842760074027E-2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226.77732266871172</v>
      </c>
      <c r="D17" s="24">
        <f t="shared" si="1"/>
        <v>42.845587759539178</v>
      </c>
      <c r="E17" s="24">
        <f t="shared" si="2"/>
        <v>45.406413964125569</v>
      </c>
      <c r="F17" s="24">
        <f t="shared" si="3"/>
        <v>42.439431219512201</v>
      </c>
      <c r="G17" s="24">
        <f t="shared" si="4"/>
        <v>40.221794252767531</v>
      </c>
      <c r="H17" s="24">
        <f t="shared" si="5"/>
        <v>40.235686249045081</v>
      </c>
      <c r="I17" s="24">
        <f t="shared" si="6"/>
        <v>28.506755675675677</v>
      </c>
      <c r="J17" s="24">
        <f t="shared" si="7"/>
        <v>13.87582224</v>
      </c>
      <c r="K17" s="24">
        <f t="shared" si="8"/>
        <v>15.189765291262137</v>
      </c>
      <c r="L17" s="24">
        <f t="shared" si="9"/>
        <v>44.545765998103647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0.79115539877300622</v>
      </c>
      <c r="D18" s="24">
        <f t="shared" si="1"/>
        <v>0.65906203516826201</v>
      </c>
      <c r="E18" s="24">
        <f t="shared" si="2"/>
        <v>0.66090113132607309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0.57541785152546154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5.7955808640478148</v>
      </c>
      <c r="E21" s="24">
        <f t="shared" si="2"/>
        <v>5.7148907354260086</v>
      </c>
      <c r="F21" s="24">
        <f t="shared" si="3"/>
        <v>0</v>
      </c>
      <c r="G21" s="24">
        <f t="shared" si="4"/>
        <v>19.884140516605168</v>
      </c>
      <c r="H21" s="24">
        <f t="shared" si="5"/>
        <v>19.759579819709703</v>
      </c>
      <c r="I21" s="24">
        <f t="shared" si="6"/>
        <v>0</v>
      </c>
      <c r="J21" s="24">
        <f t="shared" si="7"/>
        <v>6.30586672</v>
      </c>
      <c r="K21" s="24">
        <f t="shared" si="8"/>
        <v>5.7395631553398063</v>
      </c>
      <c r="L21" s="24">
        <f t="shared" si="9"/>
        <v>7.4240891494227244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4.9437322101433583E-2</v>
      </c>
      <c r="E22" s="24">
        <f t="shared" si="2"/>
        <v>4.8749021140294682E-2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4.244365106810196E-2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227.56847806748473</v>
      </c>
      <c r="D25" s="24">
        <f t="shared" ref="D25:L25" si="10">SUM(D15:D24)</f>
        <v>49.349667980856687</v>
      </c>
      <c r="E25" s="24">
        <f t="shared" si="10"/>
        <v>51.830954852017946</v>
      </c>
      <c r="F25" s="24">
        <f t="shared" si="10"/>
        <v>42.439431219512201</v>
      </c>
      <c r="G25" s="24">
        <f t="shared" si="10"/>
        <v>60.105934769372695</v>
      </c>
      <c r="H25" s="24">
        <f t="shared" si="10"/>
        <v>59.995266068754788</v>
      </c>
      <c r="I25" s="24">
        <f t="shared" si="10"/>
        <v>28.506755675675677</v>
      </c>
      <c r="J25" s="24">
        <f t="shared" si="10"/>
        <v>20.181688959999999</v>
      </c>
      <c r="K25" s="24">
        <f t="shared" si="10"/>
        <v>20.929328446601943</v>
      </c>
      <c r="L25" s="24">
        <f t="shared" si="10"/>
        <v>52.587716650119937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21.449591042944785</v>
      </c>
      <c r="D28" s="24">
        <f>(SUMIFS(KENTSELAG2,KAYNAK,A28,SEBEP,B28,SÜRE,"Uzun",BİLDİRİM,"Bildirimli",İL,$B$10,İLÇE,$B$11)/VLOOKUP($B$11,ABONE1,4,FALSE))*60</f>
        <v>30.161288558620988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30.03999821524663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26.154519055162023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22.894104294478527</v>
      </c>
      <c r="D29" s="24">
        <f>(SUMIFS(KENTSELAG2,KAYNAK,A29,SEBEP,B29,SÜRE,"Uzun",BİLDİRİM,"Bildirimli",İL,$B$10,İLÇE,$B$11)/VLOOKUP($B$11,ABONE1,4,FALSE))*60</f>
        <v>22.254786831824685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22.263687856502248</v>
      </c>
      <c r="F29" s="24">
        <f>(SUMIFS(KENTALTIOG2,KAYNAK,A29,SEBEP,B29,SÜRE,"Uzun",BİLDİRİM,"Bildirimli",İL,$B$10,İLÇE,$B$11)/VLOOKUP($B$11,ABONE1,6,FALSE))*60</f>
        <v>104.04959268292683</v>
      </c>
      <c r="G29" s="24">
        <f>(SUMIFS(KENTALTIAG2,KAYNAK,A29,SEBEP,B29,SÜRE,"Uzun",BİLDİRİM,"Bildirimli",İL,$B$10,İLÇE,$B$11)/VLOOKUP($B$11,ABONE1,7,FALSE))*60</f>
        <v>70.22275522140221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70.434657488158905</v>
      </c>
      <c r="I29" s="24">
        <f>(SUMIFS(KIRSALOG2,KAYNAK,A29,SEBEP,B29,SÜRE,"Uzun",BİLDİRİM,"Bildirimli",İL,$B$10,İLÇE,$B$11)/VLOOKUP($B$11,ABONE1,9,FALSE))*60</f>
        <v>113.18018108108107</v>
      </c>
      <c r="J29" s="24">
        <f>(SUMIFS(KIRSALAG2,KAYNAK,A29,SEBEP,B29,SÜRE,"Uzun",BİLDİRİM,"Bildirimli",İL,$B$10,İLÇE,$B$11)/VLOOKUP($B$11,ABONE1,10,FALSE))*60</f>
        <v>20.081955520000001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28.44271849514563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28.172639031736299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7.274993862012213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7.1737063113388855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2.0372232472324723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2.0244614209320093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6.492177785710302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44.343695337423313</v>
      </c>
      <c r="D33" s="24">
        <f t="shared" ref="D33:L33" si="11">SUM(D28:D32)</f>
        <v>59.691069252457879</v>
      </c>
      <c r="E33" s="24">
        <f t="shared" si="11"/>
        <v>59.477392383087761</v>
      </c>
      <c r="F33" s="24">
        <f t="shared" si="11"/>
        <v>104.04959268292683</v>
      </c>
      <c r="G33" s="24">
        <f t="shared" si="11"/>
        <v>72.259978468634685</v>
      </c>
      <c r="H33" s="24">
        <f t="shared" si="11"/>
        <v>72.459118909090918</v>
      </c>
      <c r="I33" s="24">
        <f t="shared" si="11"/>
        <v>113.18018108108107</v>
      </c>
      <c r="J33" s="24">
        <f t="shared" si="11"/>
        <v>20.081955520000001</v>
      </c>
      <c r="K33" s="24">
        <f t="shared" si="11"/>
        <v>28.44271849514563</v>
      </c>
      <c r="L33" s="24">
        <f t="shared" si="11"/>
        <v>60.819335872608626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2.7377300613496933</v>
      </c>
      <c r="D38" s="24">
        <f t="shared" si="13"/>
        <v>1.0485296028411797</v>
      </c>
      <c r="E38" s="24">
        <f t="shared" si="14"/>
        <v>1.0720478325859493</v>
      </c>
      <c r="F38" s="24">
        <f t="shared" si="15"/>
        <v>1.4878048780487805</v>
      </c>
      <c r="G38" s="24">
        <f t="shared" si="16"/>
        <v>0.64083640836408362</v>
      </c>
      <c r="H38" s="24">
        <f t="shared" si="17"/>
        <v>0.64614209320091676</v>
      </c>
      <c r="I38" s="24">
        <f t="shared" si="18"/>
        <v>1.2162162162162162</v>
      </c>
      <c r="J38" s="24">
        <f t="shared" si="19"/>
        <v>0.59199999999999997</v>
      </c>
      <c r="K38" s="24">
        <f t="shared" si="20"/>
        <v>0.64805825242718451</v>
      </c>
      <c r="L38" s="24">
        <f t="shared" si="21"/>
        <v>1.0169743618346441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1.5337423312883436E-2</v>
      </c>
      <c r="D39" s="24">
        <f t="shared" si="13"/>
        <v>1.2776646888128546E-2</v>
      </c>
      <c r="E39" s="24">
        <f t="shared" si="14"/>
        <v>1.2812299807815503E-2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1.1155111829996095E-2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6.5788903807007665E-2</v>
      </c>
      <c r="E42" s="24">
        <f t="shared" si="14"/>
        <v>6.4872944693572493E-2</v>
      </c>
      <c r="F42" s="24">
        <f t="shared" si="15"/>
        <v>0</v>
      </c>
      <c r="G42" s="24">
        <f t="shared" si="16"/>
        <v>0.20694956949569496</v>
      </c>
      <c r="H42" s="24">
        <f t="shared" si="17"/>
        <v>0.2056531703590527</v>
      </c>
      <c r="I42" s="24">
        <f t="shared" si="18"/>
        <v>0</v>
      </c>
      <c r="J42" s="24">
        <f t="shared" si="19"/>
        <v>0.13600000000000001</v>
      </c>
      <c r="K42" s="24">
        <f t="shared" si="20"/>
        <v>0.12378640776699029</v>
      </c>
      <c r="L42" s="24">
        <f t="shared" si="21"/>
        <v>8.2454868276721147E-2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5.4138334271731123E-4</v>
      </c>
      <c r="E43" s="24">
        <f t="shared" si="14"/>
        <v>5.3384582532564596E-4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4.6479632624983733E-4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2.7530674846625769</v>
      </c>
      <c r="D46" s="24">
        <f t="shared" ref="D46:L46" si="22">SUM(D36:D45)</f>
        <v>1.1276365368790331</v>
      </c>
      <c r="E46" s="24">
        <f t="shared" si="22"/>
        <v>1.150266922912663</v>
      </c>
      <c r="F46" s="24">
        <f t="shared" si="22"/>
        <v>1.4878048780487805</v>
      </c>
      <c r="G46" s="24">
        <f t="shared" si="22"/>
        <v>0.84778597785977861</v>
      </c>
      <c r="H46" s="24">
        <f t="shared" si="22"/>
        <v>0.85179526355996948</v>
      </c>
      <c r="I46" s="24">
        <f t="shared" si="22"/>
        <v>1.2162162162162162</v>
      </c>
      <c r="J46" s="24">
        <f t="shared" si="22"/>
        <v>0.72799999999999998</v>
      </c>
      <c r="K46" s="24">
        <f t="shared" si="22"/>
        <v>0.77184466019417486</v>
      </c>
      <c r="L46" s="24">
        <f t="shared" si="22"/>
        <v>1.1110491382676113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0.32515337423312884</v>
      </c>
      <c r="D49" s="24">
        <f>(SUMIFS(KENTSELAG1,KAYNAK,A49,SEBEP,B49,SÜRE,"Uzun",BİLDİRİM,"Bildirimli",İL,$B$10,İLÇE,$B$11)/VLOOKUP($B$11,ABONE1,4,FALSE))</f>
        <v>0.45599636190393694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0.45417467435404657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0.39543012252031162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9.815950920245399E-2</v>
      </c>
      <c r="D50" s="24">
        <f>(SUMIFS(KENTSELAG1,KAYNAK,A50,SEBEP,B50,SÜRE,"Uzun",BİLDİRİM,"Bildirimli",İL,$B$10,İLÇE,$B$11)/VLOOKUP($B$11,ABONE1,4,FALSE))</f>
        <v>0.19548269738836677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0.1941276959214179</v>
      </c>
      <c r="F50" s="24">
        <f>(SUMIFS(KENTALTIOG1,KAYNAK,A50,SEBEP,B50,SÜRE,"Uzun",BİLDİRİM,"Bildirimli",İL,$B$10,İLÇE,$B$11)/VLOOKUP($B$11,ABONE1,6,FALSE))</f>
        <v>0.6097560975609756</v>
      </c>
      <c r="G50" s="24">
        <f>(SUMIFS(KENTALTIAG1,KAYNAK,A50,SEBEP,B50,SÜRE,"Uzun",BİLDİRİM,"Bildirimli",İL,$B$10,İLÇE,$B$11)/VLOOKUP($B$11,ABONE1,7,FALSE))</f>
        <v>0.69003690036900367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0.68953399541634841</v>
      </c>
      <c r="I50" s="24">
        <f>(SUMIFS(KIRSALOG1,KAYNAK,A50,SEBEP,B50,SÜRE,"Uzun",BİLDİRİM,"Bildirimli",İL,$B$10,İLÇE,$B$11)/VLOOKUP($B$11,ABONE1,9,FALSE))</f>
        <v>0.54054054054054057</v>
      </c>
      <c r="J50" s="24">
        <f>(SUMIFS(KIRSALAG1,KAYNAK,A50,SEBEP,B50,SÜRE,"Uzun",BİLDİRİM,"Bildirimli",İL,$B$10,İLÇE,$B$11)/VLOOKUP($B$11,ABONE1,10,FALSE))</f>
        <v>0.19733333333333333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0.22815533980582525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0.25467120307881086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8.3892762787474554E-2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8.2724749092462094E-2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3.105781057810578E-2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3.0863254392666156E-2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7.5780393031773474E-2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0.42331288343558282</v>
      </c>
      <c r="D54" s="24">
        <f t="shared" ref="D54:L54" si="23">SUM(D49:D53)</f>
        <v>0.73537182207977825</v>
      </c>
      <c r="E54" s="24">
        <f t="shared" si="23"/>
        <v>0.73102711936792653</v>
      </c>
      <c r="F54" s="24">
        <f t="shared" si="23"/>
        <v>0.6097560975609756</v>
      </c>
      <c r="G54" s="24">
        <f t="shared" si="23"/>
        <v>0.72109471094710942</v>
      </c>
      <c r="H54" s="24">
        <f t="shared" si="23"/>
        <v>0.72039724980901454</v>
      </c>
      <c r="I54" s="24">
        <f t="shared" si="23"/>
        <v>0.54054054054054057</v>
      </c>
      <c r="J54" s="24">
        <f t="shared" si="23"/>
        <v>0.19733333333333333</v>
      </c>
      <c r="K54" s="24">
        <f t="shared" si="23"/>
        <v>0.22815533980582525</v>
      </c>
      <c r="L54" s="24">
        <f t="shared" si="23"/>
        <v>0.7258817186308959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0.48619631901840493</v>
      </c>
      <c r="D58" s="24">
        <f>(SUMIFS(KENTSELAG1,KAYNAK,A58,SÜRE,"Kısa",İL,$B$10,İLÇE,$B$11)/VLOOKUP($B$11,ABONE1,4,FALSE))</f>
        <v>0.3539347741348694</v>
      </c>
      <c r="E58" s="24">
        <f>(SUMIFS(KENTSELOG1,KAYNAK,A58,SÜRE,"Kısa",İL,$B$10,İLÇE,$B$11)+SUMIFS(KENTSELAG1,KAYNAK,A58,SÜRE,"Kısa",İL,$B$10,İLÇE,$B$11))/VLOOKUP($B$11,ABONE1,5,FALSE)</f>
        <v>0.3557762118300235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0.30975886366594158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0.48619631901840493</v>
      </c>
      <c r="D60" s="24">
        <f t="shared" ref="D60:L60" si="24">SUM(D57:D59)</f>
        <v>0.3539347741348694</v>
      </c>
      <c r="E60" s="24">
        <f t="shared" si="24"/>
        <v>0.3557762118300235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0.30975886366594158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6.3660413245033114</v>
      </c>
      <c r="G17" s="24">
        <f t="shared" si="1"/>
        <v>12.04056738771769</v>
      </c>
      <c r="H17" s="24">
        <f t="shared" si="2"/>
        <v>11.991901889021412</v>
      </c>
      <c r="I17" s="24">
        <f t="shared" si="3"/>
        <v>24.456619148936166</v>
      </c>
      <c r="J17" s="24">
        <f t="shared" si="4"/>
        <v>31.298734469531865</v>
      </c>
      <c r="K17" s="24">
        <f t="shared" si="5"/>
        <v>31.215653324147436</v>
      </c>
      <c r="L17" s="24">
        <f t="shared" si="6"/>
        <v>15.496475657504693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3.3581678145695366</v>
      </c>
      <c r="G18" s="24">
        <f t="shared" si="1"/>
        <v>1.4582712717690192</v>
      </c>
      <c r="H18" s="24">
        <f t="shared" si="2"/>
        <v>1.4745650400408927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1.2088215662781494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2.991506263748855</v>
      </c>
      <c r="H21" s="24">
        <f t="shared" si="2"/>
        <v>2.9658507036973938</v>
      </c>
      <c r="I21" s="24">
        <f t="shared" si="3"/>
        <v>0</v>
      </c>
      <c r="J21" s="24">
        <f t="shared" si="4"/>
        <v>5.880058394211491</v>
      </c>
      <c r="K21" s="24">
        <f t="shared" si="5"/>
        <v>5.8086591319324841</v>
      </c>
      <c r="L21" s="24">
        <f t="shared" si="6"/>
        <v>3.4781765533189524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0.20217244615032079</v>
      </c>
      <c r="H22" s="24">
        <f t="shared" si="2"/>
        <v>0.20043858806156642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0.16431590427265533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9.7242091390728476</v>
      </c>
      <c r="G25" s="24">
        <f t="shared" si="7"/>
        <v>16.692517369385886</v>
      </c>
      <c r="H25" s="24">
        <f t="shared" si="7"/>
        <v>16.632756220821264</v>
      </c>
      <c r="I25" s="24">
        <f t="shared" si="7"/>
        <v>24.456619148936166</v>
      </c>
      <c r="J25" s="24">
        <f t="shared" si="7"/>
        <v>37.178792863743354</v>
      </c>
      <c r="K25" s="24">
        <f t="shared" si="7"/>
        <v>37.024312456079919</v>
      </c>
      <c r="L25" s="24">
        <f t="shared" si="7"/>
        <v>20.347789681374451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64.944701986754964</v>
      </c>
      <c r="G29" s="24">
        <f>(SUMIFS(KENTALTIAG2,KAYNAK,A29,SEBEP,B29,SÜRE,"Uzun",BİLDİRİM,"Bildirimli",İL,$B$10,İLÇE,$B$11)/VLOOKUP($B$11,ABONE1,7,FALSE))*60</f>
        <v>38.36830505614116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38.596227810529896</v>
      </c>
      <c r="I29" s="24">
        <f>(SUMIFS(KIRSALOG2,KAYNAK,A29,SEBEP,B29,SÜRE,"Uzun",BİLDİRİM,"Bildirimli",İL,$B$10,İLÇE,$B$11)/VLOOKUP($B$11,ABONE1,9,FALSE))*60</f>
        <v>108.10685617021277</v>
      </c>
      <c r="J29" s="24">
        <f>(SUMIFS(KIRSALAG2,KAYNAK,A29,SEBEP,B29,SÜRE,"Uzun",BİLDİRİM,"Bildirimli",İL,$B$10,İLÇE,$B$11)/VLOOKUP($B$11,ABONE1,10,FALSE))*60</f>
        <v>50.277954549734112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50.980148411987592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42.314230790743871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2.4394254754812099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2.4185046345203611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2.0680745654258565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2.0429627402686874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2.3508251461207768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64.944701986754964</v>
      </c>
      <c r="G33" s="24">
        <f t="shared" si="8"/>
        <v>40.807730531622369</v>
      </c>
      <c r="H33" s="24">
        <f t="shared" si="8"/>
        <v>41.014732445050257</v>
      </c>
      <c r="I33" s="24">
        <f t="shared" si="8"/>
        <v>108.10685617021277</v>
      </c>
      <c r="J33" s="24">
        <f t="shared" si="8"/>
        <v>52.346029115159965</v>
      </c>
      <c r="K33" s="24">
        <f t="shared" si="8"/>
        <v>53.023111152256277</v>
      </c>
      <c r="L33" s="24">
        <f t="shared" si="8"/>
        <v>44.665055936864647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0.20088300220750552</v>
      </c>
      <c r="G38" s="24">
        <f t="shared" si="10"/>
        <v>0.36031545982279256</v>
      </c>
      <c r="H38" s="24">
        <f t="shared" si="11"/>
        <v>0.35894814562389959</v>
      </c>
      <c r="I38" s="24">
        <f t="shared" si="12"/>
        <v>0.62411347517730498</v>
      </c>
      <c r="J38" s="24">
        <f t="shared" si="13"/>
        <v>0.65905326475459858</v>
      </c>
      <c r="K38" s="24">
        <f t="shared" si="14"/>
        <v>0.65862900447812611</v>
      </c>
      <c r="L38" s="24">
        <f t="shared" si="15"/>
        <v>0.42003321279468597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5.518763796909492E-2</v>
      </c>
      <c r="G39" s="24">
        <f t="shared" si="10"/>
        <v>2.396501680415521E-2</v>
      </c>
      <c r="H39" s="24">
        <f t="shared" si="11"/>
        <v>2.4232786202457356E-2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1.986559682150451E-2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3.3589214787656585E-2</v>
      </c>
      <c r="H42" s="24">
        <f t="shared" si="11"/>
        <v>3.3301149164158196E-2</v>
      </c>
      <c r="I42" s="24">
        <f t="shared" si="12"/>
        <v>0</v>
      </c>
      <c r="J42" s="24">
        <f t="shared" si="13"/>
        <v>6.0936274082468836E-2</v>
      </c>
      <c r="K42" s="24">
        <f t="shared" si="14"/>
        <v>6.0196348604891495E-2</v>
      </c>
      <c r="L42" s="24">
        <f t="shared" si="15"/>
        <v>3.8148153896295375E-2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2.0241368774824319E-3</v>
      </c>
      <c r="H43" s="24">
        <f t="shared" si="11"/>
        <v>2.0067776073909999E-3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1.6451197367808421E-3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0.25607064017660042</v>
      </c>
      <c r="G46" s="24">
        <f t="shared" si="16"/>
        <v>0.41989382829208677</v>
      </c>
      <c r="H46" s="24">
        <f t="shared" si="16"/>
        <v>0.41848885859790613</v>
      </c>
      <c r="I46" s="24">
        <f t="shared" si="16"/>
        <v>0.62411347517730498</v>
      </c>
      <c r="J46" s="24">
        <f t="shared" si="16"/>
        <v>0.7199895388370674</v>
      </c>
      <c r="K46" s="24">
        <f t="shared" si="16"/>
        <v>0.71882535308301765</v>
      </c>
      <c r="L46" s="24">
        <f t="shared" si="16"/>
        <v>0.47969208324926671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0.4856512141280353</v>
      </c>
      <c r="G50" s="24">
        <f>(SUMIFS(KENTALTIAG1,KAYNAK,A50,SEBEP,B50,SÜRE,"Uzun",BİLDİRİM,"Bildirimli",İL,$B$10,İLÇE,$B$11)/VLOOKUP($B$11,ABONE1,7,FALSE))</f>
        <v>0.33451726245035135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0.33581340754624106</v>
      </c>
      <c r="I50" s="24">
        <f>(SUMIFS(KIRSALOG1,KAYNAK,A50,SEBEP,B50,SÜRE,"Uzun",BİLDİRİM,"Bildirimli",İL,$B$10,İLÇE,$B$11)/VLOOKUP($B$11,ABONE1,9,FALSE))</f>
        <v>0.63829787234042556</v>
      </c>
      <c r="J50" s="24">
        <f>(SUMIFS(KIRSALAG1,KAYNAK,A50,SEBEP,B50,SÜRE,"Uzun",BİLDİRİM,"Bildirimli",İL,$B$10,İLÇE,$B$11)/VLOOKUP($B$11,ABONE1,10,FALSE))</f>
        <v>0.22020747973149682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0.22528418877023768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0.32297114832461626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7.6764436296975248E-3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7.6106094167092634E-3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9.7637520704384976E-3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9.6451946262487084E-3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7.9772787236354042E-3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0.4856512141280353</v>
      </c>
      <c r="G54" s="24">
        <f t="shared" si="17"/>
        <v>0.3421937060800489</v>
      </c>
      <c r="H54" s="24">
        <f t="shared" si="17"/>
        <v>0.34342401696295033</v>
      </c>
      <c r="I54" s="24">
        <f t="shared" si="17"/>
        <v>0.63829787234042556</v>
      </c>
      <c r="J54" s="24">
        <f t="shared" si="17"/>
        <v>0.22997123180193532</v>
      </c>
      <c r="K54" s="24">
        <f t="shared" si="17"/>
        <v>0.23492938339648639</v>
      </c>
      <c r="L54" s="24">
        <f t="shared" si="17"/>
        <v>0.33094842704825167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2.1276595744680851E-2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2.5835342748880467E-4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4.6559992550401189E-5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2.1276595744680851E-2</v>
      </c>
      <c r="J60" s="24">
        <f t="shared" si="18"/>
        <v>0</v>
      </c>
      <c r="K60" s="24">
        <f t="shared" si="18"/>
        <v>2.5835342748880467E-4</v>
      </c>
      <c r="L60" s="24">
        <f t="shared" si="18"/>
        <v>4.6559992550401189E-5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4.5855846991864695</v>
      </c>
      <c r="D15" s="24">
        <f t="shared" ref="D15:D24" si="1">(SUMIFS(KENTSELAG2,KAYNAK,A15,SEBEP,B15,SÜRE,"Uzun",BİLDİRİM,"Bildirimsiz")/VLOOKUP($B$10,ABONE1,4,FALSE))*60</f>
        <v>4.2872861622113074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4.2901586484419418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3.7000127489580432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133.04858682722926</v>
      </c>
      <c r="D17" s="24">
        <f t="shared" si="1"/>
        <v>27.848908759633282</v>
      </c>
      <c r="E17" s="24">
        <f t="shared" si="2"/>
        <v>28.861936278240982</v>
      </c>
      <c r="F17" s="24">
        <f t="shared" si="3"/>
        <v>98.999437311683934</v>
      </c>
      <c r="G17" s="24">
        <f t="shared" si="4"/>
        <v>47.015854288188031</v>
      </c>
      <c r="H17" s="24">
        <f t="shared" si="5"/>
        <v>47.962032631598184</v>
      </c>
      <c r="I17" s="24">
        <f t="shared" si="6"/>
        <v>175.02699665841575</v>
      </c>
      <c r="J17" s="24">
        <f t="shared" si="7"/>
        <v>180.66370519792008</v>
      </c>
      <c r="K17" s="24">
        <f t="shared" si="8"/>
        <v>180.44437754796942</v>
      </c>
      <c r="L17" s="24">
        <f t="shared" si="9"/>
        <v>38.1013313313574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2.5759357104730047</v>
      </c>
      <c r="D18" s="24">
        <f t="shared" si="1"/>
        <v>3.8886922673384126</v>
      </c>
      <c r="E18" s="24">
        <f t="shared" si="2"/>
        <v>3.8760509879945459</v>
      </c>
      <c r="F18" s="24">
        <f t="shared" si="3"/>
        <v>3.2167643120187481</v>
      </c>
      <c r="G18" s="24">
        <f t="shared" si="4"/>
        <v>1.7926657355209299</v>
      </c>
      <c r="H18" s="24">
        <f t="shared" si="5"/>
        <v>1.8185864426671541</v>
      </c>
      <c r="I18" s="24">
        <f t="shared" si="6"/>
        <v>0.87472038778877892</v>
      </c>
      <c r="J18" s="24">
        <f t="shared" si="7"/>
        <v>1.3652084771014039</v>
      </c>
      <c r="K18" s="24">
        <f t="shared" si="8"/>
        <v>1.3461232965915779</v>
      </c>
      <c r="L18" s="24">
        <f t="shared" si="9"/>
        <v>3.569450131358527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2.5877295064149974</v>
      </c>
      <c r="D20" s="24">
        <f t="shared" si="1"/>
        <v>0.83121216429420264</v>
      </c>
      <c r="E20" s="24">
        <f t="shared" si="2"/>
        <v>0.84812666856993513</v>
      </c>
      <c r="F20" s="24">
        <f t="shared" si="3"/>
        <v>9.5413458319383981E-3</v>
      </c>
      <c r="G20" s="24">
        <f t="shared" si="4"/>
        <v>4.8719540095766831E-2</v>
      </c>
      <c r="H20" s="24">
        <f t="shared" si="5"/>
        <v>4.8006438828207119E-2</v>
      </c>
      <c r="I20" s="24">
        <f t="shared" si="6"/>
        <v>0.20505591584158414</v>
      </c>
      <c r="J20" s="24">
        <f t="shared" si="7"/>
        <v>0.41086017659700025</v>
      </c>
      <c r="K20" s="24">
        <f t="shared" si="8"/>
        <v>0.4028522115683022</v>
      </c>
      <c r="L20" s="24">
        <f t="shared" si="9"/>
        <v>0.75577357680864632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4.8135019236419847</v>
      </c>
      <c r="E21" s="24">
        <f t="shared" si="2"/>
        <v>4.7671499765724574</v>
      </c>
      <c r="F21" s="24">
        <f t="shared" si="3"/>
        <v>0</v>
      </c>
      <c r="G21" s="24">
        <f t="shared" si="4"/>
        <v>5.5844722821118351</v>
      </c>
      <c r="H21" s="24">
        <f t="shared" si="5"/>
        <v>5.482826600429596</v>
      </c>
      <c r="I21" s="24">
        <f t="shared" si="6"/>
        <v>0</v>
      </c>
      <c r="J21" s="24">
        <f t="shared" si="7"/>
        <v>9.1226917671948229</v>
      </c>
      <c r="K21" s="24">
        <f t="shared" si="8"/>
        <v>8.7677224562041829</v>
      </c>
      <c r="L21" s="24">
        <f t="shared" si="9"/>
        <v>5.029541977136903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0.82749799665648838</v>
      </c>
      <c r="E22" s="24">
        <f t="shared" si="2"/>
        <v>0.81952954791592159</v>
      </c>
      <c r="F22" s="24">
        <f t="shared" si="3"/>
        <v>0</v>
      </c>
      <c r="G22" s="24">
        <f t="shared" si="4"/>
        <v>0.62198251221911549</v>
      </c>
      <c r="H22" s="24">
        <f t="shared" si="5"/>
        <v>0.61066150760934146</v>
      </c>
      <c r="I22" s="24">
        <f t="shared" si="6"/>
        <v>0</v>
      </c>
      <c r="J22" s="24">
        <f t="shared" si="7"/>
        <v>0.14209238495028337</v>
      </c>
      <c r="K22" s="24">
        <f t="shared" si="8"/>
        <v>0.13656348654288619</v>
      </c>
      <c r="L22" s="24">
        <f t="shared" si="9"/>
        <v>0.7671364451774636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1.513768355316494E-2</v>
      </c>
      <c r="E24" s="24">
        <f t="shared" si="2"/>
        <v>1.4991914190662918E-2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1.2929655563409749E-2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142.79783674330375</v>
      </c>
      <c r="D25" s="24">
        <f t="shared" ref="D25:L25" si="10">SUM(D15:D24)</f>
        <v>42.512236957328845</v>
      </c>
      <c r="E25" s="24">
        <f t="shared" si="10"/>
        <v>43.477944021926433</v>
      </c>
      <c r="F25" s="24">
        <f t="shared" si="10"/>
        <v>102.22574296953462</v>
      </c>
      <c r="G25" s="24">
        <f t="shared" si="10"/>
        <v>55.06369435813567</v>
      </c>
      <c r="H25" s="24">
        <f t="shared" si="10"/>
        <v>55.922113621132489</v>
      </c>
      <c r="I25" s="24">
        <f t="shared" si="10"/>
        <v>176.10677296204614</v>
      </c>
      <c r="J25" s="24">
        <f t="shared" si="10"/>
        <v>191.70455800376357</v>
      </c>
      <c r="K25" s="24">
        <f t="shared" si="10"/>
        <v>191.09763899887636</v>
      </c>
      <c r="L25" s="24">
        <f t="shared" si="10"/>
        <v>51.936175866360394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11.359432244123605</v>
      </c>
      <c r="D28" s="24">
        <f>(SUMIFS(KENTSELAG2,KAYNAK,A28,SEBEP,B28,SÜRE,"Uzun",BİLDİRİM,"Bildirimli")/VLOOKUP($B$10,ABONE1,4,FALSE))*60</f>
        <v>3.3901660170527261</v>
      </c>
      <c r="E28" s="24">
        <f>((SUMIFS(KENTSELOG2,KAYNAK,A28,SEBEP,B28,SÜRE,"Uzun",BİLDİRİM,"Bildirimli")+SUMIFS(KENTSELAG2,KAYNAK,A28,SEBEP,B28,SÜRE,"Uzun",BİLDİRİM,"Bildirimli"))/VLOOKUP($B$10,ABONE1,5,FALSE))*60</f>
        <v>3.4669066130262847</v>
      </c>
      <c r="F28" s="24">
        <f>(SUMIFS(KENTALTIOG2,KAYNAK,A28,SEBEP,B28,SÜRE,"Uzun",BİLDİRİM,"Bildirimli")/VLOOKUP($B$10,ABONE1,6,FALSE))*60</f>
        <v>3.1065175761633743E-2</v>
      </c>
      <c r="G28" s="24">
        <f>(SUMIFS(KENTALTIAG2,KAYNAK,A28,SEBEP,B28,SÜRE,"Uzun",BİLDİRİM,"Bildirimli")/VLOOKUP($B$10,ABONE1,7,FALSE))*60</f>
        <v>0.40950923793061716</v>
      </c>
      <c r="H28" s="24">
        <f>((SUMIFS(KENTALTIOG2,KAYNAK,A28,SEBEP,B28,SÜRE,"Uzun",BİLDİRİM,"Bildirimli")+SUMIFS(KENTALTIAG2,KAYNAK,A28,SEBEP,B28,SÜRE,"Uzun",BİLDİRİM,"Bildirimli"))/VLOOKUP($B$10,ABONE1,8,FALSE))*60</f>
        <v>0.40262099447008826</v>
      </c>
      <c r="I28" s="24">
        <f>(SUMIFS(KIRSALOG2,KAYNAK,A28,SEBEP,B28,SÜRE,"Uzun",BİLDİRİM,"Bildirimli")/VLOOKUP($B$10,ABONE1,9,FALSE))*60</f>
        <v>2.6833379125412544</v>
      </c>
      <c r="J28" s="24">
        <f>(SUMIFS(KIRSALAG2,KAYNAK,A28,SEBEP,B28,SÜRE,"Uzun",BİLDİRİM,"Bildirimli")/VLOOKUP($B$10,ABONE1,10,FALSE))*60</f>
        <v>4.0059239585119526</v>
      </c>
      <c r="K28" s="24">
        <f>((SUMIFS(KIRSALOG2,KAYNAK,A28,SEBEP,B28,SÜRE,"Uzun",BİLDİRİM,"Bildirimli")+SUMIFS(KIRSALAG2,KAYNAK,A28,SEBEP,B28,SÜRE,"Uzun",BİLDİRİM,"Bildirimli"))/VLOOKUP($B$10,ABONE1,11,FALSE))*60</f>
        <v>3.9544613563058477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3.2226571975761611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135.6341373992733</v>
      </c>
      <c r="D29" s="24">
        <f>(SUMIFS(KENTSELAG2,KAYNAK,A29,SEBEP,B29,SÜRE,"Uzun",BİLDİRİM,"Bildirimli")/VLOOKUP($B$10,ABONE1,4,FALSE))*60</f>
        <v>66.752739627204974</v>
      </c>
      <c r="E29" s="24">
        <f>((SUMIFS(KENTSELOG2,KAYNAK,A29,SEBEP,B29,SÜRE,"Uzun",BİLDİRİM,"Bildirimli")+SUMIFS(KENTSELAG2,KAYNAK,A29,SEBEP,B29,SÜRE,"Uzun",BİLDİRİM,"Bildirimli"))/VLOOKUP($B$10,ABONE1,5,FALSE))*60</f>
        <v>67.416037773596955</v>
      </c>
      <c r="F29" s="24">
        <f>(SUMIFS(KENTALTIOG2,KAYNAK,A29,SEBEP,B29,SÜRE,"Uzun",BİLDİRİM,"Bildirimli")/VLOOKUP($B$10,ABONE1,6,FALSE))*60</f>
        <v>149.54650148978908</v>
      </c>
      <c r="G29" s="24">
        <f>(SUMIFS(KENTALTIAG2,KAYNAK,A29,SEBEP,B29,SÜRE,"Uzun",BİLDİRİM,"Bildirimli")/VLOOKUP($B$10,ABONE1,7,FALSE))*60</f>
        <v>100.77510640011667</v>
      </c>
      <c r="H29" s="24">
        <f>((SUMIFS(KENTALTIOG2,KAYNAK,A29,SEBEP,B29,SÜRE,"Uzun",BİLDİRİM,"Bildirimli")+SUMIFS(KENTALTIAG2,KAYNAK,A29,SEBEP,B29,SÜRE,"Uzun",BİLDİRİM,"Bildirimli"))/VLOOKUP($B$10,ABONE1,8,FALSE))*60</f>
        <v>101.66281815693979</v>
      </c>
      <c r="I29" s="24">
        <f>(SUMIFS(KIRSALOG2,KAYNAK,A29,SEBEP,B29,SÜRE,"Uzun",BİLDİRİM,"Bildirimli")/VLOOKUP($B$10,ABONE1,9,FALSE))*60</f>
        <v>214.14801292079204</v>
      </c>
      <c r="J29" s="24">
        <f>(SUMIFS(KIRSALAG2,KAYNAK,A29,SEBEP,B29,SÜRE,"Uzun",BİLDİRİM,"Bildirimli")/VLOOKUP($B$10,ABONE1,10,FALSE))*60</f>
        <v>200.31898090213681</v>
      </c>
      <c r="K29" s="24">
        <f>((SUMIFS(KIRSALOG2,KAYNAK,A29,SEBEP,B29,SÜRE,"Uzun",BİLDİRİM,"Bildirimli")+SUMIFS(KIRSALAG2,KAYNAK,A29,SEBEP,B29,SÜRE,"Uzun",BİLDİRİM,"Bildirimli"))/VLOOKUP($B$10,ABONE1,11,FALSE))*60</f>
        <v>200.85707668489491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77.077615861313149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1.5086015621081061</v>
      </c>
      <c r="D30" s="24">
        <f>(SUMIFS(KENTSELAG2,KAYNAK,A30,SEBEP,B30,SÜRE,"Uzun",BİLDİRİM,"Bildirimli")/VLOOKUP($B$10,ABONE1,4,FALSE))*60</f>
        <v>0.6285621740020817</v>
      </c>
      <c r="E30" s="24">
        <f>((SUMIFS(KENTSELOG2,KAYNAK,A30,SEBEP,B30,SÜRE,"Uzun",BİLDİRİM,"Bildirimli")+SUMIFS(KENTSELAG2,KAYNAK,A30,SEBEP,B30,SÜRE,"Uzun",BİLDİRİM,"Bildirimli"))/VLOOKUP($B$10,ABONE1,5,FALSE))*60</f>
        <v>0.63703657367692912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0.54940705864413553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0</v>
      </c>
      <c r="D31" s="24">
        <f>(SUMIFS(KENTSELAG2,KAYNAK,A31,SEBEP,B31,SÜRE,"Uzun",BİLDİRİM,"Bildirimli")/VLOOKUP($B$10,ABONE1,4,FALSE))*60</f>
        <v>10.281210662283693</v>
      </c>
      <c r="E31" s="24">
        <f>((SUMIFS(KENTSELOG2,KAYNAK,A31,SEBEP,B31,SÜRE,"Uzun",BİLDİRİM,"Bildirimli")+SUMIFS(KENTSELAG2,KAYNAK,A31,SEBEP,B31,SÜRE,"Uzun",BİLDİRİM,"Bildirimli"))/VLOOKUP($B$10,ABONE1,5,FALSE))*60</f>
        <v>10.182207038728837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9.6980536302953357</v>
      </c>
      <c r="H31" s="24">
        <f>((SUMIFS(KENTALTIOG2,KAYNAK,A31,SEBEP,B31,SÜRE,"Uzun",BİLDİRİM,"Bildirimli")+SUMIFS(KENTALTIAG2,KAYNAK,A31,SEBEP,B31,SÜRE,"Uzun",BİLDİRİM,"Bildirimli"))/VLOOKUP($B$10,ABONE1,8,FALSE))*60</f>
        <v>9.5215346644120444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14.131806665144916</v>
      </c>
      <c r="K31" s="24">
        <f>((SUMIFS(KIRSALOG2,KAYNAK,A31,SEBEP,B31,SÜRE,"Uzun",BİLDİRİM,"Bildirimli")+SUMIFS(KIRSALAG2,KAYNAK,A31,SEBEP,B31,SÜRE,"Uzun",BİLDİRİM,"Bildirimli"))/VLOOKUP($B$10,ABONE1,11,FALSE))*60</f>
        <v>13.581929742522338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10.293975306995048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148.50217120550502</v>
      </c>
      <c r="D33" s="24">
        <f t="shared" ref="D33:L33" si="11">SUM(D28:D32)</f>
        <v>81.052678480543477</v>
      </c>
      <c r="E33" s="24">
        <f t="shared" si="11"/>
        <v>81.702187999028993</v>
      </c>
      <c r="F33" s="24">
        <f t="shared" si="11"/>
        <v>149.57756666555071</v>
      </c>
      <c r="G33" s="24">
        <f t="shared" si="11"/>
        <v>110.88266926834262</v>
      </c>
      <c r="H33" s="24">
        <f t="shared" si="11"/>
        <v>111.58697381582192</v>
      </c>
      <c r="I33" s="24">
        <f t="shared" si="11"/>
        <v>216.83135083333329</v>
      </c>
      <c r="J33" s="24">
        <f t="shared" si="11"/>
        <v>218.45671152579368</v>
      </c>
      <c r="K33" s="24">
        <f t="shared" si="11"/>
        <v>218.39346778372308</v>
      </c>
      <c r="L33" s="24">
        <f t="shared" si="11"/>
        <v>91.14365542452849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6.0805813691758574E-2</v>
      </c>
      <c r="D36" s="24">
        <f t="shared" ref="D36:D45" si="13">(SUMIFS(KENTSELAG1,KAYNAK,A36,SEBEP,B36,SÜRE,"Uzun",BİLDİRİM,"Bildirimsiz")/VLOOKUP($B$10,ABONE1,4,FALSE))</f>
        <v>8.1726270333003698E-2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8.1524815360244141E-2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7.0310419941906246E-2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2.34065404032284</v>
      </c>
      <c r="D38" s="24">
        <f t="shared" si="13"/>
        <v>0.54325821425679388</v>
      </c>
      <c r="E38" s="24">
        <f t="shared" si="14"/>
        <v>0.5605663606987018</v>
      </c>
      <c r="F38" s="24">
        <f t="shared" si="15"/>
        <v>2.1057917643120185</v>
      </c>
      <c r="G38" s="24">
        <f t="shared" si="16"/>
        <v>1.1385391678898713</v>
      </c>
      <c r="H38" s="24">
        <f t="shared" si="17"/>
        <v>1.156144600338193</v>
      </c>
      <c r="I38" s="24">
        <f t="shared" si="18"/>
        <v>3.2092959295929595</v>
      </c>
      <c r="J38" s="24">
        <f t="shared" si="19"/>
        <v>3.1482089768286028</v>
      </c>
      <c r="K38" s="24">
        <f t="shared" si="20"/>
        <v>3.1505859061480015</v>
      </c>
      <c r="L38" s="24">
        <f t="shared" si="21"/>
        <v>0.74203293937436388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4.3088202192996562E-2</v>
      </c>
      <c r="D39" s="24">
        <f t="shared" si="13"/>
        <v>6.7629367255778061E-2</v>
      </c>
      <c r="E39" s="24">
        <f t="shared" si="14"/>
        <v>6.7393046422825356E-2</v>
      </c>
      <c r="F39" s="24">
        <f t="shared" si="15"/>
        <v>7.2313357884164708E-2</v>
      </c>
      <c r="G39" s="24">
        <f t="shared" si="16"/>
        <v>6.5516181988015176E-2</v>
      </c>
      <c r="H39" s="24">
        <f t="shared" si="17"/>
        <v>6.5639900674862514E-2</v>
      </c>
      <c r="I39" s="24">
        <f t="shared" si="18"/>
        <v>3.0115511551155116E-2</v>
      </c>
      <c r="J39" s="24">
        <f t="shared" si="19"/>
        <v>7.6662695275529172E-2</v>
      </c>
      <c r="K39" s="24">
        <f t="shared" si="20"/>
        <v>7.4851516935095508E-2</v>
      </c>
      <c r="L39" s="24">
        <f t="shared" si="21"/>
        <v>6.7611626974790881E-2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1.1704556416605035E-2</v>
      </c>
      <c r="D41" s="24">
        <f t="shared" si="13"/>
        <v>2.8432673124620714E-3</v>
      </c>
      <c r="E41" s="24">
        <f t="shared" si="14"/>
        <v>2.9285977039397661E-3</v>
      </c>
      <c r="F41" s="24">
        <f t="shared" si="15"/>
        <v>1.004352192835621E-3</v>
      </c>
      <c r="G41" s="24">
        <f t="shared" si="16"/>
        <v>3.4042843710142411E-3</v>
      </c>
      <c r="H41" s="24">
        <f t="shared" si="17"/>
        <v>3.3606020443916335E-3</v>
      </c>
      <c r="I41" s="24">
        <f t="shared" si="18"/>
        <v>8.8008800880088004E-3</v>
      </c>
      <c r="J41" s="24">
        <f t="shared" si="19"/>
        <v>2.9234263826565268E-2</v>
      </c>
      <c r="K41" s="24">
        <f t="shared" si="20"/>
        <v>2.8439188827652631E-2</v>
      </c>
      <c r="L41" s="24">
        <f t="shared" si="21"/>
        <v>4.239663283784249E-3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5.0571326646517215E-2</v>
      </c>
      <c r="E42" s="24">
        <f t="shared" si="14"/>
        <v>5.0084346586440391E-2</v>
      </c>
      <c r="F42" s="24">
        <f t="shared" si="15"/>
        <v>0</v>
      </c>
      <c r="G42" s="24">
        <f t="shared" si="16"/>
        <v>6.9494570833630726E-2</v>
      </c>
      <c r="H42" s="24">
        <f t="shared" si="17"/>
        <v>6.8229666529561417E-2</v>
      </c>
      <c r="I42" s="24">
        <f t="shared" si="18"/>
        <v>0</v>
      </c>
      <c r="J42" s="24">
        <f t="shared" si="19"/>
        <v>9.1733567905221081E-2</v>
      </c>
      <c r="K42" s="24">
        <f t="shared" si="20"/>
        <v>8.8164160736261973E-2</v>
      </c>
      <c r="L42" s="24">
        <f t="shared" si="21"/>
        <v>5.3575286469689849E-2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4.978375348178311E-3</v>
      </c>
      <c r="E43" s="24">
        <f t="shared" si="14"/>
        <v>4.9304357411538271E-3</v>
      </c>
      <c r="F43" s="24">
        <f t="shared" si="15"/>
        <v>0</v>
      </c>
      <c r="G43" s="24">
        <f t="shared" si="16"/>
        <v>3.8201222066714044E-3</v>
      </c>
      <c r="H43" s="24">
        <f t="shared" si="17"/>
        <v>3.7505903142757034E-3</v>
      </c>
      <c r="I43" s="24">
        <f t="shared" si="18"/>
        <v>0</v>
      </c>
      <c r="J43" s="24">
        <f t="shared" si="19"/>
        <v>9.6315514035341665E-4</v>
      </c>
      <c r="K43" s="24">
        <f t="shared" si="20"/>
        <v>9.2567820643159077E-4</v>
      </c>
      <c r="L43" s="24">
        <f t="shared" si="21"/>
        <v>4.6271507758963021E-3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1.4413308016769462E-4</v>
      </c>
      <c r="E45" s="24">
        <f t="shared" si="14"/>
        <v>1.4274514078200804E-4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1.2310939618446326E-4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2.4562526126242004</v>
      </c>
      <c r="D46" s="24">
        <f t="shared" ref="D46:L46" si="22">SUM(D36:D45)</f>
        <v>0.75115095423290101</v>
      </c>
      <c r="E46" s="24">
        <f t="shared" si="22"/>
        <v>0.76757034765408727</v>
      </c>
      <c r="F46" s="24">
        <f t="shared" si="22"/>
        <v>2.1791094743890191</v>
      </c>
      <c r="G46" s="24">
        <f t="shared" si="22"/>
        <v>1.2807743272892029</v>
      </c>
      <c r="H46" s="24">
        <f t="shared" si="22"/>
        <v>1.2971253599012842</v>
      </c>
      <c r="I46" s="24">
        <f t="shared" si="22"/>
        <v>3.2482123212321232</v>
      </c>
      <c r="J46" s="24">
        <f t="shared" si="22"/>
        <v>3.346802658976272</v>
      </c>
      <c r="K46" s="24">
        <f t="shared" si="22"/>
        <v>3.3429664508534431</v>
      </c>
      <c r="L46" s="24">
        <f t="shared" si="22"/>
        <v>0.94252019621661576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5.0065918518280329E-2</v>
      </c>
      <c r="D49" s="24">
        <f>(SUMIFS(KENTSELAG1,KAYNAK,A49,SEBEP,B49,SÜRE,"Uzun",BİLDİRİM,"Bildirimli")/VLOOKUP($B$10,ABONE1,4,FALSE))</f>
        <v>2.6932876192810668E-2</v>
      </c>
      <c r="E49" s="24">
        <f>((SUMIFS(KENTSELOG1,KAYNAK,A49,SEBEP,B49,SÜRE,"Uzun",BİLDİRİM,"Bildirimli")+SUMIFS(KENTSELAG1,KAYNAK,A49,SEBEP,B49,SÜRE,"Uzun",BİLDİRİM,"Bildirimli"))/VLOOKUP($B$10,ABONE1,5,FALSE))</f>
        <v>2.715563741124101E-2</v>
      </c>
      <c r="F49" s="24">
        <f>(SUMIFS(KENTALTIOG1,KAYNAK,A49,SEBEP,B49,SÜRE,"Uzun",BİLDİRİM,"Bildirimli")/VLOOKUP($B$10,ABONE1,6,FALSE))</f>
        <v>2.845664546367593E-3</v>
      </c>
      <c r="G49" s="24">
        <f>(SUMIFS(KENTALTIAG1,KAYNAK,A49,SEBEP,B49,SÜRE,"Uzun",BİLDİRİM,"Bildirimli")/VLOOKUP($B$10,ABONE1,7,FALSE))</f>
        <v>3.7512296697192471E-2</v>
      </c>
      <c r="H49" s="24">
        <f>((SUMIFS(KENTALTIOG1,KAYNAK,A49,SEBEP,B49,SÜRE,"Uzun",BİLDİRİM,"Bildirimli")+SUMIFS(KENTALTIAG1,KAYNAK,A49,SEBEP,B49,SÜRE,"Uzun",BİLDİRİM,"Bildirimli"))/VLOOKUP($B$10,ABONE1,8,FALSE))</f>
        <v>3.688131255427083E-2</v>
      </c>
      <c r="I49" s="24">
        <f>(SUMIFS(KIRSALOG1,KAYNAK,A49,SEBEP,B49,SÜRE,"Uzun",BİLDİRİM,"Bildirimli")/VLOOKUP($B$10,ABONE1,9,FALSE))</f>
        <v>3.6853685368536851E-2</v>
      </c>
      <c r="J49" s="24">
        <f>(SUMIFS(KIRSALAG1,KAYNAK,A49,SEBEP,B49,SÜRE,"Uzun",BİLDİRİM,"Bildirimli")/VLOOKUP($B$10,ABONE1,10,FALSE))</f>
        <v>7.4664009175026996E-2</v>
      </c>
      <c r="K49" s="24">
        <f>((SUMIFS(KIRSALOG1,KAYNAK,A49,SEBEP,B49,SÜRE,"Uzun",BİLDİRİM,"Bildirimli")+SUMIFS(KIRSALAG1,KAYNAK,A49,SEBEP,B49,SÜRE,"Uzun",BİLDİRİM,"Bildirimli"))/VLOOKUP($B$10,ABONE1,11,FALSE))</f>
        <v>7.3192787201027343E-2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3.0305741250754078E-2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0.64471526415640379</v>
      </c>
      <c r="D50" s="24">
        <f>(SUMIFS(KENTSELAG1,KAYNAK,A50,SEBEP,B50,SÜRE,"Uzun",BİLDİRİM,"Bildirimli")/VLOOKUP($B$10,ABONE1,4,FALSE))</f>
        <v>0.36338075551371563</v>
      </c>
      <c r="E50" s="24">
        <f>((SUMIFS(KENTSELOG1,KAYNAK,A50,SEBEP,B50,SÜRE,"Uzun",BİLDİRİM,"Bildirimli")+SUMIFS(KENTSELAG1,KAYNAK,A50,SEBEP,B50,SÜRE,"Uzun",BİLDİRİM,"Bildirimli"))/VLOOKUP($B$10,ABONE1,5,FALSE))</f>
        <v>0.36608988546947357</v>
      </c>
      <c r="F50" s="24">
        <f>(SUMIFS(KENTALTIOG1,KAYNAK,A50,SEBEP,B50,SÜRE,"Uzun",BİLDİRİM,"Bildirimli")/VLOOKUP($B$10,ABONE1,6,FALSE))</f>
        <v>0.75343153665885498</v>
      </c>
      <c r="G50" s="24">
        <f>(SUMIFS(KENTALTIAG1,KAYNAK,A50,SEBEP,B50,SÜRE,"Uzun",BİLDİRİM,"Bildirimli")/VLOOKUP($B$10,ABONE1,7,FALSE))</f>
        <v>0.5877836774339702</v>
      </c>
      <c r="H50" s="24">
        <f>((SUMIFS(KENTALTIOG1,KAYNAK,A50,SEBEP,B50,SÜRE,"Uzun",BİLDİRİM,"Bildirimli")+SUMIFS(KENTALTIAG1,KAYNAK,A50,SEBEP,B50,SÜRE,"Uzun",BİLDİRİM,"Bildirimli"))/VLOOKUP($B$10,ABONE1,8,FALSE))</f>
        <v>0.5907987142574227</v>
      </c>
      <c r="I50" s="24">
        <f>(SUMIFS(KIRSALOG1,KAYNAK,A50,SEBEP,B50,SÜRE,"Uzun",BİLDİRİM,"Bildirimli")/VLOOKUP($B$10,ABONE1,9,FALSE))</f>
        <v>0.81504400440044</v>
      </c>
      <c r="J50" s="24">
        <f>(SUMIFS(KIRSALAG1,KAYNAK,A50,SEBEP,B50,SÜRE,"Uzun",BİLDİRİM,"Bildirimli")/VLOOKUP($B$10,ABONE1,10,FALSE))</f>
        <v>0.94781703392755734</v>
      </c>
      <c r="K50" s="24">
        <f>((SUMIFS(KIRSALOG1,KAYNAK,A50,SEBEP,B50,SÜRE,"Uzun",BİLDİRİM,"Bildirimli")+SUMIFS(KIRSALAG1,KAYNAK,A50,SEBEP,B50,SÜRE,"Uzun",BİLDİRİM,"Bildirimli"))/VLOOKUP($B$10,ABONE1,11,FALSE))</f>
        <v>0.94265075712986246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0.41456087732936464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2.3794977330460786E-3</v>
      </c>
      <c r="D51" s="24">
        <f>(SUMIFS(KENTSELAG1,KAYNAK,A51,SEBEP,B51,SÜRE,"Uzun",BİLDİRİM,"Bildirimli")/VLOOKUP($B$10,ABONE1,4,FALSE))</f>
        <v>9.9142298744416403E-4</v>
      </c>
      <c r="E51" s="24">
        <f>((SUMIFS(KENTSELOG1,KAYNAK,A51,SEBEP,B51,SÜRE,"Uzun",BİLDİRİM,"Bildirimli")+SUMIFS(KENTSELAG1,KAYNAK,A51,SEBEP,B51,SÜRE,"Uzun",BİLDİRİM,"Bildirimli"))/VLOOKUP($B$10,ABONE1,5,FALSE))</f>
        <v>1.0047895484546986E-3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8.6657264776265365E-4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0</v>
      </c>
      <c r="D52" s="24">
        <f>(SUMIFS(KENTSELAG1,KAYNAK,A52,SEBEP,B52,SÜRE,"Uzun",BİLDİRİM,"Bildirimli")/VLOOKUP($B$10,ABONE1,4,FALSE))</f>
        <v>5.2966562063360402E-2</v>
      </c>
      <c r="E52" s="24">
        <f>((SUMIFS(KENTSELOG1,KAYNAK,A52,SEBEP,B52,SÜRE,"Uzun",BİLDİRİM,"Bildirimli")+SUMIFS(KENTSELAG1,KAYNAK,A52,SEBEP,B52,SÜRE,"Uzun",BİLDİRİM,"Bildirimli"))/VLOOKUP($B$10,ABONE1,5,FALSE))</f>
        <v>5.2456516919479355E-2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3.4443165208648187E-2</v>
      </c>
      <c r="H52" s="24">
        <f>((SUMIFS(KENTALTIOG1,KAYNAK,A52,SEBEP,B52,SÜRE,"Uzun",BİLDİRİM,"Bildirimli")+SUMIFS(KENTALTIAG1,KAYNAK,A52,SEBEP,B52,SÜRE,"Uzun",BİLDİRİM,"Bildirimli"))/VLOOKUP($B$10,ABONE1,8,FALSE))</f>
        <v>3.3816248495650715E-2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3.6956207061653062E-2</v>
      </c>
      <c r="K52" s="24">
        <f>((SUMIFS(KIRSALOG1,KAYNAK,A52,SEBEP,B52,SÜRE,"Uzun",BİLDİRİM,"Bildirimli")+SUMIFS(KIRSALAG1,KAYNAK,A52,SEBEP,B52,SÜRE,"Uzun",BİLDİRİM,"Bildirimli"))/VLOOKUP($B$10,ABONE1,11,FALSE))</f>
        <v>3.5518219273369359E-2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4.9977340927838933E-2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0.69716068040773027</v>
      </c>
      <c r="D54" s="24">
        <f t="shared" ref="D54:L54" si="23">SUM(D49:D53)</f>
        <v>0.44427161675733085</v>
      </c>
      <c r="E54" s="24">
        <f t="shared" si="23"/>
        <v>0.44670682934864858</v>
      </c>
      <c r="F54" s="24">
        <f t="shared" si="23"/>
        <v>0.75627720120522257</v>
      </c>
      <c r="G54" s="24">
        <f t="shared" si="23"/>
        <v>0.65973913933981088</v>
      </c>
      <c r="H54" s="24">
        <f t="shared" si="23"/>
        <v>0.66149627530734423</v>
      </c>
      <c r="I54" s="24">
        <f t="shared" si="23"/>
        <v>0.85189768976897684</v>
      </c>
      <c r="J54" s="24">
        <f t="shared" si="23"/>
        <v>1.0594372501642375</v>
      </c>
      <c r="K54" s="24">
        <f t="shared" si="23"/>
        <v>1.0513617636042591</v>
      </c>
      <c r="L54" s="24">
        <f t="shared" si="23"/>
        <v>0.49571053215572031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8.681951188141098E-4</v>
      </c>
      <c r="D57" s="24">
        <f>(SUMIFS(KENTSELAG1,KAYNAK,A57,SÜRE,"Kısa")/VLOOKUP($B$10,ABONE1,4,FALSE))</f>
        <v>6.5669657610461125E-3</v>
      </c>
      <c r="E57" s="24">
        <f>(SUMIFS(KENTSELOG1,KAYNAK,A57,SÜRE,"Kısa")+SUMIFS(KENTSELAG1,KAYNAK,A57,SÜRE,"Kısa"))/VLOOKUP($B$10,ABONE1,5,FALSE)</f>
        <v>6.5120890581050134E-3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5.6162987226799285E-3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0.3490787485128139</v>
      </c>
      <c r="D58" s="24">
        <f>(SUMIFS(KENTSELAG1,KAYNAK,A58,SÜRE,"Kısa")/VLOOKUP($B$10,ABONE1,4,FALSE))</f>
        <v>6.9527171586836425E-2</v>
      </c>
      <c r="E58" s="24">
        <f>(SUMIFS(KENTSELOG1,KAYNAK,A58,SÜRE,"Kısa")+SUMIFS(KENTSELAG1,KAYNAK,A58,SÜRE,"Kısa"))/VLOOKUP($B$10,ABONE1,5,FALSE)</f>
        <v>7.2219132679286036E-2</v>
      </c>
      <c r="F58" s="24">
        <f>(SUMIFS(KENTALTIOG1,KAYNAK,A58,SÜRE,"Kısa")/VLOOKUP($B$10,ABONE1,6,FALSE))</f>
        <v>0.26129896216940074</v>
      </c>
      <c r="G58" s="24">
        <f>(SUMIFS(KENTALTIAG1,KAYNAK,A58,SÜRE,"Kısa")/VLOOKUP($B$10,ABONE1,7,FALSE))</f>
        <v>0.32874153195899963</v>
      </c>
      <c r="H58" s="24">
        <f>(SUMIFS(KENTALTIOG1,KAYNAK,A58,SÜRE,"Kısa")+SUMIFS(KENTALTIAG1,KAYNAK,A58,SÜRE,"Kısa"))/VLOOKUP($B$10,ABONE1,8,FALSE)</f>
        <v>0.32751397711865698</v>
      </c>
      <c r="I58" s="24">
        <f>(SUMIFS(KIRSALOG1,KAYNAK,A58,SÜRE,"Kısa")/VLOOKUP($B$10,ABONE1,9,FALSE))</f>
        <v>0.63696369636963701</v>
      </c>
      <c r="J58" s="24">
        <f>(SUMIFS(KIRSALAG1,KAYNAK,A58,SÜRE,"Kısa")/VLOOKUP($B$10,ABONE1,10,FALSE))</f>
        <v>0.65189457626741198</v>
      </c>
      <c r="K58" s="24">
        <f>(SUMIFS(KIRSALOG1,KAYNAK,A58,SÜRE,"Kısa")+SUMIFS(KIRSALAG1,KAYNAK,A58,SÜRE,"Kısa"))/VLOOKUP($B$10,ABONE1,11,FALSE)</f>
        <v>0.65131360693456042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0.12349741777373882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2.0885227234711498E-4</v>
      </c>
      <c r="E59" s="24">
        <f>(SUMIFS(KENTSELOG1,KAYNAK,A59,SÜRE,"Kısa")+SUMIFS(KENTSELAG1,KAYNAK,A59,SÜRE,"Kısa"))/VLOOKUP($B$10,ABONE1,5,FALSE)</f>
        <v>2.0684111505939561E-4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5.6169140488019839E-4</v>
      </c>
      <c r="H59" s="24">
        <f>(SUMIFS(KENTALTIOG1,KAYNAK,A59,SÜRE,"Kısa")+SUMIFS(KENTALTIAG1,KAYNAK,A59,SÜRE,"Kısa"))/VLOOKUP($B$10,ABONE1,8,FALSE)</f>
        <v>5.5146778788294263E-4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3.7858121123718113E-4</v>
      </c>
      <c r="K59" s="24">
        <f>(SUMIFS(KIRSALOG1,KAYNAK,A59,SÜRE,"Kısa")+SUMIFS(KIRSALAG1,KAYNAK,A59,SÜRE,"Kısa"))/VLOOKUP($B$10,ABONE1,11,FALSE)</f>
        <v>3.6385039327946919E-4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2.4488354946020134E-4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0.34994694363162798</v>
      </c>
      <c r="D60" s="24">
        <f t="shared" ref="D60:L60" si="24">SUM(D57:D59)</f>
        <v>7.6302989620229647E-2</v>
      </c>
      <c r="E60" s="24">
        <f t="shared" si="24"/>
        <v>7.8938062852450447E-2</v>
      </c>
      <c r="F60" s="24">
        <f t="shared" si="24"/>
        <v>0.26129896216940074</v>
      </c>
      <c r="G60" s="24">
        <f t="shared" si="24"/>
        <v>0.32930322336387985</v>
      </c>
      <c r="H60" s="24">
        <f t="shared" si="24"/>
        <v>0.32806544490653994</v>
      </c>
      <c r="I60" s="24">
        <f t="shared" si="24"/>
        <v>0.63696369636963701</v>
      </c>
      <c r="J60" s="24">
        <f t="shared" si="24"/>
        <v>0.65227315747864911</v>
      </c>
      <c r="K60" s="24">
        <f t="shared" si="24"/>
        <v>0.65167745732783988</v>
      </c>
      <c r="L60" s="24">
        <f t="shared" si="24"/>
        <v>0.12935860004587896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128.98860122241092</v>
      </c>
      <c r="D17" s="24">
        <f t="shared" si="1"/>
        <v>172.13439919267071</v>
      </c>
      <c r="E17" s="24">
        <f t="shared" si="2"/>
        <v>171.67372057972599</v>
      </c>
      <c r="F17" s="24">
        <v>0</v>
      </c>
      <c r="G17" s="24">
        <v>0</v>
      </c>
      <c r="H17" s="24">
        <v>0</v>
      </c>
      <c r="I17" s="24">
        <f t="shared" si="3"/>
        <v>238.29756146341458</v>
      </c>
      <c r="J17" s="24">
        <f t="shared" si="4"/>
        <v>332.32349306273068</v>
      </c>
      <c r="K17" s="24">
        <f t="shared" si="5"/>
        <v>327.8093675409836</v>
      </c>
      <c r="L17" s="24">
        <f t="shared" si="6"/>
        <v>177.07947454568182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11.537804210526316</v>
      </c>
      <c r="D18" s="24">
        <f t="shared" si="1"/>
        <v>4.485591688502061</v>
      </c>
      <c r="E18" s="24">
        <f t="shared" si="2"/>
        <v>4.560889947792039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4.4913587254096905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5.3259041106733829</v>
      </c>
      <c r="E21" s="24">
        <f t="shared" si="2"/>
        <v>5.2690380835327364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5.1887110721553764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0.389373339441136</v>
      </c>
      <c r="E22" s="24">
        <f t="shared" si="2"/>
        <v>0.38521590167500536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0.37934324681352422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140.52640543293722</v>
      </c>
      <c r="D25" s="24">
        <f t="shared" ref="D25:L25" si="7">SUM(D15:D24)</f>
        <v>182.3352683312873</v>
      </c>
      <c r="E25" s="24">
        <f t="shared" si="7"/>
        <v>181.88886451272577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238.29756146341458</v>
      </c>
      <c r="J25" s="24">
        <f t="shared" si="7"/>
        <v>332.32349306273068</v>
      </c>
      <c r="K25" s="24">
        <f t="shared" si="7"/>
        <v>327.8093675409836</v>
      </c>
      <c r="L25" s="24">
        <f t="shared" si="7"/>
        <v>187.13888759006042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361.06511032258067</v>
      </c>
      <c r="D29" s="24">
        <f>(SUMIFS(KENTSELAG2,KAYNAK,A29,SEBEP,B29,SÜRE,"Uzun",BİLDİRİM,"Bildirimli",İL,$B$10,İLÇE,$B$11)/VLOOKUP($B$11,ABONE1,4,FALSE))*60</f>
        <v>301.21146277049928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301.85053532521209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365.45243853658542</v>
      </c>
      <c r="J29" s="24">
        <f>(SUMIFS(KIRSALAG2,KAYNAK,A29,SEBEP,B29,SÜRE,"Uzun",BİLDİRİM,"Bildirimli",İL,$B$10,İLÇE,$B$11)/VLOOKUP($B$11,ABONE1,10,FALSE))*60</f>
        <v>385.90535047970485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384.92341911007037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303.11698972830163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13.968206747411823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13.819064666086582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26.038314833948338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24.788231803278691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13.986290713699171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361.06511032258067</v>
      </c>
      <c r="D33" s="24">
        <f t="shared" ref="D33:L33" si="8">SUM(D28:D32)</f>
        <v>315.17966951791112</v>
      </c>
      <c r="E33" s="24">
        <f t="shared" si="8"/>
        <v>315.6695999912987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365.45243853658542</v>
      </c>
      <c r="J33" s="24">
        <f t="shared" si="8"/>
        <v>411.94366531365318</v>
      </c>
      <c r="K33" s="24">
        <f t="shared" si="8"/>
        <v>409.71165091334905</v>
      </c>
      <c r="L33" s="24">
        <f t="shared" si="8"/>
        <v>317.10328044200082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2.4736842105263159</v>
      </c>
      <c r="D38" s="24">
        <f t="shared" si="10"/>
        <v>2.6849106733852497</v>
      </c>
      <c r="E38" s="24">
        <f t="shared" si="11"/>
        <v>2.6826553549416285</v>
      </c>
      <c r="F38" s="24">
        <v>0</v>
      </c>
      <c r="G38" s="24">
        <v>0</v>
      </c>
      <c r="H38" s="24">
        <v>0</v>
      </c>
      <c r="I38" s="24">
        <f t="shared" si="12"/>
        <v>3.6829268292682928</v>
      </c>
      <c r="J38" s="24">
        <f t="shared" si="13"/>
        <v>5.3357933579335795</v>
      </c>
      <c r="K38" s="24">
        <f t="shared" si="14"/>
        <v>5.2564402810304447</v>
      </c>
      <c r="L38" s="24">
        <f t="shared" si="15"/>
        <v>2.8164875575707806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0.5534804753820034</v>
      </c>
      <c r="D39" s="24">
        <f t="shared" si="10"/>
        <v>0.28885020613834173</v>
      </c>
      <c r="E39" s="24">
        <f t="shared" si="11"/>
        <v>0.29167573054890872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0.28722910493055803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7.6243701328447086E-2</v>
      </c>
      <c r="E42" s="24">
        <f t="shared" si="11"/>
        <v>7.5429628018272785E-2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7.4279695812060412E-2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1.9239578561612461E-3</v>
      </c>
      <c r="E43" s="24">
        <f t="shared" si="11"/>
        <v>1.9034152708288013E-3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1.8743975150844372E-3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3.0271646859083194</v>
      </c>
      <c r="D46" s="24">
        <f t="shared" ref="D46:L46" si="16">SUM(D36:D45)</f>
        <v>3.0519285387081996</v>
      </c>
      <c r="E46" s="24">
        <f t="shared" si="16"/>
        <v>3.0516641287796387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3.6829268292682928</v>
      </c>
      <c r="J46" s="24">
        <f t="shared" si="16"/>
        <v>5.3357933579335795</v>
      </c>
      <c r="K46" s="24">
        <f t="shared" si="16"/>
        <v>5.2564402810304447</v>
      </c>
      <c r="L46" s="24">
        <f t="shared" si="16"/>
        <v>3.1798707558284836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1.4159592529711376</v>
      </c>
      <c r="D50" s="24">
        <f>(SUMIFS(KENTSELAG1,KAYNAK,A50,SEBEP,B50,SÜRE,"Uzun",BİLDİRİM,"Bildirimli",İL,$B$10,İLÇE,$B$11)/VLOOKUP($B$11,ABONE1,4,FALSE))</f>
        <v>1.4472743930371048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1.4469400333550866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2.1707317073170733</v>
      </c>
      <c r="J50" s="24">
        <f>(SUMIFS(KIRSALAG1,KAYNAK,A50,SEBEP,B50,SÜRE,"Uzun",BİLDİRİM,"Bildirimli",İL,$B$10,İLÇE,$B$11)/VLOOKUP($B$11,ABONE1,10,FALSE))</f>
        <v>2.2214022140221403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2.2189695550351289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1.4587097004534257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4.8831882730187813E-2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4.8310492350083389E-2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5.7810578105781059E-2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5.5035128805620608E-2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4.8413010103895177E-2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1.4159592529711376</v>
      </c>
      <c r="D54" s="24">
        <f t="shared" ref="D54:L54" si="17">SUM(D49:D53)</f>
        <v>1.4961062757672927</v>
      </c>
      <c r="E54" s="24">
        <f t="shared" si="17"/>
        <v>1.49525052570517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2.1707317073170733</v>
      </c>
      <c r="J54" s="24">
        <f t="shared" si="17"/>
        <v>2.2792127921279213</v>
      </c>
      <c r="K54" s="24">
        <f t="shared" si="17"/>
        <v>2.2740046838407495</v>
      </c>
      <c r="L54" s="24">
        <f t="shared" si="17"/>
        <v>1.5071227105573208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0.15789473684210525</v>
      </c>
      <c r="D58" s="24">
        <f>(SUMIFS(KENTSELAG1,KAYNAK,A58,SÜRE,"Kısa",İL,$B$10,İLÇE,$B$11)/VLOOKUP($B$11,ABONE1,4,FALSE))</f>
        <v>0.13068254695373338</v>
      </c>
      <c r="E58" s="24">
        <f>(SUMIFS(KENTSELOG1,KAYNAK,A58,SÜRE,"Kısa",İL,$B$10,İLÇE,$B$11)+SUMIFS(KENTSELAG1,KAYNAK,A58,SÜRE,"Kısa",İL,$B$10,İLÇE,$B$11))/VLOOKUP($B$11,ABONE1,5,FALSE)</f>
        <v>0.13097309839750562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0.12897640044271483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0.15789473684210525</v>
      </c>
      <c r="D60" s="24">
        <f t="shared" ref="D60:L60" si="18">SUM(D57:D59)</f>
        <v>0.13068254695373338</v>
      </c>
      <c r="E60" s="24">
        <f t="shared" si="18"/>
        <v>0.13097309839750562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0.12897640044271483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46.558679853300731</v>
      </c>
      <c r="D17" s="24">
        <f t="shared" si="1"/>
        <v>74.632552607790942</v>
      </c>
      <c r="E17" s="24">
        <f t="shared" si="2"/>
        <v>74.087700469773168</v>
      </c>
      <c r="F17" s="24">
        <f t="shared" si="3"/>
        <v>8.2045189830508463</v>
      </c>
      <c r="G17" s="24">
        <f t="shared" si="4"/>
        <v>28.562399542697154</v>
      </c>
      <c r="H17" s="24">
        <f t="shared" si="5"/>
        <v>28.377270850801484</v>
      </c>
      <c r="I17" s="24">
        <f t="shared" si="6"/>
        <v>0.90447761194029852</v>
      </c>
      <c r="J17" s="24">
        <f t="shared" si="7"/>
        <v>5.0917238311345638</v>
      </c>
      <c r="K17" s="24">
        <f t="shared" si="8"/>
        <v>5.0189871195229445</v>
      </c>
      <c r="L17" s="24">
        <f t="shared" si="9"/>
        <v>56.169647865940981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4.5317365593999515E-2</v>
      </c>
      <c r="E18" s="24">
        <f t="shared" si="2"/>
        <v>4.4437855176995347E-2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2.9806275183805978E-2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10.577574004355194</v>
      </c>
      <c r="E21" s="24">
        <f t="shared" si="2"/>
        <v>10.372286552149571</v>
      </c>
      <c r="F21" s="24">
        <f t="shared" si="3"/>
        <v>0</v>
      </c>
      <c r="G21" s="24">
        <f t="shared" si="4"/>
        <v>10.7633353989734</v>
      </c>
      <c r="H21" s="24">
        <f t="shared" si="5"/>
        <v>10.665456732429098</v>
      </c>
      <c r="I21" s="24">
        <f t="shared" si="6"/>
        <v>0</v>
      </c>
      <c r="J21" s="24">
        <f t="shared" si="7"/>
        <v>15.629960422163588</v>
      </c>
      <c r="K21" s="24">
        <f t="shared" si="8"/>
        <v>15.358452164894997</v>
      </c>
      <c r="L21" s="24">
        <f t="shared" si="9"/>
        <v>11.044928230688438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46.558679853300731</v>
      </c>
      <c r="D25" s="24">
        <f t="shared" ref="D25:L25" si="10">SUM(D15:D24)</f>
        <v>85.255443977740143</v>
      </c>
      <c r="E25" s="24">
        <f t="shared" si="10"/>
        <v>84.504424877099737</v>
      </c>
      <c r="F25" s="24">
        <f t="shared" si="10"/>
        <v>8.2045189830508463</v>
      </c>
      <c r="G25" s="24">
        <f t="shared" si="10"/>
        <v>39.325734941670554</v>
      </c>
      <c r="H25" s="24">
        <f t="shared" si="10"/>
        <v>39.04272758323058</v>
      </c>
      <c r="I25" s="24">
        <f t="shared" si="10"/>
        <v>0.90447761194029852</v>
      </c>
      <c r="J25" s="24">
        <f t="shared" si="10"/>
        <v>20.72168425329815</v>
      </c>
      <c r="K25" s="24">
        <f t="shared" si="10"/>
        <v>20.377439284417942</v>
      </c>
      <c r="L25" s="24">
        <f t="shared" si="10"/>
        <v>67.244382371813231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23.787897212713936</v>
      </c>
      <c r="D29" s="24">
        <f>(SUMIFS(KENTSELAG2,KAYNAK,A29,SEBEP,B29,SÜRE,"Uzun",BİLDİRİM,"Bildirimli",İL,$B$10,İLÇE,$B$11)/VLOOKUP($B$11,ABONE1,4,FALSE))*60</f>
        <v>55.737237654004353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55.117171210021823</v>
      </c>
      <c r="F29" s="24">
        <f>(SUMIFS(KENTALTIOG2,KAYNAK,A29,SEBEP,B29,SÜRE,"Uzun",BİLDİRİM,"Bildirimli",İL,$B$10,İLÇE,$B$11)/VLOOKUP($B$11,ABONE1,6,FALSE))*60</f>
        <v>111.90000101694915</v>
      </c>
      <c r="G29" s="24">
        <f>(SUMIFS(KENTALTIAG2,KAYNAK,A29,SEBEP,B29,SÜRE,"Uzun",BİLDİRİM,"Bildirimli",İL,$B$10,İLÇE,$B$11)/VLOOKUP($B$11,ABONE1,7,FALSE))*60</f>
        <v>219.13296517032197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218.15781953452526</v>
      </c>
      <c r="I29" s="24">
        <f>(SUMIFS(KIRSALOG2,KAYNAK,A29,SEBEP,B29,SÜRE,"Uzun",BİLDİRİM,"Bildirimli",İL,$B$10,İLÇE,$B$11)/VLOOKUP($B$11,ABONE1,9,FALSE))*60</f>
        <v>154.32064746268657</v>
      </c>
      <c r="J29" s="24">
        <f>(SUMIFS(KIRSALAG2,KAYNAK,A29,SEBEP,B29,SÜRE,"Uzun",BİLDİRİM,"Bildirimli",İL,$B$10,İLÇE,$B$11)/VLOOKUP($B$11,ABONE1,10,FALSE))*60</f>
        <v>248.06152149340369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246.43314748249935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112.27091406664756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23.787897212713936</v>
      </c>
      <c r="D33" s="24">
        <f t="shared" ref="D33:L33" si="11">SUM(D28:D32)</f>
        <v>55.737237654004353</v>
      </c>
      <c r="E33" s="24">
        <f t="shared" si="11"/>
        <v>55.117171210021823</v>
      </c>
      <c r="F33" s="24">
        <f t="shared" si="11"/>
        <v>111.90000101694915</v>
      </c>
      <c r="G33" s="24">
        <f t="shared" si="11"/>
        <v>219.13296517032197</v>
      </c>
      <c r="H33" s="24">
        <f t="shared" si="11"/>
        <v>218.15781953452526</v>
      </c>
      <c r="I33" s="24">
        <f t="shared" si="11"/>
        <v>154.32064746268657</v>
      </c>
      <c r="J33" s="24">
        <f t="shared" si="11"/>
        <v>248.06152149340369</v>
      </c>
      <c r="K33" s="24">
        <f t="shared" si="11"/>
        <v>246.43314748249935</v>
      </c>
      <c r="L33" s="24">
        <f t="shared" si="11"/>
        <v>112.27091406664756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1.0342298288508558</v>
      </c>
      <c r="D38" s="24">
        <f t="shared" si="13"/>
        <v>0.74004355189934667</v>
      </c>
      <c r="E38" s="24">
        <f t="shared" si="14"/>
        <v>0.74575306064344693</v>
      </c>
      <c r="F38" s="24">
        <f t="shared" si="15"/>
        <v>6.7796610169491525E-2</v>
      </c>
      <c r="G38" s="24">
        <f t="shared" si="16"/>
        <v>0.2000311090371753</v>
      </c>
      <c r="H38" s="24">
        <f t="shared" si="17"/>
        <v>0.19882860665844637</v>
      </c>
      <c r="I38" s="24">
        <f t="shared" si="18"/>
        <v>4.4776119402985072E-2</v>
      </c>
      <c r="J38" s="24">
        <f t="shared" si="19"/>
        <v>0.18970976253298152</v>
      </c>
      <c r="K38" s="24">
        <f t="shared" si="20"/>
        <v>0.18719211822660098</v>
      </c>
      <c r="L38" s="24">
        <f t="shared" si="21"/>
        <v>0.56424456539036894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3.387369949189451E-4</v>
      </c>
      <c r="E39" s="24">
        <f t="shared" si="14"/>
        <v>3.3216285470247697E-4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2.2279512396957256E-4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8.9668521654972175E-2</v>
      </c>
      <c r="E42" s="24">
        <f t="shared" si="14"/>
        <v>8.7928252823384262E-2</v>
      </c>
      <c r="F42" s="24">
        <f t="shared" si="15"/>
        <v>0</v>
      </c>
      <c r="G42" s="24">
        <f t="shared" si="16"/>
        <v>0.21138590760615958</v>
      </c>
      <c r="H42" s="24">
        <f t="shared" si="17"/>
        <v>0.20946362515413069</v>
      </c>
      <c r="I42" s="24">
        <f t="shared" si="18"/>
        <v>0</v>
      </c>
      <c r="J42" s="24">
        <f t="shared" si="19"/>
        <v>0.23350923482849603</v>
      </c>
      <c r="K42" s="24">
        <f t="shared" si="20"/>
        <v>0.22945294270158154</v>
      </c>
      <c r="L42" s="24">
        <f t="shared" si="21"/>
        <v>0.13039880327190553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1.0342298288508558</v>
      </c>
      <c r="D46" s="24">
        <f t="shared" ref="D46:L46" si="22">SUM(D36:D45)</f>
        <v>0.83005081054923779</v>
      </c>
      <c r="E46" s="24">
        <f t="shared" si="22"/>
        <v>0.83401347632153366</v>
      </c>
      <c r="F46" s="24">
        <f t="shared" si="22"/>
        <v>6.7796610169491525E-2</v>
      </c>
      <c r="G46" s="24">
        <f t="shared" si="22"/>
        <v>0.41141701664333485</v>
      </c>
      <c r="H46" s="24">
        <f t="shared" si="22"/>
        <v>0.40829223181257707</v>
      </c>
      <c r="I46" s="24">
        <f t="shared" si="22"/>
        <v>4.4776119402985072E-2</v>
      </c>
      <c r="J46" s="24">
        <f t="shared" si="22"/>
        <v>0.42321899736147756</v>
      </c>
      <c r="K46" s="24">
        <f t="shared" si="22"/>
        <v>0.41664506092818254</v>
      </c>
      <c r="L46" s="24">
        <f t="shared" si="22"/>
        <v>0.69486616378624411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1.061124694376528</v>
      </c>
      <c r="D50" s="24">
        <f>(SUMIFS(KENTSELAG1,KAYNAK,A50,SEBEP,B50,SÜRE,"Uzun",BİLDİRİM,"Bildirimli",İL,$B$10,İLÇE,$B$11)/VLOOKUP($B$11,ABONE1,4,FALSE))</f>
        <v>0.88124848778127274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0.88473948941824043</v>
      </c>
      <c r="F50" s="24">
        <f>(SUMIFS(KENTALTIOG1,KAYNAK,A50,SEBEP,B50,SÜRE,"Uzun",BİLDİRİM,"Bildirimli",İL,$B$10,İLÇE,$B$11)/VLOOKUP($B$11,ABONE1,6,FALSE))</f>
        <v>0.59322033898305082</v>
      </c>
      <c r="G50" s="24">
        <f>(SUMIFS(KENTALTIAG1,KAYNAK,A50,SEBEP,B50,SÜRE,"Uzun",BİLDİRİM,"Bildirimli",İL,$B$10,İLÇE,$B$11)/VLOOKUP($B$11,ABONE1,7,FALSE))</f>
        <v>1.0709286047596827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1.066584463625154</v>
      </c>
      <c r="I50" s="24">
        <f>(SUMIFS(KIRSALOG1,KAYNAK,A50,SEBEP,B50,SÜRE,"Uzun",BİLDİRİM,"Bildirimli",İL,$B$10,İLÇE,$B$11)/VLOOKUP($B$11,ABONE1,9,FALSE))</f>
        <v>0.85074626865671643</v>
      </c>
      <c r="J50" s="24">
        <f>(SUMIFS(KIRSALAG1,KAYNAK,A50,SEBEP,B50,SÜRE,"Uzun",BİLDİRİM,"Bildirimli",İL,$B$10,İLÇE,$B$11)/VLOOKUP($B$11,ABONE1,10,FALSE))</f>
        <v>1.4306068601583113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1.4205340938553279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0.98806454693020151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1.061124694376528</v>
      </c>
      <c r="D54" s="24">
        <f t="shared" ref="D54:L54" si="23">SUM(D49:D53)</f>
        <v>0.88124848778127274</v>
      </c>
      <c r="E54" s="24">
        <f t="shared" si="23"/>
        <v>0.88473948941824043</v>
      </c>
      <c r="F54" s="24">
        <f t="shared" si="23"/>
        <v>0.59322033898305082</v>
      </c>
      <c r="G54" s="24">
        <f t="shared" si="23"/>
        <v>1.0709286047596827</v>
      </c>
      <c r="H54" s="24">
        <f t="shared" si="23"/>
        <v>1.066584463625154</v>
      </c>
      <c r="I54" s="24">
        <f t="shared" si="23"/>
        <v>0.85074626865671643</v>
      </c>
      <c r="J54" s="24">
        <f t="shared" si="23"/>
        <v>1.4306068601583113</v>
      </c>
      <c r="K54" s="24">
        <f t="shared" si="23"/>
        <v>1.4205340938553279</v>
      </c>
      <c r="L54" s="24">
        <f t="shared" si="23"/>
        <v>0.98806454693020151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0.33251833740831294</v>
      </c>
      <c r="D58" s="24">
        <f>(SUMIFS(KENTSELAG1,KAYNAK,A58,SÜRE,"Kısa",İL,$B$10,İLÇE,$B$11)/VLOOKUP($B$11,ABONE1,4,FALSE))</f>
        <v>0.40851681587224775</v>
      </c>
      <c r="E58" s="24">
        <f>(SUMIFS(KENTSELOG1,KAYNAK,A58,SÜRE,"Kısa",İL,$B$10,İLÇE,$B$11)+SUMIFS(KENTSELAG1,KAYNAK,A58,SÜRE,"Kısa",İL,$B$10,İLÇE,$B$11))/VLOOKUP($B$11,ABONE1,5,FALSE)</f>
        <v>0.40704185251969249</v>
      </c>
      <c r="F58" s="24">
        <f>(SUMIFS(KENTALTIOG1,KAYNAK,A58,SÜRE,"Kısa",İL,$B$10,İLÇE,$B$11)/VLOOKUP($B$11,ABONE1,6,FALSE))</f>
        <v>3.3898305084745763E-2</v>
      </c>
      <c r="G58" s="24">
        <f>(SUMIFS(KENTALTIAG1,KAYNAK,A58,SÜRE,"Kısa",İL,$B$10,İLÇE,$B$11)/VLOOKUP($B$11,ABONE1,7,FALSE))</f>
        <v>6.3773526209363815E-2</v>
      </c>
      <c r="H58" s="24">
        <f>(SUMIFS(KENTALTIOG1,KAYNAK,A58,SÜRE,"Kısa",İL,$B$10,İLÇE,$B$11)+SUMIFS(KENTALTIAG1,KAYNAK,A58,SÜRE,"Kısa",İL,$B$10,İLÇE,$B$11))/VLOOKUP($B$11,ABONE1,8,FALSE)</f>
        <v>6.3501849568434035E-2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7.3350923482849606E-2</v>
      </c>
      <c r="K58" s="24">
        <f>(SUMIFS(KIRSALOG1,KAYNAK,A58,SÜRE,"Kısa",İL,$B$10,İLÇE,$B$11)+SUMIFS(KIRSALAG1,KAYNAK,A58,SÜRE,"Kısa",İL,$B$10,İLÇE,$B$11))/VLOOKUP($B$11,ABONE1,11,FALSE)</f>
        <v>7.2076743583095668E-2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0.29498074413571407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0.33251833740831294</v>
      </c>
      <c r="D60" s="24">
        <f t="shared" ref="D60:L60" si="24">SUM(D57:D59)</f>
        <v>0.40851681587224775</v>
      </c>
      <c r="E60" s="24">
        <f t="shared" si="24"/>
        <v>0.40704185251969249</v>
      </c>
      <c r="F60" s="24">
        <f t="shared" si="24"/>
        <v>3.3898305084745763E-2</v>
      </c>
      <c r="G60" s="24">
        <f t="shared" si="24"/>
        <v>6.3773526209363815E-2</v>
      </c>
      <c r="H60" s="24">
        <f t="shared" si="24"/>
        <v>6.3501849568434035E-2</v>
      </c>
      <c r="I60" s="24">
        <f t="shared" si="24"/>
        <v>0</v>
      </c>
      <c r="J60" s="24">
        <f t="shared" si="24"/>
        <v>7.3350923482849606E-2</v>
      </c>
      <c r="K60" s="24">
        <f t="shared" si="24"/>
        <v>7.2076743583095668E-2</v>
      </c>
      <c r="L60" s="24">
        <f t="shared" si="24"/>
        <v>0.29498074413571407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0.22764219512195125</v>
      </c>
      <c r="D17" s="24">
        <f t="shared" si="1"/>
        <v>0.60922266064370412</v>
      </c>
      <c r="E17" s="24">
        <f t="shared" si="2"/>
        <v>0.60572153071500501</v>
      </c>
      <c r="F17" s="24">
        <f t="shared" si="3"/>
        <v>17.628758823529413</v>
      </c>
      <c r="G17" s="24">
        <f t="shared" si="4"/>
        <v>25.469576110742704</v>
      </c>
      <c r="H17" s="24">
        <f t="shared" si="5"/>
        <v>25.403838533618281</v>
      </c>
      <c r="I17" s="24">
        <f t="shared" si="6"/>
        <v>5.8683329999999998</v>
      </c>
      <c r="J17" s="24">
        <f t="shared" si="7"/>
        <v>7.5043610171869517</v>
      </c>
      <c r="K17" s="24">
        <f t="shared" si="8"/>
        <v>7.4597065506653015</v>
      </c>
      <c r="L17" s="24">
        <f t="shared" si="9"/>
        <v>10.128086625814717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5.2254300846979111</v>
      </c>
      <c r="E21" s="24">
        <f t="shared" si="2"/>
        <v>5.1774849949647539</v>
      </c>
      <c r="F21" s="24">
        <f t="shared" si="3"/>
        <v>0</v>
      </c>
      <c r="G21" s="24">
        <f t="shared" si="4"/>
        <v>4.1976707526525194</v>
      </c>
      <c r="H21" s="24">
        <f t="shared" si="5"/>
        <v>4.162477392733849</v>
      </c>
      <c r="I21" s="24">
        <f t="shared" si="6"/>
        <v>0</v>
      </c>
      <c r="J21" s="24">
        <f t="shared" si="7"/>
        <v>10.092248333917924</v>
      </c>
      <c r="K21" s="24">
        <f t="shared" si="8"/>
        <v>9.8167860798362341</v>
      </c>
      <c r="L21" s="24">
        <f t="shared" si="9"/>
        <v>5.5910274291125841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0.22764219512195125</v>
      </c>
      <c r="D25" s="24">
        <f t="shared" ref="D25:L25" si="10">SUM(D15:D24)</f>
        <v>5.8346527453416153</v>
      </c>
      <c r="E25" s="24">
        <f t="shared" si="10"/>
        <v>5.7832065256797591</v>
      </c>
      <c r="F25" s="24">
        <f t="shared" si="10"/>
        <v>17.628758823529413</v>
      </c>
      <c r="G25" s="24">
        <f t="shared" si="10"/>
        <v>29.667246863395224</v>
      </c>
      <c r="H25" s="24">
        <f t="shared" si="10"/>
        <v>29.566315926352129</v>
      </c>
      <c r="I25" s="24">
        <f t="shared" si="10"/>
        <v>5.8683329999999998</v>
      </c>
      <c r="J25" s="24">
        <f t="shared" si="10"/>
        <v>17.596609351104874</v>
      </c>
      <c r="K25" s="24">
        <f t="shared" si="10"/>
        <v>17.276492630501536</v>
      </c>
      <c r="L25" s="24">
        <f t="shared" si="10"/>
        <v>15.719114054927301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11.794715853658536</v>
      </c>
      <c r="D29" s="24">
        <f>(SUMIFS(KENTSELAG2,KAYNAK,A29,SEBEP,B29,SÜRE,"Uzun",BİLDİRİM,"Bildirimli",İL,$B$10,İLÇE,$B$11)/VLOOKUP($B$11,ABONE1,4,FALSE))*60</f>
        <v>53.055550495765104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52.676968371936894</v>
      </c>
      <c r="F29" s="24">
        <f>(SUMIFS(KENTALTIOG2,KAYNAK,A29,SEBEP,B29,SÜRE,"Uzun",BİLDİRİM,"Bildirimli",İL,$B$10,İLÇE,$B$11)/VLOOKUP($B$11,ABONE1,6,FALSE))*60</f>
        <v>88.56143764705881</v>
      </c>
      <c r="G29" s="24">
        <f>(SUMIFS(KENTALTIAG2,KAYNAK,A29,SEBEP,B29,SÜRE,"Uzun",BİLDİRİM,"Bildirimli",İL,$B$10,İLÇE,$B$11)/VLOOKUP($B$11,ABONE1,7,FALSE))*60</f>
        <v>97.429890566976141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97.35553727108335</v>
      </c>
      <c r="I29" s="24">
        <f>(SUMIFS(KIRSALOG2,KAYNAK,A29,SEBEP,B29,SÜRE,"Uzun",BİLDİRİM,"Bildirimli",İL,$B$10,İLÇE,$B$11)/VLOOKUP($B$11,ABONE1,9,FALSE))*60</f>
        <v>46.814999999999998</v>
      </c>
      <c r="J29" s="24">
        <f>(SUMIFS(KIRSALAG2,KAYNAK,A29,SEBEP,B29,SÜRE,"Uzun",BİLDİRİM,"Bildirimli",İL,$B$10,İLÇE,$B$11)/VLOOKUP($B$11,ABONE1,10,FALSE))*60</f>
        <v>182.43824967379868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178.73648919140228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88.399779922009913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15.726711841897234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15.582413937562938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46.411010739389923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46.021899848758842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279.74800068046301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272.11243600818835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67.783009307559468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11.794715853658536</v>
      </c>
      <c r="D33" s="24">
        <f t="shared" ref="D33:L33" si="11">SUM(D28:D32)</f>
        <v>68.782262337662331</v>
      </c>
      <c r="E33" s="24">
        <f t="shared" si="11"/>
        <v>68.259382309499827</v>
      </c>
      <c r="F33" s="24">
        <f t="shared" si="11"/>
        <v>88.56143764705881</v>
      </c>
      <c r="G33" s="24">
        <f t="shared" si="11"/>
        <v>143.84090130636605</v>
      </c>
      <c r="H33" s="24">
        <f t="shared" si="11"/>
        <v>143.3774371198422</v>
      </c>
      <c r="I33" s="24">
        <f t="shared" si="11"/>
        <v>46.814999999999998</v>
      </c>
      <c r="J33" s="24">
        <f t="shared" si="11"/>
        <v>462.18625035426169</v>
      </c>
      <c r="K33" s="24">
        <f t="shared" si="11"/>
        <v>450.84892519959067</v>
      </c>
      <c r="L33" s="24">
        <f t="shared" si="11"/>
        <v>156.18278922956938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2.4390243902439025E-2</v>
      </c>
      <c r="D38" s="24">
        <f t="shared" si="13"/>
        <v>6.5273856578204406E-2</v>
      </c>
      <c r="E38" s="24">
        <f t="shared" si="14"/>
        <v>6.4898735593599641E-2</v>
      </c>
      <c r="F38" s="24">
        <f t="shared" si="15"/>
        <v>0.74509803921568629</v>
      </c>
      <c r="G38" s="24">
        <f t="shared" si="16"/>
        <v>1.614555702917772</v>
      </c>
      <c r="H38" s="24">
        <f t="shared" si="17"/>
        <v>1.6072661515699491</v>
      </c>
      <c r="I38" s="24">
        <f t="shared" si="18"/>
        <v>0.67500000000000004</v>
      </c>
      <c r="J38" s="24">
        <f t="shared" si="19"/>
        <v>0.78919677306208347</v>
      </c>
      <c r="K38" s="24">
        <f t="shared" si="20"/>
        <v>0.78607983623336741</v>
      </c>
      <c r="L38" s="24">
        <f t="shared" si="21"/>
        <v>0.7053088964403097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4.6075663466967814E-2</v>
      </c>
      <c r="E42" s="24">
        <f t="shared" si="14"/>
        <v>4.5652903658945955E-2</v>
      </c>
      <c r="F42" s="24">
        <f t="shared" si="15"/>
        <v>0</v>
      </c>
      <c r="G42" s="24">
        <f t="shared" si="16"/>
        <v>3.3985411140583552E-2</v>
      </c>
      <c r="H42" s="24">
        <f t="shared" si="17"/>
        <v>3.3700476738451425E-2</v>
      </c>
      <c r="I42" s="24">
        <f t="shared" si="18"/>
        <v>0</v>
      </c>
      <c r="J42" s="24">
        <f t="shared" si="19"/>
        <v>0.11645036829182744</v>
      </c>
      <c r="K42" s="24">
        <f t="shared" si="20"/>
        <v>0.1132719208461276</v>
      </c>
      <c r="L42" s="24">
        <f t="shared" si="21"/>
        <v>5.26433067795666E-2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2.4390243902439025E-2</v>
      </c>
      <c r="D46" s="24">
        <f t="shared" ref="D46:L46" si="22">SUM(D36:D45)</f>
        <v>0.11134952004517222</v>
      </c>
      <c r="E46" s="24">
        <f t="shared" si="22"/>
        <v>0.1105516392525456</v>
      </c>
      <c r="F46" s="24">
        <f t="shared" si="22"/>
        <v>0.74509803921568629</v>
      </c>
      <c r="G46" s="24">
        <f t="shared" si="22"/>
        <v>1.6485411140583555</v>
      </c>
      <c r="H46" s="24">
        <f t="shared" si="22"/>
        <v>1.6409666283084006</v>
      </c>
      <c r="I46" s="24">
        <f t="shared" si="22"/>
        <v>0.67500000000000004</v>
      </c>
      <c r="J46" s="24">
        <f t="shared" si="22"/>
        <v>0.90564714135391089</v>
      </c>
      <c r="K46" s="24">
        <f t="shared" si="22"/>
        <v>0.899351757079495</v>
      </c>
      <c r="L46" s="24">
        <f t="shared" si="22"/>
        <v>0.75795220321987633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0.31707317073170732</v>
      </c>
      <c r="D50" s="24">
        <f>(SUMIFS(KENTSELAG1,KAYNAK,A50,SEBEP,B50,SÜRE,"Uzun",BİLDİRİM,"Bildirimli",İL,$B$10,İLÇE,$B$11)/VLOOKUP($B$11,ABONE1,4,FALSE))</f>
        <v>0.98294748729531334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0.97683786505538772</v>
      </c>
      <c r="F50" s="24">
        <f>(SUMIFS(KENTALTIOG1,KAYNAK,A50,SEBEP,B50,SÜRE,"Uzun",BİLDİRİM,"Bildirimli",İL,$B$10,İLÇE,$B$11)/VLOOKUP($B$11,ABONE1,6,FALSE))</f>
        <v>0.43137254901960786</v>
      </c>
      <c r="G50" s="24">
        <f>(SUMIFS(KENTALTIAG1,KAYNAK,A50,SEBEP,B50,SÜRE,"Uzun",BİLDİRİM,"Bildirimli",İL,$B$10,İLÇE,$B$11)/VLOOKUP($B$11,ABONE1,7,FALSE))</f>
        <v>0.56581564986737398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0.56468847608088113</v>
      </c>
      <c r="I50" s="24">
        <f>(SUMIFS(KIRSALOG1,KAYNAK,A50,SEBEP,B50,SÜRE,"Uzun",BİLDİRİM,"Bildirimli",İL,$B$10,İLÇE,$B$11)/VLOOKUP($B$11,ABONE1,9,FALSE))</f>
        <v>0.9375</v>
      </c>
      <c r="J50" s="24">
        <f>(SUMIFS(KIRSALAG1,KAYNAK,A50,SEBEP,B50,SÜRE,"Uzun",BİLDİRİM,"Bildirimli",İL,$B$10,İLÇE,$B$11)/VLOOKUP($B$11,ABONE1,10,FALSE))</f>
        <v>1.1904594878989827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1.183555100648243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0.87092641078491451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3.5573122529644272E-2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3.5246727089627394E-2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0.11007957559681697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0.10915666611869143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0.75587513153279551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0.73524394404640059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0.17458637401816055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0.31707317073170732</v>
      </c>
      <c r="D54" s="24">
        <f t="shared" ref="D54:L54" si="23">SUM(D49:D53)</f>
        <v>1.0185206098249575</v>
      </c>
      <c r="E54" s="24">
        <f t="shared" si="23"/>
        <v>1.012084592145015</v>
      </c>
      <c r="F54" s="24">
        <f t="shared" si="23"/>
        <v>0.43137254901960786</v>
      </c>
      <c r="G54" s="24">
        <f t="shared" si="23"/>
        <v>0.67589522546419101</v>
      </c>
      <c r="H54" s="24">
        <f t="shared" si="23"/>
        <v>0.67384514219957259</v>
      </c>
      <c r="I54" s="24">
        <f t="shared" si="23"/>
        <v>0.9375</v>
      </c>
      <c r="J54" s="24">
        <f t="shared" si="23"/>
        <v>1.9463346194317781</v>
      </c>
      <c r="K54" s="24">
        <f t="shared" si="23"/>
        <v>1.9187990446946435</v>
      </c>
      <c r="L54" s="24">
        <f t="shared" si="23"/>
        <v>1.045512784803075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0.23529411764705882</v>
      </c>
      <c r="G58" s="24">
        <f>(SUMIFS(KENTALTIAG1,KAYNAK,A58,SÜRE,"Kısa",İL,$B$10,İLÇE,$B$11)/VLOOKUP($B$11,ABONE1,7,FALSE))</f>
        <v>0.22529840848806365</v>
      </c>
      <c r="H58" s="24">
        <f>(SUMIFS(KENTALTIOG1,KAYNAK,A58,SÜRE,"Kısa",İL,$B$10,İLÇE,$B$11)+SUMIFS(KENTALTIAG1,KAYNAK,A58,SÜRE,"Kısa",İL,$B$10,İLÇE,$B$11))/VLOOKUP($B$11,ABONE1,8,FALSE)</f>
        <v>0.22538221272398487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1.4030164854437039E-3</v>
      </c>
      <c r="K58" s="24">
        <f>(SUMIFS(KIRSALOG1,KAYNAK,A58,SÜRE,"Kısa",İL,$B$10,İLÇE,$B$11)+SUMIFS(KIRSALAG1,KAYNAK,A58,SÜRE,"Kısa",İL,$B$10,İLÇE,$B$11))/VLOOKUP($B$11,ABONE1,11,FALSE)</f>
        <v>1.3647219379051519E-3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7.659740404434294E-2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2.5522303783173349E-2</v>
      </c>
      <c r="E59" s="24">
        <f>(SUMIFS(KENTSELOG1,KAYNAK,A59,SÜRE,"Kısa",İL,$B$10,İLÇE,$B$11)+SUMIFS(KENTSELAG1,KAYNAK,A59,SÜRE,"Kısa",İL,$B$10,İLÇE,$B$11))/VLOOKUP($B$11,ABONE1,5,FALSE)</f>
        <v>2.528812800716124E-2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1.2589827864742911E-2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2.5522303783173349E-2</v>
      </c>
      <c r="E60" s="24">
        <f t="shared" si="24"/>
        <v>2.528812800716124E-2</v>
      </c>
      <c r="F60" s="24">
        <f t="shared" si="24"/>
        <v>0.23529411764705882</v>
      </c>
      <c r="G60" s="24">
        <f t="shared" si="24"/>
        <v>0.22529840848806365</v>
      </c>
      <c r="H60" s="24">
        <f t="shared" si="24"/>
        <v>0.22538221272398487</v>
      </c>
      <c r="I60" s="24">
        <f t="shared" si="24"/>
        <v>0</v>
      </c>
      <c r="J60" s="24">
        <f t="shared" si="24"/>
        <v>1.4030164854437039E-3</v>
      </c>
      <c r="K60" s="24">
        <f t="shared" si="24"/>
        <v>1.3647219379051519E-3</v>
      </c>
      <c r="L60" s="24">
        <f t="shared" si="24"/>
        <v>8.9187231909085854E-2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62.033892205663186</v>
      </c>
      <c r="D17" s="24">
        <f t="shared" si="1"/>
        <v>20.757419994102321</v>
      </c>
      <c r="E17" s="24">
        <f t="shared" si="2"/>
        <v>21.426983945606189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21.426983945606189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2.2916666467958269</v>
      </c>
      <c r="D18" s="24">
        <f t="shared" si="1"/>
        <v>1.2962619386150291</v>
      </c>
      <c r="E18" s="24">
        <f t="shared" si="2"/>
        <v>1.3124088395986944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1.3124088395986944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57.695578703427714</v>
      </c>
      <c r="D20" s="24">
        <f t="shared" si="1"/>
        <v>32.138103278370274</v>
      </c>
      <c r="E20" s="24">
        <f t="shared" si="2"/>
        <v>32.552682415568718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32.552682415568718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5.1510374141151027</v>
      </c>
      <c r="E21" s="24">
        <f t="shared" si="2"/>
        <v>5.0674801530279217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5.0674801530279217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5.6133172949329131E-2</v>
      </c>
      <c r="E22" s="24">
        <f t="shared" si="2"/>
        <v>5.5222611869938348E-2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5.5222611869938348E-2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122.02113755588672</v>
      </c>
      <c r="D25" s="24">
        <f t="shared" ref="D25:L25" si="4">SUM(D15:D24)</f>
        <v>59.398955798152052</v>
      </c>
      <c r="E25" s="24">
        <f t="shared" si="4"/>
        <v>60.414777965671462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60.414777965671462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68.297081490312976</v>
      </c>
      <c r="D29" s="24">
        <f>(SUMIFS(KENTSELAG2,KAYNAK,A29,SEBEP,B29,SÜRE,"Uzun",BİLDİRİM,"Bildirimli",İL,$B$10,İLÇE,$B$11)/VLOOKUP($B$11,ABONE1,4,FALSE))*60</f>
        <v>128.95420167002504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127.97025563737456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127.97025563737456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2.9938672366933701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2.9453023892179377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2.9453023892179377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68.297081490312976</v>
      </c>
      <c r="D33" s="24">
        <f t="shared" ref="D33:L33" si="5">SUM(D28:D32)</f>
        <v>131.94806890671842</v>
      </c>
      <c r="E33" s="24">
        <f t="shared" si="5"/>
        <v>130.91555802659249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130.91555802659249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1.6758569299552906</v>
      </c>
      <c r="D38" s="24">
        <f t="shared" si="7"/>
        <v>0.7556765125079864</v>
      </c>
      <c r="E38" s="24">
        <f t="shared" si="8"/>
        <v>0.77060316692856279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0.77060316692856279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8.1967213114754103E-3</v>
      </c>
      <c r="D39" s="24">
        <f t="shared" si="7"/>
        <v>4.7918612080404977E-3</v>
      </c>
      <c r="E39" s="24">
        <f t="shared" si="8"/>
        <v>4.8470929529795719E-3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4.8470929529795719E-3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0.17809239940387481</v>
      </c>
      <c r="D41" s="24">
        <f t="shared" si="7"/>
        <v>0.10390966727281663</v>
      </c>
      <c r="E41" s="24">
        <f t="shared" si="8"/>
        <v>0.10511301825214553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0.10511301825214553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3.2953260922986193E-2</v>
      </c>
      <c r="E42" s="24">
        <f t="shared" si="8"/>
        <v>3.2418711471050403E-2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3.2418711471050403E-2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3.194574138693665E-4</v>
      </c>
      <c r="E43" s="24">
        <f t="shared" si="8"/>
        <v>3.1427535355977275E-4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3.1427535355977275E-4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1.8621460506706407</v>
      </c>
      <c r="D46" s="24">
        <f t="shared" ref="D46:L46" si="10">SUM(D36:D45)</f>
        <v>0.89765075932569915</v>
      </c>
      <c r="E46" s="24">
        <f t="shared" si="10"/>
        <v>0.91329626495829797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0.91329626495829797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0.29135618479880776</v>
      </c>
      <c r="D50" s="24">
        <f>(SUMIFS(KENTSELAG1,KAYNAK,A50,SEBEP,B50,SÜRE,"Uzun",BİLDİRİM,"Bildirimli",İL,$B$10,İLÇE,$B$11)/VLOOKUP($B$11,ABONE1,4,FALSE))</f>
        <v>0.58319408266574924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0.57846005076755713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0.57846005076755713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6.5365901607116524E-3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6.4305572343768885E-3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6.4305572343768885E-3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0.29135618479880776</v>
      </c>
      <c r="D54" s="24">
        <f t="shared" ref="D54:L54" si="11">SUM(D49:D53)</f>
        <v>0.58973067282646086</v>
      </c>
      <c r="E54" s="24">
        <f t="shared" si="11"/>
        <v>0.58489060800193404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0.58489060800193404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8.1222056631892692E-2</v>
      </c>
      <c r="D58" s="24">
        <f>(SUMIFS(KENTSELAG1,KAYNAK,A58,SÜRE,"Kısa",İL,$B$10,İLÇE,$B$11)/VLOOKUP($B$11,ABONE1,4,FALSE))</f>
        <v>0.12187300339116332</v>
      </c>
      <c r="E58" s="24">
        <f>(SUMIFS(KENTSELOG1,KAYNAK,A58,SÜRE,"Kısa",İL,$B$10,İLÇE,$B$11)+SUMIFS(KENTSELAG1,KAYNAK,A58,SÜRE,"Kısa",İL,$B$10,İLÇE,$B$11))/VLOOKUP($B$11,ABONE1,5,FALSE)</f>
        <v>0.12121358636528466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0.12121358636528466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8.1222056631892692E-2</v>
      </c>
      <c r="D60" s="24">
        <f t="shared" ref="D60:L60" si="12">SUM(D57:D59)</f>
        <v>0.12187300339116332</v>
      </c>
      <c r="E60" s="24">
        <f t="shared" si="12"/>
        <v>0.12121358636528466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0.12121358636528466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54.135108897196261</v>
      </c>
      <c r="D17" s="24">
        <f t="shared" si="1"/>
        <v>46.443438637018367</v>
      </c>
      <c r="E17" s="24">
        <f t="shared" si="2"/>
        <v>46.564973342390502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46.564973342390502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13.612855099027728</v>
      </c>
      <c r="E21" s="24">
        <f t="shared" si="2"/>
        <v>13.397760811601053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13.397760811601053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0.80025757292041777</v>
      </c>
      <c r="E22" s="24">
        <f t="shared" si="2"/>
        <v>0.78761284621518646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0.78761284621518646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54.135108897196261</v>
      </c>
      <c r="D25" s="24">
        <f t="shared" ref="D25:L25" si="4">SUM(D15:D24)</f>
        <v>60.856551308966509</v>
      </c>
      <c r="E25" s="24">
        <f t="shared" si="4"/>
        <v>60.750347000206744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60.750347000206744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58.732866056074762</v>
      </c>
      <c r="D29" s="24">
        <f>(SUMIFS(KENTSELAG2,KAYNAK,A29,SEBEP,B29,SÜRE,"Uzun",BİLDİRİM,"Bildirimli",İL,$B$10,İLÇE,$B$11)/VLOOKUP($B$11,ABONE1,4,FALSE))*60</f>
        <v>38.899655397911417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39.213036410407874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39.213036410407874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8.3132827187612524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8.181926026167341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8.181926026167341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58.732866056074762</v>
      </c>
      <c r="D33" s="24">
        <f t="shared" ref="D33:L33" si="5">SUM(D28:D32)</f>
        <v>47.212938116672667</v>
      </c>
      <c r="E33" s="24">
        <f t="shared" si="5"/>
        <v>47.394962436575213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47.394962436575213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1.0897196261682243</v>
      </c>
      <c r="D38" s="24">
        <f t="shared" si="7"/>
        <v>1.0432421077901812</v>
      </c>
      <c r="E38" s="24">
        <f t="shared" si="8"/>
        <v>1.0439764907410143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1.0439764907410143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0.18533189293002039</v>
      </c>
      <c r="E42" s="24">
        <f t="shared" si="8"/>
        <v>0.18240349685460291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0.18240349685460291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3.7510502940823432E-3</v>
      </c>
      <c r="E43" s="24">
        <f t="shared" si="8"/>
        <v>3.6917806196284592E-3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3.6917806196284592E-3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1.0897196261682243</v>
      </c>
      <c r="D46" s="24">
        <f t="shared" ref="D46:L46" si="10">SUM(D36:D45)</f>
        <v>1.232325051014284</v>
      </c>
      <c r="E46" s="24">
        <f t="shared" si="10"/>
        <v>1.2300717682152456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1.2300717682152456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0.25046728971962617</v>
      </c>
      <c r="D50" s="24">
        <f>(SUMIFS(KENTSELAG1,KAYNAK,A50,SEBEP,B50,SÜRE,"Uzun",BİLDİRİM,"Bildirimli",İL,$B$10,İLÇE,$B$11)/VLOOKUP($B$11,ABONE1,4,FALSE))</f>
        <v>0.11748289521065898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0.11958415783100505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0.11958415783100505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2.484695714800144E-2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2.4454354824418913E-2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2.4454354824418913E-2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0.25046728971962617</v>
      </c>
      <c r="D54" s="24">
        <f t="shared" ref="D54:L54" si="11">SUM(D49:D53)</f>
        <v>0.14232985235866041</v>
      </c>
      <c r="E54" s="24">
        <f t="shared" si="11"/>
        <v>0.14403851265542397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0.14403851265542397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0.30280373831775703</v>
      </c>
      <c r="D58" s="24">
        <f>(SUMIFS(KENTSELAG1,KAYNAK,A58,SÜRE,"Kısa",İL,$B$10,İLÇE,$B$11)/VLOOKUP($B$11,ABONE1,4,FALSE))</f>
        <v>2.5207057976233344E-3</v>
      </c>
      <c r="E58" s="24">
        <f>(SUMIFS(KENTSELOG1,KAYNAK,A58,SÜRE,"Kısa",İL,$B$10,İLÇE,$B$11)+SUMIFS(KENTSELAG1,KAYNAK,A58,SÜRE,"Kısa",İL,$B$10,İLÇE,$B$11))/VLOOKUP($B$11,ABONE1,5,FALSE)</f>
        <v>7.2654242594288078E-3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7.2654242594288078E-3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0.30280373831775703</v>
      </c>
      <c r="D60" s="24">
        <f t="shared" ref="D60:L60" si="12">SUM(D57:D59)</f>
        <v>2.5207057976233344E-3</v>
      </c>
      <c r="E60" s="24">
        <f t="shared" si="12"/>
        <v>7.2654242594288078E-3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7.2654242594288078E-3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44.839526756756754</v>
      </c>
      <c r="G17" s="24">
        <f t="shared" si="1"/>
        <v>12.333291171862253</v>
      </c>
      <c r="H17" s="24">
        <f t="shared" si="2"/>
        <v>12.721206255442675</v>
      </c>
      <c r="I17" s="24">
        <f t="shared" si="3"/>
        <v>85.596233217391301</v>
      </c>
      <c r="J17" s="24">
        <f t="shared" si="4"/>
        <v>146.78546165332264</v>
      </c>
      <c r="K17" s="24">
        <f t="shared" si="5"/>
        <v>145.40867408334961</v>
      </c>
      <c r="L17" s="24">
        <f t="shared" si="6"/>
        <v>54.827609960600697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1.6512295348457642</v>
      </c>
      <c r="H21" s="24">
        <f t="shared" si="2"/>
        <v>1.6315244895984515</v>
      </c>
      <c r="I21" s="24">
        <f t="shared" si="3"/>
        <v>0</v>
      </c>
      <c r="J21" s="24">
        <f t="shared" si="4"/>
        <v>2.7317053642914328</v>
      </c>
      <c r="K21" s="24">
        <f t="shared" si="5"/>
        <v>2.6702406574055955</v>
      </c>
      <c r="L21" s="24">
        <f t="shared" si="6"/>
        <v>1.9346637766230796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44.839526756756754</v>
      </c>
      <c r="G25" s="24">
        <f t="shared" si="7"/>
        <v>13.984520706708018</v>
      </c>
      <c r="H25" s="24">
        <f t="shared" si="7"/>
        <v>14.352730745041127</v>
      </c>
      <c r="I25" s="24">
        <f t="shared" si="7"/>
        <v>85.596233217391301</v>
      </c>
      <c r="J25" s="24">
        <f t="shared" si="7"/>
        <v>149.51716701761407</v>
      </c>
      <c r="K25" s="24">
        <f t="shared" si="7"/>
        <v>148.07891474075521</v>
      </c>
      <c r="L25" s="24">
        <f t="shared" si="7"/>
        <v>56.762273737223779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0.93851351351351353</v>
      </c>
      <c r="G29" s="24">
        <f>(SUMIFS(KENTALTIAG2,KAYNAK,A29,SEBEP,B29,SÜRE,"Uzun",BİLDİRİM,"Bildirimli",İL,$B$10,İLÇE,$B$11)/VLOOKUP($B$11,ABONE1,7,FALSE))*60</f>
        <v>0.44206789619716008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0.44799225931301401</v>
      </c>
      <c r="I29" s="24">
        <f>(SUMIFS(KIRSALOG2,KAYNAK,A29,SEBEP,B29,SÜRE,"Uzun",BİLDİRİM,"Bildirimli",İL,$B$10,İLÇE,$B$11)/VLOOKUP($B$11,ABONE1,9,FALSE))*60</f>
        <v>7.6220290434782605</v>
      </c>
      <c r="J29" s="24">
        <f>(SUMIFS(KIRSALAG2,KAYNAK,A29,SEBEP,B29,SÜRE,"Uzun",BİLDİRİM,"Bildirimli",İL,$B$10,İLÇE,$B$11)/VLOOKUP($B$11,ABONE1,10,FALSE))*60</f>
        <v>27.282012273819053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26.839653034631191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23.315426633929079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0.93851351351351353</v>
      </c>
      <c r="G33" s="24">
        <f t="shared" si="8"/>
        <v>0.44206789619716008</v>
      </c>
      <c r="H33" s="24">
        <f t="shared" si="8"/>
        <v>0.44799225931301401</v>
      </c>
      <c r="I33" s="24">
        <f t="shared" si="8"/>
        <v>7.6220290434782605</v>
      </c>
      <c r="J33" s="24">
        <f t="shared" si="8"/>
        <v>27.282012273819053</v>
      </c>
      <c r="K33" s="24">
        <f t="shared" si="8"/>
        <v>26.839653034631191</v>
      </c>
      <c r="L33" s="24">
        <f t="shared" si="8"/>
        <v>23.315426633929079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1.0675675675675675</v>
      </c>
      <c r="G38" s="24">
        <f t="shared" si="10"/>
        <v>0.19210053859964094</v>
      </c>
      <c r="H38" s="24">
        <f t="shared" si="11"/>
        <v>0.20254797613288178</v>
      </c>
      <c r="I38" s="24">
        <f t="shared" si="12"/>
        <v>2.2521739130434781</v>
      </c>
      <c r="J38" s="24">
        <f t="shared" si="13"/>
        <v>2.5292233787029623</v>
      </c>
      <c r="K38" s="24">
        <f t="shared" si="14"/>
        <v>2.5229896302093522</v>
      </c>
      <c r="L38" s="24">
        <f t="shared" si="15"/>
        <v>0.92668303545937303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3.6641096784723354E-2</v>
      </c>
      <c r="H42" s="24">
        <f t="shared" si="11"/>
        <v>3.6203838090630547E-2</v>
      </c>
      <c r="I42" s="24">
        <f t="shared" si="12"/>
        <v>0</v>
      </c>
      <c r="J42" s="24">
        <f t="shared" si="13"/>
        <v>7.8863090472377897E-2</v>
      </c>
      <c r="K42" s="24">
        <f t="shared" si="14"/>
        <v>7.7088632361573081E-2</v>
      </c>
      <c r="L42" s="24">
        <f t="shared" si="15"/>
        <v>4.8135670644663966E-2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1.0675675675675675</v>
      </c>
      <c r="G46" s="24">
        <f t="shared" si="16"/>
        <v>0.22874163538436429</v>
      </c>
      <c r="H46" s="24">
        <f t="shared" si="16"/>
        <v>0.23875181422351233</v>
      </c>
      <c r="I46" s="24">
        <f t="shared" si="16"/>
        <v>2.2521739130434781</v>
      </c>
      <c r="J46" s="24">
        <f t="shared" si="16"/>
        <v>2.60808646917534</v>
      </c>
      <c r="K46" s="24">
        <f t="shared" si="16"/>
        <v>2.6000782625709253</v>
      </c>
      <c r="L46" s="24">
        <f t="shared" si="16"/>
        <v>0.97481870610403698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6.7567567567567571E-3</v>
      </c>
      <c r="G50" s="24">
        <f>(SUMIFS(KENTALTIAG1,KAYNAK,A50,SEBEP,B50,SÜRE,"Uzun",BİLDİRİM,"Bildirimli",İL,$B$10,İLÇE,$B$11)/VLOOKUP($B$11,ABONE1,7,FALSE))</f>
        <v>3.1826342418802022E-3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3.2252862441541686E-3</v>
      </c>
      <c r="I50" s="24">
        <f>(SUMIFS(KIRSALOG1,KAYNAK,A50,SEBEP,B50,SÜRE,"Uzun",BİLDİRİM,"Bildirimli",İL,$B$10,İLÇE,$B$11)/VLOOKUP($B$11,ABONE1,9,FALSE))</f>
        <v>1.7391304347826087E-2</v>
      </c>
      <c r="J50" s="24">
        <f>(SUMIFS(KIRSALAG1,KAYNAK,A50,SEBEP,B50,SÜRE,"Uzun",BİLDİRİM,"Bildirimli",İL,$B$10,İLÇE,$B$11)/VLOOKUP($B$11,ABONE1,10,FALSE))</f>
        <v>6.2249799839871896E-2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6.1240461749168459E-2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5.4759321646776681E-2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6.7567567567567571E-3</v>
      </c>
      <c r="G54" s="24">
        <f t="shared" si="17"/>
        <v>3.1826342418802022E-3</v>
      </c>
      <c r="H54" s="24">
        <f t="shared" si="17"/>
        <v>3.2252862441541686E-3</v>
      </c>
      <c r="I54" s="24">
        <f t="shared" si="17"/>
        <v>1.7391304347826087E-2</v>
      </c>
      <c r="J54" s="24">
        <f t="shared" si="17"/>
        <v>6.2249799839871896E-2</v>
      </c>
      <c r="K54" s="24">
        <f t="shared" si="17"/>
        <v>6.1240461749168459E-2</v>
      </c>
      <c r="L54" s="24">
        <f t="shared" si="17"/>
        <v>5.4759321646776681E-2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2.2905405405405403</v>
      </c>
      <c r="G58" s="24">
        <f>(SUMIFS(KENTALTIAG1,KAYNAK,A58,SÜRE,"Kısa",İL,$B$10,İLÇE,$B$11)/VLOOKUP($B$11,ABONE1,7,FALSE))</f>
        <v>2.5767912518361351</v>
      </c>
      <c r="H58" s="24">
        <f>(SUMIFS(KENTALTIOG1,KAYNAK,A58,SÜRE,"Kısa",İL,$B$10,İLÇE,$B$11)+SUMIFS(KENTALTIAG1,KAYNAK,A58,SÜRE,"Kısa",İL,$B$10,İLÇE,$B$11))/VLOOKUP($B$11,ABONE1,8,FALSE)</f>
        <v>2.5733752620545074</v>
      </c>
      <c r="I58" s="24">
        <f>(SUMIFS(KIRSALOG1,KAYNAK,A58,SÜRE,"Kısa",İL,$B$10,İLÇE,$B$11)/VLOOKUP($B$11,ABONE1,9,FALSE))</f>
        <v>2.1391304347826088</v>
      </c>
      <c r="J58" s="24">
        <f>(SUMIFS(KIRSALAG1,KAYNAK,A58,SÜRE,"Kısa",İL,$B$10,İLÇE,$B$11)/VLOOKUP($B$11,ABONE1,10,FALSE))</f>
        <v>2.4065252201761411</v>
      </c>
      <c r="K58" s="24">
        <f>(SUMIFS(KIRSALOG1,KAYNAK,A58,SÜRE,"Kısa",İL,$B$10,İLÇE,$B$11)+SUMIFS(KIRSALAG1,KAYNAK,A58,SÜRE,"Kısa",İL,$B$10,İLÇE,$B$11))/VLOOKUP($B$11,ABONE1,11,FALSE)</f>
        <v>2.4005087067110153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2.5481071204248273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2.2905405405405403</v>
      </c>
      <c r="G60" s="24">
        <f t="shared" si="18"/>
        <v>2.5767912518361351</v>
      </c>
      <c r="H60" s="24">
        <f t="shared" si="18"/>
        <v>2.5733752620545074</v>
      </c>
      <c r="I60" s="24">
        <f t="shared" si="18"/>
        <v>2.1391304347826088</v>
      </c>
      <c r="J60" s="24">
        <f t="shared" si="18"/>
        <v>2.4065252201761411</v>
      </c>
      <c r="K60" s="24">
        <f t="shared" si="18"/>
        <v>2.4005087067110153</v>
      </c>
      <c r="L60" s="24">
        <f t="shared" si="18"/>
        <v>2.5481071204248273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58.175578913684213</v>
      </c>
      <c r="D15" s="24">
        <f t="shared" ref="D15:D24" si="1">(SUMIFS(KENTSELAG2,KAYNAK,A15,SEBEP,B15,SÜRE,"Uzun",BİLDİRİM,"Bildirimsiz",İL,$B$10,İLÇE,$B$11)/VLOOKUP($B$11,ABONE1,4,FALSE))*60</f>
        <v>63.09177428217933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62.989276222237841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62.989276222237841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64.72917658105267</v>
      </c>
      <c r="D17" s="24">
        <f t="shared" si="1"/>
        <v>59.920121905701166</v>
      </c>
      <c r="E17" s="24">
        <f t="shared" si="2"/>
        <v>60.020386182734363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60.020386182734363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0.50065965473684204</v>
      </c>
      <c r="D18" s="24">
        <f t="shared" si="1"/>
        <v>0.47036940693389756</v>
      </c>
      <c r="E18" s="24">
        <f t="shared" si="2"/>
        <v>0.47100093017539552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0.47100093017539552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4.5795449724311679</v>
      </c>
      <c r="E21" s="24">
        <f t="shared" si="2"/>
        <v>4.4840657573257019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4.4840657573257019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0.51455768852150374</v>
      </c>
      <c r="E22" s="24">
        <f t="shared" si="2"/>
        <v>0.50382964359077909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0.50382964359077909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123.40541514947373</v>
      </c>
      <c r="D25" s="24">
        <f t="shared" ref="D25:L25" si="4">SUM(D15:D24)</f>
        <v>128.57636825576708</v>
      </c>
      <c r="E25" s="24">
        <f t="shared" si="4"/>
        <v>128.4685587360641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128.4685587360641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134.20331226947368</v>
      </c>
      <c r="D28" s="24">
        <f>(SUMIFS(KENTSELAG2,KAYNAK,A28,SEBEP,B28,SÜRE,"Uzun",BİLDİRİM,"Bildirimli",İL,$B$10,İLÇE,$B$11)/VLOOKUP($B$11,ABONE1,4,FALSE))*60</f>
        <v>60.164231339531462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61.707876696630791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61.707876696630791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122.33033686736843</v>
      </c>
      <c r="D29" s="24">
        <f>(SUMIFS(KENTSELAG2,KAYNAK,A29,SEBEP,B29,SÜRE,"Uzun",BİLDİRİM,"Bildirimli",İL,$B$10,İLÇE,$B$11)/VLOOKUP($B$11,ABONE1,4,FALSE))*60</f>
        <v>164.42446362599628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163.54684058535386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163.54684058535386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19.754105254736842</v>
      </c>
      <c r="D30" s="24">
        <f>(SUMIFS(KENTSELAG2,KAYNAK,A30,SEBEP,B30,SÜRE,"Uzun",BİLDİRİM,"Bildirimli",İL,$B$10,İLÇE,$B$11)/VLOOKUP($B$11,ABONE1,4,FALSE))*60</f>
        <v>18.02431436430307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18.060378881085732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18.060378881085732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5.2194638935260311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5.1106429694330817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5.1106429694330817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276.28775439157891</v>
      </c>
      <c r="D33" s="24">
        <f t="shared" ref="D33:L33" si="5">SUM(D28:D32)</f>
        <v>247.83247322335686</v>
      </c>
      <c r="E33" s="24">
        <f t="shared" si="5"/>
        <v>248.42573913250348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248.42573913250348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0.72294736842105267</v>
      </c>
      <c r="D36" s="24">
        <f t="shared" ref="D36:D45" si="7">(SUMIFS(KENTSELAG1,KAYNAK,A36,SEBEP,B36,SÜRE,"Uzun",BİLDİRİM,"Bildirimsiz",İL,$B$10,İLÇE,$B$11)/VLOOKUP($B$11,ABONE1,4,FALSE))</f>
        <v>0.86870959933296876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0.86567059360570253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0.86567059360570253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1.6585263157894736</v>
      </c>
      <c r="D38" s="24">
        <f t="shared" si="7"/>
        <v>1.3592375760944602</v>
      </c>
      <c r="E38" s="24">
        <f t="shared" si="8"/>
        <v>1.365477465456397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1.365477465456397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2.0631578947368421E-2</v>
      </c>
      <c r="D39" s="24">
        <f t="shared" si="7"/>
        <v>1.9383354701046272E-2</v>
      </c>
      <c r="E39" s="24">
        <f t="shared" si="8"/>
        <v>1.9409379005214462E-2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1.9409379005214462E-2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4.6270811106429138E-2</v>
      </c>
      <c r="E42" s="24">
        <f t="shared" si="8"/>
        <v>4.5306108116649403E-2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4.5306108116649403E-2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2.0261971149104795E-3</v>
      </c>
      <c r="E43" s="24">
        <f t="shared" si="8"/>
        <v>1.9839528065031514E-3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1.9839528065031514E-3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2.4021052631578947</v>
      </c>
      <c r="D46" s="24">
        <f t="shared" ref="D46:L46" si="10">SUM(D36:D45)</f>
        <v>2.2956275383498146</v>
      </c>
      <c r="E46" s="24">
        <f t="shared" si="10"/>
        <v>2.2978474989904663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2.2978474989904663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0.42147368421052633</v>
      </c>
      <c r="D49" s="24">
        <f>(SUMIFS(KENTSELAG1,KAYNAK,A49,SEBEP,B49,SÜRE,"Uzun",BİLDİRİM,"Bildirimli",İL,$B$10,İLÇE,$B$11)/VLOOKUP($B$11,ABONE1,4,FALSE))</f>
        <v>0.18972735993688306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0.19455905332092632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0.19455905332092632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0.63326315789473686</v>
      </c>
      <c r="D50" s="24">
        <f>(SUMIFS(KENTSELAG1,KAYNAK,A50,SEBEP,B50,SÜRE,"Uzun",BİLDİRİM,"Bildirimli",İL,$B$10,İLÇE,$B$11)/VLOOKUP($B$11,ABONE1,4,FALSE))</f>
        <v>0.89574946879566786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0.89027687553768631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0.89027687553768631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3.1157894736842107E-2</v>
      </c>
      <c r="D51" s="24">
        <f>(SUMIFS(KENTSELAG1,KAYNAK,A51,SEBEP,B51,SÜRE,"Uzun",BİLDİRİM,"Bildirimli",İL,$B$10,İLÇE,$B$11)/VLOOKUP($B$11,ABONE1,4,FALSE))</f>
        <v>2.8429517926465184E-2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2.8486402022578437E-2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2.8486402022578437E-2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2.1535068451393684E-2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2.1086082483276859E-2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2.1086082483276859E-2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1.0858947368421052</v>
      </c>
      <c r="D54" s="24">
        <f t="shared" ref="D54:L54" si="11">SUM(D49:D53)</f>
        <v>1.1354414151104097</v>
      </c>
      <c r="E54" s="24">
        <f t="shared" si="11"/>
        <v>1.1344084133644678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1.1344084133644678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0.31957894736842107</v>
      </c>
      <c r="D58" s="24">
        <f>(SUMIFS(KENTSELAG1,KAYNAK,A58,SÜRE,"Kısa",İL,$B$10,İLÇE,$B$11)/VLOOKUP($B$11,ABONE1,4,FALSE))</f>
        <v>0.16777987968333946</v>
      </c>
      <c r="E58" s="24">
        <f>(SUMIFS(KENTSELOG1,KAYNAK,A58,SÜRE,"Kısa",İL,$B$10,İLÇE,$B$11)+SUMIFS(KENTSELAG1,KAYNAK,A58,SÜRE,"Kısa",İL,$B$10,İLÇE,$B$11))/VLOOKUP($B$11,ABONE1,5,FALSE)</f>
        <v>0.17094474779219412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0.17094474779219412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0.31957894736842107</v>
      </c>
      <c r="D60" s="24">
        <f t="shared" ref="D60:L60" si="12">SUM(D57:D59)</f>
        <v>0.16777987968333946</v>
      </c>
      <c r="E60" s="24">
        <f t="shared" si="12"/>
        <v>0.17094474779219412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0.17094474779219412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0.66103653002859863</v>
      </c>
      <c r="D15" s="24">
        <f t="shared" ref="D15:D24" si="1">(SUMIFS(KENTSELAG2,KAYNAK,A15,SEBEP,B15,SÜRE,"Uzun",BİLDİRİM,"Bildirimsiz",İL,$B$10,İLÇE,$B$11)/VLOOKUP($B$11,ABONE1,4,FALSE))*60</f>
        <v>6.8434324238173065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6.574294232120625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6.574294232120625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104.25895098188748</v>
      </c>
      <c r="D17" s="24">
        <f t="shared" si="1"/>
        <v>56.840864998047543</v>
      </c>
      <c r="E17" s="24">
        <f t="shared" si="2"/>
        <v>58.905116161294792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58.905116161294792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0.32880648308577876</v>
      </c>
      <c r="E18" s="24">
        <f t="shared" si="2"/>
        <v>0.3144925530502144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0.3144925530502144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1.8513055068481263</v>
      </c>
      <c r="E21" s="24">
        <f t="shared" si="2"/>
        <v>1.7707126388158805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1.7707126388158805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0.15513501005163213</v>
      </c>
      <c r="E22" s="24">
        <f t="shared" si="2"/>
        <v>0.14838151888227971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0.14838151888227971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104.91998751191608</v>
      </c>
      <c r="D25" s="24">
        <f t="shared" ref="D25:L25" si="4">SUM(D15:D24)</f>
        <v>66.019544421850384</v>
      </c>
      <c r="E25" s="24">
        <f t="shared" si="4"/>
        <v>67.71299710416379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67.71299710416379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69.882734890371779</v>
      </c>
      <c r="D29" s="24">
        <f>(SUMIFS(KENTSELAG2,KAYNAK,A29,SEBEP,B29,SÜRE,"Uzun",BİLDİRİM,"Bildirimli",İL,$B$10,İLÇE,$B$11)/VLOOKUP($B$11,ABONE1,4,FALSE))*60</f>
        <v>60.222420922436093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60.642963294231549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60.642963294231549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4.619942206730978E-2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4.4188222990731774E-2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4.4188222990731774E-2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69.882734890371779</v>
      </c>
      <c r="D33" s="24">
        <f t="shared" ref="D33:L33" si="5">SUM(D28:D32)</f>
        <v>60.268620344503404</v>
      </c>
      <c r="E33" s="24">
        <f t="shared" si="5"/>
        <v>60.687151517222283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60.687151517222283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4.0991420400381312E-2</v>
      </c>
      <c r="D36" s="24">
        <f t="shared" ref="D36:D45" si="7">(SUMIFS(KENTSELAG1,KAYNAK,A36,SEBEP,B36,SÜRE,"Uzun",BİLDİRİM,"Bildirimsiz",İL,$B$10,İLÇE,$B$11)/VLOOKUP($B$11,ABONE1,4,FALSE))</f>
        <v>0.42436689180394255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0.40767741043021166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0.40767741043021166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1.7333968859231013</v>
      </c>
      <c r="D38" s="24">
        <f t="shared" si="7"/>
        <v>0.99645661889128323</v>
      </c>
      <c r="E38" s="24">
        <f t="shared" si="8"/>
        <v>1.0285378337252733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1.0285378337252733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8.3594868605643378E-3</v>
      </c>
      <c r="E39" s="24">
        <f t="shared" si="8"/>
        <v>7.9955733849771757E-3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7.9955733849771757E-3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2.3588794238028434E-2</v>
      </c>
      <c r="E42" s="24">
        <f t="shared" si="8"/>
        <v>2.2561903444459814E-2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2.2561903444459814E-2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8.099156819923926E-4</v>
      </c>
      <c r="E43" s="24">
        <f t="shared" si="8"/>
        <v>7.746576289943284E-4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7.746576289943284E-4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1.7743883063234827</v>
      </c>
      <c r="D46" s="24">
        <f t="shared" ref="D46:L46" si="10">SUM(D36:D45)</f>
        <v>1.4535817074758108</v>
      </c>
      <c r="E46" s="24">
        <f t="shared" si="10"/>
        <v>1.4675473786139164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1.4675473786139164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0.29297743883063238</v>
      </c>
      <c r="D50" s="24">
        <f>(SUMIFS(KENTSELAG1,KAYNAK,A50,SEBEP,B50,SÜRE,"Uzun",BİLDİRİM,"Bildirimli",İL,$B$10,İLÇE,$B$11)/VLOOKUP($B$11,ABONE1,4,FALSE))</f>
        <v>0.20067107299365083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0.20468944528980496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0.20468944528980496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8.8222958217028474E-4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8.4382348872596481E-4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8.4382348872596481E-4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0.29297743883063238</v>
      </c>
      <c r="D54" s="24">
        <f t="shared" ref="D54:L54" si="11">SUM(D49:D53)</f>
        <v>0.20155330257582113</v>
      </c>
      <c r="E54" s="24">
        <f t="shared" si="11"/>
        <v>0.20553326877853093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0.20553326877853093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4.321576104226247E-2</v>
      </c>
      <c r="D58" s="24">
        <f>(SUMIFS(KENTSELAG1,KAYNAK,A58,SÜRE,"Kısa",İL,$B$10,İLÇE,$B$11)/VLOOKUP($B$11,ABONE1,4,FALSE))</f>
        <v>1.251030473077535E-2</v>
      </c>
      <c r="E58" s="24">
        <f>(SUMIFS(KENTSELOG1,KAYNAK,A58,SÜRE,"Kısa",İL,$B$10,İLÇE,$B$11)+SUMIFS(KENTSELAG1,KAYNAK,A58,SÜRE,"Kısa",İL,$B$10,İLÇE,$B$11))/VLOOKUP($B$11,ABONE1,5,FALSE)</f>
        <v>1.3847005118273621E-2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1.3847005118273621E-2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4.321576104226247E-2</v>
      </c>
      <c r="D60" s="24">
        <f t="shared" ref="D60:L60" si="12">SUM(D57:D59)</f>
        <v>1.251030473077535E-2</v>
      </c>
      <c r="E60" s="24">
        <f t="shared" si="12"/>
        <v>1.3847005118273621E-2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1.3847005118273621E-2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128.70451847396771</v>
      </c>
      <c r="D17" s="24">
        <f t="shared" si="1"/>
        <v>89.488763091268922</v>
      </c>
      <c r="E17" s="24">
        <f t="shared" si="2"/>
        <v>89.905979868206202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89.905979868206202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5.8213626570915618E-2</v>
      </c>
      <c r="D18" s="24">
        <f t="shared" si="1"/>
        <v>1.8129446401853371</v>
      </c>
      <c r="E18" s="24">
        <f t="shared" si="2"/>
        <v>1.7942760410279919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1.7942760410279919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6.7284426524446168</v>
      </c>
      <c r="E21" s="24">
        <f t="shared" si="2"/>
        <v>6.6568586900839479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6.6568586900839479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1.0431679451710989</v>
      </c>
      <c r="E22" s="24">
        <f t="shared" si="2"/>
        <v>1.0320696719479701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1.0320696719479701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128.76273210053861</v>
      </c>
      <c r="D25" s="24">
        <f t="shared" ref="D25:L25" si="4">SUM(D15:D24)</f>
        <v>99.073318329069963</v>
      </c>
      <c r="E25" s="24">
        <f t="shared" si="4"/>
        <v>99.389184271266117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99.389184271266117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12.639422531418314</v>
      </c>
      <c r="D28" s="24">
        <f>(SUMIFS(KENTSELAG2,KAYNAK,A28,SEBEP,B28,SÜRE,"Uzun",BİLDİRİM,"Bildirimli",İL,$B$10,İLÇE,$B$11)/VLOOKUP($B$11,ABONE1,4,FALSE))*60</f>
        <v>17.698564917225735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17.644740655531042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17.644740655531042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91.96137048473966</v>
      </c>
      <c r="D29" s="24">
        <f>(SUMIFS(KENTSELAG2,KAYNAK,A29,SEBEP,B29,SÜRE,"Uzun",BİLDİRİM,"Bildirimli",İL,$B$10,İLÇE,$B$11)/VLOOKUP($B$11,ABONE1,4,FALSE))*60</f>
        <v>16.523868430329646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17.326448698392685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17.326448698392685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4.8528381360104262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4.8012087470991034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4.8012087470991034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104.60079301615798</v>
      </c>
      <c r="D33" s="24">
        <f t="shared" ref="D33:L33" si="5">SUM(D28:D32)</f>
        <v>39.075271483565807</v>
      </c>
      <c r="E33" s="24">
        <f t="shared" si="5"/>
        <v>39.77239810102283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39.77239810102283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2.7262118491921004</v>
      </c>
      <c r="D38" s="24">
        <f t="shared" si="7"/>
        <v>1.6955741107196294</v>
      </c>
      <c r="E38" s="24">
        <f t="shared" si="8"/>
        <v>1.7065390749601277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1.7065390749601277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8.9766606822262122E-4</v>
      </c>
      <c r="D39" s="24">
        <f t="shared" si="7"/>
        <v>4.5368984989623048E-3</v>
      </c>
      <c r="E39" s="24">
        <f t="shared" si="8"/>
        <v>4.4981806721485261E-3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4.4981806721485261E-3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6.4240552150200303E-2</v>
      </c>
      <c r="E42" s="24">
        <f t="shared" si="8"/>
        <v>6.3557096333648491E-2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6.3557096333648491E-2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6.187557314542208E-3</v>
      </c>
      <c r="E43" s="24">
        <f t="shared" si="8"/>
        <v>6.1217278361936417E-3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6.1217278361936417E-3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2.7271095152603229</v>
      </c>
      <c r="D46" s="24">
        <f t="shared" ref="D46:L46" si="10">SUM(D36:D45)</f>
        <v>1.7705391186833341</v>
      </c>
      <c r="E46" s="24">
        <f t="shared" si="10"/>
        <v>1.7807160798021182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1.7807160798021182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0.12567324955116696</v>
      </c>
      <c r="D49" s="24">
        <f>(SUMIFS(KENTSELAG1,KAYNAK,A49,SEBEP,B49,SÜRE,"Uzun",BİLDİRİM,"Bildirimli",İL,$B$10,İLÇE,$B$11)/VLOOKUP($B$11,ABONE1,4,FALSE))</f>
        <v>0.13856846372894444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0.138431271428435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0.138431271428435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0.46050269299820468</v>
      </c>
      <c r="D50" s="24">
        <f>(SUMIFS(KENTSELAG1,KAYNAK,A50,SEBEP,B50,SÜRE,"Uzun",BİLDİRİM,"Bildirimli",İL,$B$10,İLÇE,$B$11)/VLOOKUP($B$11,ABONE1,4,FALSE))</f>
        <v>6.3497273034412854E-2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6.7721017295552438E-2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6.7721017295552438E-2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1.3176311598050099E-2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1.3036128699538721E-2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1.3036128699538721E-2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0.58617594254937166</v>
      </c>
      <c r="D54" s="24">
        <f t="shared" ref="D54:L54" si="11">SUM(D49:D53)</f>
        <v>0.2152420483614074</v>
      </c>
      <c r="E54" s="24">
        <f t="shared" si="11"/>
        <v>0.21918841742352616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0.21918841742352616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3.7701974865350089E-2</v>
      </c>
      <c r="D58" s="24">
        <f>(SUMIFS(KENTSELAG1,KAYNAK,A58,SÜRE,"Kısa",İL,$B$10,İLÇE,$B$11)/VLOOKUP($B$11,ABONE1,4,FALSE))</f>
        <v>2.3234712100004825E-2</v>
      </c>
      <c r="E58" s="24">
        <f>(SUMIFS(KENTSELOG1,KAYNAK,A58,SÜRE,"Kısa",İL,$B$10,İLÇE,$B$11)+SUMIFS(KENTSELAG1,KAYNAK,A58,SÜRE,"Kısa",İL,$B$10,İLÇE,$B$11))/VLOOKUP($B$11,ABONE1,5,FALSE)</f>
        <v>2.3388629439685223E-2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2.3388629439685223E-2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3.7701974865350089E-2</v>
      </c>
      <c r="D60" s="24">
        <f t="shared" ref="D60:L60" si="12">SUM(D57:D59)</f>
        <v>2.3234712100004825E-2</v>
      </c>
      <c r="E60" s="24">
        <f t="shared" si="12"/>
        <v>2.3388629439685223E-2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2.3388629439685223E-2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47.848600807651444</v>
      </c>
      <c r="D17" s="24">
        <f t="shared" si="1"/>
        <v>26.559650351207747</v>
      </c>
      <c r="E17" s="24">
        <f t="shared" si="2"/>
        <v>26.930527003610109</v>
      </c>
      <c r="F17" s="24">
        <v>0</v>
      </c>
      <c r="G17" s="24">
        <v>0</v>
      </c>
      <c r="H17" s="24">
        <v>0</v>
      </c>
      <c r="I17" s="24">
        <f t="shared" si="3"/>
        <v>202.08433703225808</v>
      </c>
      <c r="J17" s="24">
        <f t="shared" si="4"/>
        <v>187.43220020093773</v>
      </c>
      <c r="K17" s="24">
        <f t="shared" si="5"/>
        <v>188.4906503526488</v>
      </c>
      <c r="L17" s="24">
        <f t="shared" si="6"/>
        <v>44.27805089029313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4.4980451784301163</v>
      </c>
      <c r="E21" s="24">
        <f t="shared" si="2"/>
        <v>4.4196843432379902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6.774626031480242</v>
      </c>
      <c r="K21" s="24">
        <f t="shared" si="5"/>
        <v>6.2852363927295336</v>
      </c>
      <c r="L21" s="24">
        <f t="shared" si="6"/>
        <v>4.6183305177661618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47.848600807651444</v>
      </c>
      <c r="D25" s="24">
        <f t="shared" ref="D25:L25" si="7">SUM(D15:D24)</f>
        <v>31.057695529637861</v>
      </c>
      <c r="E25" s="24">
        <f t="shared" si="7"/>
        <v>31.350211346848099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202.08433703225808</v>
      </c>
      <c r="J25" s="24">
        <f t="shared" si="7"/>
        <v>194.20682623241797</v>
      </c>
      <c r="K25" s="24">
        <f t="shared" si="7"/>
        <v>194.77588674537833</v>
      </c>
      <c r="L25" s="24">
        <f t="shared" si="7"/>
        <v>48.896381408059291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28.497431732199786</v>
      </c>
      <c r="D29" s="24">
        <f>(SUMIFS(KENTSELAG2,KAYNAK,A29,SEBEP,B29,SÜRE,"Uzun",BİLDİRİM,"Bildirimli",İL,$B$10,İLÇE,$B$11)/VLOOKUP($B$11,ABONE1,4,FALSE))*60</f>
        <v>63.869058290311635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63.252846116078871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1.9712185806451616</v>
      </c>
      <c r="J29" s="24">
        <f>(SUMIFS(KIRSALAG2,KAYNAK,A29,SEBEP,B29,SÜRE,"Uzun",BİLDİRİM,"Bildirimli",İL,$B$10,İLÇE,$B$11)/VLOOKUP($B$11,ABONE1,10,FALSE))*60</f>
        <v>10.904055030140656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10.25875924809694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57.609973470522064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0.58841303274673096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0.57816223826714797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0.51659884371071263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28.497431732199786</v>
      </c>
      <c r="D33" s="24">
        <f t="shared" ref="D33:L33" si="8">SUM(D28:D32)</f>
        <v>64.457471323058371</v>
      </c>
      <c r="E33" s="24">
        <f t="shared" si="8"/>
        <v>63.831008354346018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1.9712185806451616</v>
      </c>
      <c r="J33" s="24">
        <f t="shared" si="8"/>
        <v>10.904055030140656</v>
      </c>
      <c r="K33" s="24">
        <f t="shared" si="8"/>
        <v>10.25875924809694</v>
      </c>
      <c r="L33" s="24">
        <f t="shared" si="8"/>
        <v>58.126572314232774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1.381509032943677</v>
      </c>
      <c r="D38" s="24">
        <f t="shared" si="10"/>
        <v>0.5621208124505408</v>
      </c>
      <c r="E38" s="24">
        <f t="shared" si="11"/>
        <v>0.57639544570952517</v>
      </c>
      <c r="F38" s="24">
        <v>0</v>
      </c>
      <c r="G38" s="24">
        <v>0</v>
      </c>
      <c r="H38" s="24">
        <v>0</v>
      </c>
      <c r="I38" s="24">
        <f t="shared" si="12"/>
        <v>2.6344086021505375</v>
      </c>
      <c r="J38" s="24">
        <f t="shared" si="13"/>
        <v>3.0304755525787006</v>
      </c>
      <c r="K38" s="24">
        <f t="shared" si="14"/>
        <v>3.0018642224638805</v>
      </c>
      <c r="L38" s="24">
        <f t="shared" si="15"/>
        <v>0.84061734930192544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6.6699325470098353E-2</v>
      </c>
      <c r="E42" s="24">
        <f t="shared" si="11"/>
        <v>6.5537350735906691E-2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6.7481580709979908E-2</v>
      </c>
      <c r="K42" s="24">
        <f t="shared" si="14"/>
        <v>6.2606804411993164E-2</v>
      </c>
      <c r="L42" s="24">
        <f t="shared" si="15"/>
        <v>6.5225302719513004E-2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1.381509032943677</v>
      </c>
      <c r="D46" s="24">
        <f t="shared" ref="D46:L46" si="16">SUM(D36:D45)</f>
        <v>0.62882013792063918</v>
      </c>
      <c r="E46" s="24">
        <f t="shared" si="16"/>
        <v>0.64193279644543189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2.6344086021505375</v>
      </c>
      <c r="J46" s="24">
        <f t="shared" si="16"/>
        <v>3.0979571332886806</v>
      </c>
      <c r="K46" s="24">
        <f t="shared" si="16"/>
        <v>3.0644710268758737</v>
      </c>
      <c r="L46" s="24">
        <f t="shared" si="16"/>
        <v>0.90584265202143843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0.21360255047821466</v>
      </c>
      <c r="D50" s="24">
        <f>(SUMIFS(KENTSELAG1,KAYNAK,A50,SEBEP,B50,SÜRE,"Uzun",BİLDİRİM,"Bildirimli",İL,$B$10,İLÇE,$B$11)/VLOOKUP($B$11,ABONE1,4,FALSE))</f>
        <v>0.4818366808606851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0.47716375080996021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2.7956989247311829E-2</v>
      </c>
      <c r="J50" s="24">
        <f>(SUMIFS(KIRSALAG1,KAYNAK,A50,SEBEP,B50,SÜRE,"Uzun",BİLDİRİM,"Bildirimli",İL,$B$10,İLÇE,$B$11)/VLOOKUP($B$11,ABONE1,10,FALSE))</f>
        <v>0.13027461486939049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0.12288333074413546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0.43943955534969892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3.617590533971436E-3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3.5545681755068037E-3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3.1760735790379146E-3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0.21360255047821466</v>
      </c>
      <c r="D54" s="24">
        <f t="shared" ref="D54:L54" si="17">SUM(D49:D53)</f>
        <v>0.48545427139465652</v>
      </c>
      <c r="E54" s="24">
        <f t="shared" si="17"/>
        <v>0.48071831898546702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2.7956989247311829E-2</v>
      </c>
      <c r="J54" s="24">
        <f t="shared" si="17"/>
        <v>0.13027461486939049</v>
      </c>
      <c r="K54" s="24">
        <f t="shared" si="17"/>
        <v>0.12288333074413546</v>
      </c>
      <c r="L54" s="24">
        <f t="shared" si="17"/>
        <v>0.44261562892873685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0.54835281615302867</v>
      </c>
      <c r="D58" s="24">
        <f>(SUMIFS(KENTSELAG1,KAYNAK,A58,SÜRE,"Kısa",İL,$B$10,İLÇE,$B$11)/VLOOKUP($B$11,ABONE1,4,FALSE))</f>
        <v>0.18086068508120737</v>
      </c>
      <c r="E58" s="24">
        <f>(SUMIFS(KENTSELOG1,KAYNAK,A58,SÜRE,"Kısa",İL,$B$10,İLÇE,$B$11)+SUMIFS(KENTSELAG1,KAYNAK,A58,SÜRE,"Kısa",İL,$B$10,İLÇE,$B$11))/VLOOKUP($B$11,ABONE1,5,FALSE)</f>
        <v>0.18726279737110063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1.264516129032258</v>
      </c>
      <c r="J58" s="24">
        <f>(SUMIFS(KIRSALAG1,KAYNAK,A58,SÜRE,"Kısa",İL,$B$10,İLÇE,$B$11)/VLOOKUP($B$11,ABONE1,10,FALSE))</f>
        <v>1.4042196918955123</v>
      </c>
      <c r="K58" s="24">
        <f>(SUMIFS(KIRSALOG1,KAYNAK,A58,SÜRE,"Kısa",İL,$B$10,İLÇE,$B$11)+SUMIFS(KIRSALAG1,KAYNAK,A58,SÜRE,"Kısa",İL,$B$10,İLÇE,$B$11))/VLOOKUP($B$11,ABONE1,11,FALSE)</f>
        <v>1.3941276992387759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0.31608548931383579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0.54835281615302867</v>
      </c>
      <c r="D60" s="24">
        <f t="shared" ref="D60:L60" si="18">SUM(D57:D59)</f>
        <v>0.18086068508120737</v>
      </c>
      <c r="E60" s="24">
        <f t="shared" si="18"/>
        <v>0.18726279737110063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1.264516129032258</v>
      </c>
      <c r="J60" s="24">
        <f t="shared" si="18"/>
        <v>1.4042196918955123</v>
      </c>
      <c r="K60" s="24">
        <f t="shared" si="18"/>
        <v>1.3941276992387759</v>
      </c>
      <c r="L60" s="24">
        <f t="shared" si="18"/>
        <v>0.31608548931383579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8.5542018211265063</v>
      </c>
      <c r="D15" s="24">
        <f t="shared" ref="D15:D24" si="1">(SUMIFS(KENTSELAG2,KAYNAK,A15,SEBEP,B15,SÜRE,"Uzun",BİLDİRİM,"Bildirimsiz",İL,$B$10)/VLOOKUP($B$10,ABONE1,4,FALSE))*60</f>
        <v>5.4396721509252828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5.4601339812438994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4.919992145251789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76.065785157459032</v>
      </c>
      <c r="D17" s="24">
        <f t="shared" si="1"/>
        <v>23.75582064496497</v>
      </c>
      <c r="E17" s="24">
        <f t="shared" si="2"/>
        <v>24.099486537143907</v>
      </c>
      <c r="F17" s="24">
        <f t="shared" si="3"/>
        <v>36.057707633350596</v>
      </c>
      <c r="G17" s="24">
        <f t="shared" si="4"/>
        <v>28.496303329947047</v>
      </c>
      <c r="H17" s="24">
        <f t="shared" si="5"/>
        <v>28.570113216257187</v>
      </c>
      <c r="I17" s="24">
        <f t="shared" si="6"/>
        <v>106.649502010772</v>
      </c>
      <c r="J17" s="24">
        <f t="shared" si="7"/>
        <v>100.15958992589191</v>
      </c>
      <c r="K17" s="24">
        <f t="shared" si="8"/>
        <v>100.33862863376334</v>
      </c>
      <c r="L17" s="24">
        <f t="shared" si="9"/>
        <v>26.599965022365996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1.1879826129206406</v>
      </c>
      <c r="D18" s="24">
        <f t="shared" si="1"/>
        <v>4.5882776940317758</v>
      </c>
      <c r="E18" s="24">
        <f t="shared" si="2"/>
        <v>4.5659384427320999</v>
      </c>
      <c r="F18" s="24">
        <f t="shared" si="3"/>
        <v>0.79419128948731232</v>
      </c>
      <c r="G18" s="24">
        <f t="shared" si="4"/>
        <v>0.51398742696118727</v>
      </c>
      <c r="H18" s="24">
        <f t="shared" si="5"/>
        <v>0.51672260873521392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4.1505522878957199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4.6444404426849015</v>
      </c>
      <c r="D20" s="24">
        <f t="shared" si="1"/>
        <v>1.0376087230973678</v>
      </c>
      <c r="E20" s="24">
        <f t="shared" si="2"/>
        <v>1.0613048783596273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0.95631566609601992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4.6286702626495018</v>
      </c>
      <c r="E21" s="24">
        <f t="shared" si="2"/>
        <v>4.598260834728066</v>
      </c>
      <c r="F21" s="24">
        <f t="shared" si="3"/>
        <v>0</v>
      </c>
      <c r="G21" s="24">
        <f t="shared" si="4"/>
        <v>6.2298978829847531</v>
      </c>
      <c r="H21" s="24">
        <f t="shared" si="5"/>
        <v>6.1690853624507147</v>
      </c>
      <c r="I21" s="24">
        <f t="shared" si="6"/>
        <v>0</v>
      </c>
      <c r="J21" s="24">
        <f t="shared" si="7"/>
        <v>9.1825177576591006</v>
      </c>
      <c r="K21" s="24">
        <f t="shared" si="8"/>
        <v>8.9291975134345343</v>
      </c>
      <c r="L21" s="24">
        <f t="shared" si="9"/>
        <v>4.8328103579947168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0.91618926145546165</v>
      </c>
      <c r="E22" s="24">
        <f t="shared" si="2"/>
        <v>0.91017008321901605</v>
      </c>
      <c r="F22" s="24">
        <f t="shared" si="3"/>
        <v>0</v>
      </c>
      <c r="G22" s="24">
        <f t="shared" si="4"/>
        <v>6.6520155087830352E-2</v>
      </c>
      <c r="H22" s="24">
        <f t="shared" si="5"/>
        <v>6.5870825295723384E-2</v>
      </c>
      <c r="I22" s="24">
        <f t="shared" si="6"/>
        <v>0</v>
      </c>
      <c r="J22" s="24">
        <f t="shared" si="7"/>
        <v>0.2826495530598212</v>
      </c>
      <c r="K22" s="24">
        <f t="shared" si="8"/>
        <v>0.27485203437260097</v>
      </c>
      <c r="L22" s="24">
        <f t="shared" si="9"/>
        <v>0.8326413722793522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1.6601886919094751E-2</v>
      </c>
      <c r="E24" s="24">
        <f t="shared" si="2"/>
        <v>1.6492815878174014E-2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1.4861269861223117E-2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90.452410034191075</v>
      </c>
      <c r="D25" s="24">
        <f t="shared" ref="D25:L25" si="10">SUM(D15:D24)</f>
        <v>40.38284062404346</v>
      </c>
      <c r="E25" s="24">
        <f t="shared" si="10"/>
        <v>40.71178757330479</v>
      </c>
      <c r="F25" s="24">
        <f t="shared" si="10"/>
        <v>36.851898922837911</v>
      </c>
      <c r="G25" s="24">
        <f t="shared" si="10"/>
        <v>35.306708794980814</v>
      </c>
      <c r="H25" s="24">
        <f t="shared" si="10"/>
        <v>35.32179201273884</v>
      </c>
      <c r="I25" s="24">
        <f t="shared" si="10"/>
        <v>106.649502010772</v>
      </c>
      <c r="J25" s="24">
        <f t="shared" si="10"/>
        <v>109.62475723661083</v>
      </c>
      <c r="K25" s="24">
        <f t="shared" si="10"/>
        <v>109.54267818157047</v>
      </c>
      <c r="L25" s="24">
        <f t="shared" si="10"/>
        <v>42.307138121744813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21.190509469138025</v>
      </c>
      <c r="D28" s="24">
        <f>(SUMIFS(KENTSELAG2,KAYNAK,A28,SEBEP,B28,SÜRE,"Uzun",BİLDİRİM,"Bildirimli",İL,$B$10)/VLOOKUP($B$10,ABONE1,4,FALSE))*60</f>
        <v>4.3014137550508762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4.412371699694309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8.4788973608617599</v>
      </c>
      <c r="J28" s="24">
        <f>(SUMIFS(KIRSALAG2,KAYNAK,A28,SEBEP,B28,SÜRE,"Uzun",BİLDİRİM,"Bildirimli",İL,$B$10)/VLOOKUP($B$10,ABONE1,10,FALSE))*60</f>
        <v>8.3131887638475046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8.3177602052945687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4.21442141763991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78.084262458160907</v>
      </c>
      <c r="D29" s="24">
        <f>(SUMIFS(KENTSELAG2,KAYNAK,A29,SEBEP,B29,SÜRE,"Uzun",BİLDİRİM,"Bildirimli",İL,$B$10)/VLOOKUP($B$10,ABONE1,4,FALSE))*60</f>
        <v>61.558295961774796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61.66686822086595</v>
      </c>
      <c r="F29" s="24">
        <f>(SUMIFS(KENTALTIOG2,KAYNAK,A29,SEBEP,B29,SÜRE,"Uzun",BİLDİRİM,"Bildirimli",İL,$B$10)/VLOOKUP($B$10,ABONE1,6,FALSE))*60</f>
        <v>67.464224029000533</v>
      </c>
      <c r="G29" s="24">
        <f>(SUMIFS(KENTALTIAG2,KAYNAK,A29,SEBEP,B29,SÜRE,"Uzun",BİLDİRİM,"Bildirimli",İL,$B$10)/VLOOKUP($B$10,ABONE1,7,FALSE))*60</f>
        <v>61.687968005758343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61.744352346982076</v>
      </c>
      <c r="I29" s="24">
        <f>(SUMIFS(KIRSALOG2,KAYNAK,A29,SEBEP,B29,SÜRE,"Uzun",BİLDİRİM,"Bildirimli",İL,$B$10)/VLOOKUP($B$10,ABONE1,9,FALSE))*60</f>
        <v>61.678717890484741</v>
      </c>
      <c r="J29" s="24">
        <f>(SUMIFS(KIRSALAG2,KAYNAK,A29,SEBEP,B29,SÜRE,"Uzun",BİLDİRİM,"Bildirimli",İL,$B$10)/VLOOKUP($B$10,ABONE1,10,FALSE))*60</f>
        <v>112.51596015967606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111.11350138233327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63.090373290536604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2.8142282994421448</v>
      </c>
      <c r="D30" s="24">
        <f>(SUMIFS(KENTSELAG2,KAYNAK,A30,SEBEP,B30,SÜRE,"Uzun",BİLDİRİM,"Bildirimli",İL,$B$10)/VLOOKUP($B$10,ABONE1,4,FALSE))*60</f>
        <v>0.79751433043616238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0.81076373352575215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0.73055921600168738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8.2882474088501894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8.2337952988763465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6.8519362157140042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6.7850517306642431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25.292004944609978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24.594268546098412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8.6012229418739299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102.08900022674108</v>
      </c>
      <c r="D33" s="24">
        <f t="shared" ref="D33:L33" si="11">SUM(D28:D32)</f>
        <v>74.945471456112017</v>
      </c>
      <c r="E33" s="24">
        <f t="shared" si="11"/>
        <v>75.123798952962346</v>
      </c>
      <c r="F33" s="24">
        <f t="shared" si="11"/>
        <v>67.464224029000533</v>
      </c>
      <c r="G33" s="24">
        <f t="shared" si="11"/>
        <v>68.539904221472341</v>
      </c>
      <c r="H33" s="24">
        <f t="shared" si="11"/>
        <v>68.529404077646319</v>
      </c>
      <c r="I33" s="24">
        <f t="shared" si="11"/>
        <v>70.157615251346499</v>
      </c>
      <c r="J33" s="24">
        <f t="shared" si="11"/>
        <v>146.12115386813355</v>
      </c>
      <c r="K33" s="24">
        <f t="shared" si="11"/>
        <v>144.02553013372625</v>
      </c>
      <c r="L33" s="24">
        <f t="shared" si="11"/>
        <v>76.636576866052138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0.11343050806790235</v>
      </c>
      <c r="D36" s="24">
        <f t="shared" ref="D36:D45" si="13">(SUMIFS(KENTSELAG1,KAYNAK,A36,SEBEP,B36,SÜRE,"Uzun",BİLDİRİM,"Bildirimsiz",İL,$B$10)/VLOOKUP($B$10,ABONE1,4,FALSE))</f>
        <v>0.10369359541424519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0.10375756496202396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9.3493384297378329E-2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1.571231479815248</v>
      </c>
      <c r="D38" s="24">
        <f t="shared" si="13"/>
        <v>0.47655830374675207</v>
      </c>
      <c r="E38" s="24">
        <f t="shared" si="14"/>
        <v>0.48375008522096957</v>
      </c>
      <c r="F38" s="24">
        <f t="shared" si="15"/>
        <v>0.80424650440186429</v>
      </c>
      <c r="G38" s="24">
        <f t="shared" si="16"/>
        <v>0.73689181117877978</v>
      </c>
      <c r="H38" s="24">
        <f t="shared" si="17"/>
        <v>0.73754928723081592</v>
      </c>
      <c r="I38" s="24">
        <f t="shared" si="18"/>
        <v>1.8909335727109515</v>
      </c>
      <c r="J38" s="24">
        <f t="shared" si="19"/>
        <v>2.2774467109786842</v>
      </c>
      <c r="K38" s="24">
        <f t="shared" si="20"/>
        <v>2.2667838835095715</v>
      </c>
      <c r="L38" s="24">
        <f t="shared" si="21"/>
        <v>0.55271344833622915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2.8852498350428888E-2</v>
      </c>
      <c r="D39" s="24">
        <f t="shared" si="13"/>
        <v>8.0681119463672971E-2</v>
      </c>
      <c r="E39" s="24">
        <f t="shared" si="14"/>
        <v>8.0340615900321613E-2</v>
      </c>
      <c r="F39" s="24">
        <f t="shared" si="15"/>
        <v>1.3982392542723977E-2</v>
      </c>
      <c r="G39" s="24">
        <f t="shared" si="16"/>
        <v>2.6075992015886548E-2</v>
      </c>
      <c r="H39" s="24">
        <f t="shared" si="17"/>
        <v>2.5957941563037105E-2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7.4216390522647793E-2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1.4336272569132025E-2</v>
      </c>
      <c r="D41" s="24">
        <f t="shared" si="13"/>
        <v>3.3548207945732589E-3</v>
      </c>
      <c r="E41" s="24">
        <f t="shared" si="14"/>
        <v>3.4269667127877958E-3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3.0879552345919165E-3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5.1563163218755578E-2</v>
      </c>
      <c r="E42" s="24">
        <f t="shared" si="14"/>
        <v>5.1224403660107644E-2</v>
      </c>
      <c r="F42" s="24">
        <f t="shared" si="15"/>
        <v>0</v>
      </c>
      <c r="G42" s="24">
        <f t="shared" si="16"/>
        <v>7.933064133259142E-2</v>
      </c>
      <c r="H42" s="24">
        <f t="shared" si="17"/>
        <v>7.8556263269639062E-2</v>
      </c>
      <c r="I42" s="24">
        <f t="shared" si="18"/>
        <v>0</v>
      </c>
      <c r="J42" s="24">
        <f t="shared" si="19"/>
        <v>0.12534698347212672</v>
      </c>
      <c r="K42" s="24">
        <f t="shared" si="20"/>
        <v>0.12188900720635942</v>
      </c>
      <c r="L42" s="24">
        <f t="shared" si="21"/>
        <v>5.5170922370382049E-2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5.5120296725310906E-3</v>
      </c>
      <c r="E43" s="24">
        <f t="shared" si="14"/>
        <v>5.4758167518613636E-3</v>
      </c>
      <c r="F43" s="24">
        <f t="shared" si="15"/>
        <v>0</v>
      </c>
      <c r="G43" s="24">
        <f t="shared" si="16"/>
        <v>5.8706716558867519E-4</v>
      </c>
      <c r="H43" s="24">
        <f t="shared" si="17"/>
        <v>5.8133656859771514E-4</v>
      </c>
      <c r="I43" s="24">
        <f t="shared" si="18"/>
        <v>0</v>
      </c>
      <c r="J43" s="24">
        <f t="shared" si="19"/>
        <v>1.3752005500802201E-3</v>
      </c>
      <c r="K43" s="24">
        <f t="shared" si="20"/>
        <v>1.3372625739828136E-3</v>
      </c>
      <c r="L43" s="24">
        <f t="shared" si="21"/>
        <v>5.0133109477884866E-3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7.6561477279489057E-5</v>
      </c>
      <c r="E45" s="24">
        <f t="shared" si="14"/>
        <v>7.6058483850971085E-5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6.8534425054765397E-5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1.7278507588027112</v>
      </c>
      <c r="D46" s="24">
        <f t="shared" ref="D46:L46" si="22">SUM(D36:D45)</f>
        <v>0.72143959378780964</v>
      </c>
      <c r="E46" s="24">
        <f t="shared" si="22"/>
        <v>0.72805151169192284</v>
      </c>
      <c r="F46" s="24">
        <f t="shared" si="22"/>
        <v>0.81822889694458822</v>
      </c>
      <c r="G46" s="24">
        <f t="shared" si="22"/>
        <v>0.84288551169284631</v>
      </c>
      <c r="H46" s="24">
        <f t="shared" si="22"/>
        <v>0.84264482863208978</v>
      </c>
      <c r="I46" s="24">
        <f t="shared" si="22"/>
        <v>1.8909335727109515</v>
      </c>
      <c r="J46" s="24">
        <f t="shared" si="22"/>
        <v>2.404168895000891</v>
      </c>
      <c r="K46" s="24">
        <f t="shared" si="22"/>
        <v>2.3900101532899138</v>
      </c>
      <c r="L46" s="24">
        <f t="shared" si="22"/>
        <v>0.78376394613407241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9.3395717113550478E-2</v>
      </c>
      <c r="D49" s="24">
        <f>(SUMIFS(KENTSELAG1,KAYNAK,A49,SEBEP,B49,SÜRE,"Uzun",BİLDİRİM,"Bildirimli",İL,$B$10)/VLOOKUP($B$10,ABONE1,4,FALSE))</f>
        <v>3.417220382014003E-2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3.4561290330208105E-2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9.4703770197486534E-2</v>
      </c>
      <c r="J49" s="24">
        <f>(SUMIFS(KIRSALAG1,KAYNAK,A49,SEBEP,B49,SÜRE,"Uzun",BİLDİRİM,"Bildirimli",İL,$B$10)/VLOOKUP($B$10,ABONE1,10,FALSE))</f>
        <v>9.3004303868388219E-2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9.3051187439637459E-2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3.3810908194764185E-2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0.39391758142882849</v>
      </c>
      <c r="D50" s="24">
        <f>(SUMIFS(KENTSELAG1,KAYNAK,A50,SEBEP,B50,SÜRE,"Uzun",BİLDİRİM,"Bildirimli",İL,$B$10)/VLOOKUP($B$10,ABONE1,4,FALSE))</f>
        <v>0.29966082868873595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0.30028007649985949</v>
      </c>
      <c r="F50" s="24">
        <f>(SUMIFS(KENTALTIOG1,KAYNAK,A50,SEBEP,B50,SÜRE,"Uzun",BİLDİRİM,"Bildirimli",İL,$B$10)/VLOOKUP($B$10,ABONE1,6,FALSE))</f>
        <v>0.36923873640600724</v>
      </c>
      <c r="G50" s="24">
        <f>(SUMIFS(KENTALTIAG1,KAYNAK,A50,SEBEP,B50,SÜRE,"Uzun",BİLDİRİM,"Bildirimli",İL,$B$10)/VLOOKUP($B$10,ABONE1,7,FALSE))</f>
        <v>0.36721816947352837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0.36723789303407139</v>
      </c>
      <c r="I50" s="24">
        <f>(SUMIFS(KIRSALOG1,KAYNAK,A50,SEBEP,B50,SÜRE,"Uzun",BİLDİRİM,"Bildirimli",İL,$B$10)/VLOOKUP($B$10,ABONE1,9,FALSE))</f>
        <v>0.34560143626570916</v>
      </c>
      <c r="J50" s="24">
        <f>(SUMIFS(KIRSALAG1,KAYNAK,A50,SEBEP,B50,SÜRE,"Uzun",BİLDİRİM,"Bildirimli",İL,$B$10)/VLOOKUP($B$10,ABONE1,10,FALSE))</f>
        <v>0.53729594825171267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0.53200762734949603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0.31162922662984982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4.438845900065983E-3</v>
      </c>
      <c r="D51" s="24">
        <f>(SUMIFS(KENTSELAG1,KAYNAK,A51,SEBEP,B51,SÜRE,"Uzun",BİLDİRİM,"Bildirimli",İL,$B$10)/VLOOKUP($B$10,ABONE1,4,FALSE))</f>
        <v>1.2579090386179265E-3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1.2788071507585552E-3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1.1523016026047342E-3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3.9469623341333283E-2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3.9210315894922645E-2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2.3150866051692542E-2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2.2924881205135982E-2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6.679909338630402E-2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6.495629132512816E-2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3.88046886069153E-2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0.49175214444244497</v>
      </c>
      <c r="D54" s="24">
        <f t="shared" ref="D54:L54" si="23">SUM(D49:D53)</f>
        <v>0.37456056488882722</v>
      </c>
      <c r="E54" s="24">
        <f t="shared" si="23"/>
        <v>0.3753304898757488</v>
      </c>
      <c r="F54" s="24">
        <f t="shared" si="23"/>
        <v>0.36923873640600724</v>
      </c>
      <c r="G54" s="24">
        <f t="shared" si="23"/>
        <v>0.3903690355252209</v>
      </c>
      <c r="H54" s="24">
        <f t="shared" si="23"/>
        <v>0.39016277423920737</v>
      </c>
      <c r="I54" s="24">
        <f t="shared" si="23"/>
        <v>0.44030520646319571</v>
      </c>
      <c r="J54" s="24">
        <f t="shared" si="23"/>
        <v>0.69709934550640495</v>
      </c>
      <c r="K54" s="24">
        <f t="shared" si="23"/>
        <v>0.69001510611426164</v>
      </c>
      <c r="L54" s="24">
        <f t="shared" si="23"/>
        <v>0.38539712503413404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1.6195789094835343E-3</v>
      </c>
      <c r="D57" s="24">
        <f>(SUMIFS(KENTSELAG1,KAYNAK,A57,SÜRE,"Kısa",İL,$B$10)/VLOOKUP($B$10,ABONE1,4,FALSE))</f>
        <v>8.3321102009242913E-3</v>
      </c>
      <c r="E57" s="24">
        <f>(SUMIFS(KENTSELOG1,KAYNAK,A57,SÜRE,"Kısa",İL,$B$10)+SUMIFS(KENTSELAG1,KAYNAK,A57,SÜRE,"Kısa",İL,$B$10))/VLOOKUP($B$10,ABONE1,5,FALSE)</f>
        <v>8.2880102273045226E-3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7.4681217270817155E-3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0.16123807809969409</v>
      </c>
      <c r="D58" s="24">
        <f>(SUMIFS(KENTSELAG1,KAYNAK,A58,SÜRE,"Kısa",İL,$B$10)/VLOOKUP($B$10,ABONE1,4,FALSE))</f>
        <v>5.651625443798719E-2</v>
      </c>
      <c r="E58" s="24">
        <f>(SUMIFS(KENTSELOG1,KAYNAK,A58,SÜRE,"Kısa",İL,$B$10)+SUMIFS(KENTSELAG1,KAYNAK,A58,SÜRE,"Kısa",İL,$B$10))/VLOOKUP($B$10,ABONE1,5,FALSE)</f>
        <v>5.7204255649509893E-2</v>
      </c>
      <c r="F58" s="24">
        <f>(SUMIFS(KENTALTIOG1,KAYNAK,A58,SÜRE,"Kısa",İL,$B$10)/VLOOKUP($B$10,ABONE1,6,FALSE))</f>
        <v>0.35577421025375455</v>
      </c>
      <c r="G58" s="24">
        <f>(SUMIFS(KENTALTIAG1,KAYNAK,A58,SÜRE,"Kısa",İL,$B$10)/VLOOKUP($B$10,ABONE1,7,FALSE))</f>
        <v>0.35429758689870283</v>
      </c>
      <c r="H58" s="24">
        <f>(SUMIFS(KENTALTIOG1,KAYNAK,A58,SÜRE,"Kısa",İL,$B$10)+SUMIFS(KENTALTIAG1,KAYNAK,A58,SÜRE,"Kısa",İL,$B$10))/VLOOKUP($B$10,ABONE1,8,FALSE)</f>
        <v>0.35431200080881609</v>
      </c>
      <c r="I58" s="24">
        <f>(SUMIFS(KIRSALOG1,KAYNAK,A58,SÜRE,"Kısa",İL,$B$10)/VLOOKUP($B$10,ABONE1,9,FALSE))</f>
        <v>0.53725314183123873</v>
      </c>
      <c r="J58" s="24">
        <f>(SUMIFS(KIRSALAG1,KAYNAK,A58,SÜRE,"Kısa",İL,$B$10)/VLOOKUP($B$10,ABONE1,10,FALSE))</f>
        <v>0.42846410471897522</v>
      </c>
      <c r="K58" s="24">
        <f>(SUMIFS(KIRSALOG1,KAYNAK,A58,SÜRE,"Kısa",İL,$B$10)+SUMIFS(KIRSALAG1,KAYNAK,A58,SÜRE,"Kısa",İL,$B$10))/VLOOKUP($B$10,ABONE1,11,FALSE)</f>
        <v>0.43146529308338077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8.8808186348297624E-2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2.6498998353729895E-4</v>
      </c>
      <c r="E59" s="24">
        <f>(SUMIFS(KENTSELOG1,KAYNAK,A59,SÜRE,"Kısa",İL,$B$10)+SUMIFS(KENTSELAG1,KAYNAK,A59,SÜRE,"Kısa",İL,$B$10))/VLOOKUP($B$10,ABONE1,5,FALSE)</f>
        <v>2.632490529142419E-4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8.658670130134719E-4</v>
      </c>
      <c r="K59" s="24">
        <f>(SUMIFS(KIRSALOG1,KAYNAK,A59,SÜRE,"Kısa",İL,$B$10)+SUMIFS(KIRSALAG1,KAYNAK,A59,SÜRE,"Kısa",İL,$B$10))/VLOOKUP($B$10,ABONE1,11,FALSE)</f>
        <v>8.4198013917436418E-4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2.6135407689278412E-4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0.16285765700917762</v>
      </c>
      <c r="D60" s="24">
        <f t="shared" ref="D60:L60" si="24">SUM(D57:D59)</f>
        <v>6.5113354622448785E-2</v>
      </c>
      <c r="E60" s="24">
        <f t="shared" si="24"/>
        <v>6.5755514929728656E-2</v>
      </c>
      <c r="F60" s="24">
        <f t="shared" si="24"/>
        <v>0.35577421025375455</v>
      </c>
      <c r="G60" s="24">
        <f t="shared" si="24"/>
        <v>0.35429758689870283</v>
      </c>
      <c r="H60" s="24">
        <f t="shared" si="24"/>
        <v>0.35431200080881609</v>
      </c>
      <c r="I60" s="24">
        <f t="shared" si="24"/>
        <v>0.53725314183123873</v>
      </c>
      <c r="J60" s="24">
        <f t="shared" si="24"/>
        <v>0.42932997173198872</v>
      </c>
      <c r="K60" s="24">
        <f t="shared" si="24"/>
        <v>0.43230727322255513</v>
      </c>
      <c r="L60" s="24">
        <f t="shared" si="24"/>
        <v>9.6537662152272136E-2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51.300092095588234</v>
      </c>
      <c r="G17" s="24">
        <f t="shared" si="1"/>
        <v>41.531345503935015</v>
      </c>
      <c r="H17" s="24">
        <f t="shared" si="2"/>
        <v>41.620466538093893</v>
      </c>
      <c r="I17" s="24">
        <f t="shared" si="3"/>
        <v>95.19124046511628</v>
      </c>
      <c r="J17" s="24">
        <f t="shared" si="4"/>
        <v>67.162193692307696</v>
      </c>
      <c r="K17" s="24">
        <f t="shared" si="5"/>
        <v>68.779977600000009</v>
      </c>
      <c r="L17" s="24">
        <f t="shared" si="6"/>
        <v>43.217353533478558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2.2671617647058825E-2</v>
      </c>
      <c r="G18" s="24">
        <f t="shared" si="1"/>
        <v>0.40192659964457983</v>
      </c>
      <c r="H18" s="24">
        <f t="shared" si="2"/>
        <v>0.39846662697680657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0.37503814281655456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6.8037037034780399</v>
      </c>
      <c r="H21" s="24">
        <f t="shared" si="2"/>
        <v>6.7416329859632063</v>
      </c>
      <c r="I21" s="24">
        <f t="shared" si="3"/>
        <v>0</v>
      </c>
      <c r="J21" s="24">
        <f t="shared" si="4"/>
        <v>1.0985327692307694</v>
      </c>
      <c r="K21" s="24">
        <f t="shared" si="5"/>
        <v>1.035127522147651</v>
      </c>
      <c r="L21" s="24">
        <f t="shared" si="6"/>
        <v>6.4061098484704999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4.1350596598121347E-2</v>
      </c>
      <c r="H22" s="24">
        <f t="shared" si="2"/>
        <v>4.0973351892535509E-2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3.856425797897528E-2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51.32276371323529</v>
      </c>
      <c r="G25" s="24">
        <f t="shared" si="7"/>
        <v>48.778326403655761</v>
      </c>
      <c r="H25" s="24">
        <f t="shared" si="7"/>
        <v>48.801539502926438</v>
      </c>
      <c r="I25" s="24">
        <f t="shared" si="7"/>
        <v>95.19124046511628</v>
      </c>
      <c r="J25" s="24">
        <f t="shared" si="7"/>
        <v>68.260726461538468</v>
      </c>
      <c r="K25" s="24">
        <f t="shared" si="7"/>
        <v>69.815105122147656</v>
      </c>
      <c r="L25" s="24">
        <f t="shared" si="7"/>
        <v>50.037065782744591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24.971078382352943</v>
      </c>
      <c r="G29" s="24">
        <f>(SUMIFS(KENTALTIAG2,KAYNAK,A29,SEBEP,B29,SÜRE,"Uzun",BİLDİRİM,"Bildirimli",İL,$B$10,İLÇE,$B$11)/VLOOKUP($B$11,ABONE1,7,FALSE))*60</f>
        <v>11.305177850215792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11.429852922571234</v>
      </c>
      <c r="I29" s="24">
        <f>(SUMIFS(KIRSALOG2,KAYNAK,A29,SEBEP,B29,SÜRE,"Uzun",BİLDİRİM,"Bildirimli",İL,$B$10,İLÇE,$B$11)/VLOOKUP($B$11,ABONE1,9,FALSE))*60</f>
        <v>15.422558232558139</v>
      </c>
      <c r="J29" s="24">
        <f>(SUMIFS(KIRSALAG2,KAYNAK,A29,SEBEP,B29,SÜRE,"Uzun",BİLDİRİM,"Bildirimli",İL,$B$10,İLÇE,$B$11)/VLOOKUP($B$11,ABONE1,10,FALSE))*60</f>
        <v>3.2483333333333335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3.9510067167785237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10.990122169713041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1.5274669256156386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1.5135317261735062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1.4245412018183541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24.971078382352943</v>
      </c>
      <c r="G33" s="24">
        <f t="shared" si="8"/>
        <v>12.832644775831429</v>
      </c>
      <c r="H33" s="24">
        <f t="shared" si="8"/>
        <v>12.94338464874474</v>
      </c>
      <c r="I33" s="24">
        <f t="shared" si="8"/>
        <v>15.422558232558139</v>
      </c>
      <c r="J33" s="24">
        <f t="shared" si="8"/>
        <v>3.2483333333333335</v>
      </c>
      <c r="K33" s="24">
        <f t="shared" si="8"/>
        <v>3.9510067167785237</v>
      </c>
      <c r="L33" s="24">
        <f t="shared" si="8"/>
        <v>12.414663371531395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0.92279411764705888</v>
      </c>
      <c r="G38" s="24">
        <f t="shared" si="10"/>
        <v>0.72707116865532706</v>
      </c>
      <c r="H38" s="24">
        <f t="shared" si="11"/>
        <v>0.72885676432608293</v>
      </c>
      <c r="I38" s="24">
        <f t="shared" si="12"/>
        <v>0.88837209302325582</v>
      </c>
      <c r="J38" s="24">
        <f t="shared" si="13"/>
        <v>0.76780626780626782</v>
      </c>
      <c r="K38" s="24">
        <f t="shared" si="14"/>
        <v>0.7747651006711409</v>
      </c>
      <c r="L38" s="24">
        <f t="shared" si="15"/>
        <v>0.73155601856236385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3.6764705882352941E-3</v>
      </c>
      <c r="G39" s="24">
        <f t="shared" si="10"/>
        <v>6.5177286959465175E-2</v>
      </c>
      <c r="H39" s="24">
        <f t="shared" si="11"/>
        <v>6.4616210233275753E-2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6.081699655901758E-2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8.9582804434289579E-2</v>
      </c>
      <c r="H42" s="24">
        <f t="shared" si="11"/>
        <v>8.8765533549112013E-2</v>
      </c>
      <c r="I42" s="24">
        <f t="shared" si="12"/>
        <v>0</v>
      </c>
      <c r="J42" s="24">
        <f t="shared" si="13"/>
        <v>5.185185185185185E-2</v>
      </c>
      <c r="K42" s="24">
        <f t="shared" si="14"/>
        <v>4.8859060402684562E-2</v>
      </c>
      <c r="L42" s="24">
        <f t="shared" si="15"/>
        <v>8.6419168481863817E-2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1.5232292460015231E-4</v>
      </c>
      <c r="H43" s="24">
        <f t="shared" si="11"/>
        <v>1.5093327072397659E-4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1.4205890709347477E-4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0.92647058823529416</v>
      </c>
      <c r="G46" s="24">
        <f t="shared" si="16"/>
        <v>0.88198358297368185</v>
      </c>
      <c r="H46" s="24">
        <f t="shared" si="16"/>
        <v>0.88238944137919473</v>
      </c>
      <c r="I46" s="24">
        <f t="shared" si="16"/>
        <v>0.88837209302325582</v>
      </c>
      <c r="J46" s="24">
        <f t="shared" si="16"/>
        <v>0.81965811965811963</v>
      </c>
      <c r="K46" s="24">
        <f t="shared" si="16"/>
        <v>0.82362416107382552</v>
      </c>
      <c r="L46" s="24">
        <f t="shared" si="16"/>
        <v>0.8789342425103388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7.720588235294118E-2</v>
      </c>
      <c r="G50" s="24">
        <f>(SUMIFS(KENTALTIAG1,KAYNAK,A50,SEBEP,B50,SÜRE,"Uzun",BİLDİRİM,"Bildirimli",İL,$B$10,İLÇE,$B$11)/VLOOKUP($B$11,ABONE1,7,FALSE))</f>
        <v>3.2478632478632481E-2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3.2886682654413121E-2</v>
      </c>
      <c r="I50" s="24">
        <f>(SUMIFS(KIRSALOG1,KAYNAK,A50,SEBEP,B50,SÜRE,"Uzun",BİLDİRİM,"Bildirimli",İL,$B$10,İLÇE,$B$11)/VLOOKUP($B$11,ABONE1,9,FALSE))</f>
        <v>6.9767441860465115E-2</v>
      </c>
      <c r="J50" s="24">
        <f>(SUMIFS(KIRSALAG1,KAYNAK,A50,SEBEP,B50,SÜRE,"Uzun",BİLDİRİM,"Bildirimli",İL,$B$10,İLÇE,$B$11)/VLOOKUP($B$11,ABONE1,10,FALSE))</f>
        <v>1.0256410256410256E-2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1.3691275167785235E-2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3.1758057896896799E-2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1.8346450029618346E-2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1.8179073940532291E-2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1.7110206143258515E-2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7.720588235294118E-2</v>
      </c>
      <c r="G54" s="24">
        <f t="shared" si="17"/>
        <v>5.0825082508250824E-2</v>
      </c>
      <c r="H54" s="24">
        <f t="shared" si="17"/>
        <v>5.1065756594945416E-2</v>
      </c>
      <c r="I54" s="24">
        <f t="shared" si="17"/>
        <v>6.9767441860465115E-2</v>
      </c>
      <c r="J54" s="24">
        <f t="shared" si="17"/>
        <v>1.0256410256410256E-2</v>
      </c>
      <c r="K54" s="24">
        <f t="shared" si="17"/>
        <v>1.3691275167785235E-2</v>
      </c>
      <c r="L54" s="24">
        <f t="shared" si="17"/>
        <v>4.8868264040155318E-2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0.44117647058823528</v>
      </c>
      <c r="G58" s="24">
        <f>(SUMIFS(KENTALTIAG1,KAYNAK,A58,SÜRE,"Kısa",İL,$B$10,İLÇE,$B$11)/VLOOKUP($B$11,ABONE1,7,FALSE))</f>
        <v>0.41227045781501226</v>
      </c>
      <c r="H58" s="24">
        <f>(SUMIFS(KENTALTIOG1,KAYNAK,A58,SÜRE,"Kısa",İL,$B$10,İLÇE,$B$11)+SUMIFS(KENTALTIAG1,KAYNAK,A58,SÜRE,"Kısa",İL,$B$10,İLÇE,$B$11))/VLOOKUP($B$11,ABONE1,8,FALSE)</f>
        <v>0.41253416961545558</v>
      </c>
      <c r="I58" s="24">
        <f>(SUMIFS(KIRSALOG1,KAYNAK,A58,SÜRE,"Kısa",İL,$B$10,İLÇE,$B$11)/VLOOKUP($B$11,ABONE1,9,FALSE))</f>
        <v>0.62325581395348839</v>
      </c>
      <c r="J58" s="24">
        <f>(SUMIFS(KIRSALAG1,KAYNAK,A58,SÜRE,"Kısa",İL,$B$10,İLÇE,$B$11)/VLOOKUP($B$11,ABONE1,10,FALSE))</f>
        <v>0.57407407407407407</v>
      </c>
      <c r="K58" s="24">
        <f>(SUMIFS(KIRSALOG1,KAYNAK,A58,SÜRE,"Kısa",İL,$B$10,İLÇE,$B$11)+SUMIFS(KIRSALAG1,KAYNAK,A58,SÜRE,"Kısa",İL,$B$10,İLÇE,$B$11))/VLOOKUP($B$11,ABONE1,11,FALSE)</f>
        <v>0.57691275167785239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0.422199071881807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0.44117647058823528</v>
      </c>
      <c r="G60" s="24">
        <f t="shared" si="18"/>
        <v>0.41227045781501226</v>
      </c>
      <c r="H60" s="24">
        <f t="shared" si="18"/>
        <v>0.41253416961545558</v>
      </c>
      <c r="I60" s="24">
        <f t="shared" si="18"/>
        <v>0.62325581395348839</v>
      </c>
      <c r="J60" s="24">
        <f t="shared" si="18"/>
        <v>0.57407407407407407</v>
      </c>
      <c r="K60" s="24">
        <f t="shared" si="18"/>
        <v>0.57691275167785239</v>
      </c>
      <c r="L60" s="24">
        <f t="shared" si="18"/>
        <v>0.422199071881807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34.767855918367353</v>
      </c>
      <c r="G17" s="24">
        <f t="shared" si="1"/>
        <v>49.714905892918836</v>
      </c>
      <c r="H17" s="24">
        <f t="shared" si="2"/>
        <v>49.63104907487979</v>
      </c>
      <c r="I17" s="24">
        <f t="shared" si="3"/>
        <v>170.86778100000001</v>
      </c>
      <c r="J17" s="24">
        <f t="shared" si="4"/>
        <v>178.94642666727771</v>
      </c>
      <c r="K17" s="24">
        <f t="shared" si="5"/>
        <v>178.90224082041928</v>
      </c>
      <c r="L17" s="24">
        <f t="shared" si="6"/>
        <v>99.517195784513675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8.0808827495682181</v>
      </c>
      <c r="H21" s="24">
        <f t="shared" si="2"/>
        <v>8.0355469063430238</v>
      </c>
      <c r="I21" s="24">
        <f t="shared" si="3"/>
        <v>0</v>
      </c>
      <c r="J21" s="24">
        <f t="shared" si="4"/>
        <v>9.3766529147571038</v>
      </c>
      <c r="K21" s="24">
        <f t="shared" si="5"/>
        <v>9.3253676663628067</v>
      </c>
      <c r="L21" s="24">
        <f t="shared" si="6"/>
        <v>8.5330971467754377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34.767855918367353</v>
      </c>
      <c r="G25" s="24">
        <f t="shared" si="7"/>
        <v>57.795788642487054</v>
      </c>
      <c r="H25" s="24">
        <f t="shared" si="7"/>
        <v>57.666595981222812</v>
      </c>
      <c r="I25" s="24">
        <f t="shared" si="7"/>
        <v>170.86778100000001</v>
      </c>
      <c r="J25" s="24">
        <f t="shared" si="7"/>
        <v>188.32307958203481</v>
      </c>
      <c r="K25" s="24">
        <f t="shared" si="7"/>
        <v>188.22760848678209</v>
      </c>
      <c r="L25" s="24">
        <f t="shared" si="7"/>
        <v>108.05029293128911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123.49931938775511</v>
      </c>
      <c r="G29" s="24">
        <f>(SUMIFS(KENTALTIAG2,KAYNAK,A29,SEBEP,B29,SÜRE,"Uzun",BİLDİRİM,"Bildirimli",İL,$B$10,İLÇE,$B$11)/VLOOKUP($B$11,ABONE1,7,FALSE))*60</f>
        <v>159.80564382037997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159.60195594572934</v>
      </c>
      <c r="I29" s="24">
        <f>(SUMIFS(KIRSALOG2,KAYNAK,A29,SEBEP,B29,SÜRE,"Uzun",BİLDİRİM,"Bildirimli",İL,$B$10,İLÇE,$B$11)/VLOOKUP($B$11,ABONE1,9,FALSE))*60</f>
        <v>346.99972200000002</v>
      </c>
      <c r="J29" s="24">
        <f>(SUMIFS(KIRSALAG2,KAYNAK,A29,SEBEP,B29,SÜRE,"Uzun",BİLDİRİM,"Bildirimli",İL,$B$10,İLÇE,$B$11)/VLOOKUP($B$11,ABONE1,10,FALSE))*60</f>
        <v>385.88931557103575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385.67661041020966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246.86190951121739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28.143414891191707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27.985523051293793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17.190066694563612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123.49931938775511</v>
      </c>
      <c r="G33" s="24">
        <f t="shared" si="8"/>
        <v>187.94905871157167</v>
      </c>
      <c r="H33" s="24">
        <f t="shared" si="8"/>
        <v>187.58747899702314</v>
      </c>
      <c r="I33" s="24">
        <f t="shared" si="8"/>
        <v>346.99972200000002</v>
      </c>
      <c r="J33" s="24">
        <f t="shared" si="8"/>
        <v>385.88931557103575</v>
      </c>
      <c r="K33" s="24">
        <f t="shared" si="8"/>
        <v>385.67661041020966</v>
      </c>
      <c r="L33" s="24">
        <f t="shared" si="8"/>
        <v>264.05197620578099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1.3571428571428572</v>
      </c>
      <c r="G38" s="24">
        <f t="shared" si="10"/>
        <v>2.1013816925734026</v>
      </c>
      <c r="H38" s="24">
        <f t="shared" si="11"/>
        <v>2.0972063201282345</v>
      </c>
      <c r="I38" s="24">
        <f t="shared" si="12"/>
        <v>4.416666666666667</v>
      </c>
      <c r="J38" s="24">
        <f t="shared" si="13"/>
        <v>4.7178735105407883</v>
      </c>
      <c r="K38" s="24">
        <f t="shared" si="14"/>
        <v>4.7162260711030086</v>
      </c>
      <c r="L38" s="24">
        <f t="shared" si="15"/>
        <v>3.107848653210493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9.2227979274611405E-2</v>
      </c>
      <c r="H42" s="24">
        <f t="shared" si="11"/>
        <v>9.1710556446072816E-2</v>
      </c>
      <c r="I42" s="24">
        <f t="shared" si="12"/>
        <v>0</v>
      </c>
      <c r="J42" s="24">
        <f t="shared" si="13"/>
        <v>8.2768102658111825E-2</v>
      </c>
      <c r="K42" s="24">
        <f t="shared" si="14"/>
        <v>8.2315405651777571E-2</v>
      </c>
      <c r="L42" s="24">
        <f t="shared" si="15"/>
        <v>8.808636331668894E-2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1.3571428571428572</v>
      </c>
      <c r="G46" s="24">
        <f t="shared" si="16"/>
        <v>2.193609671848014</v>
      </c>
      <c r="H46" s="24">
        <f t="shared" si="16"/>
        <v>2.1889168765743072</v>
      </c>
      <c r="I46" s="24">
        <f t="shared" si="16"/>
        <v>4.416666666666667</v>
      </c>
      <c r="J46" s="24">
        <f t="shared" si="16"/>
        <v>4.8006416131989003</v>
      </c>
      <c r="K46" s="24">
        <f t="shared" si="16"/>
        <v>4.798541476754786</v>
      </c>
      <c r="L46" s="24">
        <f t="shared" si="16"/>
        <v>3.1959350165271818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0.51020408163265307</v>
      </c>
      <c r="G50" s="24">
        <f>(SUMIFS(KENTALTIAG1,KAYNAK,A50,SEBEP,B50,SÜRE,"Uzun",BİLDİRİM,"Bildirimli",İL,$B$10,İLÇE,$B$11)/VLOOKUP($B$11,ABONE1,7,FALSE))</f>
        <v>0.70817501439263097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0.70706434623311198</v>
      </c>
      <c r="I50" s="24">
        <f>(SUMIFS(KIRSALOG1,KAYNAK,A50,SEBEP,B50,SÜRE,"Uzun",BİLDİRİM,"Bildirimli",İL,$B$10,İLÇE,$B$11)/VLOOKUP($B$11,ABONE1,9,FALSE))</f>
        <v>1.1666666666666667</v>
      </c>
      <c r="J50" s="24">
        <f>(SUMIFS(KIRSALAG1,KAYNAK,A50,SEBEP,B50,SÜRE,"Uzun",BİLDİRİM,"Bildirimli",İL,$B$10,İLÇE,$B$11)/VLOOKUP($B$11,ABONE1,10,FALSE))</f>
        <v>1.2648945921173236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1.2643573381950775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0.92218158801603489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5.6246401842256766E-2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5.5930844973666134E-2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3.435543990435333E-2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0.51020408163265307</v>
      </c>
      <c r="G54" s="24">
        <f t="shared" si="17"/>
        <v>0.76442141623488769</v>
      </c>
      <c r="H54" s="24">
        <f t="shared" si="17"/>
        <v>0.76299519120677817</v>
      </c>
      <c r="I54" s="24">
        <f t="shared" si="17"/>
        <v>1.1666666666666667</v>
      </c>
      <c r="J54" s="24">
        <f t="shared" si="17"/>
        <v>1.2648945921173236</v>
      </c>
      <c r="K54" s="24">
        <f t="shared" si="17"/>
        <v>1.2643573381950775</v>
      </c>
      <c r="L54" s="24">
        <f t="shared" si="17"/>
        <v>0.95653702792038819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0.1326530612244898</v>
      </c>
      <c r="G58" s="24">
        <f>(SUMIFS(KENTALTIAG1,KAYNAK,A58,SÜRE,"Kısa",İL,$B$10,İLÇE,$B$11)/VLOOKUP($B$11,ABONE1,7,FALSE))</f>
        <v>0.12279792746113989</v>
      </c>
      <c r="H58" s="24">
        <f>(SUMIFS(KENTALTIOG1,KAYNAK,A58,SÜRE,"Kısa",İL,$B$10,İLÇE,$B$11)+SUMIFS(KENTALTIAG1,KAYNAK,A58,SÜRE,"Kısa",İL,$B$10,İLÇE,$B$11))/VLOOKUP($B$11,ABONE1,8,FALSE)</f>
        <v>0.1228532173116556</v>
      </c>
      <c r="I58" s="24">
        <f>(SUMIFS(KIRSALOG1,KAYNAK,A58,SÜRE,"Kısa",İL,$B$10,İLÇE,$B$11)/VLOOKUP($B$11,ABONE1,9,FALSE))</f>
        <v>0.58333333333333337</v>
      </c>
      <c r="J58" s="24">
        <f>(SUMIFS(KIRSALAG1,KAYNAK,A58,SÜRE,"Kısa",İL,$B$10,İLÇE,$B$11)/VLOOKUP($B$11,ABONE1,10,FALSE))</f>
        <v>0.53748854262144818</v>
      </c>
      <c r="K58" s="24">
        <f>(SUMIFS(KIRSALOG1,KAYNAK,A58,SÜRE,"Kısa",İL,$B$10,İLÇE,$B$11)+SUMIFS(KIRSALAG1,KAYNAK,A58,SÜRE,"Kısa",İL,$B$10,İLÇE,$B$11))/VLOOKUP($B$11,ABONE1,11,FALSE)</f>
        <v>0.53773928896991796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0.28289612490329841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0.1326530612244898</v>
      </c>
      <c r="G60" s="24">
        <f t="shared" si="18"/>
        <v>0.12279792746113989</v>
      </c>
      <c r="H60" s="24">
        <f t="shared" si="18"/>
        <v>0.1228532173116556</v>
      </c>
      <c r="I60" s="24">
        <f t="shared" si="18"/>
        <v>0.58333333333333337</v>
      </c>
      <c r="J60" s="24">
        <f t="shared" si="18"/>
        <v>0.53748854262144818</v>
      </c>
      <c r="K60" s="24">
        <f t="shared" si="18"/>
        <v>0.53773928896991796</v>
      </c>
      <c r="L60" s="24">
        <f t="shared" si="18"/>
        <v>0.28289612490329841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29.126144705882357</v>
      </c>
      <c r="G17" s="24">
        <f t="shared" si="1"/>
        <v>27.213330416075131</v>
      </c>
      <c r="H17" s="24">
        <f t="shared" si="2"/>
        <v>27.223924847958294</v>
      </c>
      <c r="I17" s="24">
        <f t="shared" si="3"/>
        <v>121.33331999999999</v>
      </c>
      <c r="J17" s="24">
        <f t="shared" si="4"/>
        <v>90.161249665134591</v>
      </c>
      <c r="K17" s="24">
        <f t="shared" si="5"/>
        <v>90.22253158584536</v>
      </c>
      <c r="L17" s="24">
        <f t="shared" si="6"/>
        <v>36.180126998323075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8.9936132663536092</v>
      </c>
      <c r="H21" s="24">
        <f t="shared" si="2"/>
        <v>8.9438006820156364</v>
      </c>
      <c r="I21" s="24">
        <f t="shared" si="3"/>
        <v>0</v>
      </c>
      <c r="J21" s="24">
        <f t="shared" si="4"/>
        <v>3.0946159028233753</v>
      </c>
      <c r="K21" s="24">
        <f t="shared" si="5"/>
        <v>3.0885321231979033</v>
      </c>
      <c r="L21" s="24">
        <f t="shared" si="6"/>
        <v>8.1113859418669634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29.126144705882357</v>
      </c>
      <c r="G25" s="24">
        <f t="shared" si="7"/>
        <v>36.206943682428744</v>
      </c>
      <c r="H25" s="24">
        <f t="shared" si="7"/>
        <v>36.167725529973929</v>
      </c>
      <c r="I25" s="24">
        <f t="shared" si="7"/>
        <v>121.33331999999999</v>
      </c>
      <c r="J25" s="24">
        <f t="shared" si="7"/>
        <v>93.255865567957969</v>
      </c>
      <c r="K25" s="24">
        <f t="shared" si="7"/>
        <v>93.311063709043268</v>
      </c>
      <c r="L25" s="24">
        <f t="shared" si="7"/>
        <v>44.291512940190039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30.408496470588236</v>
      </c>
      <c r="G29" s="24">
        <f>(SUMIFS(KENTALTIAG2,KAYNAK,A29,SEBEP,B29,SÜRE,"Uzun",BİLDİRİM,"Bildirimli",İL,$B$10,İLÇE,$B$11)/VLOOKUP($B$11,ABONE1,7,FALSE))*60</f>
        <v>33.853421784427212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33.834341507384885</v>
      </c>
      <c r="I29" s="24">
        <f>(SUMIFS(KIRSALOG2,KAYNAK,A29,SEBEP,B29,SÜRE,"Uzun",BİLDİRİM,"Bildirimli",İL,$B$10,İLÇE,$B$11)/VLOOKUP($B$11,ABONE1,9,FALSE))*60</f>
        <v>42.177779999999998</v>
      </c>
      <c r="J29" s="24">
        <f>(SUMIFS(KIRSALAG2,KAYNAK,A29,SEBEP,B29,SÜRE,"Uzun",BİLDİRİM,"Bildirimli",İL,$B$10,İLÇE,$B$11)/VLOOKUP($B$11,ABONE1,10,FALSE))*60</f>
        <v>11.299102652659226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11.359807785058978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30.639247557294581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5.2396927705580429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5.2106718831450909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4.4698962828395752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30.408496470588236</v>
      </c>
      <c r="G33" s="24">
        <f t="shared" si="8"/>
        <v>39.093114554985256</v>
      </c>
      <c r="H33" s="24">
        <f t="shared" si="8"/>
        <v>39.045013390529974</v>
      </c>
      <c r="I33" s="24">
        <f t="shared" si="8"/>
        <v>42.177779999999998</v>
      </c>
      <c r="J33" s="24">
        <f t="shared" si="8"/>
        <v>11.299102652659226</v>
      </c>
      <c r="K33" s="24">
        <f t="shared" si="8"/>
        <v>11.359807785058978</v>
      </c>
      <c r="L33" s="24">
        <f t="shared" si="8"/>
        <v>35.109143840134159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0.66666666666666663</v>
      </c>
      <c r="G38" s="24">
        <f t="shared" si="10"/>
        <v>0.45538931964617235</v>
      </c>
      <c r="H38" s="24">
        <f t="shared" si="11"/>
        <v>0.45655951346655083</v>
      </c>
      <c r="I38" s="24">
        <f t="shared" si="12"/>
        <v>3.6666666666666665</v>
      </c>
      <c r="J38" s="24">
        <f t="shared" si="13"/>
        <v>1.3933026920551543</v>
      </c>
      <c r="K38" s="24">
        <f t="shared" si="14"/>
        <v>1.3977719528178243</v>
      </c>
      <c r="L38" s="24">
        <f t="shared" si="15"/>
        <v>0.5903670579467114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0.10287211968985475</v>
      </c>
      <c r="H42" s="24">
        <f t="shared" si="11"/>
        <v>0.1023023457862728</v>
      </c>
      <c r="I42" s="24">
        <f t="shared" si="12"/>
        <v>0</v>
      </c>
      <c r="J42" s="24">
        <f t="shared" si="13"/>
        <v>3.2173342087984239E-2</v>
      </c>
      <c r="K42" s="24">
        <f t="shared" si="14"/>
        <v>3.2110091743119268E-2</v>
      </c>
      <c r="L42" s="24">
        <f t="shared" si="15"/>
        <v>9.232345817029998E-2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0.66666666666666663</v>
      </c>
      <c r="G46" s="24">
        <f t="shared" si="16"/>
        <v>0.55826143933602712</v>
      </c>
      <c r="H46" s="24">
        <f t="shared" si="16"/>
        <v>0.55886185925282361</v>
      </c>
      <c r="I46" s="24">
        <f t="shared" si="16"/>
        <v>3.6666666666666665</v>
      </c>
      <c r="J46" s="24">
        <f t="shared" si="16"/>
        <v>1.4254760341431385</v>
      </c>
      <c r="K46" s="24">
        <f t="shared" si="16"/>
        <v>1.4298820445609435</v>
      </c>
      <c r="L46" s="24">
        <f t="shared" si="16"/>
        <v>0.68269051611701137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0.74509803921568629</v>
      </c>
      <c r="G50" s="24">
        <f>(SUMIFS(KENTALTIAG1,KAYNAK,A50,SEBEP,B50,SÜRE,"Uzun",BİLDİRİM,"Bildirimli",İL,$B$10,İLÇE,$B$11)/VLOOKUP($B$11,ABONE1,7,FALSE))</f>
        <v>0.87332095664518949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0.87261077324066028</v>
      </c>
      <c r="I50" s="24">
        <f>(SUMIFS(KIRSALOG1,KAYNAK,A50,SEBEP,B50,SÜRE,"Uzun",BİLDİRİM,"Bildirimli",İL,$B$10,İLÇE,$B$11)/VLOOKUP($B$11,ABONE1,9,FALSE))</f>
        <v>2.6666666666666665</v>
      </c>
      <c r="J50" s="24">
        <f>(SUMIFS(KIRSALAG1,KAYNAK,A50,SEBEP,B50,SÜRE,"Uzun",BİLDİRİM,"Bildirimli",İL,$B$10,İLÇE,$B$11)/VLOOKUP($B$11,ABONE1,10,FALSE))</f>
        <v>0.71437951411687461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0.71821756225425948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0.85066144959940382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1.3978377197772196E-2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1.3900955690703735E-2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1.1924725172349543E-2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0.74509803921568629</v>
      </c>
      <c r="G54" s="24">
        <f t="shared" si="17"/>
        <v>0.88729933384296167</v>
      </c>
      <c r="H54" s="24">
        <f t="shared" si="17"/>
        <v>0.88651172893136398</v>
      </c>
      <c r="I54" s="24">
        <f t="shared" si="17"/>
        <v>2.6666666666666665</v>
      </c>
      <c r="J54" s="24">
        <f t="shared" si="17"/>
        <v>0.71437951411687461</v>
      </c>
      <c r="K54" s="24">
        <f t="shared" si="17"/>
        <v>0.71821756225425948</v>
      </c>
      <c r="L54" s="24">
        <f t="shared" si="17"/>
        <v>0.86258617477175337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0.17647058823529413</v>
      </c>
      <c r="G58" s="24">
        <f>(SUMIFS(KENTALTIAG1,KAYNAK,A58,SÜRE,"Kısa",İL,$B$10,İLÇE,$B$11)/VLOOKUP($B$11,ABONE1,7,FALSE))</f>
        <v>5.3292563066506496E-2</v>
      </c>
      <c r="H58" s="24">
        <f>(SUMIFS(KENTALTIOG1,KAYNAK,A58,SÜRE,"Kısa",İL,$B$10,İLÇE,$B$11)+SUMIFS(KENTALTIAG1,KAYNAK,A58,SÜRE,"Kısa",İL,$B$10,İLÇE,$B$11))/VLOOKUP($B$11,ABONE1,8,FALSE)</f>
        <v>5.3974804517810601E-2</v>
      </c>
      <c r="I58" s="24">
        <f>(SUMIFS(KIRSALOG1,KAYNAK,A58,SÜRE,"Kısa",İL,$B$10,İLÇE,$B$11)/VLOOKUP($B$11,ABONE1,9,FALSE))</f>
        <v>1.6666666666666667</v>
      </c>
      <c r="J58" s="24">
        <f>(SUMIFS(KIRSALAG1,KAYNAK,A58,SÜRE,"Kısa",İL,$B$10,İLÇE,$B$11)/VLOOKUP($B$11,ABONE1,10,FALSE))</f>
        <v>3.6769533814839134E-2</v>
      </c>
      <c r="K58" s="24">
        <f>(SUMIFS(KIRSALOG1,KAYNAK,A58,SÜRE,"Kısa",İL,$B$10,İLÇE,$B$11)+SUMIFS(KIRSALAG1,KAYNAK,A58,SÜRE,"Kısa",İL,$B$10,İLÇE,$B$11))/VLOOKUP($B$11,ABONE1,11,FALSE)</f>
        <v>3.9973787680209698E-2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5.1984348798211288E-2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0.17647058823529413</v>
      </c>
      <c r="G60" s="24">
        <f t="shared" si="18"/>
        <v>5.3292563066506496E-2</v>
      </c>
      <c r="H60" s="24">
        <f t="shared" si="18"/>
        <v>5.3974804517810601E-2</v>
      </c>
      <c r="I60" s="24">
        <f t="shared" si="18"/>
        <v>1.6666666666666667</v>
      </c>
      <c r="J60" s="24">
        <f t="shared" si="18"/>
        <v>3.6769533814839134E-2</v>
      </c>
      <c r="K60" s="24">
        <f t="shared" si="18"/>
        <v>3.9973787680209698E-2</v>
      </c>
      <c r="L60" s="24">
        <f t="shared" si="18"/>
        <v>5.1984348798211288E-2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128.87073146341464</v>
      </c>
      <c r="D17" s="24">
        <f t="shared" si="1"/>
        <v>10.605657083729779</v>
      </c>
      <c r="E17" s="24">
        <f t="shared" si="2"/>
        <v>10.669699824732872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10.669699824732872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6.801016097560975</v>
      </c>
      <c r="D18" s="24">
        <f t="shared" si="1"/>
        <v>11.876246158024106</v>
      </c>
      <c r="E18" s="24">
        <f t="shared" si="2"/>
        <v>11.873497826397053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11.873497826397053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2.7079115568506178</v>
      </c>
      <c r="E21" s="24">
        <f t="shared" si="2"/>
        <v>2.706445172295378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2.706445172295378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0.80422635466222647</v>
      </c>
      <c r="E22" s="24">
        <f t="shared" si="2"/>
        <v>0.80379085110879245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0.80379085110879245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135.67174756097563</v>
      </c>
      <c r="D25" s="24">
        <f t="shared" ref="D25:L25" si="4">SUM(D15:D24)</f>
        <v>25.994041153266728</v>
      </c>
      <c r="E25" s="24">
        <f t="shared" si="4"/>
        <v>26.053433674534094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26.053433674534094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284.61829390243901</v>
      </c>
      <c r="D29" s="24">
        <f>(SUMIFS(KENTSELAG2,KAYNAK,A29,SEBEP,B29,SÜRE,"Uzun",BİLDİRİM,"Bildirimli",İL,$B$10,İLÇE,$B$11)/VLOOKUP($B$11,ABONE1,4,FALSE))*60</f>
        <v>116.21029573342848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116.30149180180418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116.30149180180418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5.8167682005233106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5.8136183121788854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5.8136183121788854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284.61829390243901</v>
      </c>
      <c r="D33" s="24">
        <f t="shared" ref="D33:L33" si="5">SUM(D28:D32)</f>
        <v>122.02706393395179</v>
      </c>
      <c r="E33" s="24">
        <f t="shared" si="5"/>
        <v>122.11511011398306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122.11511011398306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0.75609756097560976</v>
      </c>
      <c r="D38" s="24">
        <f t="shared" si="7"/>
        <v>0.20023919018923778</v>
      </c>
      <c r="E38" s="24">
        <f t="shared" si="8"/>
        <v>0.20054019785241636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0.20054019785241636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9.7560975609756101E-2</v>
      </c>
      <c r="D39" s="24">
        <f t="shared" si="7"/>
        <v>0.31522227508193257</v>
      </c>
      <c r="E39" s="24">
        <f t="shared" si="8"/>
        <v>0.31510440743333379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0.31510440743333379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2.8306374881065653E-2</v>
      </c>
      <c r="E42" s="24">
        <f t="shared" si="8"/>
        <v>2.8291046451732201E-2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2.8291046451732201E-2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3.8785812453747755E-3</v>
      </c>
      <c r="E43" s="24">
        <f t="shared" si="8"/>
        <v>3.8764809213741366E-3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3.8764809213741366E-3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0.85365853658536583</v>
      </c>
      <c r="D46" s="24">
        <f t="shared" ref="D46:L46" si="10">SUM(D36:D45)</f>
        <v>0.54764642139761077</v>
      </c>
      <c r="E46" s="24">
        <f t="shared" si="10"/>
        <v>0.54781213265885653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0.54781213265885653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0.67073170731707321</v>
      </c>
      <c r="D50" s="24">
        <f>(SUMIFS(KENTSELAG1,KAYNAK,A50,SEBEP,B50,SÜRE,"Uzun",BİLDİRİM,"Bildirimli",İL,$B$10,İLÇE,$B$11)/VLOOKUP($B$11,ABONE1,4,FALSE))</f>
        <v>0.50831218944920187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0.50840014264393174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0.50840014264393174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3.0975790252669416E-2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3.09590162851822E-2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3.09590162851822E-2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0.67073170731707321</v>
      </c>
      <c r="D54" s="24">
        <f t="shared" ref="D54:L54" si="11">SUM(D49:D53)</f>
        <v>0.53928797970187126</v>
      </c>
      <c r="E54" s="24">
        <f t="shared" si="11"/>
        <v>0.5393591589291139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0.5393591589291139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2.202267681573105E-2</v>
      </c>
      <c r="E58" s="24">
        <f>(SUMIFS(KENTSELOG1,KAYNAK,A58,SÜRE,"Kısa",İL,$B$10,İLÇE,$B$11)+SUMIFS(KENTSELAG1,KAYNAK,A58,SÜRE,"Kısa",İL,$B$10,İLÇE,$B$11))/VLOOKUP($B$11,ABONE1,5,FALSE)</f>
        <v>2.2010751125962517E-2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2.2010751125962517E-2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2.202267681573105E-2</v>
      </c>
      <c r="E60" s="24">
        <f t="shared" si="12"/>
        <v>2.2010751125962517E-2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2.2010751125962517E-2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0.92124117647058834</v>
      </c>
      <c r="D17" s="24">
        <f t="shared" si="1"/>
        <v>2.5094232087205648</v>
      </c>
      <c r="E17" s="24">
        <f t="shared" si="2"/>
        <v>2.5075388498045785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2.5075388498045785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6.0714143749563281</v>
      </c>
      <c r="E21" s="24">
        <f t="shared" si="2"/>
        <v>6.0642107146845339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6.0642107146845339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0.10256135560058695</v>
      </c>
      <c r="E22" s="24">
        <f t="shared" si="2"/>
        <v>0.10243966778336125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0.10243966778336125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0.92124117647058834</v>
      </c>
      <c r="D25" s="24">
        <f t="shared" ref="D25:L25" si="4">SUM(D15:D24)</f>
        <v>8.6833989392774793</v>
      </c>
      <c r="E25" s="24">
        <f t="shared" si="4"/>
        <v>8.6741892322724734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8.6741892322724734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66.021568235294126</v>
      </c>
      <c r="D29" s="24">
        <f>(SUMIFS(KENTSELAG2,KAYNAK,A29,SEBEP,B29,SÜRE,"Uzun",BİLDİRİM,"Bildirimli",İL,$B$10,İLÇE,$B$11)/VLOOKUP($B$11,ABONE1,4,FALSE))*60</f>
        <v>91.732883015861944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91.702376849525422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91.702376849525422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2.218361555446859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2.2157294960915688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2.2157294960915688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66.021568235294126</v>
      </c>
      <c r="D33" s="24">
        <f t="shared" ref="D33:L33" si="5">SUM(D28:D32)</f>
        <v>93.951244571308806</v>
      </c>
      <c r="E33" s="24">
        <f t="shared" si="5"/>
        <v>93.918106345616991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93.918106345616991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3.9215686274509803E-2</v>
      </c>
      <c r="D38" s="24">
        <f t="shared" si="7"/>
        <v>7.9938508839354341E-2</v>
      </c>
      <c r="E38" s="24">
        <f t="shared" si="8"/>
        <v>7.9890191699236932E-2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7.9890191699236932E-2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7.8377937716907736E-2</v>
      </c>
      <c r="E42" s="24">
        <f t="shared" si="8"/>
        <v>7.8284943234691984E-2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7.8284943234691984E-2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1.3975263783103907E-3</v>
      </c>
      <c r="E43" s="24">
        <f t="shared" si="8"/>
        <v>1.3958682300390843E-3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1.3958682300390843E-3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3.9215686274509803E-2</v>
      </c>
      <c r="D46" s="24">
        <f t="shared" ref="D46:L46" si="10">SUM(D36:D45)</f>
        <v>0.15971397293457248</v>
      </c>
      <c r="E46" s="24">
        <f t="shared" si="10"/>
        <v>0.15957100316396802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0.15957100316396802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0.35294117647058826</v>
      </c>
      <c r="D50" s="24">
        <f>(SUMIFS(KENTSELAG1,KAYNAK,A50,SEBEP,B50,SÜRE,"Uzun",BİLDİRİM,"Bildirimli",İL,$B$10,İLÇE,$B$11)/VLOOKUP($B$11,ABONE1,4,FALSE))</f>
        <v>0.45107493070598376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0.45095849618462686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0.45095849618462686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4.0761186034053057E-2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4.0712823376139962E-2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4.0712823376139962E-2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0.35294117647058826</v>
      </c>
      <c r="D54" s="24">
        <f t="shared" ref="D54:L54" si="11">SUM(D49:D53)</f>
        <v>0.4918361167400368</v>
      </c>
      <c r="E54" s="24">
        <f t="shared" si="11"/>
        <v>0.49167131956076682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0.49167131956076682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148.35253937464466</v>
      </c>
      <c r="D17" s="24">
        <f t="shared" si="1"/>
        <v>38.288963394740833</v>
      </c>
      <c r="E17" s="24">
        <f t="shared" si="2"/>
        <v>40.095371886913924</v>
      </c>
      <c r="F17" s="24">
        <f t="shared" si="3"/>
        <v>244.70105435185189</v>
      </c>
      <c r="G17" s="24">
        <f t="shared" si="4"/>
        <v>398.08409499820721</v>
      </c>
      <c r="H17" s="24">
        <f t="shared" si="5"/>
        <v>382.1200393703823</v>
      </c>
      <c r="I17" s="24">
        <f t="shared" si="6"/>
        <v>423.35801943529424</v>
      </c>
      <c r="J17" s="24">
        <f t="shared" si="7"/>
        <v>408.37092958858938</v>
      </c>
      <c r="K17" s="24">
        <f t="shared" si="8"/>
        <v>409.13718681383438</v>
      </c>
      <c r="L17" s="24">
        <f t="shared" si="9"/>
        <v>103.65778058142216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1.2705761111111111</v>
      </c>
      <c r="G18" s="24">
        <f t="shared" si="4"/>
        <v>22.703776672642523</v>
      </c>
      <c r="H18" s="24">
        <f t="shared" si="5"/>
        <v>20.473016318663667</v>
      </c>
      <c r="I18" s="24">
        <f t="shared" si="6"/>
        <v>1.1725490117647059</v>
      </c>
      <c r="J18" s="24">
        <f t="shared" si="7"/>
        <v>7.7931325692551514</v>
      </c>
      <c r="K18" s="24">
        <f t="shared" si="8"/>
        <v>7.4546365678195494</v>
      </c>
      <c r="L18" s="24">
        <f t="shared" si="9"/>
        <v>1.9334466379031885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3.2485593566441531</v>
      </c>
      <c r="E21" s="24">
        <f t="shared" si="2"/>
        <v>3.1952426698390486</v>
      </c>
      <c r="F21" s="24">
        <f t="shared" si="3"/>
        <v>0</v>
      </c>
      <c r="G21" s="24">
        <f t="shared" si="4"/>
        <v>11.361948727142344</v>
      </c>
      <c r="H21" s="24">
        <f t="shared" si="5"/>
        <v>10.179400899453904</v>
      </c>
      <c r="I21" s="24">
        <f t="shared" si="6"/>
        <v>0</v>
      </c>
      <c r="J21" s="24">
        <f t="shared" si="7"/>
        <v>9.5490353952456442</v>
      </c>
      <c r="K21" s="24">
        <f t="shared" si="8"/>
        <v>9.0608140366917311</v>
      </c>
      <c r="L21" s="24">
        <f t="shared" si="9"/>
        <v>4.279629585621338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0.19899193063671547</v>
      </c>
      <c r="E22" s="24">
        <f t="shared" si="2"/>
        <v>0.19572599356193141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0.16132876009413499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148.35253937464466</v>
      </c>
      <c r="D25" s="24">
        <f t="shared" ref="D25:L25" si="10">SUM(D15:D24)</f>
        <v>41.736514682021699</v>
      </c>
      <c r="E25" s="24">
        <f t="shared" si="10"/>
        <v>43.4863405503149</v>
      </c>
      <c r="F25" s="24">
        <f t="shared" si="10"/>
        <v>245.97163046296299</v>
      </c>
      <c r="G25" s="24">
        <f t="shared" si="10"/>
        <v>432.14982039799207</v>
      </c>
      <c r="H25" s="24">
        <f t="shared" si="10"/>
        <v>412.77245658849989</v>
      </c>
      <c r="I25" s="24">
        <f t="shared" si="10"/>
        <v>424.53056844705895</v>
      </c>
      <c r="J25" s="24">
        <f t="shared" si="10"/>
        <v>425.71309755309017</v>
      </c>
      <c r="K25" s="24">
        <f t="shared" si="10"/>
        <v>425.65263741834565</v>
      </c>
      <c r="L25" s="24">
        <f t="shared" si="10"/>
        <v>110.03218556504082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191.71842897100623</v>
      </c>
      <c r="D29" s="24">
        <f>(SUMIFS(KENTSELAG2,KAYNAK,A29,SEBEP,B29,SÜRE,"Uzun",BİLDİRİM,"Bildirimli",İL,$B$10,İLÇE,$B$11)/VLOOKUP($B$11,ABONE1,4,FALSE))*60</f>
        <v>61.430793532860278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63.569127572848139</v>
      </c>
      <c r="F29" s="24">
        <f>(SUMIFS(KENTALTIOG2,KAYNAK,A29,SEBEP,B29,SÜRE,"Uzun",BİLDİRİM,"Bildirimli",İL,$B$10,İLÇE,$B$11)/VLOOKUP($B$11,ABONE1,6,FALSE))*60</f>
        <v>453.39459870370371</v>
      </c>
      <c r="G29" s="24">
        <f>(SUMIFS(KENTALTIAG2,KAYNAK,A29,SEBEP,B29,SÜRE,"Uzun",BİLDİRİM,"Bildirimli",İL,$B$10,İLÇE,$B$11)/VLOOKUP($B$11,ABONE1,7,FALSE))*60</f>
        <v>1146.3905849085695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1074.2637941824605</v>
      </c>
      <c r="I29" s="24">
        <f>(SUMIFS(KIRSALOG2,KAYNAK,A29,SEBEP,B29,SÜRE,"Uzun",BİLDİRİM,"Bildirimli",İL,$B$10,İLÇE,$B$11)/VLOOKUP($B$11,ABONE1,9,FALSE))*60</f>
        <v>439.82101955294104</v>
      </c>
      <c r="J29" s="24">
        <f>(SUMIFS(KIRSALAG2,KAYNAK,A29,SEBEP,B29,SÜRE,"Uzun",BİLDİRİM,"Bildirimli",İL,$B$10,İLÇE,$B$11)/VLOOKUP($B$11,ABONE1,10,FALSE))*60</f>
        <v>822.89731634738519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803.3114605714286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206.54669575469521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17.903027367762007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17.609195549335197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14.514524272068662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191.71842897100623</v>
      </c>
      <c r="D33" s="24">
        <f t="shared" ref="D33:L33" si="11">SUM(D28:D32)</f>
        <v>79.333820900622285</v>
      </c>
      <c r="E33" s="24">
        <f t="shared" si="11"/>
        <v>81.178323122183343</v>
      </c>
      <c r="F33" s="24">
        <f t="shared" si="11"/>
        <v>453.39459870370371</v>
      </c>
      <c r="G33" s="24">
        <f t="shared" si="11"/>
        <v>1146.3905849085695</v>
      </c>
      <c r="H33" s="24">
        <f t="shared" si="11"/>
        <v>1074.2637941824605</v>
      </c>
      <c r="I33" s="24">
        <f t="shared" si="11"/>
        <v>439.82101955294104</v>
      </c>
      <c r="J33" s="24">
        <f t="shared" si="11"/>
        <v>822.89731634738519</v>
      </c>
      <c r="K33" s="24">
        <f t="shared" si="11"/>
        <v>803.3114605714286</v>
      </c>
      <c r="L33" s="24">
        <f t="shared" si="11"/>
        <v>221.06122002676386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2.0574189880613987</v>
      </c>
      <c r="D38" s="24">
        <f t="shared" si="13"/>
        <v>0.59988995977840176</v>
      </c>
      <c r="E38" s="24">
        <f t="shared" si="14"/>
        <v>0.62381152320970379</v>
      </c>
      <c r="F38" s="24">
        <f t="shared" si="15"/>
        <v>4.083333333333333</v>
      </c>
      <c r="G38" s="24">
        <f t="shared" si="16"/>
        <v>9.4223736106131231</v>
      </c>
      <c r="H38" s="24">
        <f t="shared" si="17"/>
        <v>8.8666880822357861</v>
      </c>
      <c r="I38" s="24">
        <f t="shared" si="18"/>
        <v>6.4305882352941177</v>
      </c>
      <c r="J38" s="24">
        <f t="shared" si="19"/>
        <v>5.9586053882725833</v>
      </c>
      <c r="K38" s="24">
        <f t="shared" si="20"/>
        <v>5.9827368421052629</v>
      </c>
      <c r="L38" s="24">
        <f t="shared" si="21"/>
        <v>1.7036900312245242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0.11728395061728394</v>
      </c>
      <c r="G39" s="24">
        <f t="shared" si="16"/>
        <v>2.095733237719613</v>
      </c>
      <c r="H39" s="24">
        <f t="shared" si="17"/>
        <v>1.8898168968840348</v>
      </c>
      <c r="I39" s="24">
        <f t="shared" si="18"/>
        <v>0.10823529411764705</v>
      </c>
      <c r="J39" s="24">
        <f t="shared" si="19"/>
        <v>0.71936608557844695</v>
      </c>
      <c r="K39" s="24">
        <f t="shared" si="20"/>
        <v>0.68812030075187969</v>
      </c>
      <c r="L39" s="24">
        <f t="shared" si="21"/>
        <v>0.17847199790811069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3.5269788267435681E-2</v>
      </c>
      <c r="E42" s="24">
        <f t="shared" si="14"/>
        <v>3.4690926055516678E-2</v>
      </c>
      <c r="F42" s="24">
        <f t="shared" si="15"/>
        <v>0</v>
      </c>
      <c r="G42" s="24">
        <f t="shared" si="16"/>
        <v>6.2746504123341706E-2</v>
      </c>
      <c r="H42" s="24">
        <f t="shared" si="17"/>
        <v>5.6215868936716991E-2</v>
      </c>
      <c r="I42" s="24">
        <f t="shared" si="18"/>
        <v>0</v>
      </c>
      <c r="J42" s="24">
        <f t="shared" si="19"/>
        <v>8.7226624405705236E-2</v>
      </c>
      <c r="K42" s="24">
        <f t="shared" si="20"/>
        <v>8.2766917293233086E-2</v>
      </c>
      <c r="L42" s="24">
        <f t="shared" si="21"/>
        <v>4.1868549367049666E-2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1.4134476739773849E-3</v>
      </c>
      <c r="E43" s="24">
        <f t="shared" si="14"/>
        <v>1.3902495917891299E-3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1.1459246612216018E-3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2.0574189880613987</v>
      </c>
      <c r="D46" s="24">
        <f t="shared" ref="D46:L46" si="22">SUM(D36:D45)</f>
        <v>0.63657319571981474</v>
      </c>
      <c r="E46" s="24">
        <f t="shared" si="22"/>
        <v>0.65989269885700963</v>
      </c>
      <c r="F46" s="24">
        <f t="shared" si="22"/>
        <v>4.2006172839506171</v>
      </c>
      <c r="G46" s="24">
        <f t="shared" si="22"/>
        <v>11.580853352456076</v>
      </c>
      <c r="H46" s="24">
        <f t="shared" si="22"/>
        <v>10.812720848056538</v>
      </c>
      <c r="I46" s="24">
        <f t="shared" si="22"/>
        <v>6.5388235294117649</v>
      </c>
      <c r="J46" s="24">
        <f t="shared" si="22"/>
        <v>6.7651980982567359</v>
      </c>
      <c r="K46" s="24">
        <f t="shared" si="22"/>
        <v>6.7536240601503756</v>
      </c>
      <c r="L46" s="24">
        <f t="shared" si="22"/>
        <v>1.925176503160906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0.86640136441159754</v>
      </c>
      <c r="D50" s="24">
        <f>(SUMIFS(KENTSELAG1,KAYNAK,A50,SEBEP,B50,SÜRE,"Uzun",BİLDİRİM,"Bildirimli",İL,$B$10,İLÇE,$B$11)/VLOOKUP($B$11,ABONE1,4,FALSE))</f>
        <v>0.53943424148136909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0.54480055983205034</v>
      </c>
      <c r="F50" s="24">
        <f>(SUMIFS(KENTALTIOG1,KAYNAK,A50,SEBEP,B50,SÜRE,"Uzun",BİLDİRİM,"Bildirimli",İL,$B$10,İLÇE,$B$11)/VLOOKUP($B$11,ABONE1,6,FALSE))</f>
        <v>2.0679012345679011</v>
      </c>
      <c r="G50" s="24">
        <f>(SUMIFS(KENTALTIAG1,KAYNAK,A50,SEBEP,B50,SÜRE,"Uzun",BİLDİRİM,"Bildirimli",İL,$B$10,İLÇE,$B$11)/VLOOKUP($B$11,ABONE1,7,FALSE))</f>
        <v>5.6204732879168162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5.2507227754577581</v>
      </c>
      <c r="I50" s="24">
        <f>(SUMIFS(KIRSALOG1,KAYNAK,A50,SEBEP,B50,SÜRE,"Uzun",BİLDİRİM,"Bildirimli",İL,$B$10,İLÇE,$B$11)/VLOOKUP($B$11,ABONE1,9,FALSE))</f>
        <v>2.0835294117647059</v>
      </c>
      <c r="J50" s="24">
        <f>(SUMIFS(KIRSALAG1,KAYNAK,A50,SEBEP,B50,SÜRE,"Uzun",BİLDİRİM,"Bildirimli",İL,$B$10,İLÇE,$B$11)/VLOOKUP($B$11,ABONE1,10,FALSE))</f>
        <v>3.1672266244057052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3.1118195488721803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1.0983495608570593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0.13231388024588298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0.1301422906461395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0.10727085352160337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0.86640136441159754</v>
      </c>
      <c r="D54" s="24">
        <f t="shared" ref="D54:L54" si="23">SUM(D49:D53)</f>
        <v>0.67174812172725207</v>
      </c>
      <c r="E54" s="24">
        <f t="shared" si="23"/>
        <v>0.6749428504781898</v>
      </c>
      <c r="F54" s="24">
        <f t="shared" si="23"/>
        <v>2.0679012345679011</v>
      </c>
      <c r="G54" s="24">
        <f t="shared" si="23"/>
        <v>5.6204732879168162</v>
      </c>
      <c r="H54" s="24">
        <f t="shared" si="23"/>
        <v>5.2507227754577581</v>
      </c>
      <c r="I54" s="24">
        <f t="shared" si="23"/>
        <v>2.0835294117647059</v>
      </c>
      <c r="J54" s="24">
        <f t="shared" si="23"/>
        <v>3.1672266244057052</v>
      </c>
      <c r="K54" s="24">
        <f t="shared" si="23"/>
        <v>3.1118195488721803</v>
      </c>
      <c r="L54" s="24">
        <f t="shared" si="23"/>
        <v>1.2056204143786626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0.19215463331438318</v>
      </c>
      <c r="D58" s="24">
        <f>(SUMIFS(KENTSELAG1,KAYNAK,A58,SÜRE,"Kısa",İL,$B$10,İLÇE,$B$11)/VLOOKUP($B$11,ABONE1,4,FALSE))</f>
        <v>7.6421036654777258E-2</v>
      </c>
      <c r="E58" s="24">
        <f>(SUMIFS(KENTSELOG1,KAYNAK,A58,SÜRE,"Kısa",İL,$B$10,İLÇE,$B$11)+SUMIFS(KENTSELAG1,KAYNAK,A58,SÜRE,"Kısa",İL,$B$10,İLÇE,$B$11))/VLOOKUP($B$11,ABONE1,5,FALSE)</f>
        <v>7.8320503848845341E-2</v>
      </c>
      <c r="F58" s="24">
        <f>(SUMIFS(KENTALTIOG1,KAYNAK,A58,SÜRE,"Kısa",İL,$B$10,İLÇE,$B$11)/VLOOKUP($B$11,ABONE1,6,FALSE))</f>
        <v>0.15123456790123457</v>
      </c>
      <c r="G58" s="24">
        <f>(SUMIFS(KENTALTIAG1,KAYNAK,A58,SÜRE,"Kısa",İL,$B$10,İLÇE,$B$11)/VLOOKUP($B$11,ABONE1,7,FALSE))</f>
        <v>6.4001434205808533E-2</v>
      </c>
      <c r="H58" s="24">
        <f>(SUMIFS(KENTALTIOG1,KAYNAK,A58,SÜRE,"Kısa",İL,$B$10,İLÇE,$B$11)+SUMIFS(KENTALTIAG1,KAYNAK,A58,SÜRE,"Kısa",İL,$B$10,İLÇE,$B$11))/VLOOKUP($B$11,ABONE1,8,FALSE)</f>
        <v>7.3080629617732096E-2</v>
      </c>
      <c r="I58" s="24">
        <f>(SUMIFS(KIRSALOG1,KAYNAK,A58,SÜRE,"Kısa",İL,$B$10,İLÇE,$B$11)/VLOOKUP($B$11,ABONE1,9,FALSE))</f>
        <v>0.40235294117647058</v>
      </c>
      <c r="J58" s="24">
        <f>(SUMIFS(KIRSALAG1,KAYNAK,A58,SÜRE,"Kısa",İL,$B$10,İLÇE,$B$11)/VLOOKUP($B$11,ABONE1,10,FALSE))</f>
        <v>0.62167987321711571</v>
      </c>
      <c r="K58" s="24">
        <f>(SUMIFS(KIRSALOG1,KAYNAK,A58,SÜRE,"Kısa",İL,$B$10,İLÇE,$B$11)+SUMIFS(KIRSALAG1,KAYNAK,A58,SÜRE,"Kısa",İL,$B$10,İLÇE,$B$11))/VLOOKUP($B$11,ABONE1,11,FALSE)</f>
        <v>0.61046616541353382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0.14610923969052345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0.19215463331438318</v>
      </c>
      <c r="D60" s="24">
        <f t="shared" ref="D60:L60" si="24">SUM(D57:D59)</f>
        <v>7.6421036654777258E-2</v>
      </c>
      <c r="E60" s="24">
        <f t="shared" si="24"/>
        <v>7.8320503848845341E-2</v>
      </c>
      <c r="F60" s="24">
        <f t="shared" si="24"/>
        <v>0.15123456790123457</v>
      </c>
      <c r="G60" s="24">
        <f t="shared" si="24"/>
        <v>6.4001434205808533E-2</v>
      </c>
      <c r="H60" s="24">
        <f t="shared" si="24"/>
        <v>7.3080629617732096E-2</v>
      </c>
      <c r="I60" s="24">
        <f t="shared" si="24"/>
        <v>0.40235294117647058</v>
      </c>
      <c r="J60" s="24">
        <f t="shared" si="24"/>
        <v>0.62167987321711571</v>
      </c>
      <c r="K60" s="24">
        <f t="shared" si="24"/>
        <v>0.61046616541353382</v>
      </c>
      <c r="L60" s="24">
        <f t="shared" si="24"/>
        <v>0.14610923969052345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68.90538288248338</v>
      </c>
      <c r="D17" s="24">
        <f t="shared" si="1"/>
        <v>73.695088440773077</v>
      </c>
      <c r="E17" s="24">
        <f t="shared" si="2"/>
        <v>73.570356045038963</v>
      </c>
      <c r="F17" s="24">
        <f t="shared" si="3"/>
        <v>94.905072391304358</v>
      </c>
      <c r="G17" s="24">
        <f t="shared" si="4"/>
        <v>32.776267688442211</v>
      </c>
      <c r="H17" s="24">
        <f t="shared" si="5"/>
        <v>34.054981342281877</v>
      </c>
      <c r="I17" s="24">
        <f t="shared" si="6"/>
        <v>144.21335461538459</v>
      </c>
      <c r="J17" s="24">
        <f t="shared" si="7"/>
        <v>139.73924371327567</v>
      </c>
      <c r="K17" s="24">
        <f t="shared" si="8"/>
        <v>139.90318060129189</v>
      </c>
      <c r="L17" s="24">
        <f t="shared" si="9"/>
        <v>79.548031994764386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6.4447386810798006</v>
      </c>
      <c r="E21" s="24">
        <f t="shared" si="2"/>
        <v>6.2769062985275736</v>
      </c>
      <c r="F21" s="24">
        <f t="shared" si="3"/>
        <v>0</v>
      </c>
      <c r="G21" s="24">
        <f t="shared" si="4"/>
        <v>5.9969696984924621</v>
      </c>
      <c r="H21" s="24">
        <f t="shared" si="5"/>
        <v>5.8735421342281882</v>
      </c>
      <c r="I21" s="24">
        <f t="shared" si="6"/>
        <v>0</v>
      </c>
      <c r="J21" s="24">
        <f t="shared" si="7"/>
        <v>6.2621337754480058</v>
      </c>
      <c r="K21" s="24">
        <f t="shared" si="8"/>
        <v>6.0326815455079252</v>
      </c>
      <c r="L21" s="24">
        <f t="shared" si="9"/>
        <v>6.2171186239605811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1.5954497861744594</v>
      </c>
      <c r="E22" s="24">
        <f t="shared" si="2"/>
        <v>1.5539014547204311</v>
      </c>
      <c r="F22" s="24">
        <f t="shared" si="3"/>
        <v>0</v>
      </c>
      <c r="G22" s="24">
        <f t="shared" si="4"/>
        <v>10.768775701233439</v>
      </c>
      <c r="H22" s="24">
        <f t="shared" si="5"/>
        <v>10.547136469798657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1.9691815537419157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68.90538288248338</v>
      </c>
      <c r="D25" s="24">
        <f t="shared" ref="D25:L25" si="10">SUM(D15:D24)</f>
        <v>81.73527690802733</v>
      </c>
      <c r="E25" s="24">
        <f t="shared" si="10"/>
        <v>81.401163798286973</v>
      </c>
      <c r="F25" s="24">
        <f t="shared" si="10"/>
        <v>94.905072391304358</v>
      </c>
      <c r="G25" s="24">
        <f t="shared" si="10"/>
        <v>49.542013088168112</v>
      </c>
      <c r="H25" s="24">
        <f t="shared" si="10"/>
        <v>50.475659946308724</v>
      </c>
      <c r="I25" s="24">
        <f t="shared" si="10"/>
        <v>144.21335461538459</v>
      </c>
      <c r="J25" s="24">
        <f t="shared" si="10"/>
        <v>146.00137748872368</v>
      </c>
      <c r="K25" s="24">
        <f t="shared" si="10"/>
        <v>145.93586214679982</v>
      </c>
      <c r="L25" s="24">
        <f t="shared" si="10"/>
        <v>87.734332172466893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81.119512150776075</v>
      </c>
      <c r="D29" s="24">
        <f>(SUMIFS(KENTSELAG2,KAYNAK,A29,SEBEP,B29,SÜRE,"Uzun",BİLDİRİM,"Bildirimli",İL,$B$10,İLÇE,$B$11)/VLOOKUP($B$11,ABONE1,4,FALSE))*60</f>
        <v>69.875126139283026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70.167949818881723</v>
      </c>
      <c r="F29" s="24">
        <f>(SUMIFS(KENTALTIOG2,KAYNAK,A29,SEBEP,B29,SÜRE,"Uzun",BİLDİRİM,"Bildirimli",İL,$B$10,İLÇE,$B$11)/VLOOKUP($B$11,ABONE1,6,FALSE))*60</f>
        <v>210.4791665217391</v>
      </c>
      <c r="G29" s="24">
        <f>(SUMIFS(KENTALTIAG2,KAYNAK,A29,SEBEP,B29,SÜRE,"Uzun",BİLDİRİM,"Bildirimli",İL,$B$10,İLÇE,$B$11)/VLOOKUP($B$11,ABONE1,7,FALSE))*60</f>
        <v>29.600586263133852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33.32336688590604</v>
      </c>
      <c r="I29" s="24">
        <f>(SUMIFS(KIRSALOG2,KAYNAK,A29,SEBEP,B29,SÜRE,"Uzun",BİLDİRİM,"Bildirimli",İL,$B$10,İLÇE,$B$11)/VLOOKUP($B$11,ABONE1,9,FALSE))*60</f>
        <v>280.70624999999995</v>
      </c>
      <c r="J29" s="24">
        <f>(SUMIFS(KIRSALAG2,KAYNAK,A29,SEBEP,B29,SÜRE,"Uzun",BİLDİRİM,"Bildirimli",İL,$B$10,İLÇE,$B$11)/VLOOKUP($B$11,ABONE1,10,FALSE))*60</f>
        <v>191.93718556625626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195.18979250734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84.024828549738231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28.339192781312995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27.601190128380335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22.082227180782262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81.119512150776075</v>
      </c>
      <c r="D33" s="24">
        <f t="shared" ref="D33:L33" si="11">SUM(D28:D32)</f>
        <v>98.214318920596014</v>
      </c>
      <c r="E33" s="24">
        <f t="shared" si="11"/>
        <v>97.769139947262062</v>
      </c>
      <c r="F33" s="24">
        <f t="shared" si="11"/>
        <v>210.4791665217391</v>
      </c>
      <c r="G33" s="24">
        <f t="shared" si="11"/>
        <v>29.600586263133852</v>
      </c>
      <c r="H33" s="24">
        <f t="shared" si="11"/>
        <v>33.32336688590604</v>
      </c>
      <c r="I33" s="24">
        <f t="shared" si="11"/>
        <v>280.70624999999995</v>
      </c>
      <c r="J33" s="24">
        <f t="shared" si="11"/>
        <v>191.93718556625626</v>
      </c>
      <c r="K33" s="24">
        <f t="shared" si="11"/>
        <v>195.18979250734</v>
      </c>
      <c r="L33" s="24">
        <f t="shared" si="11"/>
        <v>106.1070557305205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1.4641537324464153</v>
      </c>
      <c r="D38" s="24">
        <f t="shared" si="13"/>
        <v>1.1298367653452432</v>
      </c>
      <c r="E38" s="24">
        <f t="shared" si="14"/>
        <v>1.1385429698777789</v>
      </c>
      <c r="F38" s="24">
        <f t="shared" si="15"/>
        <v>2.9673913043478262</v>
      </c>
      <c r="G38" s="24">
        <f t="shared" si="16"/>
        <v>0.92919141160347185</v>
      </c>
      <c r="H38" s="24">
        <f t="shared" si="17"/>
        <v>0.9711409395973154</v>
      </c>
      <c r="I38" s="24">
        <f t="shared" si="18"/>
        <v>4.1185897435897436</v>
      </c>
      <c r="J38" s="24">
        <f t="shared" si="19"/>
        <v>2.5940509569669632</v>
      </c>
      <c r="K38" s="24">
        <f t="shared" si="20"/>
        <v>2.6499119201409278</v>
      </c>
      <c r="L38" s="24">
        <f t="shared" si="21"/>
        <v>1.3251924853711119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5.7843563495514012E-2</v>
      </c>
      <c r="E42" s="24">
        <f t="shared" si="14"/>
        <v>5.6337214897507461E-2</v>
      </c>
      <c r="F42" s="24">
        <f t="shared" si="15"/>
        <v>0</v>
      </c>
      <c r="G42" s="24">
        <f t="shared" si="16"/>
        <v>4.6139789858382824E-2</v>
      </c>
      <c r="H42" s="24">
        <f t="shared" si="17"/>
        <v>4.5190156599552569E-2</v>
      </c>
      <c r="I42" s="24">
        <f t="shared" si="18"/>
        <v>0</v>
      </c>
      <c r="J42" s="24">
        <f t="shared" si="19"/>
        <v>6.0709496525661343E-2</v>
      </c>
      <c r="K42" s="24">
        <f t="shared" si="20"/>
        <v>5.8485026423957719E-2</v>
      </c>
      <c r="L42" s="24">
        <f t="shared" si="21"/>
        <v>5.5851555281798582E-2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7.2526777597723413E-3</v>
      </c>
      <c r="E43" s="24">
        <f t="shared" si="14"/>
        <v>7.0638052160523533E-3</v>
      </c>
      <c r="F43" s="24">
        <f t="shared" si="15"/>
        <v>0</v>
      </c>
      <c r="G43" s="24">
        <f t="shared" si="16"/>
        <v>2.147099132023755E-2</v>
      </c>
      <c r="H43" s="24">
        <f t="shared" si="17"/>
        <v>2.1029082774049218E-2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7.0988604866030185E-3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1.4641537324464153</v>
      </c>
      <c r="D46" s="24">
        <f t="shared" ref="D46:L46" si="22">SUM(D36:D45)</f>
        <v>1.1949330066005297</v>
      </c>
      <c r="E46" s="24">
        <f t="shared" si="22"/>
        <v>1.2019439899913387</v>
      </c>
      <c r="F46" s="24">
        <f t="shared" si="22"/>
        <v>2.9673913043478262</v>
      </c>
      <c r="G46" s="24">
        <f t="shared" si="22"/>
        <v>0.99680219278209226</v>
      </c>
      <c r="H46" s="24">
        <f t="shared" si="22"/>
        <v>1.037360178970917</v>
      </c>
      <c r="I46" s="24">
        <f t="shared" si="22"/>
        <v>4.1185897435897436</v>
      </c>
      <c r="J46" s="24">
        <f t="shared" si="22"/>
        <v>2.6547604534926244</v>
      </c>
      <c r="K46" s="24">
        <f t="shared" si="22"/>
        <v>2.7083969465648856</v>
      </c>
      <c r="L46" s="24">
        <f t="shared" si="22"/>
        <v>1.3881429011395134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0.33481152993348118</v>
      </c>
      <c r="D50" s="24">
        <f>(SUMIFS(KENTSELAG1,KAYNAK,A50,SEBEP,B50,SÜRE,"Uzun",BİLDİRİM,"Bildirimli",İL,$B$10,İLÇE,$B$11)/VLOOKUP($B$11,ABONE1,4,FALSE))</f>
        <v>0.34581637089443107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0.34552978539120394</v>
      </c>
      <c r="F50" s="24">
        <f>(SUMIFS(KENTALTIOG1,KAYNAK,A50,SEBEP,B50,SÜRE,"Uzun",BİLDİRİM,"Bildirimli",İL,$B$10,İLÇE,$B$11)/VLOOKUP($B$11,ABONE1,6,FALSE))</f>
        <v>0.51086956521739135</v>
      </c>
      <c r="G50" s="24">
        <f>(SUMIFS(KENTALTIAG1,KAYNAK,A50,SEBEP,B50,SÜRE,"Uzun",BİLDİRİM,"Bildirimli",İL,$B$10,İLÇE,$B$11)/VLOOKUP($B$11,ABONE1,7,FALSE))</f>
        <v>7.3549566011877565E-2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8.2550335570469799E-2</v>
      </c>
      <c r="I50" s="24">
        <f>(SUMIFS(KIRSALOG1,KAYNAK,A50,SEBEP,B50,SÜRE,"Uzun",BİLDİRİM,"Bildirimli",İL,$B$10,İLÇE,$B$11)/VLOOKUP($B$11,ABONE1,9,FALSE))</f>
        <v>0.71794871794871795</v>
      </c>
      <c r="J50" s="24">
        <f>(SUMIFS(KIRSALAG1,KAYNAK,A50,SEBEP,B50,SÜRE,"Uzun",BİLDİRİM,"Bildirimli",İL,$B$10,İLÇE,$B$11)/VLOOKUP($B$11,ABONE1,10,FALSE))</f>
        <v>0.51822503961965138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0.5255431591309454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0.35103172158915924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0.23366665349195684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0.22758156096622076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0.18207576224206962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0.33481152993348118</v>
      </c>
      <c r="D54" s="24">
        <f t="shared" ref="D54:L54" si="23">SUM(D49:D53)</f>
        <v>0.57948302438638788</v>
      </c>
      <c r="E54" s="24">
        <f t="shared" si="23"/>
        <v>0.57311134635742467</v>
      </c>
      <c r="F54" s="24">
        <f t="shared" si="23"/>
        <v>0.51086956521739135</v>
      </c>
      <c r="G54" s="24">
        <f t="shared" si="23"/>
        <v>7.3549566011877565E-2</v>
      </c>
      <c r="H54" s="24">
        <f t="shared" si="23"/>
        <v>8.2550335570469799E-2</v>
      </c>
      <c r="I54" s="24">
        <f t="shared" si="23"/>
        <v>0.71794871794871795</v>
      </c>
      <c r="J54" s="24">
        <f t="shared" si="23"/>
        <v>0.51822503961965138</v>
      </c>
      <c r="K54" s="24">
        <f t="shared" si="23"/>
        <v>0.5255431591309454</v>
      </c>
      <c r="L54" s="24">
        <f t="shared" si="23"/>
        <v>0.53310748383122886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0.1278640059127864</v>
      </c>
      <c r="D58" s="24">
        <f>(SUMIFS(KENTSELAG1,KAYNAK,A58,SÜRE,"Kısa",İL,$B$10,İLÇE,$B$11)/VLOOKUP($B$11,ABONE1,4,FALSE))</f>
        <v>0.14289949013872968</v>
      </c>
      <c r="E58" s="24">
        <f>(SUMIFS(KENTSELOG1,KAYNAK,A58,SÜRE,"Kısa",İL,$B$10,İLÇE,$B$11)+SUMIFS(KENTSELAG1,KAYNAK,A58,SÜRE,"Kısa",İL,$B$10,İLÇE,$B$11))/VLOOKUP($B$11,ABONE1,5,FALSE)</f>
        <v>0.14250793956308344</v>
      </c>
      <c r="F58" s="24">
        <f>(SUMIFS(KENTALTIOG1,KAYNAK,A58,SÜRE,"Kısa",İL,$B$10,İLÇE,$B$11)/VLOOKUP($B$11,ABONE1,6,FALSE))</f>
        <v>0.20652173913043478</v>
      </c>
      <c r="G58" s="24">
        <f>(SUMIFS(KENTALTIAG1,KAYNAK,A58,SÜRE,"Kısa",İL,$B$10,İLÇE,$B$11)/VLOOKUP($B$11,ABONE1,7,FALSE))</f>
        <v>0.4650525354042942</v>
      </c>
      <c r="H58" s="24">
        <f>(SUMIFS(KENTALTIOG1,KAYNAK,A58,SÜRE,"Kısa",İL,$B$10,İLÇE,$B$11)+SUMIFS(KENTALTIAG1,KAYNAK,A58,SÜRE,"Kısa",İL,$B$10,İLÇE,$B$11))/VLOOKUP($B$11,ABONE1,8,FALSE)</f>
        <v>0.45973154362416108</v>
      </c>
      <c r="I58" s="24">
        <f>(SUMIFS(KIRSALOG1,KAYNAK,A58,SÜRE,"Kısa",İL,$B$10,İLÇE,$B$11)/VLOOKUP($B$11,ABONE1,9,FALSE))</f>
        <v>0.38141025641025639</v>
      </c>
      <c r="J58" s="24">
        <f>(SUMIFS(KIRSALAG1,KAYNAK,A58,SÜRE,"Kısa",İL,$B$10,İLÇE,$B$11)/VLOOKUP($B$11,ABONE1,10,FALSE))</f>
        <v>1.0919175911251982</v>
      </c>
      <c r="K58" s="24">
        <f>(SUMIFS(KIRSALOG1,KAYNAK,A58,SÜRE,"Kısa",İL,$B$10,İLÇE,$B$11)+SUMIFS(KIRSALAG1,KAYNAK,A58,SÜRE,"Kısa",İL,$B$10,İLÇE,$B$11))/VLOOKUP($B$11,ABONE1,11,FALSE)</f>
        <v>1.0658837345860246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0.28541730828457035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0.1278640059127864</v>
      </c>
      <c r="D60" s="24">
        <f t="shared" ref="D60:L60" si="24">SUM(D57:D59)</f>
        <v>0.14289949013872968</v>
      </c>
      <c r="E60" s="24">
        <f t="shared" si="24"/>
        <v>0.14250793956308344</v>
      </c>
      <c r="F60" s="24">
        <f t="shared" si="24"/>
        <v>0.20652173913043478</v>
      </c>
      <c r="G60" s="24">
        <f t="shared" si="24"/>
        <v>0.4650525354042942</v>
      </c>
      <c r="H60" s="24">
        <f t="shared" si="24"/>
        <v>0.45973154362416108</v>
      </c>
      <c r="I60" s="24">
        <f t="shared" si="24"/>
        <v>0.38141025641025639</v>
      </c>
      <c r="J60" s="24">
        <f t="shared" si="24"/>
        <v>1.0919175911251982</v>
      </c>
      <c r="K60" s="24">
        <f t="shared" si="24"/>
        <v>1.0658837345860246</v>
      </c>
      <c r="L60" s="24">
        <f t="shared" si="24"/>
        <v>0.28541730828457035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0</v>
      </c>
      <c r="G17" s="24">
        <f t="shared" si="1"/>
        <v>8.2915912231978748</v>
      </c>
      <c r="H17" s="24">
        <f t="shared" si="2"/>
        <v>8.274131684553728</v>
      </c>
      <c r="I17" s="24">
        <f t="shared" si="3"/>
        <v>76.173770163934421</v>
      </c>
      <c r="J17" s="24">
        <f t="shared" si="4"/>
        <v>120.29976018342025</v>
      </c>
      <c r="K17" s="24">
        <f t="shared" si="5"/>
        <v>119.82098298826041</v>
      </c>
      <c r="L17" s="24">
        <f t="shared" si="6"/>
        <v>56.577019925286919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1.1026319950990406</v>
      </c>
      <c r="H21" s="24">
        <f t="shared" si="2"/>
        <v>1.1003101915500613</v>
      </c>
      <c r="I21" s="24">
        <f t="shared" si="3"/>
        <v>0</v>
      </c>
      <c r="J21" s="24">
        <f t="shared" si="4"/>
        <v>12.672833127135409</v>
      </c>
      <c r="K21" s="24">
        <f t="shared" si="5"/>
        <v>12.535329957310568</v>
      </c>
      <c r="L21" s="24">
        <f t="shared" si="6"/>
        <v>6.0519917076176544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0</v>
      </c>
      <c r="G25" s="24">
        <f t="shared" si="7"/>
        <v>9.394223218296915</v>
      </c>
      <c r="H25" s="24">
        <f t="shared" si="7"/>
        <v>9.3744418761037895</v>
      </c>
      <c r="I25" s="24">
        <f t="shared" si="7"/>
        <v>76.173770163934421</v>
      </c>
      <c r="J25" s="24">
        <f t="shared" si="7"/>
        <v>132.97259331055565</v>
      </c>
      <c r="K25" s="24">
        <f t="shared" si="7"/>
        <v>132.35631294557098</v>
      </c>
      <c r="L25" s="24">
        <f t="shared" si="7"/>
        <v>62.629011632904572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5.986559999999999</v>
      </c>
      <c r="G28" s="24">
        <f>(SUMIFS(KENTALTIAG2,KAYNAK,A28,SEBEP,B28,SÜRE,"Uzun",BİLDİRİM,"Bildirimli",İL,$B$10,İLÇE,$B$11)/VLOOKUP($B$11,ABONE1,7,FALSE))*60</f>
        <v>8.9824155156218097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8.9761071661459049</v>
      </c>
      <c r="I28" s="24">
        <f>(SUMIFS(KIRSALOG2,KAYNAK,A28,SEBEP,B28,SÜRE,"Uzun",BİLDİRİM,"Bildirimli",İL,$B$10,İLÇE,$B$11)/VLOOKUP($B$11,ABONE1,9,FALSE))*60</f>
        <v>5.1004096721311472</v>
      </c>
      <c r="J28" s="24">
        <f>(SUMIFS(KIRSALAG2,KAYNAK,A28,SEBEP,B28,SÜRE,"Uzun",BİLDİRİM,"Bildirimli",İL,$B$10,İLÇE,$B$11)/VLOOKUP($B$11,ABONE1,10,FALSE))*60</f>
        <v>5.9942531199424565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5.984554711846318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7.6806817715474089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3.8895287359607922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3.8813385857899743</v>
      </c>
      <c r="I29" s="24">
        <f>(SUMIFS(KIRSALOG2,KAYNAK,A29,SEBEP,B29,SÜRE,"Uzun",BİLDİRİM,"Bildirimli",İL,$B$10,İLÇE,$B$11)/VLOOKUP($B$11,ABONE1,9,FALSE))*60</f>
        <v>79.126776393442611</v>
      </c>
      <c r="J29" s="24">
        <f>(SUMIFS(KIRSALAG2,KAYNAK,A29,SEBEP,B29,SÜRE,"Uzun",BİLDİRİM,"Bildirimli",İL,$B$10,İLÇE,$B$11)/VLOOKUP($B$11,ABONE1,10,FALSE))*60</f>
        <v>120.3166546664269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119.86973496264673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54.107539342986982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5.4007013127135401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5.3421024546424762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2.3132789031810832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5.986559999999999</v>
      </c>
      <c r="G33" s="24">
        <f t="shared" si="8"/>
        <v>12.871944251582601</v>
      </c>
      <c r="H33" s="24">
        <f t="shared" si="8"/>
        <v>12.857445751935879</v>
      </c>
      <c r="I33" s="24">
        <f t="shared" si="8"/>
        <v>84.227186065573761</v>
      </c>
      <c r="J33" s="24">
        <f t="shared" si="8"/>
        <v>131.71160909908289</v>
      </c>
      <c r="K33" s="24">
        <f t="shared" si="8"/>
        <v>131.19639212913552</v>
      </c>
      <c r="L33" s="24">
        <f t="shared" si="8"/>
        <v>64.10150001771548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</v>
      </c>
      <c r="G38" s="24">
        <f t="shared" si="10"/>
        <v>8.5154176026138451E-2</v>
      </c>
      <c r="H38" s="24">
        <f t="shared" si="11"/>
        <v>8.4974867545170488E-2</v>
      </c>
      <c r="I38" s="24">
        <f t="shared" si="12"/>
        <v>1.0737704918032787</v>
      </c>
      <c r="J38" s="24">
        <f t="shared" si="13"/>
        <v>1.7477072468980399</v>
      </c>
      <c r="K38" s="24">
        <f t="shared" si="14"/>
        <v>1.7403948772678761</v>
      </c>
      <c r="L38" s="24">
        <f t="shared" si="15"/>
        <v>0.80181776168836172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1.5791981485263087E-2</v>
      </c>
      <c r="H42" s="24">
        <f t="shared" si="11"/>
        <v>1.5758728433636734E-2</v>
      </c>
      <c r="I42" s="24">
        <f t="shared" si="12"/>
        <v>0</v>
      </c>
      <c r="J42" s="24">
        <f t="shared" si="13"/>
        <v>7.8403164898399574E-2</v>
      </c>
      <c r="K42" s="24">
        <f t="shared" si="14"/>
        <v>7.755247242974031E-2</v>
      </c>
      <c r="L42" s="24">
        <f t="shared" si="15"/>
        <v>4.2517137795578835E-2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</v>
      </c>
      <c r="G46" s="24">
        <f t="shared" si="16"/>
        <v>0.10094615751140154</v>
      </c>
      <c r="H46" s="24">
        <f t="shared" si="16"/>
        <v>0.10073359597880722</v>
      </c>
      <c r="I46" s="24">
        <f t="shared" si="16"/>
        <v>1.0737704918032787</v>
      </c>
      <c r="J46" s="24">
        <f t="shared" si="16"/>
        <v>1.8261104117964395</v>
      </c>
      <c r="K46" s="24">
        <f t="shared" si="16"/>
        <v>1.8179473496976164</v>
      </c>
      <c r="L46" s="24">
        <f t="shared" si="16"/>
        <v>0.84433489948394058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0.54838709677419351</v>
      </c>
      <c r="G49" s="24">
        <f>(SUMIFS(KENTALTIAG1,KAYNAK,A49,SEBEP,B49,SÜRE,"Uzun",BİLDİRİM,"Bildirimli",İL,$B$10,İLÇE,$B$11)/VLOOKUP($B$11,ABONE1,7,FALSE))</f>
        <v>0.82281669049077666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0.82223882624643396</v>
      </c>
      <c r="I49" s="24">
        <f>(SUMIFS(KIRSALOG1,KAYNAK,A49,SEBEP,B49,SÜRE,"Uzun",BİLDİRİM,"Bildirimli",İL,$B$10,İLÇE,$B$11)/VLOOKUP($B$11,ABONE1,9,FALSE))</f>
        <v>0.46721311475409838</v>
      </c>
      <c r="J49" s="24">
        <f>(SUMIFS(KIRSALAG1,KAYNAK,A49,SEBEP,B49,SÜRE,"Uzun",BİLDİRİM,"Bildirimli",İL,$B$10,İLÇE,$B$11)/VLOOKUP($B$11,ABONE1,10,FALSE))</f>
        <v>0.54909188994785108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0.54820348630380644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0.70357390433643996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1.4158328228166905E-2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1.4128515147398451E-2</v>
      </c>
      <c r="I50" s="24">
        <f>(SUMIFS(KIRSALOG1,KAYNAK,A50,SEBEP,B50,SÜRE,"Uzun",BİLDİRİM,"Bildirimli",İL,$B$10,İLÇE,$B$11)/VLOOKUP($B$11,ABONE1,9,FALSE))</f>
        <v>0.24590163934426229</v>
      </c>
      <c r="J50" s="24">
        <f>(SUMIFS(KIRSALAG1,KAYNAK,A50,SEBEP,B50,SÜRE,"Uzun",BİLDİRİM,"Bildirimli",İL,$B$10,İLÇE,$B$11)/VLOOKUP($B$11,ABONE1,10,FALSE))</f>
        <v>0.28448120841575258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0.28406261117040199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0.13101748440268043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1.5374932566085237E-2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1.5208110992529349E-2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6.5855349302934608E-3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0.54838709677419351</v>
      </c>
      <c r="G54" s="24">
        <f t="shared" si="17"/>
        <v>0.83697501871894353</v>
      </c>
      <c r="H54" s="24">
        <f t="shared" si="17"/>
        <v>0.8363673413938324</v>
      </c>
      <c r="I54" s="24">
        <f t="shared" si="17"/>
        <v>0.71311475409836067</v>
      </c>
      <c r="J54" s="24">
        <f t="shared" si="17"/>
        <v>0.84894803092968885</v>
      </c>
      <c r="K54" s="24">
        <f t="shared" si="17"/>
        <v>0.84747420846673782</v>
      </c>
      <c r="L54" s="24">
        <f t="shared" si="17"/>
        <v>0.84117692366941388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3.2258064516129031E-2</v>
      </c>
      <c r="G58" s="24">
        <f>(SUMIFS(KENTALTIAG1,KAYNAK,A58,SÜRE,"Kısa",İL,$B$10,İLÇE,$B$11)/VLOOKUP($B$11,ABONE1,7,FALSE))</f>
        <v>6.9498332312300043E-2</v>
      </c>
      <c r="H58" s="24">
        <f>(SUMIFS(KENTALTIOG1,KAYNAK,A58,SÜRE,"Kısa",İL,$B$10,İLÇE,$B$11)+SUMIFS(KENTALTIAG1,KAYNAK,A58,SÜRE,"Kısa",İL,$B$10,İLÇE,$B$11))/VLOOKUP($B$11,ABONE1,8,FALSE)</f>
        <v>6.9419915772313545E-2</v>
      </c>
      <c r="I58" s="24">
        <f>(SUMIFS(KIRSALOG1,KAYNAK,A58,SÜRE,"Kısa",İL,$B$10,İLÇE,$B$11)/VLOOKUP($B$11,ABONE1,9,FALSE))</f>
        <v>0.71311475409836067</v>
      </c>
      <c r="J58" s="24">
        <f>(SUMIFS(KIRSALAG1,KAYNAK,A58,SÜRE,"Kısa",İL,$B$10,İLÇE,$B$11)/VLOOKUP($B$11,ABONE1,10,FALSE))</f>
        <v>0.99010969250134873</v>
      </c>
      <c r="K58" s="24">
        <f>(SUMIFS(KIRSALOG1,KAYNAK,A58,SÜRE,"Kısa",İL,$B$10,İLÇE,$B$11)+SUMIFS(KIRSALAG1,KAYNAK,A58,SÜRE,"Kısa",İL,$B$10,İLÇE,$B$11))/VLOOKUP($B$11,ABONE1,11,FALSE)</f>
        <v>0.98710423336890785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0.46680274204729261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3.2258064516129031E-2</v>
      </c>
      <c r="G60" s="24">
        <f t="shared" si="18"/>
        <v>6.9498332312300043E-2</v>
      </c>
      <c r="H60" s="24">
        <f t="shared" si="18"/>
        <v>6.9419915772313545E-2</v>
      </c>
      <c r="I60" s="24">
        <f t="shared" si="18"/>
        <v>0.71311475409836067</v>
      </c>
      <c r="J60" s="24">
        <f t="shared" si="18"/>
        <v>0.99010969250134873</v>
      </c>
      <c r="K60" s="24">
        <f t="shared" si="18"/>
        <v>0.98710423336890785</v>
      </c>
      <c r="L60" s="24">
        <f t="shared" si="18"/>
        <v>0.46680274204729261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103.80577760000001</v>
      </c>
      <c r="G17" s="24">
        <f t="shared" si="1"/>
        <v>100.61932696027498</v>
      </c>
      <c r="H17" s="24">
        <f t="shared" si="2"/>
        <v>100.63831502621962</v>
      </c>
      <c r="I17" s="24">
        <f t="shared" si="3"/>
        <v>95.893503050847443</v>
      </c>
      <c r="J17" s="24">
        <f t="shared" si="4"/>
        <v>89.286829625841179</v>
      </c>
      <c r="K17" s="24">
        <f t="shared" si="5"/>
        <v>89.356046305602405</v>
      </c>
      <c r="L17" s="24">
        <f t="shared" si="6"/>
        <v>95.310117089186122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0.76</v>
      </c>
      <c r="G20" s="24">
        <f t="shared" si="1"/>
        <v>1.2548503972504195</v>
      </c>
      <c r="H20" s="24">
        <f t="shared" si="2"/>
        <v>1.2519015827109485</v>
      </c>
      <c r="I20" s="24">
        <f t="shared" si="3"/>
        <v>1.2076271186440677</v>
      </c>
      <c r="J20" s="24">
        <f t="shared" si="4"/>
        <v>3.5898923176312247</v>
      </c>
      <c r="K20" s="24">
        <f t="shared" si="5"/>
        <v>3.5649338435585545</v>
      </c>
      <c r="L20" s="24">
        <f t="shared" si="6"/>
        <v>2.3442611094804815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10.089406658140838</v>
      </c>
      <c r="H21" s="24">
        <f t="shared" si="2"/>
        <v>10.029283863022407</v>
      </c>
      <c r="I21" s="24">
        <f t="shared" si="3"/>
        <v>0</v>
      </c>
      <c r="J21" s="24">
        <f t="shared" si="4"/>
        <v>3.7098265356662168</v>
      </c>
      <c r="K21" s="24">
        <f t="shared" si="5"/>
        <v>3.6709594903666862</v>
      </c>
      <c r="L21" s="24">
        <f t="shared" si="6"/>
        <v>7.0264825963352759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104.56577760000002</v>
      </c>
      <c r="G25" s="24">
        <f t="shared" si="7"/>
        <v>111.96358401566624</v>
      </c>
      <c r="H25" s="24">
        <f t="shared" si="7"/>
        <v>111.91950047195297</v>
      </c>
      <c r="I25" s="24">
        <f t="shared" si="7"/>
        <v>97.101130169491512</v>
      </c>
      <c r="J25" s="24">
        <f t="shared" si="7"/>
        <v>96.586548479138628</v>
      </c>
      <c r="K25" s="24">
        <f t="shared" si="7"/>
        <v>96.591939639527638</v>
      </c>
      <c r="L25" s="24">
        <f t="shared" si="7"/>
        <v>104.68086079500188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13.571999999999999</v>
      </c>
      <c r="G29" s="24">
        <f>(SUMIFS(KENTALTIAG2,KAYNAK,A29,SEBEP,B29,SÜRE,"Uzun",BİLDİRİM,"Bildirimli",İL,$B$10,İLÇE,$B$11)/VLOOKUP($B$11,ABONE1,7,FALSE))*60</f>
        <v>15.98882580129486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15.974423931352298</v>
      </c>
      <c r="I29" s="24">
        <f>(SUMIFS(KIRSALOG2,KAYNAK,A29,SEBEP,B29,SÜRE,"Uzun",BİLDİRİM,"Bildirimli",İL,$B$10,İLÇE,$B$11)/VLOOKUP($B$11,ABONE1,9,FALSE))*60</f>
        <v>58.882485762711866</v>
      </c>
      <c r="J29" s="24">
        <f>(SUMIFS(KIRSALAG2,KAYNAK,A29,SEBEP,B29,SÜRE,"Uzun",BİLDİRİM,"Bildirimli",İL,$B$10,İLÇE,$B$11)/VLOOKUP($B$11,ABONE1,10,FALSE))*60</f>
        <v>89.897067386271871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89.572134363846217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50.731898567654831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6.4634494956438342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6.4249337867471796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5.662365781965006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5.6030424078842218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6.036784908381903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13.571999999999999</v>
      </c>
      <c r="G33" s="24">
        <f t="shared" si="8"/>
        <v>22.452275296938694</v>
      </c>
      <c r="H33" s="24">
        <f t="shared" si="8"/>
        <v>22.399357718099477</v>
      </c>
      <c r="I33" s="24">
        <f t="shared" si="8"/>
        <v>58.882485762711866</v>
      </c>
      <c r="J33" s="24">
        <f t="shared" si="8"/>
        <v>95.559433168236879</v>
      </c>
      <c r="K33" s="24">
        <f t="shared" si="8"/>
        <v>95.175176771730435</v>
      </c>
      <c r="L33" s="24">
        <f t="shared" si="8"/>
        <v>56.768683476036735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1.92</v>
      </c>
      <c r="G38" s="24">
        <f t="shared" si="10"/>
        <v>1.1483494524818161</v>
      </c>
      <c r="H38" s="24">
        <f t="shared" si="11"/>
        <v>1.1529477196885429</v>
      </c>
      <c r="I38" s="24">
        <f t="shared" si="12"/>
        <v>2.3135593220338984</v>
      </c>
      <c r="J38" s="24">
        <f t="shared" si="13"/>
        <v>2.4638851502916106</v>
      </c>
      <c r="K38" s="24">
        <f t="shared" si="14"/>
        <v>2.4623102193021396</v>
      </c>
      <c r="L38" s="24">
        <f t="shared" si="15"/>
        <v>1.7713111660866283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0.08</v>
      </c>
      <c r="G41" s="24">
        <f t="shared" si="10"/>
        <v>8.7682839101590596E-2</v>
      </c>
      <c r="H41" s="24">
        <f t="shared" si="11"/>
        <v>8.7637057047513109E-2</v>
      </c>
      <c r="I41" s="24">
        <f t="shared" si="12"/>
        <v>0.1271186440677966</v>
      </c>
      <c r="J41" s="24">
        <f t="shared" si="13"/>
        <v>0.37568416330192911</v>
      </c>
      <c r="K41" s="24">
        <f t="shared" si="14"/>
        <v>0.37307999644854833</v>
      </c>
      <c r="L41" s="24">
        <f t="shared" si="15"/>
        <v>0.22244119250283031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5.8108864199504437E-2</v>
      </c>
      <c r="H42" s="24">
        <f t="shared" si="11"/>
        <v>5.7762593357699031E-2</v>
      </c>
      <c r="I42" s="24">
        <f t="shared" si="12"/>
        <v>0</v>
      </c>
      <c r="J42" s="24">
        <f t="shared" si="13"/>
        <v>2.063705697622252E-2</v>
      </c>
      <c r="K42" s="24">
        <f t="shared" si="14"/>
        <v>2.0420847021219924E-2</v>
      </c>
      <c r="L42" s="24">
        <f t="shared" si="15"/>
        <v>4.0127468656966751E-2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</v>
      </c>
      <c r="G46" s="24">
        <f t="shared" si="16"/>
        <v>1.2941411557829112</v>
      </c>
      <c r="H46" s="24">
        <f t="shared" si="16"/>
        <v>1.2983473700937551</v>
      </c>
      <c r="I46" s="24">
        <f t="shared" si="16"/>
        <v>2.4406779661016951</v>
      </c>
      <c r="J46" s="24">
        <f t="shared" si="16"/>
        <v>2.8602063705697622</v>
      </c>
      <c r="K46" s="24">
        <f t="shared" si="16"/>
        <v>2.8558110627719078</v>
      </c>
      <c r="L46" s="24">
        <f t="shared" si="16"/>
        <v>2.0338798272464254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1.44</v>
      </c>
      <c r="G50" s="24">
        <f>(SUMIFS(KENTALTIAG1,KAYNAK,A50,SEBEP,B50,SÜRE,"Uzun",BİLDİRİM,"Bildirimli",İL,$B$10,İLÇE,$B$11)/VLOOKUP($B$11,ABONE1,7,FALSE))</f>
        <v>1.6964271441131804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1.6948990942316859</v>
      </c>
      <c r="I50" s="24">
        <f>(SUMIFS(KIRSALOG1,KAYNAK,A50,SEBEP,B50,SÜRE,"Uzun",BİLDİRİM,"Bildirimli",İL,$B$10,İLÇE,$B$11)/VLOOKUP($B$11,ABONE1,9,FALSE))</f>
        <v>1.7542372881355932</v>
      </c>
      <c r="J50" s="24">
        <f>(SUMIFS(KIRSALAG1,KAYNAK,A50,SEBEP,B50,SÜRE,"Uzun",BİLDİRİM,"Bildirimli",İL,$B$10,İLÇE,$B$11)/VLOOKUP($B$11,ABONE1,10,FALSE))</f>
        <v>2.6202781516375055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2.6112048299742519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2.1276363788838109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1.7184877307968988E-2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1.7082472588590497E-2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1.1754149842978914E-2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1.1631004172955695E-2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1.450794582582079E-2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1.44</v>
      </c>
      <c r="G54" s="24">
        <f t="shared" si="17"/>
        <v>1.7136120214211494</v>
      </c>
      <c r="H54" s="24">
        <f t="shared" si="17"/>
        <v>1.7119815668202765</v>
      </c>
      <c r="I54" s="24">
        <f t="shared" si="17"/>
        <v>1.7542372881355932</v>
      </c>
      <c r="J54" s="24">
        <f t="shared" si="17"/>
        <v>2.6320323014804843</v>
      </c>
      <c r="K54" s="24">
        <f t="shared" si="17"/>
        <v>2.6228358341472076</v>
      </c>
      <c r="L54" s="24">
        <f t="shared" si="17"/>
        <v>2.1421443247096317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0.32</v>
      </c>
      <c r="G58" s="24">
        <f>(SUMIFS(KENTALTIAG1,KAYNAK,A58,SÜRE,"Kısa",İL,$B$10,İLÇE,$B$11)/VLOOKUP($B$11,ABONE1,7,FALSE))</f>
        <v>0.25769322995763727</v>
      </c>
      <c r="H58" s="24">
        <f>(SUMIFS(KENTALTIOG1,KAYNAK,A58,SÜRE,"Kısa",İL,$B$10,İLÇE,$B$11)+SUMIFS(KENTALTIAG1,KAYNAK,A58,SÜRE,"Kısa",İL,$B$10,İLÇE,$B$11))/VLOOKUP($B$11,ABONE1,8,FALSE)</f>
        <v>0.25806451612903225</v>
      </c>
      <c r="I58" s="24">
        <f>(SUMIFS(KIRSALOG1,KAYNAK,A58,SÜRE,"Kısa",İL,$B$10,İLÇE,$B$11)/VLOOKUP($B$11,ABONE1,9,FALSE))</f>
        <v>0.55084745762711862</v>
      </c>
      <c r="J58" s="24">
        <f>(SUMIFS(KIRSALAG1,KAYNAK,A58,SÜRE,"Kısa",İL,$B$10,İLÇE,$B$11)/VLOOKUP($B$11,ABONE1,10,FALSE))</f>
        <v>0.49376401973979361</v>
      </c>
      <c r="K58" s="24">
        <f>(SUMIFS(KIRSALOG1,KAYNAK,A58,SÜRE,"Kısa",İL,$B$10,İLÇE,$B$11)+SUMIFS(KIRSALAG1,KAYNAK,A58,SÜRE,"Kısa",İL,$B$10,İLÇE,$B$11))/VLOOKUP($B$11,ABONE1,11,FALSE)</f>
        <v>0.49436207049631536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0.36965910520357248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0.32</v>
      </c>
      <c r="G60" s="24">
        <f t="shared" si="18"/>
        <v>0.25769322995763727</v>
      </c>
      <c r="H60" s="24">
        <f t="shared" si="18"/>
        <v>0.25806451612903225</v>
      </c>
      <c r="I60" s="24">
        <f t="shared" si="18"/>
        <v>0.55084745762711862</v>
      </c>
      <c r="J60" s="24">
        <f t="shared" si="18"/>
        <v>0.49376401973979361</v>
      </c>
      <c r="K60" s="24">
        <f t="shared" si="18"/>
        <v>0.49436207049631536</v>
      </c>
      <c r="L60" s="24">
        <f t="shared" si="18"/>
        <v>0.36965910520357248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138.16204960548885</v>
      </c>
      <c r="G17" s="24">
        <f t="shared" si="1"/>
        <v>33.859435632827953</v>
      </c>
      <c r="H17" s="24">
        <f t="shared" si="2"/>
        <v>40.138054522457402</v>
      </c>
      <c r="I17" s="24">
        <f t="shared" si="3"/>
        <v>185.14305029315963</v>
      </c>
      <c r="J17" s="24">
        <f t="shared" si="4"/>
        <v>278.78003914574168</v>
      </c>
      <c r="K17" s="24">
        <f t="shared" si="5"/>
        <v>275.20148124984445</v>
      </c>
      <c r="L17" s="24">
        <f t="shared" si="6"/>
        <v>109.1961183680619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10.983647804459693</v>
      </c>
      <c r="G18" s="24">
        <f t="shared" si="1"/>
        <v>6.8403354548450892</v>
      </c>
      <c r="H18" s="24">
        <f t="shared" si="2"/>
        <v>7.0897470294269498</v>
      </c>
      <c r="I18" s="24">
        <f t="shared" si="3"/>
        <v>0.28186749185667748</v>
      </c>
      <c r="J18" s="24">
        <f t="shared" si="4"/>
        <v>4.8161187289671243</v>
      </c>
      <c r="K18" s="24">
        <f t="shared" si="5"/>
        <v>4.6428316469563056</v>
      </c>
      <c r="L18" s="24">
        <f t="shared" si="6"/>
        <v>6.3724507017479848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1.5454488002636781</v>
      </c>
      <c r="H21" s="24">
        <f t="shared" si="2"/>
        <v>1.4524186866288074</v>
      </c>
      <c r="I21" s="24">
        <f t="shared" si="3"/>
        <v>0</v>
      </c>
      <c r="J21" s="24">
        <f t="shared" si="4"/>
        <v>3.696721017344033</v>
      </c>
      <c r="K21" s="24">
        <f t="shared" si="5"/>
        <v>3.5554421237395744</v>
      </c>
      <c r="L21" s="24">
        <f t="shared" si="6"/>
        <v>2.0689054680144507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2.8015820698747526E-3</v>
      </c>
      <c r="H22" s="24">
        <f t="shared" si="2"/>
        <v>2.6329375322663912E-3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1.8611100974345873E-3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149.14569740994853</v>
      </c>
      <c r="G25" s="24">
        <f t="shared" si="7"/>
        <v>42.248021470006591</v>
      </c>
      <c r="H25" s="24">
        <f t="shared" si="7"/>
        <v>48.682853176045434</v>
      </c>
      <c r="I25" s="24">
        <f t="shared" si="7"/>
        <v>185.42491778501631</v>
      </c>
      <c r="J25" s="24">
        <f t="shared" si="7"/>
        <v>287.29287889205284</v>
      </c>
      <c r="K25" s="24">
        <f t="shared" si="7"/>
        <v>283.39975502054034</v>
      </c>
      <c r="L25" s="24">
        <f t="shared" si="7"/>
        <v>117.63933564792177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71.179559742710097</v>
      </c>
      <c r="G29" s="24">
        <f>(SUMIFS(KENTALTIAG2,KAYNAK,A29,SEBEP,B29,SÜRE,"Uzun",BİLDİRİM,"Bildirimli",İL,$B$10,İLÇE,$B$11)/VLOOKUP($B$11,ABONE1,7,FALSE))*60</f>
        <v>31.099772943309169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33.512422990191027</v>
      </c>
      <c r="I29" s="24">
        <f>(SUMIFS(KIRSALOG2,KAYNAK,A29,SEBEP,B29,SÜRE,"Uzun",BİLDİRİM,"Bildirimli",İL,$B$10,İLÇE,$B$11)/VLOOKUP($B$11,ABONE1,9,FALSE))*60</f>
        <v>190.21748110749184</v>
      </c>
      <c r="J29" s="24">
        <f>(SUMIFS(KIRSALAG2,KAYNAK,A29,SEBEP,B29,SÜRE,"Uzun",BİLDİRİM,"Bildirimli",İL,$B$10,İLÇE,$B$11)/VLOOKUP($B$11,ABONE1,10,FALSE))*60</f>
        <v>238.51366808697907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236.66791564048302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93.141243039083321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54.056132343441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50.802159689210114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2.8756924644059021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2.7657911091746543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36.720630338284131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71.179559742710097</v>
      </c>
      <c r="G33" s="24">
        <f t="shared" si="8"/>
        <v>85.155905286750169</v>
      </c>
      <c r="H33" s="24">
        <f t="shared" si="8"/>
        <v>84.314582679401141</v>
      </c>
      <c r="I33" s="24">
        <f t="shared" si="8"/>
        <v>190.21748110749184</v>
      </c>
      <c r="J33" s="24">
        <f t="shared" si="8"/>
        <v>241.38936055138498</v>
      </c>
      <c r="K33" s="24">
        <f t="shared" si="8"/>
        <v>239.43370674965766</v>
      </c>
      <c r="L33" s="24">
        <f t="shared" si="8"/>
        <v>129.86187337736746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2.4485420240137223</v>
      </c>
      <c r="G38" s="24">
        <f t="shared" si="10"/>
        <v>1.2439024390243902</v>
      </c>
      <c r="H38" s="24">
        <f t="shared" si="11"/>
        <v>1.3164171399070728</v>
      </c>
      <c r="I38" s="24">
        <f t="shared" si="12"/>
        <v>3.4039087947882738</v>
      </c>
      <c r="J38" s="24">
        <f t="shared" si="13"/>
        <v>4.771421175252395</v>
      </c>
      <c r="K38" s="24">
        <f t="shared" si="14"/>
        <v>4.719158471305863</v>
      </c>
      <c r="L38" s="24">
        <f t="shared" si="15"/>
        <v>2.3159143159508084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0.25385934819897082</v>
      </c>
      <c r="G39" s="24">
        <f t="shared" si="10"/>
        <v>0.15809712151175564</v>
      </c>
      <c r="H39" s="24">
        <f t="shared" si="11"/>
        <v>0.1638616417139907</v>
      </c>
      <c r="I39" s="24">
        <f t="shared" si="12"/>
        <v>6.5146579804560263E-3</v>
      </c>
      <c r="J39" s="24">
        <f t="shared" si="13"/>
        <v>0.11131245146259384</v>
      </c>
      <c r="K39" s="24">
        <f t="shared" si="14"/>
        <v>0.10730735715174904</v>
      </c>
      <c r="L39" s="24">
        <f t="shared" si="15"/>
        <v>0.14728314418129401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5.1691935838277303E-2</v>
      </c>
      <c r="H42" s="24">
        <f t="shared" si="11"/>
        <v>4.8580278781621064E-2</v>
      </c>
      <c r="I42" s="24">
        <f t="shared" si="12"/>
        <v>0</v>
      </c>
      <c r="J42" s="24">
        <f t="shared" si="13"/>
        <v>2.5627750453015789E-2</v>
      </c>
      <c r="K42" s="24">
        <f t="shared" si="14"/>
        <v>2.4648325656666251E-2</v>
      </c>
      <c r="L42" s="24">
        <f t="shared" si="15"/>
        <v>4.1564792176039117E-2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1.0986596352450011E-4</v>
      </c>
      <c r="H43" s="24">
        <f t="shared" si="11"/>
        <v>1.0325245224574084E-4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7.2984709703317156E-5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2.7024013722126932</v>
      </c>
      <c r="G46" s="24">
        <f t="shared" si="16"/>
        <v>1.4538013623379478</v>
      </c>
      <c r="H46" s="24">
        <f t="shared" si="16"/>
        <v>1.5289623128549301</v>
      </c>
      <c r="I46" s="24">
        <f t="shared" si="16"/>
        <v>3.4104234527687298</v>
      </c>
      <c r="J46" s="24">
        <f t="shared" si="16"/>
        <v>4.9083613771680046</v>
      </c>
      <c r="K46" s="24">
        <f t="shared" si="16"/>
        <v>4.8511141541142777</v>
      </c>
      <c r="L46" s="24">
        <f t="shared" si="16"/>
        <v>2.5048352370178448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0.44082332761578047</v>
      </c>
      <c r="G50" s="24">
        <f>(SUMIFS(KENTALTIAG1,KAYNAK,A50,SEBEP,B50,SÜRE,"Uzun",BİLDİRİM,"Bildirimli",İL,$B$10,İLÇE,$B$11)/VLOOKUP($B$11,ABONE1,7,FALSE))</f>
        <v>0.11634805537244562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0.13588022715539494</v>
      </c>
      <c r="I50" s="24">
        <f>(SUMIFS(KIRSALOG1,KAYNAK,A50,SEBEP,B50,SÜRE,"Uzun",BİLDİRİM,"Bildirimli",İL,$B$10,İLÇE,$B$11)/VLOOKUP($B$11,ABONE1,9,FALSE))</f>
        <v>1.273615635179153</v>
      </c>
      <c r="J50" s="24">
        <f>(SUMIFS(KIRSALAG1,KAYNAK,A50,SEBEP,B50,SÜRE,"Uzun",BİLDİRİM,"Bildirimli",İL,$B$10,İLÇE,$B$11)/VLOOKUP($B$11,ABONE1,10,FALSE))</f>
        <v>1.3840279575459487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1.3798082908004481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0.50093055504871731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0.20253790375741595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0.19034589571502322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1.2425575977219777E-2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1.1950703348686668E-2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0.1380505784038244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0.44082332761578047</v>
      </c>
      <c r="G54" s="24">
        <f t="shared" si="17"/>
        <v>0.31888595912986156</v>
      </c>
      <c r="H54" s="24">
        <f t="shared" si="17"/>
        <v>0.32622612287041819</v>
      </c>
      <c r="I54" s="24">
        <f t="shared" si="17"/>
        <v>1.273615635179153</v>
      </c>
      <c r="J54" s="24">
        <f t="shared" si="17"/>
        <v>1.3964535335231685</v>
      </c>
      <c r="K54" s="24">
        <f t="shared" si="17"/>
        <v>1.3917589941491348</v>
      </c>
      <c r="L54" s="24">
        <f t="shared" si="17"/>
        <v>0.63898113345254171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198.89002615608536</v>
      </c>
      <c r="D17" s="24">
        <f t="shared" si="1"/>
        <v>43.076653809112663</v>
      </c>
      <c r="E17" s="24">
        <f t="shared" si="2"/>
        <v>46.325265949992094</v>
      </c>
      <c r="F17" s="24">
        <f t="shared" si="3"/>
        <v>129.0613913084342</v>
      </c>
      <c r="G17" s="24">
        <f t="shared" si="4"/>
        <v>75.727519458971756</v>
      </c>
      <c r="H17" s="24">
        <f t="shared" si="5"/>
        <v>77.381178294719874</v>
      </c>
      <c r="I17" s="24">
        <f t="shared" si="6"/>
        <v>205.2302199088025</v>
      </c>
      <c r="J17" s="24">
        <f t="shared" si="7"/>
        <v>243.20881806220572</v>
      </c>
      <c r="K17" s="24">
        <f t="shared" si="8"/>
        <v>241.40378970884217</v>
      </c>
      <c r="L17" s="24">
        <f t="shared" si="9"/>
        <v>72.983233520021869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4.1796622206820073</v>
      </c>
      <c r="D18" s="24">
        <f t="shared" si="1"/>
        <v>1.2859854065110843</v>
      </c>
      <c r="E18" s="24">
        <f t="shared" si="2"/>
        <v>1.3463167727391616</v>
      </c>
      <c r="F18" s="24">
        <f t="shared" si="3"/>
        <v>4.373823057135791</v>
      </c>
      <c r="G18" s="24">
        <f t="shared" si="4"/>
        <v>3.7750563204381411</v>
      </c>
      <c r="H18" s="24">
        <f t="shared" si="5"/>
        <v>3.7936215561946391</v>
      </c>
      <c r="I18" s="24">
        <f t="shared" si="6"/>
        <v>1.2610956899286281</v>
      </c>
      <c r="J18" s="24">
        <f t="shared" si="7"/>
        <v>2.4258637988207825</v>
      </c>
      <c r="K18" s="24">
        <f t="shared" si="8"/>
        <v>2.3705052662822252</v>
      </c>
      <c r="L18" s="24">
        <f t="shared" si="9"/>
        <v>1.8070552957026884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0.21127899223731633</v>
      </c>
      <c r="D20" s="24">
        <f t="shared" si="1"/>
        <v>6.3343482141671209E-2</v>
      </c>
      <c r="E20" s="24">
        <f t="shared" si="2"/>
        <v>6.6427845742336469E-2</v>
      </c>
      <c r="F20" s="24">
        <f t="shared" si="3"/>
        <v>1.409844175117487E-2</v>
      </c>
      <c r="G20" s="24">
        <f t="shared" si="4"/>
        <v>0.12425156166898822</v>
      </c>
      <c r="H20" s="24">
        <f t="shared" si="5"/>
        <v>0.12083617715403197</v>
      </c>
      <c r="I20" s="24">
        <f t="shared" si="6"/>
        <v>0.29563176447264072</v>
      </c>
      <c r="J20" s="24">
        <f t="shared" si="7"/>
        <v>0.73006492817854451</v>
      </c>
      <c r="K20" s="24">
        <f t="shared" si="8"/>
        <v>0.70941739993215736</v>
      </c>
      <c r="L20" s="24">
        <f t="shared" si="9"/>
        <v>0.14755979113311954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5.5011415081842374</v>
      </c>
      <c r="E21" s="24">
        <f t="shared" si="2"/>
        <v>5.3864461208564611</v>
      </c>
      <c r="F21" s="24">
        <f t="shared" si="3"/>
        <v>0</v>
      </c>
      <c r="G21" s="24">
        <f t="shared" si="4"/>
        <v>4.5838409068317079</v>
      </c>
      <c r="H21" s="24">
        <f t="shared" si="5"/>
        <v>4.4417152978258372</v>
      </c>
      <c r="I21" s="24">
        <f t="shared" si="6"/>
        <v>0</v>
      </c>
      <c r="J21" s="24">
        <f t="shared" si="7"/>
        <v>9.0762118659728532</v>
      </c>
      <c r="K21" s="24">
        <f t="shared" si="8"/>
        <v>8.6448420799412027</v>
      </c>
      <c r="L21" s="24">
        <f t="shared" si="9"/>
        <v>5.6261991839394137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0.49753491483700152</v>
      </c>
      <c r="E22" s="24">
        <f t="shared" si="2"/>
        <v>0.48716162055227441</v>
      </c>
      <c r="F22" s="24">
        <f t="shared" si="3"/>
        <v>0</v>
      </c>
      <c r="G22" s="24">
        <f t="shared" si="4"/>
        <v>1.483139958686843</v>
      </c>
      <c r="H22" s="24">
        <f t="shared" si="5"/>
        <v>1.4371540324398941</v>
      </c>
      <c r="I22" s="24">
        <f t="shared" si="6"/>
        <v>0</v>
      </c>
      <c r="J22" s="24">
        <f t="shared" si="7"/>
        <v>3.2890961972221126E-2</v>
      </c>
      <c r="K22" s="24">
        <f t="shared" si="8"/>
        <v>3.1327736318407962E-2</v>
      </c>
      <c r="L22" s="24">
        <f t="shared" si="9"/>
        <v>0.56846992168299704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9.6903257313126229E-3</v>
      </c>
      <c r="E24" s="24">
        <f t="shared" si="2"/>
        <v>9.4882884520621786E-3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7.0713619318194063E-3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203.28096736900468</v>
      </c>
      <c r="D25" s="24">
        <f t="shared" ref="D25:L25" si="10">SUM(D15:D24)</f>
        <v>50.43434944651797</v>
      </c>
      <c r="E25" s="24">
        <f t="shared" si="10"/>
        <v>53.621106598334393</v>
      </c>
      <c r="F25" s="24">
        <f t="shared" si="10"/>
        <v>133.44931280732115</v>
      </c>
      <c r="G25" s="24">
        <f t="shared" si="10"/>
        <v>85.693808206597438</v>
      </c>
      <c r="H25" s="24">
        <f t="shared" si="10"/>
        <v>87.174505358334272</v>
      </c>
      <c r="I25" s="24">
        <f t="shared" si="10"/>
        <v>206.78694736320375</v>
      </c>
      <c r="J25" s="24">
        <f t="shared" si="10"/>
        <v>255.47384961715011</v>
      </c>
      <c r="K25" s="24">
        <f t="shared" si="10"/>
        <v>253.1598821913162</v>
      </c>
      <c r="L25" s="24">
        <f t="shared" si="10"/>
        <v>81.139589074411916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</v>
      </c>
      <c r="D28" s="24">
        <f>(SUMIFS(KENTSELAG2,KAYNAK,A28,SEBEP,B28,SÜRE,"Uzun",BİLDİRİM,"Bildirimli",İL,$B$10)/VLOOKUP($B$10,ABONE1,4,FALSE))*60</f>
        <v>0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24">
        <f>(SUMIFS(KENTALTIOG2,KAYNAK,A28,SEBEP,B28,SÜRE,"Uzun",BİLDİRİM,"Bildirimli",İL,$B$10)/VLOOKUP($B$10,ABONE1,6,FALSE))*60</f>
        <v>4.5902389314865191E-2</v>
      </c>
      <c r="G28" s="24">
        <f>(SUMIFS(KENTALTIAG2,KAYNAK,A28,SEBEP,B28,SÜRE,"Uzun",BİLDİRİM,"Bildirimli",İL,$B$10)/VLOOKUP($B$10,ABONE1,7,FALSE))*60</f>
        <v>1.0443892169494744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1.0134303439549064</v>
      </c>
      <c r="I28" s="24">
        <f>(SUMIFS(KIRSALOG2,KAYNAK,A28,SEBEP,B28,SÜRE,"Uzun",BİLDİRİM,"Bildirimli",İL,$B$10)/VLOOKUP($B$10,ABONE1,9,FALSE))*60</f>
        <v>0.12336438937351307</v>
      </c>
      <c r="J28" s="24">
        <f>(SUMIFS(KIRSALAG2,KAYNAK,A28,SEBEP,B28,SÜRE,"Uzun",BİLDİRİM,"Bildirimli",İL,$B$10)/VLOOKUP($B$10,ABONE1,10,FALSE))*60</f>
        <v>0.65953151042697167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0.6340488201040253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0.21478651603495402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202.13080811893545</v>
      </c>
      <c r="D29" s="24">
        <f>(SUMIFS(KENTSELAG2,KAYNAK,A29,SEBEP,B29,SÜRE,"Uzun",BİLDİRİM,"Bildirimli",İL,$B$10)/VLOOKUP($B$10,ABONE1,4,FALSE))*60</f>
        <v>86.077919441337741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88.497550166630219</v>
      </c>
      <c r="F29" s="24">
        <f>(SUMIFS(KENTALTIOG2,KAYNAK,A29,SEBEP,B29,SÜRE,"Uzun",BİLDİRİM,"Bildirimli",İL,$B$10)/VLOOKUP($B$10,ABONE1,6,FALSE))*60</f>
        <v>188.75028031164976</v>
      </c>
      <c r="G29" s="24">
        <f>(SUMIFS(KENTALTIAG2,KAYNAK,A29,SEBEP,B29,SÜRE,"Uzun",BİLDİRİM,"Bildirimli",İL,$B$10)/VLOOKUP($B$10,ABONE1,7,FALSE))*60</f>
        <v>161.37359675193116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162.22243245599913</v>
      </c>
      <c r="I29" s="24">
        <f>(SUMIFS(KIRSALOG2,KAYNAK,A29,SEBEP,B29,SÜRE,"Uzun",BİLDİRİM,"Bildirimli",İL,$B$10)/VLOOKUP($B$10,ABONE1,9,FALSE))*60</f>
        <v>281.49567139175258</v>
      </c>
      <c r="J29" s="24">
        <f>(SUMIFS(KIRSALAG2,KAYNAK,A29,SEBEP,B29,SÜRE,"Uzun",BİLDİRİM,"Bildirimli",İL,$B$10)/VLOOKUP($B$10,ABONE1,10,FALSE))*60</f>
        <v>268.53474631494606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269.15074686227962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119.49880427799086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17.695743520129639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17.326798246848682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14.110513221159936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13.67300561003106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5.461245432115863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5.2016860136815914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15.427836871218503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202.13080811893545</v>
      </c>
      <c r="D33" s="24">
        <f t="shared" ref="D33:L33" si="11">SUM(D28:D32)</f>
        <v>103.77366296146738</v>
      </c>
      <c r="E33" s="24">
        <f t="shared" si="11"/>
        <v>105.8243484134789</v>
      </c>
      <c r="F33" s="24">
        <f t="shared" si="11"/>
        <v>188.79618270096464</v>
      </c>
      <c r="G33" s="24">
        <f t="shared" si="11"/>
        <v>176.52849919004058</v>
      </c>
      <c r="H33" s="24">
        <f t="shared" si="11"/>
        <v>176.90886840998508</v>
      </c>
      <c r="I33" s="24">
        <f t="shared" si="11"/>
        <v>281.61903578112612</v>
      </c>
      <c r="J33" s="24">
        <f t="shared" si="11"/>
        <v>274.65552325748888</v>
      </c>
      <c r="K33" s="24">
        <f t="shared" si="11"/>
        <v>274.9864816960652</v>
      </c>
      <c r="L33" s="24">
        <f t="shared" si="11"/>
        <v>135.14142766524429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3.2296922650401996</v>
      </c>
      <c r="D38" s="24">
        <f t="shared" si="13"/>
        <v>0.79140562853554475</v>
      </c>
      <c r="E38" s="24">
        <f t="shared" si="14"/>
        <v>0.84224239210070362</v>
      </c>
      <c r="F38" s="24">
        <f t="shared" si="15"/>
        <v>2.7274301261439526</v>
      </c>
      <c r="G38" s="24">
        <f t="shared" si="16"/>
        <v>1.7612305305812335</v>
      </c>
      <c r="H38" s="24">
        <f t="shared" si="17"/>
        <v>1.7911883124352928</v>
      </c>
      <c r="I38" s="24">
        <f t="shared" si="18"/>
        <v>3.7916336241078508</v>
      </c>
      <c r="J38" s="24">
        <f t="shared" si="19"/>
        <v>3.8247200348225237</v>
      </c>
      <c r="K38" s="24">
        <f t="shared" si="20"/>
        <v>3.823147519975878</v>
      </c>
      <c r="L38" s="24">
        <f t="shared" si="21"/>
        <v>1.3162102841683772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5.9537011366786803E-2</v>
      </c>
      <c r="D39" s="24">
        <f t="shared" si="13"/>
        <v>1.9072202224672107E-2</v>
      </c>
      <c r="E39" s="24">
        <f t="shared" si="14"/>
        <v>1.9915868389375313E-2</v>
      </c>
      <c r="F39" s="24">
        <f t="shared" si="15"/>
        <v>0.10017313875834777</v>
      </c>
      <c r="G39" s="24">
        <f t="shared" si="16"/>
        <v>0.12666202355324807</v>
      </c>
      <c r="H39" s="24">
        <f t="shared" si="17"/>
        <v>0.12584071475133249</v>
      </c>
      <c r="I39" s="24">
        <f t="shared" si="18"/>
        <v>4.3417922283901664E-2</v>
      </c>
      <c r="J39" s="24">
        <f t="shared" si="19"/>
        <v>0.1362233390051838</v>
      </c>
      <c r="K39" s="24">
        <f t="shared" si="20"/>
        <v>0.13181252826775214</v>
      </c>
      <c r="L39" s="24">
        <f t="shared" si="21"/>
        <v>4.7580379393754028E-2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8.663709453839756E-3</v>
      </c>
      <c r="D41" s="24">
        <f t="shared" si="13"/>
        <v>9.4010623052821578E-4</v>
      </c>
      <c r="E41" s="24">
        <f t="shared" si="14"/>
        <v>1.1011385657164409E-3</v>
      </c>
      <c r="F41" s="24">
        <f t="shared" si="15"/>
        <v>1.4840465001236705E-3</v>
      </c>
      <c r="G41" s="24">
        <f t="shared" si="16"/>
        <v>8.682094466253008E-3</v>
      </c>
      <c r="H41" s="24">
        <f t="shared" si="17"/>
        <v>8.4589133018904104E-3</v>
      </c>
      <c r="I41" s="24">
        <f t="shared" si="18"/>
        <v>1.2688342585249802E-2</v>
      </c>
      <c r="J41" s="24">
        <f t="shared" si="19"/>
        <v>5.1946895651141627E-2</v>
      </c>
      <c r="K41" s="24">
        <f t="shared" si="20"/>
        <v>5.0081034222825269E-2</v>
      </c>
      <c r="L41" s="24">
        <f t="shared" si="21"/>
        <v>7.7326193763502466E-3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4.6881341474033437E-2</v>
      </c>
      <c r="E42" s="24">
        <f t="shared" si="14"/>
        <v>4.590389459127095E-2</v>
      </c>
      <c r="F42" s="24">
        <f t="shared" si="15"/>
        <v>0</v>
      </c>
      <c r="G42" s="24">
        <f t="shared" si="16"/>
        <v>5.4245283018867926E-2</v>
      </c>
      <c r="H42" s="24">
        <f t="shared" si="17"/>
        <v>5.2563365159707047E-2</v>
      </c>
      <c r="I42" s="24">
        <f t="shared" si="18"/>
        <v>0</v>
      </c>
      <c r="J42" s="24">
        <f t="shared" si="19"/>
        <v>6.5618693363934943E-2</v>
      </c>
      <c r="K42" s="24">
        <f t="shared" si="20"/>
        <v>6.25E-2</v>
      </c>
      <c r="L42" s="24">
        <f t="shared" si="21"/>
        <v>4.8735964434258733E-2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2.9929912645388092E-3</v>
      </c>
      <c r="E43" s="24">
        <f t="shared" si="14"/>
        <v>2.9305892536390316E-3</v>
      </c>
      <c r="F43" s="24">
        <f t="shared" si="15"/>
        <v>0</v>
      </c>
      <c r="G43" s="24">
        <f t="shared" si="16"/>
        <v>8.8324680258325943E-3</v>
      </c>
      <c r="H43" s="24">
        <f t="shared" si="17"/>
        <v>8.5586103761647308E-3</v>
      </c>
      <c r="I43" s="24">
        <f t="shared" si="18"/>
        <v>0</v>
      </c>
      <c r="J43" s="24">
        <f t="shared" si="19"/>
        <v>6.4302955957421545E-4</v>
      </c>
      <c r="K43" s="24">
        <f t="shared" si="20"/>
        <v>6.124679632142319E-4</v>
      </c>
      <c r="L43" s="24">
        <f t="shared" si="21"/>
        <v>3.4559854566445602E-3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3.9552350044201227E-4</v>
      </c>
      <c r="E45" s="24">
        <f t="shared" si="14"/>
        <v>3.8727708085565111E-4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2.8862701850443818E-4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3.2978929858608259</v>
      </c>
      <c r="D46" s="24">
        <f t="shared" ref="D46:L46" si="22">SUM(D36:D45)</f>
        <v>0.8616877932297593</v>
      </c>
      <c r="E46" s="24">
        <f t="shared" si="22"/>
        <v>0.91248115998156099</v>
      </c>
      <c r="F46" s="24">
        <f t="shared" si="22"/>
        <v>2.8290873114024242</v>
      </c>
      <c r="G46" s="24">
        <f t="shared" si="22"/>
        <v>1.9596523996454349</v>
      </c>
      <c r="H46" s="24">
        <f t="shared" si="22"/>
        <v>1.9866099160243875</v>
      </c>
      <c r="I46" s="24">
        <f t="shared" si="22"/>
        <v>3.847739888977002</v>
      </c>
      <c r="J46" s="24">
        <f t="shared" si="22"/>
        <v>4.079151992402358</v>
      </c>
      <c r="K46" s="24">
        <f t="shared" si="22"/>
        <v>4.0681535504296695</v>
      </c>
      <c r="L46" s="24">
        <f t="shared" si="22"/>
        <v>1.424003859847889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</v>
      </c>
      <c r="D49" s="24">
        <f>(SUMIFS(KENTSELAG1,KAYNAK,A49,SEBEP,B49,SÜRE,"Uzun",BİLDİRİM,"Bildirimli",İL,$B$10)/VLOOKUP($B$10,ABONE1,4,FALSE))</f>
        <v>0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24">
        <f>(SUMIFS(KENTALTIOG1,KAYNAK,A49,SEBEP,B49,SÜRE,"Uzun",BİLDİRİM,"Bildirimli",İL,$B$10)/VLOOKUP($B$10,ABONE1,6,FALSE))</f>
        <v>4.2047984170170668E-3</v>
      </c>
      <c r="G49" s="24">
        <f>(SUMIFS(KENTALTIAG1,KAYNAK,A49,SEBEP,B49,SÜRE,"Uzun",BİLDİRİM,"Bildirimli",İL,$B$10)/VLOOKUP($B$10,ABONE1,7,FALSE))</f>
        <v>9.5669241484107895E-2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9.2833314160819053E-2</v>
      </c>
      <c r="I49" s="24">
        <f>(SUMIFS(KIRSALOG1,KAYNAK,A49,SEBEP,B49,SÜRE,"Uzun",BİLDİRİM,"Bildirimli",İL,$B$10)/VLOOKUP($B$10,ABONE1,9,FALSE))</f>
        <v>1.1300555114988104E-2</v>
      </c>
      <c r="J49" s="24">
        <f>(SUMIFS(KIRSALAG1,KAYNAK,A49,SEBEP,B49,SÜRE,"Uzun",BİLDİRİM,"Bildirimli",İL,$B$10)/VLOOKUP($B$10,ABONE1,10,FALSE))</f>
        <v>6.041510031261129E-2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5.808080808080808E-2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1.9675100750214856E-2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0.9345023565289714</v>
      </c>
      <c r="D50" s="24">
        <f>(SUMIFS(KENTSELAG1,KAYNAK,A50,SEBEP,B50,SÜRE,"Uzun",BİLDİRİM,"Bildirimli",İL,$B$10)/VLOOKUP($B$10,ABONE1,4,FALSE))</f>
        <v>0.60044156951989647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0.60740652966499087</v>
      </c>
      <c r="F50" s="24">
        <f>(SUMIFS(KENTALTIOG1,KAYNAK,A50,SEBEP,B50,SÜRE,"Uzun",BİLDİRİM,"Bildirimli",İL,$B$10)/VLOOKUP($B$10,ABONE1,6,FALSE))</f>
        <v>0.93692802374474404</v>
      </c>
      <c r="G50" s="24">
        <f>(SUMIFS(KENTALTIAG1,KAYNAK,A50,SEBEP,B50,SÜRE,"Uzun",BİLDİRİM,"Bildirimli",İL,$B$10)/VLOOKUP($B$10,ABONE1,7,FALSE))</f>
        <v>0.92973597568696975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0.92995897081943324</v>
      </c>
      <c r="I50" s="24">
        <f>(SUMIFS(KIRSALOG1,KAYNAK,A50,SEBEP,B50,SÜRE,"Uzun",BİLDİRİM,"Bildirimli",İL,$B$10)/VLOOKUP($B$10,ABONE1,9,FALSE))</f>
        <v>1.0224028548770816</v>
      </c>
      <c r="J50" s="24">
        <f>(SUMIFS(KIRSALAG1,KAYNAK,A50,SEBEP,B50,SÜRE,"Uzun",BİLDİRİM,"Bildirimli",İL,$B$10)/VLOOKUP($B$10,ABONE1,10,FALSE))</f>
        <v>1.2667583395987496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1.2551447308909995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0.72673698539848841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0.10317997942687464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0.10102874087261619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5.1950107635811066E-2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5.033935350281836E-2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1.37707253373432E-2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1.3116236996834011E-2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8.3862303372843644E-2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0.9345023565289714</v>
      </c>
      <c r="D54" s="24">
        <f t="shared" ref="D54:L54" si="23">SUM(D49:D53)</f>
        <v>0.70362154894677109</v>
      </c>
      <c r="E54" s="24">
        <f t="shared" si="23"/>
        <v>0.70843527053760702</v>
      </c>
      <c r="F54" s="24">
        <f t="shared" si="23"/>
        <v>0.94113282216176108</v>
      </c>
      <c r="G54" s="24">
        <f t="shared" si="23"/>
        <v>1.0773553248068888</v>
      </c>
      <c r="H54" s="24">
        <f t="shared" si="23"/>
        <v>1.0731316384830705</v>
      </c>
      <c r="I54" s="24">
        <f t="shared" si="23"/>
        <v>1.0337034099920697</v>
      </c>
      <c r="J54" s="24">
        <f t="shared" si="23"/>
        <v>1.340944165248704</v>
      </c>
      <c r="K54" s="24">
        <f t="shared" si="23"/>
        <v>1.3263417759686418</v>
      </c>
      <c r="L54" s="24">
        <f t="shared" si="23"/>
        <v>0.83027438952154686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0.56612143055170505</v>
      </c>
      <c r="D58" s="24">
        <f>(SUMIFS(KENTSELAG1,KAYNAK,A58,SÜRE,"Kısa",İL,$B$10)/VLOOKUP($B$10,ABONE1,4,FALSE))</f>
        <v>0.11793241565977895</v>
      </c>
      <c r="E58" s="24">
        <f>(SUMIFS(KENTSELOG1,KAYNAK,A58,SÜRE,"Kısa",İL,$B$10)+SUMIFS(KENTSELAG1,KAYNAK,A58,SÜRE,"Kısa",İL,$B$10))/VLOOKUP($B$10,ABONE1,5,FALSE)</f>
        <v>0.12727687854672831</v>
      </c>
      <c r="F58" s="24">
        <f>(SUMIFS(KENTALTIOG1,KAYNAK,A58,SÜRE,"Kısa",İL,$B$10)/VLOOKUP($B$10,ABONE1,6,FALSE))</f>
        <v>0.216176106851348</v>
      </c>
      <c r="G58" s="24">
        <f>(SUMIFS(KENTALTIAG1,KAYNAK,A58,SÜRE,"Kısa",İL,$B$10)/VLOOKUP($B$10,ABONE1,7,FALSE))</f>
        <v>0.28912086868431047</v>
      </c>
      <c r="H58" s="24">
        <f>(SUMIFS(KENTALTIOG1,KAYNAK,A58,SÜRE,"Kısa",İL,$B$10)+SUMIFS(KENTALTIAG1,KAYNAK,A58,SÜRE,"Kısa",İL,$B$10))/VLOOKUP($B$10,ABONE1,8,FALSE)</f>
        <v>0.28685915871007323</v>
      </c>
      <c r="I58" s="24">
        <f>(SUMIFS(KIRSALOG1,KAYNAK,A58,SÜRE,"Kısa",İL,$B$10)/VLOOKUP($B$10,ABONE1,9,FALSE))</f>
        <v>0.68100713719270423</v>
      </c>
      <c r="J58" s="24">
        <f>(SUMIFS(KIRSALAG1,KAYNAK,A58,SÜRE,"Kısa",İL,$B$10)/VLOOKUP($B$10,ABONE1,10,FALSE))</f>
        <v>0.82548177753155794</v>
      </c>
      <c r="K58" s="24">
        <f>(SUMIFS(KIRSALOG1,KAYNAK,A58,SÜRE,"Kısa",İL,$B$10)+SUMIFS(KIRSALAG1,KAYNAK,A58,SÜRE,"Kısa",İL,$B$10))/VLOOKUP($B$10,ABONE1,11,FALSE)</f>
        <v>0.8186152570480929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0.22870460317015856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1.4325060149423831E-3</v>
      </c>
      <c r="H59" s="24">
        <f>(SUMIFS(KENTALTIOG1,KAYNAK,A59,SÜRE,"Kısa",İL,$B$10)+SUMIFS(KENTALTIAG1,KAYNAK,A59,SÜRE,"Kısa",İL,$B$10))/VLOOKUP($B$10,ABONE1,8,FALSE)</f>
        <v>1.3880900341270753E-3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1.9493093413919146E-4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0.56612143055170505</v>
      </c>
      <c r="D60" s="24">
        <f t="shared" ref="D60:L60" si="24">SUM(D57:D59)</f>
        <v>0.11793241565977895</v>
      </c>
      <c r="E60" s="24">
        <f t="shared" si="24"/>
        <v>0.12727687854672831</v>
      </c>
      <c r="F60" s="24">
        <f t="shared" si="24"/>
        <v>0.216176106851348</v>
      </c>
      <c r="G60" s="24">
        <f t="shared" si="24"/>
        <v>0.29055337469925285</v>
      </c>
      <c r="H60" s="24">
        <f t="shared" si="24"/>
        <v>0.28824724874420032</v>
      </c>
      <c r="I60" s="24">
        <f t="shared" si="24"/>
        <v>0.68100713719270423</v>
      </c>
      <c r="J60" s="24">
        <f t="shared" si="24"/>
        <v>0.82548177753155794</v>
      </c>
      <c r="K60" s="24">
        <f t="shared" si="24"/>
        <v>0.8186152570480929</v>
      </c>
      <c r="L60" s="24">
        <f t="shared" si="24"/>
        <v>0.22889953410429775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77.856009818181832</v>
      </c>
      <c r="G17" s="24">
        <f t="shared" si="1"/>
        <v>117.23153991711918</v>
      </c>
      <c r="H17" s="24">
        <f t="shared" si="2"/>
        <v>116.6221830922904</v>
      </c>
      <c r="I17" s="24">
        <f t="shared" si="3"/>
        <v>181.03061849624052</v>
      </c>
      <c r="J17" s="24">
        <f t="shared" si="4"/>
        <v>259.51192699146526</v>
      </c>
      <c r="K17" s="24">
        <f t="shared" si="5"/>
        <v>255.96760983361636</v>
      </c>
      <c r="L17" s="24">
        <f t="shared" si="6"/>
        <v>157.45451988262212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3.3742423636363639</v>
      </c>
      <c r="G18" s="24">
        <f t="shared" si="1"/>
        <v>2.2152607087739353</v>
      </c>
      <c r="H18" s="24">
        <f t="shared" si="2"/>
        <v>2.2331965531795159</v>
      </c>
      <c r="I18" s="24">
        <f t="shared" si="3"/>
        <v>10.604761954887216</v>
      </c>
      <c r="J18" s="24">
        <f t="shared" si="4"/>
        <v>4.8177750142247513</v>
      </c>
      <c r="K18" s="24">
        <f t="shared" si="5"/>
        <v>5.079122811544992</v>
      </c>
      <c r="L18" s="24">
        <f t="shared" si="6"/>
        <v>3.0669031910872375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1.5503469219777077</v>
      </c>
      <c r="H21" s="24">
        <f t="shared" si="2"/>
        <v>1.5263544963421496</v>
      </c>
      <c r="I21" s="24">
        <f t="shared" si="3"/>
        <v>0</v>
      </c>
      <c r="J21" s="24">
        <f t="shared" si="4"/>
        <v>5.1352398506401151</v>
      </c>
      <c r="K21" s="24">
        <f t="shared" si="5"/>
        <v>4.9033257928692713</v>
      </c>
      <c r="L21" s="24">
        <f t="shared" si="6"/>
        <v>2.51562938625286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0.25402892540725924</v>
      </c>
      <c r="H22" s="24">
        <f t="shared" si="2"/>
        <v>0.25009769555430506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0.1768322311747737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81.230252181818202</v>
      </c>
      <c r="G25" s="24">
        <f t="shared" si="7"/>
        <v>121.25117647327808</v>
      </c>
      <c r="H25" s="24">
        <f t="shared" si="7"/>
        <v>120.63183183736636</v>
      </c>
      <c r="I25" s="24">
        <f t="shared" si="7"/>
        <v>191.63538045112773</v>
      </c>
      <c r="J25" s="24">
        <f t="shared" si="7"/>
        <v>269.46494185633014</v>
      </c>
      <c r="K25" s="24">
        <f t="shared" si="7"/>
        <v>265.95005843803062</v>
      </c>
      <c r="L25" s="24">
        <f t="shared" si="7"/>
        <v>163.21388469113703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235.23782836363637</v>
      </c>
      <c r="G29" s="24">
        <f>(SUMIFS(KENTALTIAG2,KAYNAK,A29,SEBEP,B29,SÜRE,"Uzun",BİLDİRİM,"Bildirimli",İL,$B$10,İLÇE,$B$11)/VLOOKUP($B$11,ABONE1,7,FALSE))*60</f>
        <v>407.32446726493276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404.66133694991555</v>
      </c>
      <c r="I29" s="24">
        <f>(SUMIFS(KIRSALOG2,KAYNAK,A29,SEBEP,B29,SÜRE,"Uzun",BİLDİRİM,"Bildirimli",İL,$B$10,İLÇE,$B$11)/VLOOKUP($B$11,ABONE1,9,FALSE))*60</f>
        <v>436.53763548872178</v>
      </c>
      <c r="J29" s="24">
        <f>(SUMIFS(KIRSALAG2,KAYNAK,A29,SEBEP,B29,SÜRE,"Uzun",BİLDİRİM,"Bildirimli",İL,$B$10,İLÇE,$B$11)/VLOOKUP($B$11,ABONE1,10,FALSE))*60</f>
        <v>323.09450960170705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328.2177475449916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382.38387044265397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4.9322417519291228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4.8559127433877327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3.4333858330846514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235.23782836363637</v>
      </c>
      <c r="G33" s="24">
        <f t="shared" si="8"/>
        <v>412.25670901686186</v>
      </c>
      <c r="H33" s="24">
        <f t="shared" si="8"/>
        <v>409.51724969330326</v>
      </c>
      <c r="I33" s="24">
        <f t="shared" si="8"/>
        <v>436.53763548872178</v>
      </c>
      <c r="J33" s="24">
        <f t="shared" si="8"/>
        <v>323.09450960170705</v>
      </c>
      <c r="K33" s="24">
        <f t="shared" si="8"/>
        <v>328.2177475449916</v>
      </c>
      <c r="L33" s="24">
        <f t="shared" si="8"/>
        <v>385.8172562757386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2.7242424242424241</v>
      </c>
      <c r="G38" s="24">
        <f t="shared" si="10"/>
        <v>2.5347718395732115</v>
      </c>
      <c r="H38" s="24">
        <f t="shared" si="11"/>
        <v>2.5377039954980303</v>
      </c>
      <c r="I38" s="24">
        <f t="shared" si="12"/>
        <v>3.5463659147869673</v>
      </c>
      <c r="J38" s="24">
        <f t="shared" si="13"/>
        <v>3.359293504030346</v>
      </c>
      <c r="K38" s="24">
        <f t="shared" si="14"/>
        <v>3.3677419354838709</v>
      </c>
      <c r="L38" s="24">
        <f t="shared" si="15"/>
        <v>2.7812593255744553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9.0909090909090912E-2</v>
      </c>
      <c r="G39" s="24">
        <f t="shared" si="10"/>
        <v>5.9683719157854628E-2</v>
      </c>
      <c r="H39" s="24">
        <f t="shared" si="11"/>
        <v>6.0166948039767396E-2</v>
      </c>
      <c r="I39" s="24">
        <f t="shared" si="12"/>
        <v>0.2857142857142857</v>
      </c>
      <c r="J39" s="24">
        <f t="shared" si="13"/>
        <v>0.12980085348506401</v>
      </c>
      <c r="K39" s="24">
        <f t="shared" si="14"/>
        <v>0.1368421052631579</v>
      </c>
      <c r="L39" s="24">
        <f t="shared" si="15"/>
        <v>8.2628734374481913E-2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3.5295798799657045E-2</v>
      </c>
      <c r="H42" s="24">
        <f t="shared" si="11"/>
        <v>3.47495779403489E-2</v>
      </c>
      <c r="I42" s="24">
        <f t="shared" si="12"/>
        <v>0</v>
      </c>
      <c r="J42" s="24">
        <f t="shared" si="13"/>
        <v>3.88809862494073E-2</v>
      </c>
      <c r="K42" s="24">
        <f t="shared" si="14"/>
        <v>3.7125070741369552E-2</v>
      </c>
      <c r="L42" s="24">
        <f t="shared" si="15"/>
        <v>3.5445472329984413E-2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2.3816328474802325E-3</v>
      </c>
      <c r="H43" s="24">
        <f t="shared" si="11"/>
        <v>2.3447758394297504E-3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1.6578799031798136E-3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2.815151515151515</v>
      </c>
      <c r="G46" s="24">
        <f t="shared" si="16"/>
        <v>2.6321329903782038</v>
      </c>
      <c r="H46" s="24">
        <f t="shared" si="16"/>
        <v>2.6349652973175766</v>
      </c>
      <c r="I46" s="24">
        <f t="shared" si="16"/>
        <v>3.8320802005012529</v>
      </c>
      <c r="J46" s="24">
        <f t="shared" si="16"/>
        <v>3.5279753437648171</v>
      </c>
      <c r="K46" s="24">
        <f t="shared" si="16"/>
        <v>3.5417091114883985</v>
      </c>
      <c r="L46" s="24">
        <f t="shared" si="16"/>
        <v>2.9009914121821017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0.76060606060606062</v>
      </c>
      <c r="G50" s="24">
        <f>(SUMIFS(KENTALTIAG1,KAYNAK,A50,SEBEP,B50,SÜRE,"Uzun",BİLDİRİM,"Bildirimli",İL,$B$10,İLÇE,$B$11)/VLOOKUP($B$11,ABONE1,7,FALSE))</f>
        <v>1.3012289225492999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1.2928625023447757</v>
      </c>
      <c r="I50" s="24">
        <f>(SUMIFS(KIRSALOG1,KAYNAK,A50,SEBEP,B50,SÜRE,"Uzun",BİLDİRİM,"Bildirimli",İL,$B$10,İLÇE,$B$11)/VLOOKUP($B$11,ABONE1,9,FALSE))</f>
        <v>1.5889724310776943</v>
      </c>
      <c r="J50" s="24">
        <f>(SUMIFS(KIRSALAG1,KAYNAK,A50,SEBEP,B50,SÜRE,"Uzun",BİLDİRİM,"Bildirimli",İL,$B$10,İLÇE,$B$11)/VLOOKUP($B$11,ABONE1,10,FALSE))</f>
        <v>1.1544570886676149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1.174080362195812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1.258463476905733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2.35781651900543E-2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2.3213280810354529E-2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1.6413011041480154E-2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0.76060606060606062</v>
      </c>
      <c r="G54" s="24">
        <f t="shared" si="17"/>
        <v>1.3248070877393543</v>
      </c>
      <c r="H54" s="24">
        <f t="shared" si="17"/>
        <v>1.3160757831551302</v>
      </c>
      <c r="I54" s="24">
        <f t="shared" si="17"/>
        <v>1.5889724310776943</v>
      </c>
      <c r="J54" s="24">
        <f t="shared" si="17"/>
        <v>1.1544570886676149</v>
      </c>
      <c r="K54" s="24">
        <f t="shared" si="17"/>
        <v>1.174080362195812</v>
      </c>
      <c r="L54" s="24">
        <f t="shared" si="17"/>
        <v>1.2748764879472132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0.46363636363636362</v>
      </c>
      <c r="G58" s="24">
        <f>(SUMIFS(KENTALTIAG1,KAYNAK,A58,SÜRE,"Kısa",İL,$B$10,İLÇE,$B$11)/VLOOKUP($B$11,ABONE1,7,FALSE))</f>
        <v>0.43636277031532816</v>
      </c>
      <c r="H58" s="24">
        <f>(SUMIFS(KENTALTIOG1,KAYNAK,A58,SÜRE,"Kısa",İL,$B$10,İLÇE,$B$11)+SUMIFS(KENTALTIAG1,KAYNAK,A58,SÜRE,"Kısa",İL,$B$10,İLÇE,$B$11))/VLOOKUP($B$11,ABONE1,8,FALSE)</f>
        <v>0.43678484336897394</v>
      </c>
      <c r="I58" s="24">
        <f>(SUMIFS(KIRSALOG1,KAYNAK,A58,SÜRE,"Kısa",İL,$B$10,İLÇE,$B$11)/VLOOKUP($B$11,ABONE1,9,FALSE))</f>
        <v>1.2205513784461153</v>
      </c>
      <c r="J58" s="24">
        <f>(SUMIFS(KIRSALAG1,KAYNAK,A58,SÜRE,"Kısa",İL,$B$10,İLÇE,$B$11)/VLOOKUP($B$11,ABONE1,10,FALSE))</f>
        <v>1.5186107159791371</v>
      </c>
      <c r="K58" s="24">
        <f>(SUMIFS(KIRSALOG1,KAYNAK,A58,SÜRE,"Kısa",İL,$B$10,İLÇE,$B$11)+SUMIFS(KIRSALAG1,KAYNAK,A58,SÜRE,"Kısa",İL,$B$10,İLÇE,$B$11))/VLOOKUP($B$11,ABONE1,11,FALSE)</f>
        <v>1.5051499717034522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0.74975960741403891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0.46363636363636362</v>
      </c>
      <c r="G60" s="24">
        <f t="shared" si="18"/>
        <v>0.43636277031532816</v>
      </c>
      <c r="H60" s="24">
        <f t="shared" si="18"/>
        <v>0.43678484336897394</v>
      </c>
      <c r="I60" s="24">
        <f t="shared" si="18"/>
        <v>1.2205513784461153</v>
      </c>
      <c r="J60" s="24">
        <f t="shared" si="18"/>
        <v>1.5186107159791371</v>
      </c>
      <c r="K60" s="24">
        <f t="shared" si="18"/>
        <v>1.5051499717034522</v>
      </c>
      <c r="L60" s="24">
        <f t="shared" si="18"/>
        <v>0.74975960741403891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107.71019696526504</v>
      </c>
      <c r="D17" s="24">
        <f t="shared" si="1"/>
        <v>26.882261623827723</v>
      </c>
      <c r="E17" s="24">
        <f t="shared" si="2"/>
        <v>28.296787126875628</v>
      </c>
      <c r="F17" s="24">
        <v>0</v>
      </c>
      <c r="G17" s="24">
        <v>0</v>
      </c>
      <c r="H17" s="24">
        <v>0</v>
      </c>
      <c r="I17" s="24">
        <f t="shared" si="3"/>
        <v>169.42967619266051</v>
      </c>
      <c r="J17" s="24">
        <f t="shared" si="4"/>
        <v>170.63445389745209</v>
      </c>
      <c r="K17" s="24">
        <f t="shared" si="5"/>
        <v>170.52208586851114</v>
      </c>
      <c r="L17" s="24">
        <f t="shared" si="6"/>
        <v>47.859571254905248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3.3437436563071299</v>
      </c>
      <c r="D18" s="24">
        <f t="shared" si="1"/>
        <v>0</v>
      </c>
      <c r="E18" s="24">
        <f t="shared" si="2"/>
        <v>5.8517029508686244E-2</v>
      </c>
      <c r="F18" s="24">
        <v>0</v>
      </c>
      <c r="G18" s="24">
        <v>0</v>
      </c>
      <c r="H18" s="24">
        <v>0</v>
      </c>
      <c r="I18" s="24">
        <f t="shared" si="3"/>
        <v>0.80005096330275216</v>
      </c>
      <c r="J18" s="24">
        <f t="shared" si="4"/>
        <v>3.4938083233721291</v>
      </c>
      <c r="K18" s="24">
        <f t="shared" si="5"/>
        <v>3.2425651240730171</v>
      </c>
      <c r="L18" s="24">
        <f t="shared" si="6"/>
        <v>0.47276554729898979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1.4056469469835464</v>
      </c>
      <c r="D20" s="24">
        <f t="shared" si="1"/>
        <v>0.12168287599861063</v>
      </c>
      <c r="E20" s="24">
        <f t="shared" si="2"/>
        <v>0.1441528291866182</v>
      </c>
      <c r="F20" s="24">
        <v>0</v>
      </c>
      <c r="G20" s="24">
        <v>0</v>
      </c>
      <c r="H20" s="24">
        <v>0</v>
      </c>
      <c r="I20" s="24">
        <f t="shared" si="3"/>
        <v>0.65249743119266046</v>
      </c>
      <c r="J20" s="24">
        <f t="shared" si="4"/>
        <v>1.0085771201635734</v>
      </c>
      <c r="K20" s="24">
        <f t="shared" si="5"/>
        <v>0.9753660367940673</v>
      </c>
      <c r="L20" s="24">
        <f t="shared" si="6"/>
        <v>0.25229467534997629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4.6600369407780482</v>
      </c>
      <c r="E21" s="24">
        <f t="shared" si="2"/>
        <v>4.5784841821924092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4.9171358870714066</v>
      </c>
      <c r="K21" s="24">
        <f t="shared" si="5"/>
        <v>4.4585211023958937</v>
      </c>
      <c r="L21" s="24">
        <f t="shared" si="6"/>
        <v>4.5628768400545496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0.23696777005904826</v>
      </c>
      <c r="E22" s="24">
        <f t="shared" si="2"/>
        <v>0.23282072667939299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0.20253046784113998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7.1270406174018766E-2</v>
      </c>
      <c r="E24" s="24">
        <f t="shared" si="2"/>
        <v>7.002314176326932E-2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6.0913046116167102E-2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112.45958756855572</v>
      </c>
      <c r="D25" s="24">
        <f t="shared" ref="D25:L25" si="7">SUM(D15:D24)</f>
        <v>31.972219616837453</v>
      </c>
      <c r="E25" s="24">
        <f t="shared" si="7"/>
        <v>33.380785036206007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170.88222458715595</v>
      </c>
      <c r="J25" s="24">
        <f t="shared" si="7"/>
        <v>180.05397522805919</v>
      </c>
      <c r="K25" s="24">
        <f t="shared" si="7"/>
        <v>179.19853813177414</v>
      </c>
      <c r="L25" s="24">
        <f t="shared" si="7"/>
        <v>53.410951831566081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121.83565912248631</v>
      </c>
      <c r="D29" s="24">
        <f>(SUMIFS(KENTSELAG2,KAYNAK,A29,SEBEP,B29,SÜRE,"Uzun",BİLDİRİM,"Bildirimli",İL,$B$10,İLÇE,$B$11)/VLOOKUP($B$11,ABONE1,4,FALSE))*60</f>
        <v>234.91610165335189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232.93714265631502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200.23798417431195</v>
      </c>
      <c r="J29" s="24">
        <f>(SUMIFS(KIRSALAG2,KAYNAK,A29,SEBEP,B29,SÜRE,"Uzun",BİLDİRİM,"Bildirimli",İL,$B$10,İLÇE,$B$11)/VLOOKUP($B$11,ABONE1,10,FALSE))*60</f>
        <v>207.60109178200693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206.9143444381061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229.56800870947092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4.7961054178968388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4.7121713992897432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4.0991121866911584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121.83565912248631</v>
      </c>
      <c r="D33" s="24">
        <f t="shared" ref="D33:L33" si="8">SUM(D28:D32)</f>
        <v>239.71220707124871</v>
      </c>
      <c r="E33" s="24">
        <f t="shared" si="8"/>
        <v>237.64931405560475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200.23798417431195</v>
      </c>
      <c r="J33" s="24">
        <f t="shared" si="8"/>
        <v>207.60109178200693</v>
      </c>
      <c r="K33" s="24">
        <f t="shared" si="8"/>
        <v>206.9143444381061</v>
      </c>
      <c r="L33" s="24">
        <f t="shared" si="8"/>
        <v>233.66712089616209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1.9402803168799512</v>
      </c>
      <c r="D38" s="24">
        <f t="shared" si="10"/>
        <v>0.44483761722820425</v>
      </c>
      <c r="E38" s="24">
        <f t="shared" si="11"/>
        <v>0.47100854226876687</v>
      </c>
      <c r="F38" s="24">
        <v>0</v>
      </c>
      <c r="G38" s="24">
        <v>0</v>
      </c>
      <c r="H38" s="24">
        <v>0</v>
      </c>
      <c r="I38" s="24">
        <f t="shared" si="12"/>
        <v>3.8103975535168195</v>
      </c>
      <c r="J38" s="24">
        <f t="shared" si="13"/>
        <v>3.7010066058508966</v>
      </c>
      <c r="K38" s="24">
        <f t="shared" si="14"/>
        <v>3.7112093553907588</v>
      </c>
      <c r="L38" s="24">
        <f t="shared" si="15"/>
        <v>0.96787360960359203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1.5234613040828763E-2</v>
      </c>
      <c r="D39" s="24">
        <f t="shared" si="10"/>
        <v>0</v>
      </c>
      <c r="E39" s="24">
        <f t="shared" si="11"/>
        <v>2.6661263317301028E-4</v>
      </c>
      <c r="F39" s="24">
        <v>0</v>
      </c>
      <c r="G39" s="24">
        <v>0</v>
      </c>
      <c r="H39" s="24">
        <v>0</v>
      </c>
      <c r="I39" s="24">
        <f t="shared" si="12"/>
        <v>8.4097859327217118E-3</v>
      </c>
      <c r="J39" s="24">
        <f t="shared" si="13"/>
        <v>3.6725385341302298E-2</v>
      </c>
      <c r="K39" s="24">
        <f t="shared" si="14"/>
        <v>3.4084426697090699E-2</v>
      </c>
      <c r="L39" s="24">
        <f t="shared" si="15"/>
        <v>4.6663512472980622E-3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6.0938452163315053E-2</v>
      </c>
      <c r="D41" s="24">
        <f t="shared" si="10"/>
        <v>5.2752691906912119E-3</v>
      </c>
      <c r="E41" s="24">
        <f t="shared" si="11"/>
        <v>6.2494001215753605E-3</v>
      </c>
      <c r="F41" s="24">
        <v>0</v>
      </c>
      <c r="G41" s="24">
        <v>0</v>
      </c>
      <c r="H41" s="24">
        <v>0</v>
      </c>
      <c r="I41" s="24">
        <f t="shared" si="12"/>
        <v>2.8287461773700305E-2</v>
      </c>
      <c r="J41" s="24">
        <f t="shared" si="13"/>
        <v>4.3724441648317083E-2</v>
      </c>
      <c r="K41" s="24">
        <f t="shared" si="14"/>
        <v>4.2284654877353112E-2</v>
      </c>
      <c r="L41" s="24">
        <f t="shared" si="15"/>
        <v>1.0937630458378559E-2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6.3303230288294543E-2</v>
      </c>
      <c r="E42" s="24">
        <f t="shared" si="11"/>
        <v>6.2195395066599837E-2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5.2532242843661529E-2</v>
      </c>
      <c r="K42" s="24">
        <f t="shared" si="14"/>
        <v>4.7632629777524242E-2</v>
      </c>
      <c r="L42" s="24">
        <f t="shared" si="15"/>
        <v>6.030076164500478E-2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2.4856721083709623E-3</v>
      </c>
      <c r="E43" s="24">
        <f t="shared" si="11"/>
        <v>2.4421717198647741E-3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2.1244422179547838E-3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2.9089961792288987E-3</v>
      </c>
      <c r="E45" s="24">
        <f t="shared" si="11"/>
        <v>2.8580874276146703E-3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2.4862467878248124E-3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2.0164533820840949</v>
      </c>
      <c r="D46" s="24">
        <f t="shared" ref="D46:L46" si="16">SUM(D36:D45)</f>
        <v>0.51881078499478983</v>
      </c>
      <c r="E46" s="24">
        <f t="shared" si="16"/>
        <v>0.54502020923759453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3.8470948012232418</v>
      </c>
      <c r="J46" s="24">
        <f t="shared" si="16"/>
        <v>3.8339886756841772</v>
      </c>
      <c r="K46" s="24">
        <f t="shared" si="16"/>
        <v>3.8352110667427266</v>
      </c>
      <c r="L46" s="24">
        <f t="shared" si="16"/>
        <v>1.048389041960053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0.4198659354052407</v>
      </c>
      <c r="D50" s="24">
        <f>(SUMIFS(KENTSELAG1,KAYNAK,A50,SEBEP,B50,SÜRE,"Uzun",BİLDİRİM,"Bildirimli",İL,$B$10,İLÇE,$B$11)/VLOOKUP($B$11,ABONE1,4,FALSE))</f>
        <v>1.4642888155609586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1.4460109417824654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0.50993883792048933</v>
      </c>
      <c r="J50" s="24">
        <f>(SUMIFS(KIRSALAG1,KAYNAK,A50,SEBEP,B50,SÜRE,"Uzun",BİLDİRİM,"Bildirimli",İL,$B$10,İLÇE,$B$11)/VLOOKUP($B$11,ABONE1,10,FALSE))</f>
        <v>0.53696130858760616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0.53444095835710215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1.3275073520544005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2.5790204932268149E-2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2.5338864656762897E-2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2.2042247641312514E-2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0.4198659354052407</v>
      </c>
      <c r="D54" s="24">
        <f t="shared" ref="D54:L54" si="17">SUM(D49:D53)</f>
        <v>1.4900790204932268</v>
      </c>
      <c r="E54" s="24">
        <f t="shared" si="17"/>
        <v>1.4713498064392283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0.50993883792048933</v>
      </c>
      <c r="J54" s="24">
        <f t="shared" si="17"/>
        <v>0.53696130858760616</v>
      </c>
      <c r="K54" s="24">
        <f t="shared" si="17"/>
        <v>0.53444095835710215</v>
      </c>
      <c r="L54" s="24">
        <f t="shared" si="17"/>
        <v>1.349549599695713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0.89031078610603287</v>
      </c>
      <c r="D58" s="24">
        <f>(SUMIFS(KENTSELAG1,KAYNAK,A58,SÜRE,"Kısa",İL,$B$10,İLÇE,$B$11)/VLOOKUP($B$11,ABONE1,4,FALSE))</f>
        <v>0.19902744008336229</v>
      </c>
      <c r="E58" s="24">
        <f>(SUMIFS(KENTSELOG1,KAYNAK,A58,SÜRE,"Kısa",İL,$B$10,İLÇE,$B$11)+SUMIFS(KENTSELAG1,KAYNAK,A58,SÜRE,"Kısa",İL,$B$10,İLÇE,$B$11))/VLOOKUP($B$11,ABONE1,5,FALSE)</f>
        <v>0.21112521195704337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1.1230886850152906</v>
      </c>
      <c r="J58" s="24">
        <f>(SUMIFS(KIRSALAG1,KAYNAK,A58,SÜRE,"Kısa",İL,$B$10,İLÇE,$B$11)/VLOOKUP($B$11,ABONE1,10,FALSE))</f>
        <v>1.3791286568103176</v>
      </c>
      <c r="K58" s="24">
        <f>(SUMIFS(KIRSALOG1,KAYNAK,A58,SÜRE,"Kısa",İL,$B$10,İLÇE,$B$11)+SUMIFS(KIRSALAG1,KAYNAK,A58,SÜRE,"Kısa",İL,$B$10,İLÇE,$B$11))/VLOOKUP($B$11,ABONE1,11,FALSE)</f>
        <v>1.355248146035368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0.36028313526852396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0.89031078610603287</v>
      </c>
      <c r="D60" s="24">
        <f t="shared" ref="D60:L60" si="18">SUM(D57:D59)</f>
        <v>0.19902744008336229</v>
      </c>
      <c r="E60" s="24">
        <f t="shared" si="18"/>
        <v>0.21112521195704337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1.1230886850152906</v>
      </c>
      <c r="J60" s="24">
        <f t="shared" si="18"/>
        <v>1.3791286568103176</v>
      </c>
      <c r="K60" s="24">
        <f t="shared" si="18"/>
        <v>1.355248146035368</v>
      </c>
      <c r="L60" s="24">
        <f t="shared" si="18"/>
        <v>0.36028313526852396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48.093010588235295</v>
      </c>
      <c r="G17" s="24">
        <f t="shared" si="1"/>
        <v>40.144145496621192</v>
      </c>
      <c r="H17" s="24">
        <f t="shared" si="2"/>
        <v>40.402521608585701</v>
      </c>
      <c r="I17" s="24">
        <f t="shared" si="3"/>
        <v>122.63448082616176</v>
      </c>
      <c r="J17" s="24">
        <f t="shared" si="4"/>
        <v>252.27361571243188</v>
      </c>
      <c r="K17" s="24">
        <f t="shared" si="5"/>
        <v>243.18464052612524</v>
      </c>
      <c r="L17" s="24">
        <f t="shared" si="6"/>
        <v>109.16276593959185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8.0685558153767687</v>
      </c>
      <c r="H21" s="24">
        <f t="shared" si="2"/>
        <v>7.8062891827545791</v>
      </c>
      <c r="I21" s="24">
        <f t="shared" si="3"/>
        <v>0</v>
      </c>
      <c r="J21" s="24">
        <f t="shared" si="4"/>
        <v>17.914914798858035</v>
      </c>
      <c r="K21" s="24">
        <f t="shared" si="5"/>
        <v>16.658903516350914</v>
      </c>
      <c r="L21" s="24">
        <f t="shared" si="6"/>
        <v>10.800640814693878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9.174210378681627E-2</v>
      </c>
      <c r="H22" s="24">
        <f t="shared" si="2"/>
        <v>8.8760046875963741E-2</v>
      </c>
      <c r="I22" s="24">
        <f t="shared" si="3"/>
        <v>0</v>
      </c>
      <c r="J22" s="24">
        <f t="shared" si="4"/>
        <v>0.43144951985465874</v>
      </c>
      <c r="K22" s="24">
        <f t="shared" si="5"/>
        <v>0.40120067575721013</v>
      </c>
      <c r="L22" s="24">
        <f t="shared" si="6"/>
        <v>0.19444149551020409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48.093010588235295</v>
      </c>
      <c r="G25" s="24">
        <f t="shared" si="7"/>
        <v>48.304443415784775</v>
      </c>
      <c r="H25" s="24">
        <f t="shared" si="7"/>
        <v>48.297570838216245</v>
      </c>
      <c r="I25" s="24">
        <f t="shared" si="7"/>
        <v>122.63448082616176</v>
      </c>
      <c r="J25" s="24">
        <f t="shared" si="7"/>
        <v>270.61998003114456</v>
      </c>
      <c r="K25" s="24">
        <f t="shared" si="7"/>
        <v>260.24474471823333</v>
      </c>
      <c r="L25" s="24">
        <f t="shared" si="7"/>
        <v>120.15784824979593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58.520493472485768</v>
      </c>
      <c r="G29" s="24">
        <f>(SUMIFS(KENTALTIAG2,KAYNAK,A29,SEBEP,B29,SÜRE,"Uzun",BİLDİRİM,"Bildirimli",İL,$B$10,İLÇE,$B$11)/VLOOKUP($B$11,ABONE1,7,FALSE))*60</f>
        <v>97.208243007777625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95.950706215999503</v>
      </c>
      <c r="I29" s="24">
        <f>(SUMIFS(KIRSALOG2,KAYNAK,A29,SEBEP,B29,SÜRE,"Uzun",BİLDİRİM,"Bildirimli",İL,$B$10,İLÇE,$B$11)/VLOOKUP($B$11,ABONE1,9,FALSE))*60</f>
        <v>43.111531807228914</v>
      </c>
      <c r="J29" s="24">
        <f>(SUMIFS(KIRSALAG2,KAYNAK,A29,SEBEP,B29,SÜRE,"Uzun",BİLDİRİM,"Bildirimli",İL,$B$10,İLÇE,$B$11)/VLOOKUP($B$11,ABONE1,10,FALSE))*60</f>
        <v>75.33345443810019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73.074381547001323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88.343206792653049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3.7116707025372948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3.5910236624930612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2.3763782302040819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58.520493472485768</v>
      </c>
      <c r="G33" s="24">
        <f t="shared" si="8"/>
        <v>100.91991371031492</v>
      </c>
      <c r="H33" s="24">
        <f t="shared" si="8"/>
        <v>99.541729878492561</v>
      </c>
      <c r="I33" s="24">
        <f t="shared" si="8"/>
        <v>43.111531807228914</v>
      </c>
      <c r="J33" s="24">
        <f t="shared" si="8"/>
        <v>75.33345443810019</v>
      </c>
      <c r="K33" s="24">
        <f t="shared" si="8"/>
        <v>73.074381547001323</v>
      </c>
      <c r="L33" s="24">
        <f t="shared" si="8"/>
        <v>90.719585022857132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1.4857685009487667</v>
      </c>
      <c r="G38" s="24">
        <f t="shared" si="10"/>
        <v>1.5998979982149688</v>
      </c>
      <c r="H38" s="24">
        <f t="shared" si="11"/>
        <v>1.596188244001727</v>
      </c>
      <c r="I38" s="24">
        <f t="shared" si="12"/>
        <v>2.8485370051635113</v>
      </c>
      <c r="J38" s="24">
        <f t="shared" si="13"/>
        <v>4.2927588891772643</v>
      </c>
      <c r="K38" s="24">
        <f t="shared" si="14"/>
        <v>4.1915047665017493</v>
      </c>
      <c r="L38" s="24">
        <f t="shared" si="15"/>
        <v>2.47734693877551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0.10627310977942114</v>
      </c>
      <c r="H42" s="24">
        <f t="shared" si="11"/>
        <v>0.10281872571393326</v>
      </c>
      <c r="I42" s="24">
        <f t="shared" si="12"/>
        <v>0</v>
      </c>
      <c r="J42" s="24">
        <f t="shared" si="13"/>
        <v>0.10692966519595121</v>
      </c>
      <c r="K42" s="24">
        <f t="shared" si="14"/>
        <v>9.9432846627247495E-2</v>
      </c>
      <c r="L42" s="24">
        <f t="shared" si="15"/>
        <v>0.10167346938775511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6.3751115644523784E-4</v>
      </c>
      <c r="H43" s="24">
        <f t="shared" si="11"/>
        <v>6.1678899648430268E-4</v>
      </c>
      <c r="I43" s="24">
        <f t="shared" si="12"/>
        <v>0</v>
      </c>
      <c r="J43" s="24">
        <f t="shared" si="13"/>
        <v>8.434985725408772E-3</v>
      </c>
      <c r="K43" s="24">
        <f t="shared" si="14"/>
        <v>7.8436104742367566E-3</v>
      </c>
      <c r="L43" s="24">
        <f t="shared" si="15"/>
        <v>3.0612244897959182E-3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1.4857685009487667</v>
      </c>
      <c r="G46" s="24">
        <f t="shared" si="16"/>
        <v>1.7068086191508351</v>
      </c>
      <c r="H46" s="24">
        <f t="shared" si="16"/>
        <v>1.6996237587121446</v>
      </c>
      <c r="I46" s="24">
        <f t="shared" si="16"/>
        <v>2.8485370051635113</v>
      </c>
      <c r="J46" s="24">
        <f t="shared" si="16"/>
        <v>4.4081235400986243</v>
      </c>
      <c r="K46" s="24">
        <f t="shared" si="16"/>
        <v>4.2987812236032337</v>
      </c>
      <c r="L46" s="24">
        <f t="shared" si="16"/>
        <v>2.5820816326530611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0.20303605313092979</v>
      </c>
      <c r="G50" s="24">
        <f>(SUMIFS(KENTALTIAG1,KAYNAK,A50,SEBEP,B50,SÜRE,"Uzun",BİLDİRİM,"Bildirimli",İL,$B$10,İLÇE,$B$11)/VLOOKUP($B$11,ABONE1,7,FALSE))</f>
        <v>0.31403799566492413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0.31042990193054953</v>
      </c>
      <c r="I50" s="24">
        <f>(SUMIFS(KIRSALOG1,KAYNAK,A50,SEBEP,B50,SÜRE,"Uzun",BİLDİRİM,"Bildirimli",İL,$B$10,İLÇE,$B$11)/VLOOKUP($B$11,ABONE1,9,FALSE))</f>
        <v>0.17555938037865748</v>
      </c>
      <c r="J50" s="24">
        <f>(SUMIFS(KIRSALAG1,KAYNAK,A50,SEBEP,B50,SÜRE,"Uzun",BİLDİRİM,"Bildirimli",İL,$B$10,İLÇE,$B$11)/VLOOKUP($B$11,ABONE1,10,FALSE))</f>
        <v>0.30677394238255906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0.29757451429950527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0.30661224489795919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1.1347698584725233E-2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1.0978844137420589E-2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7.2653061224489798E-3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0.20303605313092979</v>
      </c>
      <c r="G54" s="24">
        <f t="shared" si="17"/>
        <v>0.32538569424964936</v>
      </c>
      <c r="H54" s="24">
        <f t="shared" si="17"/>
        <v>0.3214087460679701</v>
      </c>
      <c r="I54" s="24">
        <f t="shared" si="17"/>
        <v>0.17555938037865748</v>
      </c>
      <c r="J54" s="24">
        <f t="shared" si="17"/>
        <v>0.30677394238255906</v>
      </c>
      <c r="K54" s="24">
        <f t="shared" si="17"/>
        <v>0.29757451429950527</v>
      </c>
      <c r="L54" s="24">
        <f t="shared" si="17"/>
        <v>0.31387755102040815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0.5218216318785579</v>
      </c>
      <c r="G58" s="24">
        <f>(SUMIFS(KENTALTIAG1,KAYNAK,A58,SÜRE,"Kısa",İL,$B$10,İLÇE,$B$11)/VLOOKUP($B$11,ABONE1,7,FALSE))</f>
        <v>0.28133367333928344</v>
      </c>
      <c r="H58" s="24">
        <f>(SUMIFS(KENTALTIOG1,KAYNAK,A58,SÜRE,"Kısa",İL,$B$10,İLÇE,$B$11)+SUMIFS(KENTALTIAG1,KAYNAK,A58,SÜRE,"Kısa",İL,$B$10,İLÇE,$B$11))/VLOOKUP($B$11,ABONE1,8,FALSE)</f>
        <v>0.28915068155184109</v>
      </c>
      <c r="I58" s="24">
        <f>(SUMIFS(KIRSALOG1,KAYNAK,A58,SÜRE,"Kısa",İL,$B$10,İLÇE,$B$11)/VLOOKUP($B$11,ABONE1,9,FALSE))</f>
        <v>1.0120481927710843</v>
      </c>
      <c r="J58" s="24">
        <f>(SUMIFS(KIRSALAG1,KAYNAK,A58,SÜRE,"Kısa",İL,$B$10,İLÇE,$B$11)/VLOOKUP($B$11,ABONE1,10,FALSE))</f>
        <v>1.106670127173631</v>
      </c>
      <c r="K58" s="24">
        <f>(SUMIFS(KIRSALOG1,KAYNAK,A58,SÜRE,"Kısa",İL,$B$10,İLÇE,$B$11)+SUMIFS(KIRSALAG1,KAYNAK,A58,SÜRE,"Kısa",İL,$B$10,İLÇE,$B$11))/VLOOKUP($B$11,ABONE1,11,FALSE)</f>
        <v>1.1000362012791118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0.56342857142857139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0.5218216318785579</v>
      </c>
      <c r="G60" s="24">
        <f t="shared" si="18"/>
        <v>0.28133367333928344</v>
      </c>
      <c r="H60" s="24">
        <f t="shared" si="18"/>
        <v>0.28915068155184109</v>
      </c>
      <c r="I60" s="24">
        <f t="shared" si="18"/>
        <v>1.0120481927710843</v>
      </c>
      <c r="J60" s="24">
        <f t="shared" si="18"/>
        <v>1.106670127173631</v>
      </c>
      <c r="K60" s="24">
        <f t="shared" si="18"/>
        <v>1.1000362012791118</v>
      </c>
      <c r="L60" s="24">
        <f t="shared" si="18"/>
        <v>0.56342857142857139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91.359673221440133</v>
      </c>
      <c r="D17" s="24">
        <f t="shared" si="1"/>
        <v>47.544141718016377</v>
      </c>
      <c r="E17" s="24">
        <f t="shared" si="2"/>
        <v>49.682699053432671</v>
      </c>
      <c r="F17" s="24">
        <v>0</v>
      </c>
      <c r="G17" s="24">
        <v>0</v>
      </c>
      <c r="H17" s="24">
        <v>0</v>
      </c>
      <c r="I17" s="24">
        <f t="shared" si="3"/>
        <v>73.385889886363628</v>
      </c>
      <c r="J17" s="24">
        <f t="shared" si="4"/>
        <v>90.466338015267226</v>
      </c>
      <c r="K17" s="24">
        <f t="shared" si="5"/>
        <v>88.746567494279233</v>
      </c>
      <c r="L17" s="24">
        <f t="shared" si="6"/>
        <v>51.556941085627663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3.8957262580914014</v>
      </c>
      <c r="E21" s="24">
        <f t="shared" si="2"/>
        <v>3.7055828618994768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3.5419718782520841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91.359673221440133</v>
      </c>
      <c r="D25" s="24">
        <f t="shared" ref="D25:L25" si="7">SUM(D15:D24)</f>
        <v>51.439867976107777</v>
      </c>
      <c r="E25" s="24">
        <f t="shared" si="7"/>
        <v>53.388281915332151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73.385889886363628</v>
      </c>
      <c r="J25" s="24">
        <f t="shared" si="7"/>
        <v>90.466338015267226</v>
      </c>
      <c r="K25" s="24">
        <f t="shared" si="7"/>
        <v>88.746567494279233</v>
      </c>
      <c r="L25" s="24">
        <f t="shared" si="7"/>
        <v>55.098912963879748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87.574896220898736</v>
      </c>
      <c r="D29" s="24">
        <f>(SUMIFS(KENTSELAG2,KAYNAK,A29,SEBEP,B29,SÜRE,"Uzun",BİLDİRİM,"Bildirimli",İL,$B$10,İLÇE,$B$11)/VLOOKUP($B$11,ABONE1,4,FALSE))*60</f>
        <v>39.19555724739547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41.556865822102424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5.1059478244274814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4.591847814645309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39.924765506946201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15.799997680789001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15.028828194070083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179.18994912213742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161.14794051487414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21.480361620106091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87.574896220898736</v>
      </c>
      <c r="D33" s="24">
        <f t="shared" ref="D33:L33" si="8">SUM(D28:D32)</f>
        <v>54.995554928184475</v>
      </c>
      <c r="E33" s="24">
        <f t="shared" si="8"/>
        <v>56.585694016172511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184.29589694656491</v>
      </c>
      <c r="K33" s="24">
        <f t="shared" si="8"/>
        <v>165.73978832951946</v>
      </c>
      <c r="L33" s="24">
        <f t="shared" si="8"/>
        <v>61.405127127052296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3.0514347590687603</v>
      </c>
      <c r="D38" s="24">
        <f t="shared" si="10"/>
        <v>1.8041672454507571</v>
      </c>
      <c r="E38" s="24">
        <f t="shared" si="11"/>
        <v>1.8650441308598911</v>
      </c>
      <c r="F38" s="24">
        <v>0</v>
      </c>
      <c r="G38" s="24">
        <v>0</v>
      </c>
      <c r="H38" s="24">
        <v>0</v>
      </c>
      <c r="I38" s="24">
        <f t="shared" si="12"/>
        <v>1.1363636363636365</v>
      </c>
      <c r="J38" s="24">
        <f t="shared" si="13"/>
        <v>1.5082697201017812</v>
      </c>
      <c r="K38" s="24">
        <f t="shared" si="14"/>
        <v>1.4708237986270023</v>
      </c>
      <c r="L38" s="24">
        <f t="shared" si="15"/>
        <v>1.8488507198787572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4.9868037227392692E-2</v>
      </c>
      <c r="E42" s="24">
        <f t="shared" si="11"/>
        <v>4.7434067966809365E-2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4.5339732255620109E-2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3.0514347590687603</v>
      </c>
      <c r="D46" s="24">
        <f t="shared" ref="D46:L46" si="16">SUM(D36:D45)</f>
        <v>1.8540352826781499</v>
      </c>
      <c r="E46" s="24">
        <f t="shared" si="16"/>
        <v>1.9124781988267003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1.1363636363636365</v>
      </c>
      <c r="J46" s="24">
        <f t="shared" si="16"/>
        <v>1.5082697201017812</v>
      </c>
      <c r="K46" s="24">
        <f t="shared" si="16"/>
        <v>1.4708237986270023</v>
      </c>
      <c r="L46" s="24">
        <f t="shared" si="16"/>
        <v>1.8941904521343773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0.58798050893340548</v>
      </c>
      <c r="D50" s="24">
        <f>(SUMIFS(KENTSELAG1,KAYNAK,A50,SEBEP,B50,SÜRE,"Uzun",BİLDİRİM,"Bildirimli",İL,$B$10,İLÇE,$B$11)/VLOOKUP($B$11,ABONE1,4,FALSE))</f>
        <v>0.31784970134740936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0.33103430051265792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3.6259541984732822E-2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3.2608695652173912E-2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0.31785804496084868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0.10640366717599667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0.10121029543893029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0.4217557251908397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0.37929061784897022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0.11348825460974994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0.58798050893340548</v>
      </c>
      <c r="D54" s="24">
        <f t="shared" ref="D54:L54" si="17">SUM(D49:D53)</f>
        <v>0.424253368523406</v>
      </c>
      <c r="E54" s="24">
        <f t="shared" si="17"/>
        <v>0.43224459595158821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0.4580152671755725</v>
      </c>
      <c r="K54" s="24">
        <f t="shared" si="17"/>
        <v>0.41189931350114412</v>
      </c>
      <c r="L54" s="24">
        <f t="shared" si="17"/>
        <v>0.43134629957059861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1.3909041689225772</v>
      </c>
      <c r="D58" s="24">
        <f>(SUMIFS(KENTSELAG1,KAYNAK,A58,SÜRE,"Kısa",İL,$B$10,İLÇE,$B$11)/VLOOKUP($B$11,ABONE1,4,FALSE))</f>
        <v>0.56732879566606476</v>
      </c>
      <c r="E58" s="24">
        <f>(SUMIFS(KENTSELOG1,KAYNAK,A58,SÜRE,"Kısa",İL,$B$10,İLÇE,$B$11)+SUMIFS(KENTSELAG1,KAYNAK,A58,SÜRE,"Kısa",İL,$B$10,İLÇE,$B$11))/VLOOKUP($B$11,ABONE1,5,FALSE)</f>
        <v>0.60752602927963639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0.29545454545454547</v>
      </c>
      <c r="J58" s="24">
        <f>(SUMIFS(KIRSALAG1,KAYNAK,A58,SÜRE,"Kısa",İL,$B$10,İLÇE,$B$11)/VLOOKUP($B$11,ABONE1,10,FALSE))</f>
        <v>0.71246819338422396</v>
      </c>
      <c r="K58" s="24">
        <f>(SUMIFS(KIRSALOG1,KAYNAK,A58,SÜRE,"Kısa",İL,$B$10,İLÇE,$B$11)+SUMIFS(KIRSALAG1,KAYNAK,A58,SÜRE,"Kısa",İL,$B$10,İLÇE,$B$11))/VLOOKUP($B$11,ABONE1,11,FALSE)</f>
        <v>0.67048054919908462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0.61030563273553928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1.3909041689225772</v>
      </c>
      <c r="D60" s="24">
        <f t="shared" ref="D60:L60" si="18">SUM(D57:D59)</f>
        <v>0.56732879566606476</v>
      </c>
      <c r="E60" s="24">
        <f t="shared" si="18"/>
        <v>0.60752602927963639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0.29545454545454547</v>
      </c>
      <c r="J60" s="24">
        <f t="shared" si="18"/>
        <v>0.71246819338422396</v>
      </c>
      <c r="K60" s="24">
        <f t="shared" si="18"/>
        <v>0.67048054919908462</v>
      </c>
      <c r="L60" s="24">
        <f t="shared" si="18"/>
        <v>0.61030563273553928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256.15121345454548</v>
      </c>
      <c r="G17" s="24">
        <f t="shared" si="1"/>
        <v>194.5494642445114</v>
      </c>
      <c r="H17" s="24">
        <f t="shared" si="2"/>
        <v>195.03182418280181</v>
      </c>
      <c r="I17" s="24">
        <f t="shared" si="3"/>
        <v>391.66166759999999</v>
      </c>
      <c r="J17" s="24">
        <f t="shared" si="4"/>
        <v>733.22796566433556</v>
      </c>
      <c r="K17" s="24">
        <f t="shared" si="5"/>
        <v>727.05582439103716</v>
      </c>
      <c r="L17" s="24">
        <f t="shared" si="6"/>
        <v>429.48164239847108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53.447272363636365</v>
      </c>
      <c r="G18" s="24">
        <f t="shared" si="1"/>
        <v>25.730463478260866</v>
      </c>
      <c r="H18" s="24">
        <f t="shared" si="2"/>
        <v>25.947494299544417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14.513075327281413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14.596455712440804</v>
      </c>
      <c r="H21" s="24">
        <f t="shared" si="2"/>
        <v>14.482161141799539</v>
      </c>
      <c r="I21" s="24">
        <f t="shared" si="3"/>
        <v>0</v>
      </c>
      <c r="J21" s="24">
        <f t="shared" si="4"/>
        <v>14.734995723224142</v>
      </c>
      <c r="K21" s="24">
        <f t="shared" si="5"/>
        <v>14.468732699674737</v>
      </c>
      <c r="L21" s="24">
        <f t="shared" si="6"/>
        <v>14.47624355948399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16.725429298321139</v>
      </c>
      <c r="H22" s="24">
        <f t="shared" si="2"/>
        <v>16.594464234054673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9.2816942809364562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309.59848581818187</v>
      </c>
      <c r="G25" s="24">
        <f t="shared" si="7"/>
        <v>251.60181273353422</v>
      </c>
      <c r="H25" s="24">
        <f t="shared" si="7"/>
        <v>252.05594385820044</v>
      </c>
      <c r="I25" s="24">
        <f t="shared" si="7"/>
        <v>391.66166759999999</v>
      </c>
      <c r="J25" s="24">
        <f t="shared" si="7"/>
        <v>747.96296138755974</v>
      </c>
      <c r="K25" s="24">
        <f t="shared" si="7"/>
        <v>741.52455709071194</v>
      </c>
      <c r="L25" s="24">
        <f t="shared" si="7"/>
        <v>467.7526555661729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56.927272363636369</v>
      </c>
      <c r="G29" s="24">
        <f>(SUMIFS(KENTALTIAG2,KAYNAK,A29,SEBEP,B29,SÜRE,"Uzun",BİLDİRİM,"Bildirimli",İL,$B$10,İLÇE,$B$11)/VLOOKUP($B$11,ABONE1,7,FALSE))*60</f>
        <v>51.814789298321138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51.854821554669705</v>
      </c>
      <c r="I29" s="24">
        <f>(SUMIFS(KIRSALOG2,KAYNAK,A29,SEBEP,B29,SÜRE,"Uzun",BİLDİRİM,"Bildirimli",İL,$B$10,İLÇE,$B$11)/VLOOKUP($B$11,ABONE1,9,FALSE))*60</f>
        <v>69.859999799999997</v>
      </c>
      <c r="J29" s="24">
        <f>(SUMIFS(KIRSALAG2,KAYNAK,A29,SEBEP,B29,SÜRE,"Uzun",BİLDİRİM,"Bildirimli",İL,$B$10,İLÇE,$B$11)/VLOOKUP($B$11,ABONE1,10,FALSE))*60</f>
        <v>71.254140596245861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71.228948315865551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60.392520033444811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4.5441721911321571E-2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4.5085899772209566E-2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2.5217658862876257E-2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56.927272363636369</v>
      </c>
      <c r="G33" s="24">
        <f t="shared" si="8"/>
        <v>51.860231020232462</v>
      </c>
      <c r="H33" s="24">
        <f t="shared" si="8"/>
        <v>51.899907454441916</v>
      </c>
      <c r="I33" s="24">
        <f t="shared" si="8"/>
        <v>69.859999799999997</v>
      </c>
      <c r="J33" s="24">
        <f t="shared" si="8"/>
        <v>71.254140596245861</v>
      </c>
      <c r="K33" s="24">
        <f t="shared" si="8"/>
        <v>71.228948315865551</v>
      </c>
      <c r="L33" s="24">
        <f t="shared" si="8"/>
        <v>60.417737692307689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2.8363636363636364</v>
      </c>
      <c r="G38" s="24">
        <f t="shared" si="10"/>
        <v>2.2657483139618311</v>
      </c>
      <c r="H38" s="24">
        <f t="shared" si="11"/>
        <v>2.2702164009111616</v>
      </c>
      <c r="I38" s="24">
        <f t="shared" si="12"/>
        <v>4.7699999999999996</v>
      </c>
      <c r="J38" s="24">
        <f t="shared" si="13"/>
        <v>7.9225248435774756</v>
      </c>
      <c r="K38" s="24">
        <f t="shared" si="14"/>
        <v>7.8655583664618725</v>
      </c>
      <c r="L38" s="24">
        <f t="shared" si="15"/>
        <v>4.7359452142060841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5.4545454545454543E-2</v>
      </c>
      <c r="G39" s="24">
        <f t="shared" si="10"/>
        <v>2.6259147653895823E-2</v>
      </c>
      <c r="H39" s="24">
        <f t="shared" si="11"/>
        <v>2.6480637813211846E-2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1.4811275680840898E-2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0.18051370354426746</v>
      </c>
      <c r="H42" s="24">
        <f t="shared" si="11"/>
        <v>0.1791002277904328</v>
      </c>
      <c r="I42" s="24">
        <f t="shared" si="12"/>
        <v>0</v>
      </c>
      <c r="J42" s="24">
        <f t="shared" si="13"/>
        <v>0.10507913139492087</v>
      </c>
      <c r="K42" s="24">
        <f t="shared" si="14"/>
        <v>0.10318033971810625</v>
      </c>
      <c r="L42" s="24">
        <f t="shared" si="15"/>
        <v>0.14564421086160217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0.11479408810446262</v>
      </c>
      <c r="H43" s="24">
        <f t="shared" si="11"/>
        <v>0.11389521640091116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6.3704411530498481E-2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2.8909090909090911</v>
      </c>
      <c r="G46" s="24">
        <f t="shared" si="16"/>
        <v>2.5873152532644572</v>
      </c>
      <c r="H46" s="24">
        <f t="shared" si="16"/>
        <v>2.5896924829157175</v>
      </c>
      <c r="I46" s="24">
        <f t="shared" si="16"/>
        <v>4.7699999999999996</v>
      </c>
      <c r="J46" s="24">
        <f t="shared" si="16"/>
        <v>8.0276039749723971</v>
      </c>
      <c r="K46" s="24">
        <f t="shared" si="16"/>
        <v>7.9687387061799786</v>
      </c>
      <c r="L46" s="24">
        <f t="shared" si="16"/>
        <v>4.9601051122790247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0.41818181818181815</v>
      </c>
      <c r="G50" s="24">
        <f>(SUMIFS(KENTALTIAG1,KAYNAK,A50,SEBEP,B50,SÜRE,"Uzun",BİLDİRİM,"Bildirimli",İL,$B$10,İLÇE,$B$11)/VLOOKUP($B$11,ABONE1,7,FALSE))</f>
        <v>0.33175491462189699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0.33243166287015946</v>
      </c>
      <c r="I50" s="24">
        <f>(SUMIFS(KIRSALOG1,KAYNAK,A50,SEBEP,B50,SÜRE,"Uzun",BİLDİRİM,"Bildirimli",İL,$B$10,İLÇE,$B$11)/VLOOKUP($B$11,ABONE1,9,FALSE))</f>
        <v>0.21</v>
      </c>
      <c r="J50" s="24">
        <f>(SUMIFS(KIRSALAG1,KAYNAK,A50,SEBEP,B50,SÜRE,"Uzun",BİLDİRİM,"Bildirimli",İL,$B$10,İLÇE,$B$11)/VLOOKUP($B$11,ABONE1,10,FALSE))</f>
        <v>0.2165991902834008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0.21647994217564148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0.28133460742156396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1.4349261013057828E-4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1.4236902050113895E-4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7.9630514413123109E-5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0.41818181818181815</v>
      </c>
      <c r="G54" s="24">
        <f t="shared" si="17"/>
        <v>0.33189840723202757</v>
      </c>
      <c r="H54" s="24">
        <f t="shared" si="17"/>
        <v>0.33257403189066059</v>
      </c>
      <c r="I54" s="24">
        <f t="shared" si="17"/>
        <v>0.21</v>
      </c>
      <c r="J54" s="24">
        <f t="shared" si="17"/>
        <v>0.2165991902834008</v>
      </c>
      <c r="K54" s="24">
        <f t="shared" si="17"/>
        <v>0.21647994217564148</v>
      </c>
      <c r="L54" s="24">
        <f t="shared" si="17"/>
        <v>0.28141423793597709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0.76363636363636367</v>
      </c>
      <c r="G58" s="24">
        <f>(SUMIFS(KENTALTIAG1,KAYNAK,A58,SÜRE,"Kısa",İL,$B$10,İLÇE,$B$11)/VLOOKUP($B$11,ABONE1,7,FALSE))</f>
        <v>0.28626775721050368</v>
      </c>
      <c r="H58" s="24">
        <f>(SUMIFS(KENTALTIOG1,KAYNAK,A58,SÜRE,"Kısa",İL,$B$10,İLÇE,$B$11)+SUMIFS(KENTALTIAG1,KAYNAK,A58,SÜRE,"Kısa",İL,$B$10,İLÇE,$B$11))/VLOOKUP($B$11,ABONE1,8,FALSE)</f>
        <v>0.29000569476082005</v>
      </c>
      <c r="I58" s="24">
        <f>(SUMIFS(KIRSALOG1,KAYNAK,A58,SÜRE,"Kısa",İL,$B$10,İLÇE,$B$11)/VLOOKUP($B$11,ABONE1,9,FALSE))</f>
        <v>0.04</v>
      </c>
      <c r="J58" s="24">
        <f>(SUMIFS(KIRSALAG1,KAYNAK,A58,SÜRE,"Kısa",İL,$B$10,İLÇE,$B$11)/VLOOKUP($B$11,ABONE1,10,FALSE))</f>
        <v>0.19157158630842841</v>
      </c>
      <c r="K58" s="24">
        <f>(SUMIFS(KIRSALOG1,KAYNAK,A58,SÜRE,"Kısa",İL,$B$10,İLÇE,$B$11)+SUMIFS(KIRSALAG1,KAYNAK,A58,SÜRE,"Kısa",İL,$B$10,İLÇE,$B$11))/VLOOKUP($B$11,ABONE1,11,FALSE)</f>
        <v>0.18883267076255872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0.24542124542124541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4.5917635241785049E-3</v>
      </c>
      <c r="H59" s="24">
        <f>(SUMIFS(KENTALTIOG1,KAYNAK,A59,SÜRE,"Kısa",İL,$B$10,İLÇE,$B$11)+SUMIFS(KENTALTIAG1,KAYNAK,A59,SÜRE,"Kısa",İL,$B$10,İLÇE,$B$11))/VLOOKUP($B$11,ABONE1,8,FALSE)</f>
        <v>4.5558086560364463E-3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2.5481764612199395E-3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0.76363636363636367</v>
      </c>
      <c r="G60" s="24">
        <f t="shared" si="18"/>
        <v>0.29085952073468219</v>
      </c>
      <c r="H60" s="24">
        <f t="shared" si="18"/>
        <v>0.2945615034168565</v>
      </c>
      <c r="I60" s="24">
        <f t="shared" si="18"/>
        <v>0.04</v>
      </c>
      <c r="J60" s="24">
        <f t="shared" si="18"/>
        <v>0.19157158630842841</v>
      </c>
      <c r="K60" s="24">
        <f t="shared" si="18"/>
        <v>0.18883267076255872</v>
      </c>
      <c r="L60" s="24">
        <f t="shared" si="18"/>
        <v>0.24796942188246535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27.530803497615263</v>
      </c>
      <c r="D17" s="24">
        <f t="shared" si="1"/>
        <v>16.070480383556443</v>
      </c>
      <c r="E17" s="24">
        <f t="shared" si="2"/>
        <v>16.183419159289958</v>
      </c>
      <c r="F17" s="24">
        <v>0</v>
      </c>
      <c r="G17" s="24">
        <v>0</v>
      </c>
      <c r="H17" s="24">
        <v>0</v>
      </c>
      <c r="I17" s="24">
        <f t="shared" si="3"/>
        <v>104.80567618421051</v>
      </c>
      <c r="J17" s="24">
        <f t="shared" si="4"/>
        <v>124.39088782579788</v>
      </c>
      <c r="K17" s="24">
        <f t="shared" si="5"/>
        <v>123.44881435443037</v>
      </c>
      <c r="L17" s="24">
        <f t="shared" si="6"/>
        <v>22.819760250794928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0.48908298775277698</v>
      </c>
      <c r="E20" s="24">
        <f t="shared" si="2"/>
        <v>0.48426319049931849</v>
      </c>
      <c r="F20" s="24">
        <v>0</v>
      </c>
      <c r="G20" s="24">
        <v>0</v>
      </c>
      <c r="H20" s="24">
        <v>0</v>
      </c>
      <c r="I20" s="24">
        <f t="shared" si="3"/>
        <v>3.2578946052631577</v>
      </c>
      <c r="J20" s="24">
        <f t="shared" si="4"/>
        <v>6.9692375864361704</v>
      </c>
      <c r="K20" s="24">
        <f t="shared" si="5"/>
        <v>6.7907172911392406</v>
      </c>
      <c r="L20" s="24">
        <f t="shared" si="6"/>
        <v>0.78175964440861656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2.2412246691350992</v>
      </c>
      <c r="E21" s="24">
        <f t="shared" si="2"/>
        <v>2.2191379297162643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33.470683723404257</v>
      </c>
      <c r="K21" s="24">
        <f t="shared" si="5"/>
        <v>31.860701468354431</v>
      </c>
      <c r="L21" s="24">
        <f t="shared" si="6"/>
        <v>3.6174292516458415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0.29180116585967908</v>
      </c>
      <c r="E22" s="24">
        <f t="shared" si="2"/>
        <v>0.28892553433499929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0.27529595414035557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27.530803497615263</v>
      </c>
      <c r="D25" s="24">
        <f t="shared" ref="D25:L25" si="7">SUM(D15:D24)</f>
        <v>19.092589206303998</v>
      </c>
      <c r="E25" s="24">
        <f t="shared" si="7"/>
        <v>19.175745813840543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108.06357078947367</v>
      </c>
      <c r="J25" s="24">
        <f t="shared" si="7"/>
        <v>164.8308091356383</v>
      </c>
      <c r="K25" s="24">
        <f t="shared" si="7"/>
        <v>162.10023311392402</v>
      </c>
      <c r="L25" s="24">
        <f t="shared" si="7"/>
        <v>27.49424510098974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7.2781133227344981</v>
      </c>
      <c r="D29" s="24">
        <f>(SUMIFS(KENTSELAG2,KAYNAK,A29,SEBEP,B29,SÜRE,"Uzun",BİLDİRİM,"Bildirimli",İL,$B$10,İLÇE,$B$11)/VLOOKUP($B$11,ABONE1,4,FALSE))*60</f>
        <v>19.225281388968003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19.107544871292717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39.282236842105263</v>
      </c>
      <c r="J29" s="24">
        <f>(SUMIFS(KIRSALAG2,KAYNAK,A29,SEBEP,B29,SÜRE,"Uzun",BİLDİRİM,"Bildirimli",İL,$B$10,İLÇE,$B$11)/VLOOKUP($B$11,ABONE1,10,FALSE))*60</f>
        <v>77.567952127659566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75.726360759493659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21.865192248645258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56.400006588816098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55.844197853572936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53.209840960186305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7.2781133227344981</v>
      </c>
      <c r="D33" s="24">
        <f t="shared" ref="D33:L33" si="8">SUM(D28:D32)</f>
        <v>75.625287977784097</v>
      </c>
      <c r="E33" s="24">
        <f t="shared" si="8"/>
        <v>74.951742724865653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39.282236842105263</v>
      </c>
      <c r="J33" s="24">
        <f t="shared" si="8"/>
        <v>77.567952127659566</v>
      </c>
      <c r="K33" s="24">
        <f t="shared" si="8"/>
        <v>75.726360759493659</v>
      </c>
      <c r="L33" s="24">
        <f t="shared" si="8"/>
        <v>75.07503320883157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1.2337042925278219</v>
      </c>
      <c r="D38" s="24">
        <f t="shared" si="10"/>
        <v>0.54398873382069057</v>
      </c>
      <c r="E38" s="24">
        <f t="shared" si="11"/>
        <v>0.55078571764300377</v>
      </c>
      <c r="F38" s="24">
        <v>0</v>
      </c>
      <c r="G38" s="24">
        <v>0</v>
      </c>
      <c r="H38" s="24">
        <v>0</v>
      </c>
      <c r="I38" s="24">
        <f t="shared" si="12"/>
        <v>2.8289473684210527</v>
      </c>
      <c r="J38" s="24">
        <f t="shared" si="13"/>
        <v>1.3430851063829787</v>
      </c>
      <c r="K38" s="24">
        <f t="shared" si="14"/>
        <v>1.4145569620253164</v>
      </c>
      <c r="L38" s="24">
        <f t="shared" si="15"/>
        <v>0.66274053174496539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1.9620874078293618E-3</v>
      </c>
      <c r="E41" s="24">
        <f t="shared" si="11"/>
        <v>1.9427515001488398E-3</v>
      </c>
      <c r="F41" s="24">
        <v>0</v>
      </c>
      <c r="G41" s="24">
        <v>0</v>
      </c>
      <c r="H41" s="24">
        <v>0</v>
      </c>
      <c r="I41" s="24">
        <f t="shared" si="12"/>
        <v>7.8947368421052627E-2</v>
      </c>
      <c r="J41" s="24">
        <f t="shared" si="13"/>
        <v>0.16888297872340424</v>
      </c>
      <c r="K41" s="24">
        <f t="shared" si="14"/>
        <v>0.16455696202531644</v>
      </c>
      <c r="L41" s="24">
        <f t="shared" si="15"/>
        <v>9.6138056637855105E-3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2.1867780625969176E-2</v>
      </c>
      <c r="E42" s="24">
        <f t="shared" si="11"/>
        <v>2.1652278816174972E-2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0.18184840425531915</v>
      </c>
      <c r="K42" s="24">
        <f t="shared" si="14"/>
        <v>0.17310126582278482</v>
      </c>
      <c r="L42" s="24">
        <f t="shared" si="15"/>
        <v>2.8796632182363741E-2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3.8608816734706794E-3</v>
      </c>
      <c r="E43" s="24">
        <f t="shared" si="11"/>
        <v>3.8228335970670719E-3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3.6424977980802245E-3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1.2337042925278219</v>
      </c>
      <c r="D46" s="24">
        <f t="shared" ref="D46:L46" si="16">SUM(D36:D45)</f>
        <v>0.57167948352795972</v>
      </c>
      <c r="E46" s="24">
        <f t="shared" si="16"/>
        <v>0.57820358155639462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2.9078947368421053</v>
      </c>
      <c r="J46" s="24">
        <f t="shared" si="16"/>
        <v>1.6938164893617023</v>
      </c>
      <c r="K46" s="24">
        <f t="shared" si="16"/>
        <v>1.7522151898734177</v>
      </c>
      <c r="L46" s="24">
        <f t="shared" si="16"/>
        <v>0.70479346738919491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4.2925278219395867E-2</v>
      </c>
      <c r="D50" s="24">
        <f>(SUMIFS(KENTSELAG1,KAYNAK,A50,SEBEP,B50,SÜRE,"Uzun",BİLDİRİM,"Bildirimli",İL,$B$10,İLÇE,$B$11)/VLOOKUP($B$11,ABONE1,4,FALSE))</f>
        <v>8.7107186936295447E-2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8.6671784667930504E-2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8.5526315789473686E-2</v>
      </c>
      <c r="J50" s="24">
        <f>(SUMIFS(KIRSALAG1,KAYNAK,A50,SEBEP,B50,SÜRE,"Uzun",BİLDİRİM,"Bildirimli",İL,$B$10,İLÇE,$B$11)/VLOOKUP($B$11,ABONE1,10,FALSE))</f>
        <v>0.16888297872340424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0.16487341772151898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9.1584934390254821E-2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0.16090699072755468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0.15932129036301251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0.15180557421589264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4.2925278219395867E-2</v>
      </c>
      <c r="D54" s="24">
        <f t="shared" ref="D54:L54" si="17">SUM(D49:D53)</f>
        <v>0.24801417766385014</v>
      </c>
      <c r="E54" s="24">
        <f t="shared" si="17"/>
        <v>0.24599307503094303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8.5526315789473686E-2</v>
      </c>
      <c r="J54" s="24">
        <f t="shared" si="17"/>
        <v>0.16888297872340424</v>
      </c>
      <c r="K54" s="24">
        <f t="shared" si="17"/>
        <v>0.16487341772151898</v>
      </c>
      <c r="L54" s="24">
        <f t="shared" si="17"/>
        <v>0.24339050860614747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212.67833689064557</v>
      </c>
      <c r="D17" s="24">
        <f t="shared" si="1"/>
        <v>35.270866257197305</v>
      </c>
      <c r="E17" s="24">
        <f t="shared" si="2"/>
        <v>39.212369756459282</v>
      </c>
      <c r="F17" s="24">
        <v>0</v>
      </c>
      <c r="G17" s="24">
        <v>0</v>
      </c>
      <c r="H17" s="24">
        <v>0</v>
      </c>
      <c r="I17" s="24">
        <f t="shared" si="3"/>
        <v>1106.2106775000002</v>
      </c>
      <c r="J17" s="24">
        <f t="shared" si="4"/>
        <v>310.42093513669067</v>
      </c>
      <c r="K17" s="24">
        <f t="shared" si="5"/>
        <v>334.12058311772915</v>
      </c>
      <c r="L17" s="24">
        <f t="shared" si="6"/>
        <v>45.544170655121988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0.28866930171277999</v>
      </c>
      <c r="D18" s="24">
        <f t="shared" si="1"/>
        <v>2.3800381195677121</v>
      </c>
      <c r="E18" s="24">
        <f t="shared" si="2"/>
        <v>2.3335736866755132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2.2856475242982883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9.0071909914081267</v>
      </c>
      <c r="E21" s="24">
        <f t="shared" si="2"/>
        <v>8.807076110764184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15.228721007194247</v>
      </c>
      <c r="K21" s="24">
        <f t="shared" si="5"/>
        <v>14.775189995346675</v>
      </c>
      <c r="L21" s="24">
        <f t="shared" si="6"/>
        <v>8.9296472542217344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1.4739725842472382</v>
      </c>
      <c r="E22" s="24">
        <f t="shared" si="2"/>
        <v>1.4412249886816015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1.4116255878895609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212.96700619235835</v>
      </c>
      <c r="D25" s="24">
        <f t="shared" ref="D25:L25" si="7">SUM(D15:D24)</f>
        <v>48.132067952420385</v>
      </c>
      <c r="E25" s="24">
        <f t="shared" si="7"/>
        <v>51.794244542580586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1106.2106775000002</v>
      </c>
      <c r="J25" s="24">
        <f t="shared" si="7"/>
        <v>325.6496561438849</v>
      </c>
      <c r="K25" s="24">
        <f t="shared" si="7"/>
        <v>348.89577311307585</v>
      </c>
      <c r="L25" s="24">
        <f t="shared" si="7"/>
        <v>58.171091021531574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240.16787438735182</v>
      </c>
      <c r="D29" s="24">
        <f>(SUMIFS(KENTSELAG2,KAYNAK,A29,SEBEP,B29,SÜRE,"Uzun",BİLDİRİM,"Bildirimli",İL,$B$10,İLÇE,$B$11)/VLOOKUP($B$11,ABONE1,4,FALSE))*60</f>
        <v>74.454070737743351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78.135773287409251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5949.8752603124994</v>
      </c>
      <c r="J29" s="24">
        <f>(SUMIFS(KIRSALAG2,KAYNAK,A29,SEBEP,B29,SÜRE,"Uzun",BİLDİRİM,"Bildirimli",İL,$B$10,İLÇE,$B$11)/VLOOKUP($B$11,ABONE1,10,FALSE))*60</f>
        <v>514.625179827338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676.49395839925546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99.826388040368101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1.1756157834968217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1.1494968511435486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2.846458820143885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2.7616875942298744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1.1826074898936323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240.16787438735182</v>
      </c>
      <c r="D33" s="24">
        <f t="shared" ref="D33:L33" si="8">SUM(D28:D32)</f>
        <v>75.629686521240174</v>
      </c>
      <c r="E33" s="24">
        <f t="shared" si="8"/>
        <v>79.285270138552804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5949.8752603124994</v>
      </c>
      <c r="J33" s="24">
        <f t="shared" si="8"/>
        <v>517.47163864748188</v>
      </c>
      <c r="K33" s="24">
        <f t="shared" si="8"/>
        <v>679.25564599348536</v>
      </c>
      <c r="L33" s="24">
        <f t="shared" si="8"/>
        <v>101.00899553026173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3.4536671058410189</v>
      </c>
      <c r="D38" s="24">
        <f t="shared" si="10"/>
        <v>0.58098412349941619</v>
      </c>
      <c r="E38" s="24">
        <f t="shared" si="11"/>
        <v>0.64480719694012956</v>
      </c>
      <c r="F38" s="24">
        <v>0</v>
      </c>
      <c r="G38" s="24">
        <v>0</v>
      </c>
      <c r="H38" s="24">
        <v>0</v>
      </c>
      <c r="I38" s="24">
        <f t="shared" si="12"/>
        <v>15.34375</v>
      </c>
      <c r="J38" s="24">
        <f t="shared" si="13"/>
        <v>4.7482014388489207</v>
      </c>
      <c r="K38" s="24">
        <f t="shared" si="14"/>
        <v>5.0637505816658912</v>
      </c>
      <c r="L38" s="24">
        <f t="shared" si="15"/>
        <v>0.73898334241233976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3.0742204655248135E-3</v>
      </c>
      <c r="D39" s="24">
        <f t="shared" si="10"/>
        <v>2.5346518845236549E-2</v>
      </c>
      <c r="E39" s="24">
        <f t="shared" si="11"/>
        <v>2.4851689953945828E-2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2.4341294188480175E-2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8.0180818473021928E-2</v>
      </c>
      <c r="E42" s="24">
        <f t="shared" si="11"/>
        <v>7.8399422371399574E-2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9.976019184652278E-2</v>
      </c>
      <c r="K42" s="24">
        <f t="shared" si="14"/>
        <v>9.6789204281060956E-2</v>
      </c>
      <c r="L42" s="24">
        <f t="shared" si="15"/>
        <v>7.8777105612737375E-2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8.2226502080609918E-3</v>
      </c>
      <c r="E43" s="24">
        <f t="shared" si="11"/>
        <v>8.0399656545156514E-3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7.8748435065990035E-3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3.4567413263065436</v>
      </c>
      <c r="D46" s="24">
        <f t="shared" ref="D46:L46" si="16">SUM(D36:D45)</f>
        <v>0.69473411102573568</v>
      </c>
      <c r="E46" s="24">
        <f t="shared" si="16"/>
        <v>0.7560982749199906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15.34375</v>
      </c>
      <c r="J46" s="24">
        <f t="shared" si="16"/>
        <v>4.8479616306954432</v>
      </c>
      <c r="K46" s="24">
        <f t="shared" si="16"/>
        <v>5.160539785946952</v>
      </c>
      <c r="L46" s="24">
        <f t="shared" si="16"/>
        <v>0.84997658572015622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0.6306543697848046</v>
      </c>
      <c r="D50" s="24">
        <f>(SUMIFS(KENTSELAG1,KAYNAK,A50,SEBEP,B50,SÜRE,"Uzun",BİLDİRİM,"Bildirimli",İL,$B$10,İLÇE,$B$11)/VLOOKUP($B$11,ABONE1,4,FALSE))</f>
        <v>0.24394527546876091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0.25253688236671612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14.09375</v>
      </c>
      <c r="J50" s="24">
        <f>(SUMIFS(KIRSALAG1,KAYNAK,A50,SEBEP,B50,SÜRE,"Uzun",BİLDİRİM,"Bildirimli",İL,$B$10,İLÇE,$B$11)/VLOOKUP($B$11,ABONE1,10,FALSE))</f>
        <v>1.2666666666666666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1.6486738017682643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0.45103548458002429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1.1146480925247728E-2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1.0898836937007259E-2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1.0551558752997603E-2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1.0237319683573755E-2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1.0885250915068284E-2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0.6306543697848046</v>
      </c>
      <c r="D54" s="24">
        <f t="shared" ref="D54:L54" si="17">SUM(D49:D53)</f>
        <v>0.25509175639400866</v>
      </c>
      <c r="E54" s="24">
        <f t="shared" si="17"/>
        <v>0.26343571930372339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14.09375</v>
      </c>
      <c r="J54" s="24">
        <f t="shared" si="17"/>
        <v>1.2772182254196642</v>
      </c>
      <c r="K54" s="24">
        <f t="shared" si="17"/>
        <v>1.6589111214518379</v>
      </c>
      <c r="L54" s="24">
        <f t="shared" si="17"/>
        <v>0.4619207354950926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2.0641194554238032E-2</v>
      </c>
      <c r="D58" s="24">
        <f>(SUMIFS(KENTSELAG1,KAYNAK,A58,SÜRE,"Kısa",İL,$B$10,İLÇE,$B$11)/VLOOKUP($B$11,ABONE1,4,FALSE))</f>
        <v>2.2263025017213681E-2</v>
      </c>
      <c r="E58" s="24">
        <f>(SUMIFS(KENTSELOG1,KAYNAK,A58,SÜRE,"Kısa",İL,$B$10,İLÇE,$B$11)+SUMIFS(KENTSELAG1,KAYNAK,A58,SÜRE,"Kısa",İL,$B$10,İLÇE,$B$11))/VLOOKUP($B$11,ABONE1,5,FALSE)</f>
        <v>2.2226992428381859E-2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2.1770501830136568E-2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2.0641194554238032E-2</v>
      </c>
      <c r="D60" s="24">
        <f t="shared" ref="D60:L60" si="18">SUM(D57:D59)</f>
        <v>2.2263025017213681E-2</v>
      </c>
      <c r="E60" s="24">
        <f t="shared" si="18"/>
        <v>2.2226992428381859E-2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2.1770501830136568E-2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27.340308175182475</v>
      </c>
      <c r="G17" s="24">
        <f t="shared" si="1"/>
        <v>21.866708692675019</v>
      </c>
      <c r="H17" s="24">
        <f t="shared" si="2"/>
        <v>22.062160420503911</v>
      </c>
      <c r="I17" s="24">
        <f t="shared" si="3"/>
        <v>56.23213296398891</v>
      </c>
      <c r="J17" s="24">
        <f t="shared" si="4"/>
        <v>43.324612669322704</v>
      </c>
      <c r="K17" s="24">
        <f t="shared" si="5"/>
        <v>47.507390789946136</v>
      </c>
      <c r="L17" s="24">
        <f t="shared" si="6"/>
        <v>28.723498878326996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4.9361759329669344</v>
      </c>
      <c r="H21" s="24">
        <f t="shared" si="2"/>
        <v>4.7599145682015642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4.3398777471482886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1.5198966897918731</v>
      </c>
      <c r="H22" s="24">
        <f t="shared" si="2"/>
        <v>1.4656240973066899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1.3362906653992395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27.340308175182475</v>
      </c>
      <c r="G25" s="24">
        <f t="shared" si="7"/>
        <v>28.322781315433826</v>
      </c>
      <c r="H25" s="24">
        <f t="shared" si="7"/>
        <v>28.287699086012164</v>
      </c>
      <c r="I25" s="24">
        <f t="shared" si="7"/>
        <v>56.23213296398891</v>
      </c>
      <c r="J25" s="24">
        <f t="shared" si="7"/>
        <v>43.324612669322704</v>
      </c>
      <c r="K25" s="24">
        <f t="shared" si="7"/>
        <v>47.507390789946136</v>
      </c>
      <c r="L25" s="24">
        <f t="shared" si="7"/>
        <v>34.399667290874525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95.832441167883204</v>
      </c>
      <c r="G29" s="24">
        <f>(SUMIFS(KENTALTIAG2,KAYNAK,A29,SEBEP,B29,SÜRE,"Uzun",BİLDİRİM,"Bildirimli",İL,$B$10,İLÇE,$B$11)/VLOOKUP($B$11,ABONE1,7,FALSE))*60</f>
        <v>121.00054056041085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120.10183605560384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109.86977051806083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1.1412199315253626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1.1004691589921807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1.0033586834600761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95.832441167883204</v>
      </c>
      <c r="G33" s="24">
        <f t="shared" si="8"/>
        <v>122.14176049193621</v>
      </c>
      <c r="H33" s="24">
        <f t="shared" si="8"/>
        <v>121.20230521459602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110.87312920152091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0.61070559610705599</v>
      </c>
      <c r="G38" s="24">
        <f t="shared" si="10"/>
        <v>1.0242364176952878</v>
      </c>
      <c r="H38" s="24">
        <f t="shared" si="11"/>
        <v>1.0094700260642919</v>
      </c>
      <c r="I38" s="24">
        <f t="shared" si="12"/>
        <v>0.80886426592797789</v>
      </c>
      <c r="J38" s="24">
        <f t="shared" si="13"/>
        <v>0.39043824701195218</v>
      </c>
      <c r="K38" s="24">
        <f t="shared" si="14"/>
        <v>0.52603231597845601</v>
      </c>
      <c r="L38" s="24">
        <f t="shared" si="15"/>
        <v>1.0463403041825095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5.8113343544463465E-2</v>
      </c>
      <c r="H42" s="24">
        <f t="shared" si="11"/>
        <v>5.6038227628149438E-2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5.1093155893536121E-2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1.4415713127308766E-2</v>
      </c>
      <c r="H43" s="24">
        <f t="shared" si="11"/>
        <v>1.3900955690703735E-2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1.2674271229404309E-2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0.61070559610705599</v>
      </c>
      <c r="G46" s="24">
        <f t="shared" si="16"/>
        <v>1.0967654743670601</v>
      </c>
      <c r="H46" s="24">
        <f t="shared" si="16"/>
        <v>1.0794092093831451</v>
      </c>
      <c r="I46" s="24">
        <f t="shared" si="16"/>
        <v>0.80886426592797789</v>
      </c>
      <c r="J46" s="24">
        <f t="shared" si="16"/>
        <v>0.39043824701195218</v>
      </c>
      <c r="K46" s="24">
        <f t="shared" si="16"/>
        <v>0.52603231597845601</v>
      </c>
      <c r="L46" s="24">
        <f t="shared" si="16"/>
        <v>1.1101077313054499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0.48175182481751827</v>
      </c>
      <c r="G50" s="24">
        <f>(SUMIFS(KENTALTIAG1,KAYNAK,A50,SEBEP,B50,SÜRE,"Uzun",BİLDİRİM,"Bildirimli",İL,$B$10,İLÇE,$B$11)/VLOOKUP($B$11,ABONE1,7,FALSE))</f>
        <v>0.77259212541670419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0.7622067767158992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0.69660963244613439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6.3969727002432652E-3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6.1685490877497829E-3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5.624207858048162E-3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0.48175182481751827</v>
      </c>
      <c r="G54" s="24">
        <f t="shared" si="17"/>
        <v>0.7789890981169475</v>
      </c>
      <c r="H54" s="24">
        <f t="shared" si="17"/>
        <v>0.76837532580364898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0.70223384030418257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0.36253041362530414</v>
      </c>
      <c r="G58" s="24">
        <f>(SUMIFS(KENTALTIAG1,KAYNAK,A58,SÜRE,"Kısa",İL,$B$10,İLÇE,$B$11)/VLOOKUP($B$11,ABONE1,7,FALSE))</f>
        <v>1.1667717812415532</v>
      </c>
      <c r="H58" s="24">
        <f>(SUMIFS(KENTALTIOG1,KAYNAK,A58,SÜRE,"Kısa",İL,$B$10,İLÇE,$B$11)+SUMIFS(KENTALTIAG1,KAYNAK,A58,SÜRE,"Kısa",İL,$B$10,İLÇE,$B$11))/VLOOKUP($B$11,ABONE1,8,FALSE)</f>
        <v>1.1380538662033015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1.037626742712294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1.3424632849806288E-2</v>
      </c>
      <c r="H59" s="24">
        <f>(SUMIFS(KENTALTIOG1,KAYNAK,A59,SÜRE,"Kısa",İL,$B$10,İLÇE,$B$11)+SUMIFS(KENTALTIAG1,KAYNAK,A59,SÜRE,"Kısa",İL,$B$10,İLÇE,$B$11))/VLOOKUP($B$11,ABONE1,8,FALSE)</f>
        <v>1.2945264986967854E-2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1.1802915082382763E-2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0.36253041362530414</v>
      </c>
      <c r="G60" s="24">
        <f t="shared" si="18"/>
        <v>1.1801964140913594</v>
      </c>
      <c r="H60" s="24">
        <f t="shared" si="18"/>
        <v>1.1509991311902694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1.0494296577946769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58.647420000000011</v>
      </c>
      <c r="G17" s="24">
        <f t="shared" si="1"/>
        <v>16.318801767955801</v>
      </c>
      <c r="H17" s="24">
        <f t="shared" si="2"/>
        <v>18.890551329729732</v>
      </c>
      <c r="I17" s="24">
        <f t="shared" si="3"/>
        <v>15.663398823529413</v>
      </c>
      <c r="J17" s="24">
        <f t="shared" si="4"/>
        <v>6.0934147391786908</v>
      </c>
      <c r="K17" s="24">
        <f t="shared" si="5"/>
        <v>6.6060924579831939</v>
      </c>
      <c r="L17" s="24">
        <f t="shared" si="6"/>
        <v>17.74422660458734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1.4180476519337015E-2</v>
      </c>
      <c r="H21" s="24">
        <f t="shared" si="2"/>
        <v>1.3318916756756755E-2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1.2076061556557537E-2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58.647420000000011</v>
      </c>
      <c r="G25" s="24">
        <f t="shared" si="7"/>
        <v>16.332982244475136</v>
      </c>
      <c r="H25" s="24">
        <f t="shared" si="7"/>
        <v>18.903870246486488</v>
      </c>
      <c r="I25" s="24">
        <f t="shared" si="7"/>
        <v>15.663398823529413</v>
      </c>
      <c r="J25" s="24">
        <f t="shared" si="7"/>
        <v>6.0934147391786908</v>
      </c>
      <c r="K25" s="24">
        <f t="shared" si="7"/>
        <v>6.6060924579831939</v>
      </c>
      <c r="L25" s="24">
        <f t="shared" si="7"/>
        <v>17.756302666143895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205.20984576512453</v>
      </c>
      <c r="G29" s="24">
        <f>(SUMIFS(KENTALTIAG2,KAYNAK,A29,SEBEP,B29,SÜRE,"Uzun",BİLDİRİM,"Bildirimli",İL,$B$10,İLÇE,$B$11)/VLOOKUP($B$11,ABONE1,7,FALSE))*60</f>
        <v>22.600899709944748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33.695627027027022</v>
      </c>
      <c r="I29" s="24">
        <f>(SUMIFS(KIRSALOG2,KAYNAK,A29,SEBEP,B29,SÜRE,"Uzun",BİLDİRİM,"Bildirimli",İL,$B$10,İLÇE,$B$11)/VLOOKUP($B$11,ABONE1,9,FALSE))*60</f>
        <v>224.92777882352942</v>
      </c>
      <c r="J29" s="24">
        <f>(SUMIFS(KIRSALAG2,KAYNAK,A29,SEBEP,B29,SÜRE,"Uzun",BİLDİRİM,"Bildirimli",İL,$B$10,İLÇE,$B$11)/VLOOKUP($B$11,ABONE1,10,FALSE))*60</f>
        <v>186.63725487236403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188.68853294117648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48.15879566359537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205.20984576512453</v>
      </c>
      <c r="G33" s="24">
        <f t="shared" si="8"/>
        <v>22.600899709944748</v>
      </c>
      <c r="H33" s="24">
        <f t="shared" si="8"/>
        <v>33.695627027027022</v>
      </c>
      <c r="I33" s="24">
        <f t="shared" si="8"/>
        <v>224.92777882352942</v>
      </c>
      <c r="J33" s="24">
        <f t="shared" si="8"/>
        <v>186.63725487236403</v>
      </c>
      <c r="K33" s="24">
        <f t="shared" si="8"/>
        <v>188.68853294117648</v>
      </c>
      <c r="L33" s="24">
        <f t="shared" si="8"/>
        <v>48.15879566359537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1.2793594306049823</v>
      </c>
      <c r="G38" s="24">
        <f t="shared" si="10"/>
        <v>0.64422191528545125</v>
      </c>
      <c r="H38" s="24">
        <f t="shared" si="11"/>
        <v>0.68281081081081085</v>
      </c>
      <c r="I38" s="24">
        <f t="shared" si="12"/>
        <v>0.45098039215686275</v>
      </c>
      <c r="J38" s="24">
        <f t="shared" si="13"/>
        <v>0.36293007769145397</v>
      </c>
      <c r="K38" s="24">
        <f t="shared" si="14"/>
        <v>0.36764705882352944</v>
      </c>
      <c r="L38" s="24">
        <f t="shared" si="15"/>
        <v>0.6534012938639483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3.453038674033149E-4</v>
      </c>
      <c r="H42" s="24">
        <f t="shared" si="11"/>
        <v>3.2432432432432431E-4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2.9405998823760047E-4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1.2793594306049823</v>
      </c>
      <c r="G46" s="24">
        <f t="shared" si="16"/>
        <v>0.64456721915285453</v>
      </c>
      <c r="H46" s="24">
        <f t="shared" si="16"/>
        <v>0.68313513513513513</v>
      </c>
      <c r="I46" s="24">
        <f t="shared" si="16"/>
        <v>0.45098039215686275</v>
      </c>
      <c r="J46" s="24">
        <f t="shared" si="16"/>
        <v>0.36293007769145397</v>
      </c>
      <c r="K46" s="24">
        <f t="shared" si="16"/>
        <v>0.36764705882352944</v>
      </c>
      <c r="L46" s="24">
        <f t="shared" si="16"/>
        <v>0.65369535385218591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0.88790035587188609</v>
      </c>
      <c r="G50" s="24">
        <f>(SUMIFS(KENTALTIAG1,KAYNAK,A50,SEBEP,B50,SÜRE,"Uzun",BİLDİRİM,"Bildirimli",İL,$B$10,İLÇE,$B$11)/VLOOKUP($B$11,ABONE1,7,FALSE))</f>
        <v>0.1255755064456722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0.17189189189189188</v>
      </c>
      <c r="I50" s="24">
        <f>(SUMIFS(KIRSALOG1,KAYNAK,A50,SEBEP,B50,SÜRE,"Uzun",BİLDİRİM,"Bildirimli",İL,$B$10,İLÇE,$B$11)/VLOOKUP($B$11,ABONE1,9,FALSE))</f>
        <v>0.86274509803921573</v>
      </c>
      <c r="J50" s="24">
        <f>(SUMIFS(KIRSALAG1,KAYNAK,A50,SEBEP,B50,SÜRE,"Uzun",BİLDİRİM,"Bildirimli",İL,$B$10,İLÇE,$B$11)/VLOOKUP($B$11,ABONE1,10,FALSE))</f>
        <v>0.57713651498335183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0.59243697478991597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0.21113507155459713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0.88790035587188609</v>
      </c>
      <c r="G54" s="24">
        <f t="shared" si="17"/>
        <v>0.1255755064456722</v>
      </c>
      <c r="H54" s="24">
        <f t="shared" si="17"/>
        <v>0.17189189189189188</v>
      </c>
      <c r="I54" s="24">
        <f t="shared" si="17"/>
        <v>0.86274509803921573</v>
      </c>
      <c r="J54" s="24">
        <f t="shared" si="17"/>
        <v>0.57713651498335183</v>
      </c>
      <c r="K54" s="24">
        <f t="shared" si="17"/>
        <v>0.59243697478991597</v>
      </c>
      <c r="L54" s="24">
        <f t="shared" si="17"/>
        <v>0.21113507155459713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6.2277580071174378E-2</v>
      </c>
      <c r="G58" s="24">
        <f>(SUMIFS(KENTALTIAG1,KAYNAK,A58,SÜRE,"Kısa",İL,$B$10,İLÇE,$B$11)/VLOOKUP($B$11,ABONE1,7,FALSE))</f>
        <v>9.3232044198895025E-2</v>
      </c>
      <c r="H58" s="24">
        <f>(SUMIFS(KENTALTIOG1,KAYNAK,A58,SÜRE,"Kısa",İL,$B$10,İLÇE,$B$11)+SUMIFS(KENTALTIAG1,KAYNAK,A58,SÜRE,"Kısa",İL,$B$10,İLÇE,$B$11))/VLOOKUP($B$11,ABONE1,8,FALSE)</f>
        <v>9.1351351351351348E-2</v>
      </c>
      <c r="I58" s="24">
        <f>(SUMIFS(KIRSALOG1,KAYNAK,A58,SÜRE,"Kısa",İL,$B$10,İLÇE,$B$11)/VLOOKUP($B$11,ABONE1,9,FALSE))</f>
        <v>0.35294117647058826</v>
      </c>
      <c r="J58" s="24">
        <f>(SUMIFS(KIRSALAG1,KAYNAK,A58,SÜRE,"Kısa",İL,$B$10,İLÇE,$B$11)/VLOOKUP($B$11,ABONE1,10,FALSE))</f>
        <v>1.0621531631520533</v>
      </c>
      <c r="K58" s="24">
        <f>(SUMIFS(KIRSALOG1,KAYNAK,A58,SÜRE,"Kısa",İL,$B$10,İLÇE,$B$11)+SUMIFS(KIRSALAG1,KAYNAK,A58,SÜRE,"Kısa",İL,$B$10,İLÇE,$B$11))/VLOOKUP($B$11,ABONE1,11,FALSE)</f>
        <v>1.0241596638655461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0.1783963928641443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6.2277580071174378E-2</v>
      </c>
      <c r="G60" s="24">
        <f t="shared" si="18"/>
        <v>9.3232044198895025E-2</v>
      </c>
      <c r="H60" s="24">
        <f t="shared" si="18"/>
        <v>9.1351351351351348E-2</v>
      </c>
      <c r="I60" s="24">
        <f t="shared" si="18"/>
        <v>0.35294117647058826</v>
      </c>
      <c r="J60" s="24">
        <f t="shared" si="18"/>
        <v>1.0621531631520533</v>
      </c>
      <c r="K60" s="24">
        <f t="shared" si="18"/>
        <v>1.0241596638655461</v>
      </c>
      <c r="L60" s="24">
        <f t="shared" si="18"/>
        <v>0.1783963928641443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82.400799041095894</v>
      </c>
      <c r="G17" s="24">
        <f t="shared" si="1"/>
        <v>24.614142613185066</v>
      </c>
      <c r="H17" s="24">
        <f t="shared" si="2"/>
        <v>25.709837657142856</v>
      </c>
      <c r="I17" s="24">
        <f t="shared" si="3"/>
        <v>188.34461952755908</v>
      </c>
      <c r="J17" s="24">
        <f t="shared" si="4"/>
        <v>199.00237948518409</v>
      </c>
      <c r="K17" s="24">
        <f t="shared" si="5"/>
        <v>198.61208666089965</v>
      </c>
      <c r="L17" s="24">
        <f t="shared" si="6"/>
        <v>79.401187902936968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0.42907509928514692</v>
      </c>
      <c r="H21" s="24">
        <f t="shared" si="2"/>
        <v>0.42093938961038957</v>
      </c>
      <c r="I21" s="24">
        <f t="shared" si="3"/>
        <v>0</v>
      </c>
      <c r="J21" s="24">
        <f t="shared" si="4"/>
        <v>5.9818467584555517</v>
      </c>
      <c r="K21" s="24">
        <f t="shared" si="5"/>
        <v>5.7627883564013844</v>
      </c>
      <c r="L21" s="24">
        <f t="shared" si="6"/>
        <v>2.079744208452722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82.400799041095894</v>
      </c>
      <c r="G25" s="24">
        <f t="shared" si="7"/>
        <v>25.043217712470213</v>
      </c>
      <c r="H25" s="24">
        <f t="shared" si="7"/>
        <v>26.130777046753245</v>
      </c>
      <c r="I25" s="24">
        <f t="shared" si="7"/>
        <v>188.34461952755908</v>
      </c>
      <c r="J25" s="24">
        <f t="shared" si="7"/>
        <v>204.98422624363965</v>
      </c>
      <c r="K25" s="24">
        <f t="shared" si="7"/>
        <v>204.37487501730104</v>
      </c>
      <c r="L25" s="24">
        <f t="shared" si="7"/>
        <v>81.480932111389691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88.785502191780822</v>
      </c>
      <c r="G29" s="24">
        <f>(SUMIFS(KENTALTIAG2,KAYNAK,A29,SEBEP,B29,SÜRE,"Uzun",BİLDİRİM,"Bildirimli",İL,$B$10,İLÇE,$B$11)/VLOOKUP($B$11,ABONE1,7,FALSE))*60</f>
        <v>21.325366243050041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22.604480509090909</v>
      </c>
      <c r="I29" s="24">
        <f>(SUMIFS(KIRSALOG2,KAYNAK,A29,SEBEP,B29,SÜRE,"Uzun",BİLDİRİM,"Bildirimli",İL,$B$10,İLÇE,$B$11)/VLOOKUP($B$11,ABONE1,9,FALSE))*60</f>
        <v>121.40223070866142</v>
      </c>
      <c r="J29" s="24">
        <f>(SUMIFS(KIRSALAG2,KAYNAK,A29,SEBEP,B29,SÜRE,"Uzun",BİLDİRİM,"Bildirimli",İL,$B$10,İLÇE,$B$11)/VLOOKUP($B$11,ABONE1,10,FALSE))*60</f>
        <v>132.09448266985933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131.7029267301038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56.482830392191985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71.913910953137403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70.550348485714267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35.627596521999401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34.322895034602084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59.300634251432655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88.785502191780822</v>
      </c>
      <c r="G33" s="24">
        <f t="shared" si="8"/>
        <v>93.239277196187444</v>
      </c>
      <c r="H33" s="24">
        <f t="shared" si="8"/>
        <v>93.154828994805172</v>
      </c>
      <c r="I33" s="24">
        <f t="shared" si="8"/>
        <v>121.40223070866142</v>
      </c>
      <c r="J33" s="24">
        <f t="shared" si="8"/>
        <v>167.72207919185874</v>
      </c>
      <c r="K33" s="24">
        <f t="shared" si="8"/>
        <v>166.02582176470588</v>
      </c>
      <c r="L33" s="24">
        <f t="shared" si="8"/>
        <v>115.78346464362464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2.1849315068493151</v>
      </c>
      <c r="G38" s="24">
        <f t="shared" si="10"/>
        <v>0.69751125231665345</v>
      </c>
      <c r="H38" s="24">
        <f t="shared" si="11"/>
        <v>0.72571428571428576</v>
      </c>
      <c r="I38" s="24">
        <f t="shared" si="12"/>
        <v>2.9685039370078741</v>
      </c>
      <c r="J38" s="24">
        <f t="shared" si="13"/>
        <v>3.3052978150254413</v>
      </c>
      <c r="K38" s="24">
        <f t="shared" si="14"/>
        <v>3.2929642445213378</v>
      </c>
      <c r="L38" s="24">
        <f t="shared" si="15"/>
        <v>1.5229226361031518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1.1649457241196717E-2</v>
      </c>
      <c r="H42" s="24">
        <f t="shared" si="11"/>
        <v>1.1428571428571429E-2</v>
      </c>
      <c r="I42" s="24">
        <f t="shared" si="12"/>
        <v>0</v>
      </c>
      <c r="J42" s="24">
        <f t="shared" si="13"/>
        <v>4.8189164920682433E-2</v>
      </c>
      <c r="K42" s="24">
        <f t="shared" si="14"/>
        <v>4.6424452133794696E-2</v>
      </c>
      <c r="L42" s="24">
        <f t="shared" si="15"/>
        <v>2.2295845272206304E-2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2.1849315068493151</v>
      </c>
      <c r="G46" s="24">
        <f t="shared" si="16"/>
        <v>0.70916070955785016</v>
      </c>
      <c r="H46" s="24">
        <f t="shared" si="16"/>
        <v>0.73714285714285721</v>
      </c>
      <c r="I46" s="24">
        <f t="shared" si="16"/>
        <v>2.9685039370078741</v>
      </c>
      <c r="J46" s="24">
        <f t="shared" si="16"/>
        <v>3.3534869799461235</v>
      </c>
      <c r="K46" s="24">
        <f t="shared" si="16"/>
        <v>3.3393886966551327</v>
      </c>
      <c r="L46" s="24">
        <f t="shared" si="16"/>
        <v>1.5452184813753582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0.36986301369863012</v>
      </c>
      <c r="G50" s="24">
        <f>(SUMIFS(KENTALTIAG1,KAYNAK,A50,SEBEP,B50,SÜRE,"Uzun",BİLDİRİM,"Bildirimli",İL,$B$10,İLÇE,$B$11)/VLOOKUP($B$11,ABONE1,7,FALSE))</f>
        <v>0.10775747948106963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0.11272727272727273</v>
      </c>
      <c r="I50" s="24">
        <f>(SUMIFS(KIRSALOG1,KAYNAK,A50,SEBEP,B50,SÜRE,"Uzun",BİLDİRİM,"Bildirimli",İL,$B$10,İLÇE,$B$11)/VLOOKUP($B$11,ABONE1,9,FALSE))</f>
        <v>0.87401574803149606</v>
      </c>
      <c r="J50" s="24">
        <f>(SUMIFS(KIRSALAG1,KAYNAK,A50,SEBEP,B50,SÜRE,"Uzun",BİLDİRİM,"Bildirimli",İL,$B$10,İLÇE,$B$11)/VLOOKUP($B$11,ABONE1,10,FALSE))</f>
        <v>1.0035917390002993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0.99884659746251436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0.3878939828080229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0.25377283558379665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0.24896103896103897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9.2487279257707278E-2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8.9100346020761251E-2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0.19931948424068768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0.36986301369863012</v>
      </c>
      <c r="G54" s="24">
        <f t="shared" si="17"/>
        <v>0.36153031506486627</v>
      </c>
      <c r="H54" s="24">
        <f t="shared" si="17"/>
        <v>0.36168831168831173</v>
      </c>
      <c r="I54" s="24">
        <f t="shared" si="17"/>
        <v>0.87401574803149606</v>
      </c>
      <c r="J54" s="24">
        <f t="shared" si="17"/>
        <v>1.0960790182580067</v>
      </c>
      <c r="K54" s="24">
        <f t="shared" si="17"/>
        <v>1.0879469434832756</v>
      </c>
      <c r="L54" s="24">
        <f t="shared" si="17"/>
        <v>0.58721346704871058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0.30821917808219179</v>
      </c>
      <c r="G58" s="24">
        <f>(SUMIFS(KENTALTIAG1,KAYNAK,A58,SÜRE,"Kısa",İL,$B$10,İLÇE,$B$11)/VLOOKUP($B$11,ABONE1,7,FALSE))</f>
        <v>7.4662430500397142E-2</v>
      </c>
      <c r="H58" s="24">
        <f>(SUMIFS(KENTALTIOG1,KAYNAK,A58,SÜRE,"Kısa",İL,$B$10,İLÇE,$B$11)+SUMIFS(KENTALTIAG1,KAYNAK,A58,SÜRE,"Kısa",İL,$B$10,İLÇE,$B$11))/VLOOKUP($B$11,ABONE1,8,FALSE)</f>
        <v>7.9090909090909087E-2</v>
      </c>
      <c r="I58" s="24">
        <f>(SUMIFS(KIRSALOG1,KAYNAK,A58,SÜRE,"Kısa",İL,$B$10,İLÇE,$B$11)/VLOOKUP($B$11,ABONE1,9,FALSE))</f>
        <v>1.6062992125984252</v>
      </c>
      <c r="J58" s="24">
        <f>(SUMIFS(KIRSALAG1,KAYNAK,A58,SÜRE,"Kısa",İL,$B$10,İLÇE,$B$11)/VLOOKUP($B$11,ABONE1,10,FALSE))</f>
        <v>1.8467524693205628</v>
      </c>
      <c r="K58" s="24">
        <f>(SUMIFS(KIRSALOG1,KAYNAK,A58,SÜRE,"Kısa",İL,$B$10,İLÇE,$B$11)+SUMIFS(KIRSALAG1,KAYNAK,A58,SÜRE,"Kısa",İL,$B$10,İLÇE,$B$11))/VLOOKUP($B$11,ABONE1,11,FALSE)</f>
        <v>1.8379469434832756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0.62526862464183386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0.30821917808219179</v>
      </c>
      <c r="G60" s="24">
        <f t="shared" si="18"/>
        <v>7.4662430500397142E-2</v>
      </c>
      <c r="H60" s="24">
        <f t="shared" si="18"/>
        <v>7.9090909090909087E-2</v>
      </c>
      <c r="I60" s="24">
        <f t="shared" si="18"/>
        <v>1.6062992125984252</v>
      </c>
      <c r="J60" s="24">
        <f t="shared" si="18"/>
        <v>1.8467524693205628</v>
      </c>
      <c r="K60" s="24">
        <f t="shared" si="18"/>
        <v>1.8379469434832756</v>
      </c>
      <c r="L60" s="24">
        <f t="shared" si="18"/>
        <v>0.62526862464183386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7.3898705220883523</v>
      </c>
      <c r="D17" s="24">
        <f t="shared" si="1"/>
        <v>4.1167835788494926</v>
      </c>
      <c r="E17" s="24">
        <f t="shared" si="2"/>
        <v>4.1259249808572367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4.1259249808572367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5.3747880321285137</v>
      </c>
      <c r="D18" s="24">
        <f t="shared" si="1"/>
        <v>5.9990624257921317</v>
      </c>
      <c r="E18" s="24">
        <f t="shared" si="2"/>
        <v>5.9973188903179491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5.9973188903179491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2.6809315364974879</v>
      </c>
      <c r="E21" s="24">
        <f t="shared" si="2"/>
        <v>2.6734439648700405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2.6734439648700405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0.53652598049618128</v>
      </c>
      <c r="E22" s="24">
        <f t="shared" si="2"/>
        <v>0.53502751749768196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0.53502751749768196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12.764658554216865</v>
      </c>
      <c r="D25" s="24">
        <f t="shared" ref="D25:L25" si="4">SUM(D15:D24)</f>
        <v>13.333303521635294</v>
      </c>
      <c r="E25" s="24">
        <f t="shared" si="4"/>
        <v>13.331715353542908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13.331715353542908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4.150646907630521</v>
      </c>
      <c r="D29" s="24">
        <f>(SUMIFS(KENTSELAG2,KAYNAK,A29,SEBEP,B29,SÜRE,"Uzun",BİLDİRİM,"Bildirimli",İL,$B$10,İLÇE,$B$11)/VLOOKUP($B$11,ABONE1,4,FALSE))*60</f>
        <v>33.359177887273773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33.277601403553369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33.277601403553369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5.1528463981673465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5.1384550174229062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5.1384550174229062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4.150646907630521</v>
      </c>
      <c r="D33" s="24">
        <f t="shared" ref="D33:L33" si="5">SUM(D28:D32)</f>
        <v>38.512024285441122</v>
      </c>
      <c r="E33" s="24">
        <f t="shared" si="5"/>
        <v>38.416056420976275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38.416056420976275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8.8353413654618476E-2</v>
      </c>
      <c r="D38" s="24">
        <f t="shared" si="7"/>
        <v>8.2788123741643765E-2</v>
      </c>
      <c r="E38" s="24">
        <f t="shared" si="8"/>
        <v>8.2803667035563661E-2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8.2803667035563661E-2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3.614457831325301E-2</v>
      </c>
      <c r="D39" s="24">
        <f t="shared" si="7"/>
        <v>4.3904213079781193E-2</v>
      </c>
      <c r="E39" s="24">
        <f t="shared" si="8"/>
        <v>4.3882541201806596E-2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4.3882541201806596E-2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4.2456986243846473E-2</v>
      </c>
      <c r="E42" s="24">
        <f t="shared" si="8"/>
        <v>4.233840815960279E-2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4.233840815960279E-2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7.6710520889182168E-3</v>
      </c>
      <c r="E43" s="24">
        <f t="shared" si="8"/>
        <v>7.6496276134358273E-3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7.6496276134358273E-3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0.12449799196787148</v>
      </c>
      <c r="D46" s="24">
        <f t="shared" ref="D46:L46" si="10">SUM(D36:D45)</f>
        <v>0.17682037515418964</v>
      </c>
      <c r="E46" s="24">
        <f t="shared" si="10"/>
        <v>0.17667424401040888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0.17667424401040888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5.6224899598393573E-2</v>
      </c>
      <c r="D50" s="24">
        <f>(SUMIFS(KENTSELAG1,KAYNAK,A50,SEBEP,B50,SÜRE,"Uzun",BİLDİRİM,"Bildirimli",İL,$B$10,İLÇE,$B$11)/VLOOKUP($B$11,ABONE1,4,FALSE))</f>
        <v>0.21337597528466501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0.2129370681661831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0.2129370681661831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5.6318119954858518E-2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5.6160829120928422E-2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5.6160829120928422E-2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5.6224899598393573E-2</v>
      </c>
      <c r="D54" s="24">
        <f t="shared" ref="D54:L54" si="11">SUM(D49:D53)</f>
        <v>0.26969409523952353</v>
      </c>
      <c r="E54" s="24">
        <f t="shared" si="11"/>
        <v>0.26909789728711153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0.26909789728711153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1.8741633199464525E-2</v>
      </c>
      <c r="D58" s="24">
        <f>(SUMIFS(KENTSELAG1,KAYNAK,A58,SÜRE,"Kısa",İL,$B$10,İLÇE,$B$11)/VLOOKUP($B$11,ABONE1,4,FALSE))</f>
        <v>0.10996299448479099</v>
      </c>
      <c r="E58" s="24">
        <f>(SUMIFS(KENTSELOG1,KAYNAK,A58,SÜRE,"Kısa",İL,$B$10,İLÇE,$B$11)+SUMIFS(KENTSELAG1,KAYNAK,A58,SÜRE,"Kısa",İL,$B$10,İLÇE,$B$11))/VLOOKUP($B$11,ABONE1,5,FALSE)</f>
        <v>0.10970822241497921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0.10970822241497921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1.8741633199464525E-2</v>
      </c>
      <c r="D60" s="24">
        <f t="shared" ref="D60:L60" si="12">SUM(D57:D59)</f>
        <v>0.10996299448479099</v>
      </c>
      <c r="E60" s="24">
        <f t="shared" si="12"/>
        <v>0.10970822241497921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0.10970822241497921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460.26312898188087</v>
      </c>
      <c r="D17" s="24">
        <f t="shared" si="1"/>
        <v>59.654376663353133</v>
      </c>
      <c r="E17" s="24">
        <f t="shared" si="2"/>
        <v>70.60394613644938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70.60394613644938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0.48403793787748067</v>
      </c>
      <c r="D18" s="24">
        <f t="shared" si="1"/>
        <v>1.9681652309370832</v>
      </c>
      <c r="E18" s="24">
        <f t="shared" si="2"/>
        <v>1.9276005782473349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1.9276005782473349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0.31995973252804139</v>
      </c>
      <c r="D20" s="24">
        <f t="shared" si="1"/>
        <v>9.7102679112619703E-3</v>
      </c>
      <c r="E20" s="24">
        <f t="shared" si="2"/>
        <v>1.819010777285162E-2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1.819010777285162E-2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4.5040047290580683</v>
      </c>
      <c r="E21" s="24">
        <f t="shared" si="2"/>
        <v>4.3808997983680795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4.3808997983680795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8.1128216995999508E-2</v>
      </c>
      <c r="E22" s="24">
        <f t="shared" si="2"/>
        <v>7.8910794028865208E-2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7.8910794028865208E-2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461.06712665228639</v>
      </c>
      <c r="D25" s="24">
        <f t="shared" ref="D25:L25" si="4">SUM(D15:D24)</f>
        <v>66.217385108255556</v>
      </c>
      <c r="E25" s="24">
        <f t="shared" si="4"/>
        <v>77.009547414866518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77.009547414866518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365.7890638654012</v>
      </c>
      <c r="D29" s="24">
        <f>(SUMIFS(KENTSELAG2,KAYNAK,A29,SEBEP,B29,SÜRE,"Uzun",BİLDİRİM,"Bildirimli",İL,$B$10,İLÇE,$B$11)/VLOOKUP($B$11,ABONE1,4,FALSE))*60</f>
        <v>64.309220505030893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72.549366209555686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72.549366209555686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25.042886407564552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24.358406043769453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24.358406043769453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365.7890638654012</v>
      </c>
      <c r="D33" s="24">
        <f t="shared" ref="D33:L33" si="5">SUM(D28:D32)</f>
        <v>89.352106912595445</v>
      </c>
      <c r="E33" s="24">
        <f t="shared" si="5"/>
        <v>96.907772253325135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96.907772253325135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5.3899913718723038</v>
      </c>
      <c r="D38" s="24">
        <f t="shared" si="7"/>
        <v>0.89933325251545637</v>
      </c>
      <c r="E38" s="24">
        <f t="shared" si="8"/>
        <v>1.0220733893028959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1.0220733893028959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6.9025021570319244E-3</v>
      </c>
      <c r="D39" s="24">
        <f t="shared" si="7"/>
        <v>2.0814644199296885E-2</v>
      </c>
      <c r="E39" s="24">
        <f t="shared" si="8"/>
        <v>2.0434392981794169E-2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2.0434392981794169E-2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1.0785159620362382E-2</v>
      </c>
      <c r="D41" s="24">
        <f t="shared" si="7"/>
        <v>3.2731240150321253E-4</v>
      </c>
      <c r="E41" s="24">
        <f t="shared" si="8"/>
        <v>6.1314970285822096E-4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6.1314970285822096E-4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4.2550612195417628E-2</v>
      </c>
      <c r="E42" s="24">
        <f t="shared" si="8"/>
        <v>4.1387604942929909E-2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4.1387604942929909E-2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4.0004849072614864E-4</v>
      </c>
      <c r="E43" s="24">
        <f t="shared" si="8"/>
        <v>3.8911423450617866E-4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3.8911423450617866E-4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5.407679033649698</v>
      </c>
      <c r="D46" s="24">
        <f t="shared" ref="D46:L46" si="10">SUM(D36:D45)</f>
        <v>0.9634258698024003</v>
      </c>
      <c r="E46" s="24">
        <f t="shared" si="10"/>
        <v>1.0848976511649844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1.0848976511649844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1.2666091458153581</v>
      </c>
      <c r="D50" s="24">
        <f>(SUMIFS(KENTSELAG1,KAYNAK,A50,SEBEP,B50,SÜRE,"Uzun",BİLDİRİM,"Bildirimli",İL,$B$10,İLÇE,$B$11)/VLOOKUP($B$11,ABONE1,4,FALSE))</f>
        <v>0.23822281488665292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0.26633100650881991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0.26633100650881991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0.17680931021942053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0.17197670031129139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0.17197670031129139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1.2666091458153581</v>
      </c>
      <c r="D54" s="24">
        <f t="shared" ref="D54:L54" si="11">SUM(D49:D53)</f>
        <v>0.41503212510607346</v>
      </c>
      <c r="E54" s="24">
        <f t="shared" si="11"/>
        <v>0.43830770682011133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0.43830770682011133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1.5034512510785161</v>
      </c>
      <c r="D58" s="24">
        <f>(SUMIFS(KENTSELAG1,KAYNAK,A58,SÜRE,"Kısa",İL,$B$10,İLÇE,$B$11)/VLOOKUP($B$11,ABONE1,4,FALSE))</f>
        <v>0.23958055521881441</v>
      </c>
      <c r="E58" s="24">
        <f>(SUMIFS(KENTSELOG1,KAYNAK,A58,SÜRE,"Kısa",İL,$B$10,İLÇE,$B$11)+SUMIFS(KENTSELAG1,KAYNAK,A58,SÜRE,"Kısa",İL,$B$10,İLÇE,$B$11))/VLOOKUP($B$11,ABONE1,5,FALSE)</f>
        <v>0.27412508253938306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0.27412508253938306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1.5034512510785161</v>
      </c>
      <c r="D60" s="24">
        <f t="shared" ref="D60:L60" si="12">SUM(D57:D59)</f>
        <v>0.23958055521881441</v>
      </c>
      <c r="E60" s="24">
        <f t="shared" si="12"/>
        <v>0.27412508253938306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0.27412508253938306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224.410451797235</v>
      </c>
      <c r="D17" s="24">
        <f t="shared" si="1"/>
        <v>52.298603764868524</v>
      </c>
      <c r="E17" s="24">
        <f t="shared" si="2"/>
        <v>55.283540208995156</v>
      </c>
      <c r="F17" s="24">
        <v>0</v>
      </c>
      <c r="G17" s="24">
        <v>0</v>
      </c>
      <c r="H17" s="24">
        <v>0</v>
      </c>
      <c r="I17" s="24">
        <f t="shared" si="3"/>
        <v>247.53126</v>
      </c>
      <c r="J17" s="24">
        <f t="shared" si="4"/>
        <v>305.99211855297159</v>
      </c>
      <c r="K17" s="24">
        <f t="shared" si="5"/>
        <v>305.19740849617671</v>
      </c>
      <c r="L17" s="24">
        <f t="shared" si="6"/>
        <v>57.227373460653936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20.367812304147467</v>
      </c>
      <c r="D18" s="24">
        <f t="shared" si="1"/>
        <v>3.1889137390455664</v>
      </c>
      <c r="E18" s="24">
        <f t="shared" si="2"/>
        <v>3.4868474431057566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3.4597266992677964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7.2763244175596284</v>
      </c>
      <c r="E21" s="24">
        <f t="shared" si="2"/>
        <v>7.1501310951267776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24.302167700258398</v>
      </c>
      <c r="K21" s="24">
        <f t="shared" si="5"/>
        <v>23.971806881903145</v>
      </c>
      <c r="L21" s="24">
        <f t="shared" si="6"/>
        <v>7.2809703037191742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0.27611046745694479</v>
      </c>
      <c r="E22" s="24">
        <f t="shared" si="2"/>
        <v>0.27132188255509604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0.26921153749570459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244.77826410138246</v>
      </c>
      <c r="D25" s="24">
        <f t="shared" ref="D25:L25" si="7">SUM(D15:D24)</f>
        <v>63.039952388930665</v>
      </c>
      <c r="E25" s="24">
        <f t="shared" si="7"/>
        <v>66.191840629782789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247.53126</v>
      </c>
      <c r="J25" s="24">
        <f t="shared" si="7"/>
        <v>330.29428625322998</v>
      </c>
      <c r="K25" s="24">
        <f t="shared" si="7"/>
        <v>329.16921537807985</v>
      </c>
      <c r="L25" s="24">
        <f t="shared" si="7"/>
        <v>68.23728200113662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268.6960956682027</v>
      </c>
      <c r="D29" s="24">
        <f>(SUMIFS(KENTSELAG2,KAYNAK,A29,SEBEP,B29,SÜRE,"Uzun",BİLDİRİM,"Bildirimli",İL,$B$10,İLÇE,$B$11)/VLOOKUP($B$11,ABONE1,4,FALSE))*60</f>
        <v>76.414373300664906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79.749115953165898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103.85416499999999</v>
      </c>
      <c r="J29" s="24">
        <f>(SUMIFS(KIRSALAG2,KAYNAK,A29,SEBEP,B29,SÜRE,"Uzun",BİLDİRİM,"Bildirimli",İL,$B$10,İLÇE,$B$11)/VLOOKUP($B$11,ABONE1,10,FALSE))*60</f>
        <v>128.38199819121448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128.04856970263381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80.1247897198065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12.948822713242919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12.724251230993628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12.625281842800879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268.6960956682027</v>
      </c>
      <c r="D33" s="24">
        <f t="shared" ref="D33:L33" si="8">SUM(D28:D32)</f>
        <v>89.363196013907825</v>
      </c>
      <c r="E33" s="24">
        <f t="shared" si="8"/>
        <v>92.473367184159528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103.85416499999999</v>
      </c>
      <c r="J33" s="24">
        <f t="shared" si="8"/>
        <v>128.38199819121448</v>
      </c>
      <c r="K33" s="24">
        <f t="shared" si="8"/>
        <v>128.04856970263381</v>
      </c>
      <c r="L33" s="24">
        <f t="shared" si="8"/>
        <v>92.750071562607374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4.104838709677419</v>
      </c>
      <c r="D38" s="24">
        <f t="shared" si="10"/>
        <v>0.96464759426065616</v>
      </c>
      <c r="E38" s="24">
        <f t="shared" si="11"/>
        <v>1.0191079408845998</v>
      </c>
      <c r="F38" s="24">
        <v>0</v>
      </c>
      <c r="G38" s="24">
        <v>0</v>
      </c>
      <c r="H38" s="24">
        <v>0</v>
      </c>
      <c r="I38" s="24">
        <f t="shared" si="12"/>
        <v>5.625</v>
      </c>
      <c r="J38" s="24">
        <f t="shared" si="13"/>
        <v>6.9534883720930232</v>
      </c>
      <c r="K38" s="24">
        <f t="shared" si="14"/>
        <v>6.9354290569243844</v>
      </c>
      <c r="L38" s="24">
        <f t="shared" si="15"/>
        <v>1.0651251619042583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0.31144393241167434</v>
      </c>
      <c r="D39" s="24">
        <f t="shared" si="10"/>
        <v>5.873541950482232E-2</v>
      </c>
      <c r="E39" s="24">
        <f t="shared" si="11"/>
        <v>6.3118144218665712E-2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6.262721048875261E-2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3.0953688077374055E-2</v>
      </c>
      <c r="E42" s="24">
        <f t="shared" si="11"/>
        <v>3.0416858145683897E-2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0.13092161929371232</v>
      </c>
      <c r="K42" s="24">
        <f t="shared" si="14"/>
        <v>0.12914188615123195</v>
      </c>
      <c r="L42" s="24">
        <f t="shared" si="15"/>
        <v>3.1184742671354182E-2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1.2335386971933605E-3</v>
      </c>
      <c r="E43" s="24">
        <f t="shared" si="11"/>
        <v>1.2121454308111385E-3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1.2027173482064973E-3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4.4162826420890937</v>
      </c>
      <c r="D46" s="24">
        <f t="shared" ref="D46:L46" si="16">SUM(D36:D45)</f>
        <v>1.0555702405400458</v>
      </c>
      <c r="E46" s="24">
        <f t="shared" si="16"/>
        <v>1.1138550886797605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5.625</v>
      </c>
      <c r="J46" s="24">
        <f t="shared" si="16"/>
        <v>7.0844099913867353</v>
      </c>
      <c r="K46" s="24">
        <f t="shared" si="16"/>
        <v>7.0645709430756165</v>
      </c>
      <c r="L46" s="24">
        <f t="shared" si="16"/>
        <v>1.1601398324125716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2.032258064516129</v>
      </c>
      <c r="D50" s="24">
        <f>(SUMIFS(KENTSELAG1,KAYNAK,A50,SEBEP,B50,SÜRE,"Uzun",BİLDİRİM,"Bildirimli",İL,$B$10,İLÇE,$B$11)/VLOOKUP($B$11,ABONE1,4,FALSE))</f>
        <v>0.92530990965345694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0.94450771577187687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2.5</v>
      </c>
      <c r="J50" s="24">
        <f>(SUMIFS(KIRSALAG1,KAYNAK,A50,SEBEP,B50,SÜRE,"Uzun",BİLDİRİM,"Bildirimli",İL,$B$10,İLÇE,$B$11)/VLOOKUP($B$11,ABONE1,10,FALSE))</f>
        <v>3.090439276485788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3.0824129141886152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0.96113636964394278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8.1765993642531329E-2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8.0347925699481182E-2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7.972297850968782E-2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2.032258064516129</v>
      </c>
      <c r="D54" s="24">
        <f t="shared" ref="D54:L54" si="17">SUM(D49:D53)</f>
        <v>1.0070759032959882</v>
      </c>
      <c r="E54" s="24">
        <f t="shared" si="17"/>
        <v>1.0248556414713581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2.5</v>
      </c>
      <c r="J54" s="24">
        <f t="shared" si="17"/>
        <v>3.090439276485788</v>
      </c>
      <c r="K54" s="24">
        <f t="shared" si="17"/>
        <v>3.0824129141886152</v>
      </c>
      <c r="L54" s="24">
        <f t="shared" si="17"/>
        <v>1.0408593481536306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3.6482334869431643E-2</v>
      </c>
      <c r="D58" s="24">
        <f>(SUMIFS(KENTSELAG1,KAYNAK,A58,SÜRE,"Kısa",İL,$B$10,İLÇE,$B$11)/VLOOKUP($B$11,ABONE1,4,FALSE))</f>
        <v>2.6236419213381861E-2</v>
      </c>
      <c r="E58" s="24">
        <f>(SUMIFS(KENTSELOG1,KAYNAK,A58,SÜRE,"Kısa",İL,$B$10,İLÇE,$B$11)+SUMIFS(KENTSELAG1,KAYNAK,A58,SÜRE,"Kısa",İL,$B$10,İLÇE,$B$11))/VLOOKUP($B$11,ABONE1,5,FALSE)</f>
        <v>2.6414114168115246E-2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2.620866485157675E-2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3.6482334869431643E-2</v>
      </c>
      <c r="D60" s="24">
        <f t="shared" ref="D60:L60" si="18">SUM(D57:D59)</f>
        <v>2.6236419213381861E-2</v>
      </c>
      <c r="E60" s="24">
        <f t="shared" si="18"/>
        <v>2.6414114168115246E-2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2.620866485157675E-2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38.022219755501212</v>
      </c>
      <c r="D17" s="24">
        <f t="shared" si="1"/>
        <v>25.872558825014</v>
      </c>
      <c r="E17" s="24">
        <f t="shared" si="2"/>
        <v>25.927961679816558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25.927961679816558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1.9264668459657701</v>
      </c>
      <c r="D18" s="24">
        <f t="shared" si="1"/>
        <v>20.609684816203099</v>
      </c>
      <c r="E18" s="24">
        <f t="shared" si="2"/>
        <v>20.524488725680754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20.524488725680754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2.6413380011200305</v>
      </c>
      <c r="E21" s="24">
        <f t="shared" si="2"/>
        <v>2.6292934126662635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2.6292934126662635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0.62104343207018853</v>
      </c>
      <c r="E22" s="24">
        <f t="shared" si="2"/>
        <v>0.61821145352445583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0.61821145352445583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5.4697280866156432E-2</v>
      </c>
      <c r="E24" s="24">
        <f t="shared" si="2"/>
        <v>5.4447859460303186E-2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5.4447859460303186E-2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39.948686601466981</v>
      </c>
      <c r="D25" s="24">
        <f t="shared" ref="D25:L25" si="4">SUM(D15:D24)</f>
        <v>49.799322355273475</v>
      </c>
      <c r="E25" s="24">
        <f t="shared" si="4"/>
        <v>49.754403131148344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49.754403131148344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33.608720391198041</v>
      </c>
      <c r="D29" s="24">
        <f>(SUMIFS(KENTSELAG2,KAYNAK,A29,SEBEP,B29,SÜRE,"Uzun",BİLDİRİM,"Bildirimli",İL,$B$10,İLÇE,$B$11)/VLOOKUP($B$11,ABONE1,4,FALSE))*60</f>
        <v>30.999023381967525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31.010923686454074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31.010923686454074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2.9301889738286357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2.9168272154067427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2.9168272154067427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33.608720391198041</v>
      </c>
      <c r="D33" s="24">
        <f t="shared" ref="D33:L33" si="5">SUM(D28:D32)</f>
        <v>33.92921235579616</v>
      </c>
      <c r="E33" s="24">
        <f t="shared" si="5"/>
        <v>33.927750901860819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33.927750901860819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0.69845150774246134</v>
      </c>
      <c r="D38" s="24">
        <f t="shared" si="7"/>
        <v>0.45706552174724657</v>
      </c>
      <c r="E38" s="24">
        <f t="shared" si="8"/>
        <v>0.45816624980953408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0.45816624980953408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2.9339853300733496E-2</v>
      </c>
      <c r="D39" s="24">
        <f t="shared" si="7"/>
        <v>0.30871383236886318</v>
      </c>
      <c r="E39" s="24">
        <f t="shared" si="8"/>
        <v>0.30743987780449461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0.30743987780449461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3.3690498413291019E-2</v>
      </c>
      <c r="E42" s="24">
        <f t="shared" si="8"/>
        <v>3.3536868628682499E-2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3.3536868628682499E-2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5.282807541534441E-3</v>
      </c>
      <c r="E43" s="24">
        <f t="shared" si="8"/>
        <v>5.2587177648033834E-3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5.2587177648033834E-3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3.1734179578122082E-4</v>
      </c>
      <c r="E45" s="24">
        <f t="shared" si="8"/>
        <v>3.1589470671963788E-4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3.1589470671963788E-4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0.72779136104319486</v>
      </c>
      <c r="D46" s="24">
        <f t="shared" ref="D46:L46" si="10">SUM(D36:D45)</f>
        <v>0.8050700018667164</v>
      </c>
      <c r="E46" s="24">
        <f t="shared" si="10"/>
        <v>0.80471760871423426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0.80471760871423426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0.17766911165444174</v>
      </c>
      <c r="D50" s="24">
        <f>(SUMIFS(KENTSELAG1,KAYNAK,A50,SEBEP,B50,SÜRE,"Uzun",BİLDİRİM,"Bildirimli",İL,$B$10,İLÇE,$B$11)/VLOOKUP($B$11,ABONE1,4,FALSE))</f>
        <v>0.20094455852156057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0.20083842171571706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0.20083842171571706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2.3072615269740526E-2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2.2967403382674847E-2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2.2967403382674847E-2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0.17766911165444174</v>
      </c>
      <c r="D54" s="24">
        <f t="shared" ref="D54:L54" si="11">SUM(D49:D53)</f>
        <v>0.22401717379130109</v>
      </c>
      <c r="E54" s="24">
        <f t="shared" si="11"/>
        <v>0.22380582509839192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0.22380582509839192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2.2004889975550123E-2</v>
      </c>
      <c r="D57" s="24">
        <f>(SUMIFS(KENTSELAG1,KAYNAK,A57,SÜRE,"Kısa",İL,$B$10,İLÇE,$B$11)/VLOOKUP($B$11,ABONE1,4,FALSE))</f>
        <v>7.8417024453985434E-2</v>
      </c>
      <c r="E57" s="24">
        <f>(SUMIFS(KENTSELOG1,KAYNAK,A57,SÜRE,"Kısa",İL,$B$10,İLÇE,$B$11)+SUMIFS(KENTSELAG1,KAYNAK,A57,SÜRE,"Kısa",İL,$B$10,İLÇE,$B$11))/VLOOKUP($B$11,ABONE1,5,FALSE)</f>
        <v>7.8159783259067112E-2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7.8159783259067112E-2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4.7269763651181747E-2</v>
      </c>
      <c r="D58" s="24">
        <f>(SUMIFS(KENTSELAG1,KAYNAK,A58,SÜRE,"Kısa",İL,$B$10,İLÇE,$B$11)/VLOOKUP($B$11,ABONE1,4,FALSE))</f>
        <v>4.6343102482732872E-2</v>
      </c>
      <c r="E58" s="24">
        <f>(SUMIFS(KENTSELOG1,KAYNAK,A58,SÜRE,"Kısa",İL,$B$10,İLÇE,$B$11)+SUMIFS(KENTSELAG1,KAYNAK,A58,SÜRE,"Kısa",İL,$B$10,İLÇE,$B$11))/VLOOKUP($B$11,ABONE1,5,FALSE)</f>
        <v>4.63473280882424E-2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4.63473280882424E-2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1.3328355422811274E-3</v>
      </c>
      <c r="E59" s="24">
        <f>(SUMIFS(KENTSELOG1,KAYNAK,A59,SÜRE,"Kısa",İL,$B$10,İLÇE,$B$11)+SUMIFS(KENTSELAG1,KAYNAK,A59,SÜRE,"Kısa",İL,$B$10,İLÇE,$B$11))/VLOOKUP($B$11,ABONE1,5,FALSE)</f>
        <v>1.3267577682224791E-3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1.3267577682224791E-3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6.9274653626731866E-2</v>
      </c>
      <c r="D60" s="24">
        <f t="shared" ref="D60:L60" si="12">SUM(D57:D59)</f>
        <v>0.12609296247899945</v>
      </c>
      <c r="E60" s="24">
        <f t="shared" si="12"/>
        <v>0.12583386911553199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0.12583386911553199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7.0653194011976055</v>
      </c>
      <c r="D15" s="24">
        <f t="shared" ref="D15:D24" si="1">(SUMIFS(KENTSELAG2,KAYNAK,A15,SEBEP,B15,SÜRE,"Uzun",BİLDİRİM,"Bildirimsiz",İL,$B$10,İLÇE,$B$11)/VLOOKUP($B$11,ABONE1,4,FALSE))*60</f>
        <v>21.672625715184257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21.655597317389848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21.655597317389848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52.934880359281436</v>
      </c>
      <c r="D17" s="24">
        <f t="shared" si="1"/>
        <v>15.721537577941</v>
      </c>
      <c r="E17" s="24">
        <f t="shared" si="2"/>
        <v>15.764918855126485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15.764918855126485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2.8302894610778444</v>
      </c>
      <c r="D18" s="24">
        <f t="shared" si="1"/>
        <v>4.7188670430291637</v>
      </c>
      <c r="E18" s="24">
        <f t="shared" si="2"/>
        <v>4.7166654427039703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4.7166654427039703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7.6203777007317157</v>
      </c>
      <c r="E21" s="24">
        <f t="shared" si="2"/>
        <v>7.6114942817054816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7.6114942817054816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3.2359961280741363</v>
      </c>
      <c r="E22" s="24">
        <f t="shared" si="2"/>
        <v>3.2322237809934666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3.2322237809934666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7.1565948395753684E-2</v>
      </c>
      <c r="E24" s="24">
        <f t="shared" si="2"/>
        <v>7.1482520732115931E-2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7.1482520732115931E-2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62.830489221556888</v>
      </c>
      <c r="D25" s="24">
        <f t="shared" ref="D25:L25" si="4">SUM(D15:D24)</f>
        <v>53.040970113356025</v>
      </c>
      <c r="E25" s="24">
        <f t="shared" si="4"/>
        <v>53.052382198651365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53.052382198651365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103.98562868263474</v>
      </c>
      <c r="D29" s="24">
        <f>(SUMIFS(KENTSELAG2,KAYNAK,A29,SEBEP,B29,SÜRE,"Uzun",BİLDİRİM,"Bildirimli",İL,$B$10,İLÇE,$B$11)/VLOOKUP($B$11,ABONE1,4,FALSE))*60</f>
        <v>64.56594374116807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64.611897051222968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64.611897051222968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33.530065899475154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33.490978384779694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33.490978384779694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103.98562868263474</v>
      </c>
      <c r="D33" s="24">
        <f t="shared" ref="D33:L33" si="5">SUM(D28:D32)</f>
        <v>98.096009640643217</v>
      </c>
      <c r="E33" s="24">
        <f t="shared" si="5"/>
        <v>98.102875436002662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98.102875436002662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0.1347305389221557</v>
      </c>
      <c r="D36" s="24">
        <f t="shared" ref="D36:D45" si="7">(SUMIFS(KENTSELAG1,KAYNAK,A36,SEBEP,B36,SÜRE,"Uzun",BİLDİRİM,"Bildirimsiz",İL,$B$10,İLÇE,$B$11)/VLOOKUP($B$11,ABONE1,4,FALSE))</f>
        <v>0.47228997337321527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0.47189646506952587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0.47189646506952587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1.4431137724550898</v>
      </c>
      <c r="D38" s="24">
        <f t="shared" si="7"/>
        <v>0.30384935250089107</v>
      </c>
      <c r="E38" s="24">
        <f t="shared" si="8"/>
        <v>0.30517744457474733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0.30517744457474733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2.6946107784431138E-2</v>
      </c>
      <c r="D39" s="24">
        <f t="shared" si="7"/>
        <v>0.1139186100958145</v>
      </c>
      <c r="E39" s="24">
        <f t="shared" si="8"/>
        <v>0.11381722231529569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0.11381722231529569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6.4341074436190068E-2</v>
      </c>
      <c r="E42" s="24">
        <f t="shared" si="8"/>
        <v>6.4266069134975151E-2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6.4266069134975151E-2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1.1915660882387885E-2</v>
      </c>
      <c r="E43" s="24">
        <f t="shared" si="8"/>
        <v>1.1901770257441224E-2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1.1901770257441224E-2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2.9352361117905638E-4</v>
      </c>
      <c r="E45" s="24">
        <f t="shared" si="8"/>
        <v>2.9318143742670466E-4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2.9318143742670466E-4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1.6047904191616766</v>
      </c>
      <c r="D46" s="24">
        <f t="shared" ref="D46:L46" si="10">SUM(D36:D45)</f>
        <v>0.96660819489967786</v>
      </c>
      <c r="E46" s="24">
        <f t="shared" si="10"/>
        <v>0.96735215278941189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0.96735215278941189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0.41616766467065869</v>
      </c>
      <c r="D50" s="24">
        <f>(SUMIFS(KENTSELAG1,KAYNAK,A50,SEBEP,B50,SÜRE,"Uzun",BİLDİRİM,"Bildirimli",İL,$B$10,İLÇE,$B$11)/VLOOKUP($B$11,ABONE1,4,FALSE))</f>
        <v>0.29411764705882354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0.29425992628580999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0.29425992628580999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0.10475997456128704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0.10463785111967387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0.10463785111967387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0.41616766467065869</v>
      </c>
      <c r="D54" s="24">
        <f t="shared" ref="D54:L54" si="11">SUM(D49:D53)</f>
        <v>0.39887762162011059</v>
      </c>
      <c r="E54" s="24">
        <f t="shared" si="11"/>
        <v>0.39889777740548388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0.39889777740548388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3.8922155688622756E-2</v>
      </c>
      <c r="D58" s="24">
        <f>(SUMIFS(KENTSELAG1,KAYNAK,A58,SÜRE,"Kısa",İL,$B$10,İLÇE,$B$11)/VLOOKUP($B$11,ABONE1,4,FALSE))</f>
        <v>3.518439572573713E-2</v>
      </c>
      <c r="E58" s="24">
        <f>(SUMIFS(KENTSELOG1,KAYNAK,A58,SÜRE,"Kısa",İL,$B$10,İLÇE,$B$11)+SUMIFS(KENTSELAG1,KAYNAK,A58,SÜRE,"Kısa",İL,$B$10,İLÇE,$B$11))/VLOOKUP($B$11,ABONE1,5,FALSE)</f>
        <v>3.5188753001619479E-2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3.5188753001619479E-2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3.8922155688622756E-2</v>
      </c>
      <c r="D60" s="24">
        <f t="shared" ref="D60:L60" si="12">SUM(D57:D59)</f>
        <v>3.518439572573713E-2</v>
      </c>
      <c r="E60" s="24">
        <f t="shared" si="12"/>
        <v>3.5188753001619479E-2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3.5188753001619479E-2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3.3969695454545454</v>
      </c>
      <c r="D17" s="24">
        <f t="shared" si="1"/>
        <v>3.2492389081249189</v>
      </c>
      <c r="E17" s="24">
        <f t="shared" si="2"/>
        <v>3.2493230916673141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3.2493230916673141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0.34343454545454549</v>
      </c>
      <c r="D18" s="24">
        <f t="shared" si="1"/>
        <v>0.85610700686795382</v>
      </c>
      <c r="E18" s="24">
        <f t="shared" si="2"/>
        <v>0.85581486310772648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0.85581486310772648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3.4959045668005699</v>
      </c>
      <c r="E21" s="24">
        <f t="shared" si="2"/>
        <v>3.4939124435983109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3.4939124435983109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0.26785408837631203</v>
      </c>
      <c r="E22" s="24">
        <f t="shared" si="2"/>
        <v>0.26770145310435928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0.26770145310435928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3.7404040909090908</v>
      </c>
      <c r="D25" s="24">
        <f t="shared" ref="D25:L25" si="4">SUM(D15:D24)</f>
        <v>7.8691045701697551</v>
      </c>
      <c r="E25" s="24">
        <f t="shared" si="4"/>
        <v>7.8667518514777104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7.8667518514777104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1.0997578216923674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1.0991311303649596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1.0991311303649596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3.095146861474666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3.093383107985598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3.093383107985598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4.1949046831670334</v>
      </c>
      <c r="E33" s="24">
        <f t="shared" si="5"/>
        <v>4.192514238350558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4.192514238350558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8.3333333333333329E-2</v>
      </c>
      <c r="D38" s="24">
        <f t="shared" si="7"/>
        <v>6.1228456654140208E-2</v>
      </c>
      <c r="E38" s="24">
        <f t="shared" si="8"/>
        <v>6.1241053004204765E-2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6.1241053004204765E-2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7.575757575757576E-3</v>
      </c>
      <c r="D39" s="24">
        <f t="shared" si="7"/>
        <v>1.8884713403308714E-2</v>
      </c>
      <c r="E39" s="24">
        <f t="shared" si="8"/>
        <v>1.8878269053107813E-2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1.8878269053107813E-2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3.6184182108764201E-2</v>
      </c>
      <c r="E42" s="24">
        <f t="shared" si="8"/>
        <v>3.6163562739054231E-2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3.6163562739054231E-2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1.0539501533411084E-3</v>
      </c>
      <c r="E43" s="24">
        <f t="shared" si="8"/>
        <v>1.0533495652774541E-3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1.0533495652774541E-3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9.0909090909090912E-2</v>
      </c>
      <c r="D46" s="24">
        <f t="shared" ref="D46:L46" si="10">SUM(D36:D45)</f>
        <v>0.11735130231955422</v>
      </c>
      <c r="E46" s="24">
        <f t="shared" si="10"/>
        <v>0.11733623436164427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0.11733623436164427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2.8465293075893051E-3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2.8449072275321401E-3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2.8449072275321401E-3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1.3744546671850029E-2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1.3736714412757617E-2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1.3736714412757617E-2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1.6591075979439332E-2</v>
      </c>
      <c r="E54" s="24">
        <f t="shared" si="11"/>
        <v>1.6581621640289756E-2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1.6581621640289756E-2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11.508552631578949</v>
      </c>
      <c r="D17" s="24">
        <f t="shared" si="1"/>
        <v>14.079271098496017</v>
      </c>
      <c r="E17" s="24">
        <f t="shared" si="2"/>
        <v>14.074478746565932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14.074478746565932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6.6743757932763188</v>
      </c>
      <c r="E21" s="24">
        <f t="shared" si="2"/>
        <v>6.661933373724489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6.661933373724489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2.1636111766440577E-2</v>
      </c>
      <c r="E22" s="24">
        <f t="shared" si="2"/>
        <v>2.159577757064364E-2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2.159577757064364E-2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11.508552631578949</v>
      </c>
      <c r="D25" s="24">
        <f t="shared" ref="D25:L25" si="4">SUM(D15:D24)</f>
        <v>20.775283003538775</v>
      </c>
      <c r="E25" s="24">
        <f t="shared" si="4"/>
        <v>20.758007897861063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20.758007897861063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41.466886578947374</v>
      </c>
      <c r="D29" s="24">
        <f>(SUMIFS(KENTSELAG2,KAYNAK,A29,SEBEP,B29,SÜRE,"Uzun",BİLDİRİM,"Bildirimli",İL,$B$10,İLÇE,$B$11)/VLOOKUP($B$11,ABONE1,4,FALSE))*60</f>
        <v>89.882955281627858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89.792697696722939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89.792697696722939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22.870075199056327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22.827440639717427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22.827440639717427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41.466886578947374</v>
      </c>
      <c r="D33" s="24">
        <f t="shared" ref="D33:L33" si="5">SUM(D28:D32)</f>
        <v>112.75303048068419</v>
      </c>
      <c r="E33" s="24">
        <f t="shared" si="5"/>
        <v>112.62013833644036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112.62013833644036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0.15789473684210525</v>
      </c>
      <c r="D38" s="24">
        <f t="shared" si="7"/>
        <v>0.25172023985058489</v>
      </c>
      <c r="E38" s="24">
        <f t="shared" si="8"/>
        <v>0.25154532967032966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0.25154532967032966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7.8786985156787573E-2</v>
      </c>
      <c r="E42" s="24">
        <f t="shared" si="8"/>
        <v>7.8640109890109888E-2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7.8640109890109888E-2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1.2287427504177725E-4</v>
      </c>
      <c r="E43" s="24">
        <f t="shared" si="8"/>
        <v>1.2264521193092621E-4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1.2264521193092621E-4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0.15789473684210525</v>
      </c>
      <c r="D46" s="24">
        <f t="shared" ref="D46:L46" si="10">SUM(D36:D45)</f>
        <v>0.33063009928241421</v>
      </c>
      <c r="E46" s="24">
        <f t="shared" si="10"/>
        <v>0.3303080847723705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0.3303080847723705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0.21052631578947367</v>
      </c>
      <c r="D50" s="24">
        <f>(SUMIFS(KENTSELAG1,KAYNAK,A50,SEBEP,B50,SÜRE,"Uzun",BİLDİRİM,"Bildirimli",İL,$B$10,İLÇE,$B$11)/VLOOKUP($B$11,ABONE1,4,FALSE))</f>
        <v>0.36373242897866903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0.36344682103610676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0.36344682103610676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9.3359874176742352E-2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9.3185832025117737E-2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9.3185832025117737E-2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0.21052631578947367</v>
      </c>
      <c r="D54" s="24">
        <f t="shared" ref="D54:L54" si="11">SUM(D49:D53)</f>
        <v>0.45709230315541138</v>
      </c>
      <c r="E54" s="24">
        <f t="shared" si="11"/>
        <v>0.45663265306122447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0.45663265306122447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1.3157894736842105E-2</v>
      </c>
      <c r="D58" s="24">
        <f>(SUMIFS(KENTSELAG1,KAYNAK,A58,SÜRE,"Kısa",İL,$B$10,İLÇE,$B$11)/VLOOKUP($B$11,ABONE1,4,FALSE))</f>
        <v>1.8898063501425342E-2</v>
      </c>
      <c r="E58" s="24">
        <f>(SUMIFS(KENTSELOG1,KAYNAK,A58,SÜRE,"Kısa",İL,$B$10,İLÇE,$B$11)+SUMIFS(KENTSELAG1,KAYNAK,A58,SÜRE,"Kısa",İL,$B$10,İLÇE,$B$11))/VLOOKUP($B$11,ABONE1,5,FALSE)</f>
        <v>1.8887362637362636E-2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1.8887362637362636E-2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1.3157894736842105E-2</v>
      </c>
      <c r="D60" s="24">
        <f t="shared" ref="D60:L60" si="12">SUM(D57:D59)</f>
        <v>1.8898063501425342E-2</v>
      </c>
      <c r="E60" s="24">
        <f t="shared" si="12"/>
        <v>1.8887362637362636E-2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1.8887362637362636E-2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2023-11-03T05:59:33Z</dcterms:modified>
</cp:coreProperties>
</file>